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V:\Swapna\OPERATIONS\PORTFOLIO\Temp\Final sent\"/>
    </mc:Choice>
  </mc:AlternateContent>
  <xr:revisionPtr revIDLastSave="0" documentId="13_ncr:1_{36B37F12-9509-4D52-B752-35A960726DE1}" xr6:coauthVersionLast="47" xr6:coauthVersionMax="47" xr10:uidLastSave="{00000000-0000-0000-0000-000000000000}"/>
  <bookViews>
    <workbookView xWindow="-120" yWindow="-120" windowWidth="29040" windowHeight="15720" tabRatio="791" xr2:uid="{E3CC42C7-4E84-48A2-8E82-17D3833C82FF}"/>
  </bookViews>
  <sheets>
    <sheet name="Index" sheetId="12" r:id="rId1"/>
    <sheet name="SFRLTP" sheetId="1" r:id="rId2"/>
    <sheet name="SFRSTP" sheetId="2" r:id="rId3"/>
    <sheet name="SMMF" sheetId="3" r:id="rId4"/>
    <sheet name="SPLDF" sheetId="4" r:id="rId5"/>
    <sheet name="SPMON" sheetId="5" r:id="rId6"/>
    <sheet name="SPSDF" sheetId="6" r:id="rId7"/>
    <sheet name="SPUSDF" sheetId="7" r:id="rId8"/>
    <sheet name="SUNBDS" sheetId="8" r:id="rId9"/>
    <sheet name="SUNMIA" sheetId="9" r:id="rId10"/>
    <sheet name="SUNONF" sheetId="10"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7" i="9" l="1"/>
  <c r="G117" i="8"/>
  <c r="G141" i="7"/>
  <c r="G140" i="7"/>
  <c r="F140" i="7"/>
  <c r="F141" i="7"/>
  <c r="I175" i="7"/>
  <c r="F175" i="7"/>
  <c r="H167" i="7"/>
  <c r="H168" i="7" s="1"/>
  <c r="H169" i="7" s="1"/>
  <c r="F138" i="7"/>
  <c r="F137" i="7"/>
  <c r="F136" i="7"/>
  <c r="J150" i="6"/>
  <c r="I150" i="6"/>
  <c r="I149" i="6"/>
  <c r="J149" i="6" s="1"/>
  <c r="I148" i="6"/>
  <c r="J148" i="6" s="1"/>
  <c r="G148" i="6"/>
  <c r="I147" i="6"/>
  <c r="J147" i="6" s="1"/>
  <c r="I193" i="5"/>
  <c r="F193" i="5"/>
  <c r="I163" i="4"/>
  <c r="F163" i="4"/>
  <c r="I158" i="4"/>
  <c r="J158" i="4" s="1"/>
  <c r="I157" i="4"/>
  <c r="J157" i="4" s="1"/>
  <c r="I156" i="4"/>
  <c r="J156" i="4" s="1"/>
  <c r="G85" i="9"/>
  <c r="F85" i="9"/>
  <c r="G78" i="8"/>
  <c r="F78" i="8"/>
  <c r="G126" i="7"/>
  <c r="F126" i="7"/>
  <c r="G90" i="6"/>
  <c r="F90" i="6"/>
  <c r="G155" i="5"/>
  <c r="F155" i="5"/>
  <c r="G101" i="4"/>
  <c r="F101" i="4"/>
  <c r="G110" i="3"/>
  <c r="F110" i="3"/>
  <c r="G92" i="2"/>
  <c r="F92" i="2"/>
  <c r="G98" i="1"/>
  <c r="F98" i="1"/>
</calcChain>
</file>

<file path=xl/sharedStrings.xml><?xml version="1.0" encoding="utf-8"?>
<sst xmlns="http://schemas.openxmlformats.org/spreadsheetml/2006/main" count="3329" uniqueCount="760">
  <si>
    <t>SUNDARAM MUTUAL FUND</t>
  </si>
  <si>
    <t>Sundaram Corporate Bond Fund</t>
  </si>
  <si>
    <t>SL No</t>
  </si>
  <si>
    <t>ISIN Code</t>
  </si>
  <si>
    <t>Name of the instrument</t>
  </si>
  <si>
    <t>Rating / 
Industry</t>
  </si>
  <si>
    <t>Quantity</t>
  </si>
  <si>
    <t>Mkt Value
Rs. in Lacs</t>
  </si>
  <si>
    <t>% of Net Asset</t>
  </si>
  <si>
    <t>A) Equity &amp; Equity Related</t>
  </si>
  <si>
    <t>(a) Listed / awaiting listing on Stock Exchange</t>
  </si>
  <si>
    <t>Sub Total</t>
  </si>
  <si>
    <t/>
  </si>
  <si>
    <t xml:space="preserve">0 </t>
  </si>
  <si>
    <t>(b) Overseas Security</t>
  </si>
  <si>
    <t>(c) Privately Placed / Unlisted</t>
  </si>
  <si>
    <t>(d) Preference / Right Shares</t>
  </si>
  <si>
    <t>(e) Warrants</t>
  </si>
  <si>
    <t>f) Derivative</t>
  </si>
  <si>
    <t>Total for Equity &amp; Equity Related</t>
  </si>
  <si>
    <t>B) Debt Instruments</t>
  </si>
  <si>
    <t>INE556F08KL3</t>
  </si>
  <si>
    <t>Small Industries Development Bank of India - 7.83% - 24/11/2028**</t>
  </si>
  <si>
    <t>CRISIL AAA</t>
  </si>
  <si>
    <t>INE261F08EO7</t>
  </si>
  <si>
    <t>National Bank for Agriculture &amp; Rural Development - 7.48% - 15/09/2028</t>
  </si>
  <si>
    <t>INE053F08411</t>
  </si>
  <si>
    <t>Indian Railway Finance Corporation Ltd - 7.37% - 31/07/2029**</t>
  </si>
  <si>
    <t>ICRA AAA</t>
  </si>
  <si>
    <t>INE115A07QJ2</t>
  </si>
  <si>
    <t>LIC Housing Finance Ltd - 7.7% - 16/05/2028**</t>
  </si>
  <si>
    <t>INE261F08EH1</t>
  </si>
  <si>
    <t>National Bank for Agriculture &amp; Rural Development - 7.62% - 10/05/2029**</t>
  </si>
  <si>
    <t>INE020B08EK4</t>
  </si>
  <si>
    <t>REC LTD - 7.46% - 30/06/2028**</t>
  </si>
  <si>
    <t>INE115A07QY1</t>
  </si>
  <si>
    <t>LIC Housing Finance Ltd - 7.57% - 18/10/2029</t>
  </si>
  <si>
    <t>INE916DA7TD8</t>
  </si>
  <si>
    <t>Kotak Mahindra Prime Ltd - 7.299% - 22/09/2028**</t>
  </si>
  <si>
    <t>INE041007167</t>
  </si>
  <si>
    <t>Embassy Office Parks REIT - 7.21% - 17/03/2028**</t>
  </si>
  <si>
    <t>INE020B08FX4</t>
  </si>
  <si>
    <t>REC LTD - 6.37% - 31/03/2027**</t>
  </si>
  <si>
    <t>INE134E08MX3</t>
  </si>
  <si>
    <t>Power Finance Corporation Ltd - 7.6% - 13/04/2029**</t>
  </si>
  <si>
    <t>INE242A08544</t>
  </si>
  <si>
    <t>Indian Oil Corporation Ltd - 7.44% - 25/11/2027**</t>
  </si>
  <si>
    <t>INE296A07SV1</t>
  </si>
  <si>
    <t>Bajaj Finance Ltd - 7.82% - 31/01/2034**</t>
  </si>
  <si>
    <t>INE756I07FB6</t>
  </si>
  <si>
    <t>HDB Financial Services Ltd - 7.9611% - 05/01/2028**</t>
  </si>
  <si>
    <t>INE557F08FS6</t>
  </si>
  <si>
    <t>National Housing Bank - 7.4% - 16/07/2026**</t>
  </si>
  <si>
    <t>INE296A07TJ4</t>
  </si>
  <si>
    <t>Bajaj Finance Ltd - 7.3763% - 26/06/2028**</t>
  </si>
  <si>
    <t>INE514E08GE8</t>
  </si>
  <si>
    <t>Export Import Bank of India - 7.35% - 27/07/2028</t>
  </si>
  <si>
    <t>INE062A08488</t>
  </si>
  <si>
    <t>State Bank of India - 6.93% - 20/10/2035**</t>
  </si>
  <si>
    <t>INE403D08298</t>
  </si>
  <si>
    <t>Bharti Telecom Ltd - 7.4% - 01/02/2029</t>
  </si>
  <si>
    <t>INE756I07FG5</t>
  </si>
  <si>
    <t>HDB Financial Services Ltd - 7.4091% - 05/06/2028**</t>
  </si>
  <si>
    <t>INE134E08NS1</t>
  </si>
  <si>
    <t>Power Finance Corporation Ltd - 6.61% - 15/07/2028**</t>
  </si>
  <si>
    <t>INE115A07MW4</t>
  </si>
  <si>
    <t>LIC Housing Finance Ltd - 7.95% - 29/01/2028</t>
  </si>
  <si>
    <t>INE556F08KR0</t>
  </si>
  <si>
    <t>Small Industries Development Bank of India - 7.47% - 05/09/2029**</t>
  </si>
  <si>
    <t>INE134E08NU7</t>
  </si>
  <si>
    <t>Power Finance Corporation Ltd - 6.59% - 15/10/2030**</t>
  </si>
  <si>
    <t>INE556F08KP4</t>
  </si>
  <si>
    <t>Small Industries Development Bank of India - 7.68% - 10/08/2027**</t>
  </si>
  <si>
    <t>INE020B08FW6</t>
  </si>
  <si>
    <t>REC LTD - 6.52% - 31/01/2028</t>
  </si>
  <si>
    <t>INE556F08KS8</t>
  </si>
  <si>
    <t>Small Industries Development Bank of India - 7.34% - 26/02/2029**</t>
  </si>
  <si>
    <t>(b) Privately Placed / Unlisted</t>
  </si>
  <si>
    <t>(c) Govt Security</t>
  </si>
  <si>
    <t>IN0020250091</t>
  </si>
  <si>
    <t>6.48% Central Government Securities 06/10/2035</t>
  </si>
  <si>
    <t>Sovereign</t>
  </si>
  <si>
    <t>IN0020240126</t>
  </si>
  <si>
    <t>6.79% Central Government Securities 07/10/2034</t>
  </si>
  <si>
    <t>IN0020230135</t>
  </si>
  <si>
    <t>7.32% Government Securities-13/11/2030</t>
  </si>
  <si>
    <t>IN1920230100</t>
  </si>
  <si>
    <t>7.72% Karnataka State Government Securities - 06/12/2035</t>
  </si>
  <si>
    <t>IN0020250059</t>
  </si>
  <si>
    <t>6.28% Central Government Securities 14/07/2032</t>
  </si>
  <si>
    <t>IN0020230077</t>
  </si>
  <si>
    <t>7.18%  Government Securities - 24/07/2037</t>
  </si>
  <si>
    <t>IN0020230051</t>
  </si>
  <si>
    <t>7.30% Government Securities - 19/06/2053</t>
  </si>
  <si>
    <t>(d) Securitized Debt Instruments</t>
  </si>
  <si>
    <t>Total for Debt Instruments</t>
  </si>
  <si>
    <t>C) Money Market Instruments</t>
  </si>
  <si>
    <t>(a) Certificate of Deposits</t>
  </si>
  <si>
    <t>INE160A16RK5</t>
  </si>
  <si>
    <t>Punjab National Bank - 18/03/2026</t>
  </si>
  <si>
    <t>CRISIL A1+</t>
  </si>
  <si>
    <t>(b) Commercial Papers</t>
  </si>
  <si>
    <t>(c) Treasury Bills</t>
  </si>
  <si>
    <t>(d) ReverseRepo / TREPS</t>
  </si>
  <si>
    <t>TREPS</t>
  </si>
  <si>
    <t>Total for Money Market Instruments</t>
  </si>
  <si>
    <t>D) Mutual Fund Units</t>
  </si>
  <si>
    <t>(a) Investment in Mutual Fund Units</t>
  </si>
  <si>
    <t>INF0RQ622028</t>
  </si>
  <si>
    <t>Corporate Debt Market Development Fund - Class A2</t>
  </si>
  <si>
    <t>E) Others</t>
  </si>
  <si>
    <t>(a) Deposits with Commercial Banks</t>
  </si>
  <si>
    <t>(b) Share Application Money pending Allotment</t>
  </si>
  <si>
    <t>Cash and Other Net Current Assets^</t>
  </si>
  <si>
    <t>Grand Total</t>
  </si>
  <si>
    <t>Notes</t>
  </si>
  <si>
    <t>a) Total securities classified as below investment grade or default provided for and its percentage to NAV</t>
  </si>
  <si>
    <t>Nil</t>
  </si>
  <si>
    <t>b) Total value and percentage of illiquid equity shares</t>
  </si>
  <si>
    <t>c) NAV  per  unit (Rupees per unit)</t>
  </si>
  <si>
    <t>At the end</t>
  </si>
  <si>
    <t>Option</t>
  </si>
  <si>
    <t>Direct Plan - Growth</t>
  </si>
  <si>
    <t>Regular Plan - Growth</t>
  </si>
  <si>
    <t>e) Total outstanding exposure in derivative instruments at the end of the period</t>
  </si>
  <si>
    <t>f) Total investments in foreign securities /ADR'S/GDR'S at the end of the period</t>
  </si>
  <si>
    <t>Sundaram Banking &amp; PSU Fund</t>
  </si>
  <si>
    <t>INE020B08EA5</t>
  </si>
  <si>
    <t>REC LTD - 7.55% - 31/03/2028</t>
  </si>
  <si>
    <t>INE040A08955</t>
  </si>
  <si>
    <t>HDFC Bank Ltd - 7.7% - 16/05/2028**</t>
  </si>
  <si>
    <t>INE031A08962</t>
  </si>
  <si>
    <t>Housing &amp; Urban Development Corporation Ltd - 6.9% - 23/04/2032**</t>
  </si>
  <si>
    <t>INE557F08FY4</t>
  </si>
  <si>
    <t>National Housing Bank - 7.59% - 14/07/2027</t>
  </si>
  <si>
    <t>INE261F08EM1</t>
  </si>
  <si>
    <t>National Bank for Agriculture &amp; Rural Development - 7.53% - 24/03/2028</t>
  </si>
  <si>
    <t>INE134E08NW3</t>
  </si>
  <si>
    <t>Power Finance Corporation Ltd - 6.73% - 15/10/2027**</t>
  </si>
  <si>
    <t>INE296A07TM8</t>
  </si>
  <si>
    <t>Bajaj Finance Ltd - 7.11% - 10/07/2028**</t>
  </si>
  <si>
    <t>INE020B08FL9</t>
  </si>
  <si>
    <t>REC LTD - 7.34% - 30/04/2030**</t>
  </si>
  <si>
    <t>INE261F08EF5</t>
  </si>
  <si>
    <t>National Bank for Agriculture &amp; Rural Development - 7.8% - 15/03/2027</t>
  </si>
  <si>
    <t>INE053F08338</t>
  </si>
  <si>
    <t>Indian Railway Finance Corporation Ltd - 7.68% - 24/11/2026**</t>
  </si>
  <si>
    <t>INE403D08272</t>
  </si>
  <si>
    <t>Bharti Telecom Ltd - 7.35% - 15/10/2027**</t>
  </si>
  <si>
    <t>Sundaram Money Market Fund</t>
  </si>
  <si>
    <t>IN3120160053</t>
  </si>
  <si>
    <t>8.07% Tamil Nadu State Development Loan - 15/06/2026</t>
  </si>
  <si>
    <t>IN1520160038</t>
  </si>
  <si>
    <t>7.98% Gujarat State Development Loan - 11/05/2026</t>
  </si>
  <si>
    <t>INE514E16CK7</t>
  </si>
  <si>
    <t>Export Import Bank of India - 20/03/2026</t>
  </si>
  <si>
    <t>INE476A16E46</t>
  </si>
  <si>
    <t>Canara Bank - 11/05/2026**</t>
  </si>
  <si>
    <t>INE476A16F60</t>
  </si>
  <si>
    <t>Canara Bank - 03/06/2026**</t>
  </si>
  <si>
    <t>INE237A168Z9</t>
  </si>
  <si>
    <t>Kotak Mahindra Bank Ltd - 19/03/2026**</t>
  </si>
  <si>
    <t>INE028A16KR4</t>
  </si>
  <si>
    <t>Bank of Baroda - 05/06/2026</t>
  </si>
  <si>
    <t>IND A1+</t>
  </si>
  <si>
    <t>INE008A16Y80</t>
  </si>
  <si>
    <t>IDBI Bank Ltd - 05/06/2026**</t>
  </si>
  <si>
    <t>INE040A16HN4</t>
  </si>
  <si>
    <t>HDFC Bank Ltd - 11/09/2026**</t>
  </si>
  <si>
    <t>INE028A16KC6</t>
  </si>
  <si>
    <t>Bank of Baroda - 16/09/2026**</t>
  </si>
  <si>
    <t>INE238AD6BI8</t>
  </si>
  <si>
    <t>Axis Bank Ltd - 15/10/2026**</t>
  </si>
  <si>
    <t>INE692A16KG0</t>
  </si>
  <si>
    <t>Union Bank of India - 26/05/2026**</t>
  </si>
  <si>
    <t>ICRA A1+</t>
  </si>
  <si>
    <t>INE261F16967</t>
  </si>
  <si>
    <t>National Bank for Agriculture &amp; Rural Development - 27/02/2026**</t>
  </si>
  <si>
    <t>INE556F16BB6</t>
  </si>
  <si>
    <t>Small Industries Development Bank of India - 27/02/2026</t>
  </si>
  <si>
    <t>INE028A16KK9</t>
  </si>
  <si>
    <t>Bank of Baroda - 25/11/2026**</t>
  </si>
  <si>
    <t>INE556F16BS0</t>
  </si>
  <si>
    <t>Small Industries Development Bank of India - 04/12/2026**</t>
  </si>
  <si>
    <t>INE028A16KW4</t>
  </si>
  <si>
    <t>Bank of Baroda - 15/12/2026**</t>
  </si>
  <si>
    <t>INE084A16DC4</t>
  </si>
  <si>
    <t>Bank of India - 06/02/2026**</t>
  </si>
  <si>
    <t>INE008A16X99</t>
  </si>
  <si>
    <t>IDBI Bank Ltd - 23/02/2026**</t>
  </si>
  <si>
    <t>INE237A166Z3</t>
  </si>
  <si>
    <t>Kotak Mahindra Bank Ltd - 27/02/2026**</t>
  </si>
  <si>
    <t>INE160A16TT2</t>
  </si>
  <si>
    <t>Punjab National Bank - 09/03/2026**</t>
  </si>
  <si>
    <t>INE040A16GW7</t>
  </si>
  <si>
    <t>HDFC Bank Ltd - 19/05/2026</t>
  </si>
  <si>
    <t>INE238AD6AT7</t>
  </si>
  <si>
    <t>Axis Bank Ltd - 11/06/2026**</t>
  </si>
  <si>
    <t>INE556F16BR2</t>
  </si>
  <si>
    <t>Small Industries Development Bank of India - 10/11/2026**</t>
  </si>
  <si>
    <t>INE238AD6BP3</t>
  </si>
  <si>
    <t>Axis Bank Ltd - 27/11/2026**</t>
  </si>
  <si>
    <t>INE949L16EB5</t>
  </si>
  <si>
    <t>AU Small Finance Bank Ltd - 25/11/2026**</t>
  </si>
  <si>
    <t>INE556F16BT8</t>
  </si>
  <si>
    <t>Small Industries Development Bank of India - 16/12/2026**</t>
  </si>
  <si>
    <t>INE556F16BA8</t>
  </si>
  <si>
    <t>Small Industries Development Bank of India - 06/02/2026**</t>
  </si>
  <si>
    <t>INE238AD6BO6</t>
  </si>
  <si>
    <t>Axis Bank Ltd - 26/11/2026**</t>
  </si>
  <si>
    <t>INE556F14LT2</t>
  </si>
  <si>
    <t>Small Industries Development Bank of India - 03/06/2026**</t>
  </si>
  <si>
    <t>INE849D14HW8</t>
  </si>
  <si>
    <t>ICICI Securities Primary Dealership Ltd - 10/02/2026**</t>
  </si>
  <si>
    <t>INE756I14FC0</t>
  </si>
  <si>
    <t>HDB Financial Services Ltd - 04/03/2026**</t>
  </si>
  <si>
    <t>INE041014064</t>
  </si>
  <si>
    <t>Embassy Office Parks REIT - 20/03/2026**</t>
  </si>
  <si>
    <t>INE879F14LJ9</t>
  </si>
  <si>
    <t>Infina Finance Pvt Ltd - 13/03/2026**</t>
  </si>
  <si>
    <t>INE725H14DK5</t>
  </si>
  <si>
    <t>Tata Projects Ltd - 11/09/2026**</t>
  </si>
  <si>
    <t>INE763G14XJ8</t>
  </si>
  <si>
    <t>ICICI Securities Ltd - 03/03/2026**</t>
  </si>
  <si>
    <t>INE144H14HQ7</t>
  </si>
  <si>
    <t>Deutsche Investments India Private Ltd - 27/02/2026**</t>
  </si>
  <si>
    <t>INE121A14XO2</t>
  </si>
  <si>
    <t>Cholamandalam Investment and Finance Company Ltd - 26/05/2026**</t>
  </si>
  <si>
    <t>INE115A14FJ1</t>
  </si>
  <si>
    <t>LIC Housing Finance Ltd - 18/02/2026**</t>
  </si>
  <si>
    <t>INE763G14XI0</t>
  </si>
  <si>
    <t>ICICI Securities Ltd - 27/02/2026**</t>
  </si>
  <si>
    <t>INE338I14JI6</t>
  </si>
  <si>
    <t>Motilal Oswal Financial Services Ltd - 25/02/2026**</t>
  </si>
  <si>
    <t>INE865C14PD9</t>
  </si>
  <si>
    <t>Aditya Birla Money Ltd - 17/03/2026**</t>
  </si>
  <si>
    <t>INE763G14YJ6</t>
  </si>
  <si>
    <t>ICICI Securities Ltd - 15/05/2026**</t>
  </si>
  <si>
    <t>INE09OL14HG3</t>
  </si>
  <si>
    <t>Birla Group Holdings Pvt Ltd - 22/05/2026**</t>
  </si>
  <si>
    <t>INE790I14GC7</t>
  </si>
  <si>
    <t>HSBC InvestDirect Financial Services India Limited - 13/02/2026**</t>
  </si>
  <si>
    <t>INE121A14XK0</t>
  </si>
  <si>
    <t>Cholamandalam Investment and Finance Company Ltd - 22/05/2026**</t>
  </si>
  <si>
    <t>IN002025Y370</t>
  </si>
  <si>
    <t>182 Days - T Bill - 11/06/2026</t>
  </si>
  <si>
    <t>Sundaram Low Duration Fund</t>
  </si>
  <si>
    <t>INE936D07174</t>
  </si>
  <si>
    <t>Jamnagar Utilities and Power Pvt Ltd - 6.4% - 29/09/2026</t>
  </si>
  <si>
    <t>INE403D08231</t>
  </si>
  <si>
    <t>Bharti Telecom Ltd - 8.65% - 05/11/2027**</t>
  </si>
  <si>
    <t>INE477A07373</t>
  </si>
  <si>
    <t>Can Fin Homes Ltd - 8.45% - 27/05/2026**</t>
  </si>
  <si>
    <t>IND AAA</t>
  </si>
  <si>
    <t>INE721A07SB0</t>
  </si>
  <si>
    <t>Shriram Finance Ltd - 9.2% - 22/05/2026**</t>
  </si>
  <si>
    <t>CRISIL AA+</t>
  </si>
  <si>
    <t>INE020B08ED9</t>
  </si>
  <si>
    <t>REC LTD - 7.56% - 30/06/2026</t>
  </si>
  <si>
    <t>INE414G07II5</t>
  </si>
  <si>
    <t>Muthoot Finance Ltd - 8.4% - 28/08/2028**</t>
  </si>
  <si>
    <t>ICRA AA+</t>
  </si>
  <si>
    <t>INE572E07183</t>
  </si>
  <si>
    <t>PNB Housing Finance Ltd - 8.15% - 29/07/2027**</t>
  </si>
  <si>
    <t>CARE AA+</t>
  </si>
  <si>
    <t>INE523H07CB9</t>
  </si>
  <si>
    <t>JM Financial Products Ltd - 8.92% - 16/11/2026**</t>
  </si>
  <si>
    <t>CRISIL AA</t>
  </si>
  <si>
    <t>INE134E08IE1</t>
  </si>
  <si>
    <t>Power Finance Corporation Ltd - 8.03% - 02/05/2026**</t>
  </si>
  <si>
    <t>INE556F08KH1</t>
  </si>
  <si>
    <t>Small Industries Development Bank of India - 7.43% - 31/08/2026**</t>
  </si>
  <si>
    <t>INE477A07415</t>
  </si>
  <si>
    <t>Can Fin Homes Ltd - 8.09% - 04/01/2027**</t>
  </si>
  <si>
    <t>INE233A08121</t>
  </si>
  <si>
    <t>Godrej Industries Ltd - 8.36% - 28/08/2026**</t>
  </si>
  <si>
    <t>INE261F08EI9</t>
  </si>
  <si>
    <t>National Bank for Agriculture &amp; Rural Development - 7.7% - 30/09/2027**</t>
  </si>
  <si>
    <t>INE020B08FF1</t>
  </si>
  <si>
    <t>REC LTD - 7.56% - 31/08/2027**</t>
  </si>
  <si>
    <t>INE115A07RH4</t>
  </si>
  <si>
    <t>LIC Housing Finance Ltd - 6.9% - 17/09/2027**</t>
  </si>
  <si>
    <t>INE414G07JL7</t>
  </si>
  <si>
    <t>Muthoot Finance Ltd - 8.65% - 31/01/2028**</t>
  </si>
  <si>
    <t>INE248U07FW5</t>
  </si>
  <si>
    <t>360 One Prime Ltd - 8.95% - 04/06/2027**</t>
  </si>
  <si>
    <t>ICRA AA</t>
  </si>
  <si>
    <t>IN0020250067</t>
  </si>
  <si>
    <t>6.01% Central Government Securities 21/07/2030</t>
  </si>
  <si>
    <t>IN3120240640</t>
  </si>
  <si>
    <t>7.00% Tamil Nadu State Government Securities - 12/03/2029</t>
  </si>
  <si>
    <t>INE040A16GF2</t>
  </si>
  <si>
    <t>HDFC Bank Ltd - 06/02/2026</t>
  </si>
  <si>
    <t>INE692A16JQ1</t>
  </si>
  <si>
    <t>Union Bank of India - 25/06/2026**</t>
  </si>
  <si>
    <t>INE530B14GA6</t>
  </si>
  <si>
    <t>IIFL Finance Ltd - 20/02/2026**</t>
  </si>
  <si>
    <t>IN002025Y214</t>
  </si>
  <si>
    <t>182 Days - T Bill - 19/02/2026</t>
  </si>
  <si>
    <t>Sundaram Liquid Fund</t>
  </si>
  <si>
    <t>INE261F08DW2</t>
  </si>
  <si>
    <t>National Bank for Agriculture &amp; Rural Development - 7.57% - 19/03/2026**</t>
  </si>
  <si>
    <t>INE238AD6AM2</t>
  </si>
  <si>
    <t>Axis Bank Ltd - 04/02/2026**</t>
  </si>
  <si>
    <t>INE476A16A08</t>
  </si>
  <si>
    <t>Canara Bank - 21/01/2026**</t>
  </si>
  <si>
    <t>INE040A16HZ8</t>
  </si>
  <si>
    <t>HDFC Bank Ltd - 18/02/2026**</t>
  </si>
  <si>
    <t>INE028A16JO3</t>
  </si>
  <si>
    <t>Bank of Baroda - 23/02/2026**</t>
  </si>
  <si>
    <t>INE040A16GJ4</t>
  </si>
  <si>
    <t>HDFC Bank Ltd - 25/02/2026**</t>
  </si>
  <si>
    <t>INE160A16TO3</t>
  </si>
  <si>
    <t>Punjab National Bank - 26/02/2026**</t>
  </si>
  <si>
    <t>INE476A16E95</t>
  </si>
  <si>
    <t>Canara Bank - 26/02/2026**</t>
  </si>
  <si>
    <t>INE028A16KL7</t>
  </si>
  <si>
    <t>Bank of Baroda - 02/03/2026**</t>
  </si>
  <si>
    <t>INE160A16TR6</t>
  </si>
  <si>
    <t>Punjab National Bank - 03/03/2026**</t>
  </si>
  <si>
    <t>INE238AD6AO8</t>
  </si>
  <si>
    <t>Axis Bank Ltd - 05/03/2026**</t>
  </si>
  <si>
    <t>INE692A16IY7</t>
  </si>
  <si>
    <t>Union Bank of India - 05/03/2026**</t>
  </si>
  <si>
    <t>INE238AD6BR9</t>
  </si>
  <si>
    <t>Axis Bank Ltd - 18/03/2026**</t>
  </si>
  <si>
    <t>INE160A16RM1</t>
  </si>
  <si>
    <t>Punjab National Bank - 20/03/2026**</t>
  </si>
  <si>
    <t>INE261F16991</t>
  </si>
  <si>
    <t>National Bank for Agriculture &amp; Rural Development - 24/03/2026**</t>
  </si>
  <si>
    <t>INE028A16KF9</t>
  </si>
  <si>
    <t>Bank of Baroda - 04/02/2026**</t>
  </si>
  <si>
    <t>INE171A16MU2</t>
  </si>
  <si>
    <t>The Federal Bank Ltd - 20/02/2026**</t>
  </si>
  <si>
    <t>INE171A16NE4</t>
  </si>
  <si>
    <t>The Federal Bank Ltd - 20/03/2026**</t>
  </si>
  <si>
    <t>INE160A16TW6</t>
  </si>
  <si>
    <t>Punjab National Bank - 24/03/2026**</t>
  </si>
  <si>
    <t>INE237A162Z2</t>
  </si>
  <si>
    <t>Kotak Mahindra Bank Ltd - 15/01/2026**</t>
  </si>
  <si>
    <t>INE028A16HL3</t>
  </si>
  <si>
    <t>Bank of Baroda - 16/01/2026</t>
  </si>
  <si>
    <t>INE562A16NW6</t>
  </si>
  <si>
    <t>Indian Bank - 19/01/2026</t>
  </si>
  <si>
    <t>INE261F16892</t>
  </si>
  <si>
    <t>National Bank for Agriculture &amp; Rural Development - 20/01/2026</t>
  </si>
  <si>
    <t>INE092T16XY9</t>
  </si>
  <si>
    <t>IDFC First Bank Ltd - 27/01/2026</t>
  </si>
  <si>
    <t>INE692A16IP5</t>
  </si>
  <si>
    <t>Union Bank of India - 03/02/2026**</t>
  </si>
  <si>
    <t>INE028A16JM7</t>
  </si>
  <si>
    <t>Bank of Baroda - 06/02/2026**</t>
  </si>
  <si>
    <t>INE040A16HV7</t>
  </si>
  <si>
    <t>HDFC Bank Ltd - 12/02/2026**</t>
  </si>
  <si>
    <t>INE562A16PW1</t>
  </si>
  <si>
    <t>Indian Bank - 17/02/2026**</t>
  </si>
  <si>
    <t>INE237A165Z5</t>
  </si>
  <si>
    <t>Kotak Mahindra Bank Ltd - 18/02/2026</t>
  </si>
  <si>
    <t>INE476A16A65</t>
  </si>
  <si>
    <t>Canara Bank - 24/02/2026**</t>
  </si>
  <si>
    <t>INE084A16FC9</t>
  </si>
  <si>
    <t>Bank of India - 05/03/2026**</t>
  </si>
  <si>
    <t>INE028A16HW0</t>
  </si>
  <si>
    <t>Bank of Baroda - 06/03/2026**</t>
  </si>
  <si>
    <t>INE476A16A99</t>
  </si>
  <si>
    <t>Canara Bank - 06/03/2026**</t>
  </si>
  <si>
    <t>INE692A16JB3</t>
  </si>
  <si>
    <t>Union Bank of India - 06/03/2026**</t>
  </si>
  <si>
    <t>INE040A16HM6</t>
  </si>
  <si>
    <t>HDFC Bank Ltd - 09/03/2026**</t>
  </si>
  <si>
    <t>INE556F16BD2</t>
  </si>
  <si>
    <t>Small Industries Development Bank of India - 11/03/2026**</t>
  </si>
  <si>
    <t>INE562A16QB3</t>
  </si>
  <si>
    <t>Indian Bank - 13/03/2026**</t>
  </si>
  <si>
    <t>INE160A16TU0</t>
  </si>
  <si>
    <t>Punjab National Bank - 13/03/2026**</t>
  </si>
  <si>
    <t>INE028A16IC0</t>
  </si>
  <si>
    <t>Bank of Baroda - 13/03/2026**</t>
  </si>
  <si>
    <t>INE028A16KU8</t>
  </si>
  <si>
    <t>Bank of Baroda - 17/03/2026**</t>
  </si>
  <si>
    <t>INE040A16IC5</t>
  </si>
  <si>
    <t>HDFC Bank Ltd - 18/03/2026</t>
  </si>
  <si>
    <t>INE691A16MD5</t>
  </si>
  <si>
    <t>UCO Bank - 18/03/2026**</t>
  </si>
  <si>
    <t>INE556F14LQ8</t>
  </si>
  <si>
    <t>Small Industries Development Bank of India - 12/02/2026**</t>
  </si>
  <si>
    <t>INE572E14KE6</t>
  </si>
  <si>
    <t>PNB Housing Finance Ltd - 17/02/2026**</t>
  </si>
  <si>
    <t>INE763G14D45</t>
  </si>
  <si>
    <t>ICICI Securities Ltd - 05/03/2026**</t>
  </si>
  <si>
    <t>INE110L14UK6</t>
  </si>
  <si>
    <t>Reliance Jio Infocomm Ltd - 18/03/2026**</t>
  </si>
  <si>
    <t>INE891D14B29</t>
  </si>
  <si>
    <t>Redington Ltd - 25/03/2026**</t>
  </si>
  <si>
    <t>INE870H14WB8</t>
  </si>
  <si>
    <t>Network18 Media &amp; Investments Ltd - 14/01/2026**</t>
  </si>
  <si>
    <t>INE071G14HD2</t>
  </si>
  <si>
    <t>ICICI Home Finance Company Ltd - 23/01/2026**</t>
  </si>
  <si>
    <t>INE071G14HE0</t>
  </si>
  <si>
    <t>ICICI Home Finance Company Ltd - 05/02/2026**</t>
  </si>
  <si>
    <t>INE700G14QU1</t>
  </si>
  <si>
    <t>HDFC Securities Ltd - 12/02/2026**</t>
  </si>
  <si>
    <t>INE233A145X6</t>
  </si>
  <si>
    <t>Godrej Industries Ltd - 18/03/2026**</t>
  </si>
  <si>
    <t>INE09OL14HB4</t>
  </si>
  <si>
    <t>Birla Group Holdings Pvt Ltd - 20/03/2026**</t>
  </si>
  <si>
    <t>INE212K14DF8</t>
  </si>
  <si>
    <t>SBI Cap securities Ltd - 25/03/2026**</t>
  </si>
  <si>
    <t>INE824H14SQ1</t>
  </si>
  <si>
    <t>Julius Baer Capital (India) Private Ltd - 03/02/2026**</t>
  </si>
  <si>
    <t>INE556F14LP0</t>
  </si>
  <si>
    <t>Small Industries Development Bank of India - 28/01/2026**</t>
  </si>
  <si>
    <t>INE870H14WD4</t>
  </si>
  <si>
    <t>Network18 Media &amp; Investments Ltd - 03/02/2026**</t>
  </si>
  <si>
    <t>INE472A14OS9</t>
  </si>
  <si>
    <t>Blue Star Ltd - 03/02/2026**</t>
  </si>
  <si>
    <t>INE261F14ON6</t>
  </si>
  <si>
    <t>National Bank for Agriculture &amp; Rural Development - 06/02/2026**</t>
  </si>
  <si>
    <t>INE02JD14591</t>
  </si>
  <si>
    <t>Godrej Housing Finance Limited - 13/02/2026**</t>
  </si>
  <si>
    <t>INE01C314DF8</t>
  </si>
  <si>
    <t>Bajaj Financial Securities Ltd - 12/02/2026**</t>
  </si>
  <si>
    <t>INE028E14TN1</t>
  </si>
  <si>
    <t>Kotak Securities Ltd - 12/02/2026**</t>
  </si>
  <si>
    <t>INE790I14GT1</t>
  </si>
  <si>
    <t>HSBC InvestDirect Financial Services India Limited - 11/02/2026**</t>
  </si>
  <si>
    <t>INE211H14AG0</t>
  </si>
  <si>
    <t>Sharekhan Ltd - 13/02/2026**</t>
  </si>
  <si>
    <t>INE763G14XZ4</t>
  </si>
  <si>
    <t>ICICI Securities Ltd - 20/02/2026**</t>
  </si>
  <si>
    <t>INE417C14AF6</t>
  </si>
  <si>
    <t>Pilani Investment and Industries Corporation Ltd. - 20/02/2026**</t>
  </si>
  <si>
    <t>INE02FN14689</t>
  </si>
  <si>
    <t>IGH Holdings Private Limited - 20/02/2026**</t>
  </si>
  <si>
    <t>INE007N14EK4</t>
  </si>
  <si>
    <t>Fedbank Financial Services Ltd - 26/02/2026**</t>
  </si>
  <si>
    <t>INE556F14LU0</t>
  </si>
  <si>
    <t>Small Industries Development Bank of India - 06/03/2026**</t>
  </si>
  <si>
    <t>INE028E14TV4</t>
  </si>
  <si>
    <t>Kotak Securities Ltd - 02/03/2026**</t>
  </si>
  <si>
    <t>INE296A14D88</t>
  </si>
  <si>
    <t>Bajaj Finance Ltd - 05/03/2026**</t>
  </si>
  <si>
    <t>INE01C314DS1</t>
  </si>
  <si>
    <t>Bajaj Financial Securities Ltd - 13/03/2026**</t>
  </si>
  <si>
    <t>INE763G14D78</t>
  </si>
  <si>
    <t>ICICI Securities Ltd - 13/03/2026**</t>
  </si>
  <si>
    <t>INE700G14QD7</t>
  </si>
  <si>
    <t>HDFC Securities Ltd - 13/03/2026**</t>
  </si>
  <si>
    <t>INE212K14CW5</t>
  </si>
  <si>
    <t>SBI Cap securities Ltd - 13/03/2026**</t>
  </si>
  <si>
    <t>INE338I14LN2</t>
  </si>
  <si>
    <t>Motilal Oswal Financial Services Ltd - 10/03/2026**</t>
  </si>
  <si>
    <t>INE556F14LX4</t>
  </si>
  <si>
    <t>Small Industries Development Bank of India - 20/03/2026**</t>
  </si>
  <si>
    <t>INE824H14RO8</t>
  </si>
  <si>
    <t>Julius Baer Capital (India) Private Ltd - 13/03/2026**</t>
  </si>
  <si>
    <t>INE212K14DA9</t>
  </si>
  <si>
    <t>SBI Cap securities Ltd - 17/03/2026**</t>
  </si>
  <si>
    <t>IN002024Z438</t>
  </si>
  <si>
    <t>364 Days - T Bill - 05/02/2026</t>
  </si>
  <si>
    <t>IN002025X315</t>
  </si>
  <si>
    <t>91 Days - T Bill - 29/01/2026</t>
  </si>
  <si>
    <t>IN002024Z412</t>
  </si>
  <si>
    <t>364 Days - T Bill - 22/01/2026</t>
  </si>
  <si>
    <t>IN002024Z453</t>
  </si>
  <si>
    <t>364 Days - T Bill - 20/02/2026</t>
  </si>
  <si>
    <t>IN002025Y222</t>
  </si>
  <si>
    <t>182 Days - T Bill - 27/02/2026</t>
  </si>
  <si>
    <t>IN002025X307</t>
  </si>
  <si>
    <t>91 Days - T Bill - 23/01/2026</t>
  </si>
  <si>
    <t>IN002024Z446</t>
  </si>
  <si>
    <t>364 Days - T Bill - 12/02/2026</t>
  </si>
  <si>
    <t>IN002025X372</t>
  </si>
  <si>
    <t>91 Days - T Bill - 12/03/2026</t>
  </si>
  <si>
    <t>IN002025X380</t>
  </si>
  <si>
    <t>91 Days - T Bill - 19/03/2026</t>
  </si>
  <si>
    <t>Sundaram Short Duration Fund</t>
  </si>
  <si>
    <t>INE134E08MJ2</t>
  </si>
  <si>
    <t>Power Finance Corporation Ltd - 7.77% - 15/04/2028**</t>
  </si>
  <si>
    <t>INE121A07RZ4</t>
  </si>
  <si>
    <t>Cholamandalam Investment and Finance Company Ltd - 8.54% - 12/04/2029**</t>
  </si>
  <si>
    <t>INE146O07557</t>
  </si>
  <si>
    <t>Hinduja Leyland Finance Ltd - 8.4% - 06/05/2027**</t>
  </si>
  <si>
    <t>INE020B08EI8</t>
  </si>
  <si>
    <t>REC LTD - 7.51% - 31/07/2026**</t>
  </si>
  <si>
    <t>INE115A07PI6</t>
  </si>
  <si>
    <t>LIC Housing Finance Ltd - 6.17% - 03/09/2026**</t>
  </si>
  <si>
    <t>IN0020240050</t>
  </si>
  <si>
    <t>7.04% Central Government Securities 03/06/2029</t>
  </si>
  <si>
    <t>IN0020240019</t>
  </si>
  <si>
    <t>7.10% Central Government Securities 08/04/2034</t>
  </si>
  <si>
    <t>IN3120230484</t>
  </si>
  <si>
    <t>7.44% Tamil Nadu State Government Securities -20/03/2034</t>
  </si>
  <si>
    <t>Sundaram Ultra Short Duration Fund</t>
  </si>
  <si>
    <t>INE261F08DX0</t>
  </si>
  <si>
    <t>National Bank for Agriculture &amp; Rural Development - 7.58% - 31/07/2026</t>
  </si>
  <si>
    <t>INE071G07637</t>
  </si>
  <si>
    <t>ICICI Home Finance Company Ltd - 8.061% - 25/03/2026**</t>
  </si>
  <si>
    <t>INE414G07JM5</t>
  </si>
  <si>
    <t>Muthoot Finance Ltd - 8.6% - 02/03/2028**</t>
  </si>
  <si>
    <t>INE756I07EJ2</t>
  </si>
  <si>
    <t>HDB Financial Services Ltd - 7.65% - 10/09/2027</t>
  </si>
  <si>
    <t>INE020B08AC9</t>
  </si>
  <si>
    <t>REC LTD - 7.54% - 30/12/2026**</t>
  </si>
  <si>
    <t>INE556F08KJ7</t>
  </si>
  <si>
    <t>Small Industries Development Bank of India - 7.55% - 22/09/2026**</t>
  </si>
  <si>
    <t>INE261F08EA6</t>
  </si>
  <si>
    <t>National Bank for Agriculture &amp; Rural Development - 7.5% - 31/08/2026**</t>
  </si>
  <si>
    <t>INE556F08KI9</t>
  </si>
  <si>
    <t>Small Industries Development Bank of India - 7.44% - 04/09/2026**</t>
  </si>
  <si>
    <t>INE134E08LS5</t>
  </si>
  <si>
    <t>Power Finance Corporation Ltd - 7.15% - 08/09/2026**</t>
  </si>
  <si>
    <t>INE756I07EN4</t>
  </si>
  <si>
    <t>HDB Financial Services Ltd - 7.84% - 14/07/2026**</t>
  </si>
  <si>
    <t>INE121A07SN8</t>
  </si>
  <si>
    <t>Cholamandalam Investment and Finance Company Ltd - 7.38% - 28/05/2027**</t>
  </si>
  <si>
    <t>IN1520160194</t>
  </si>
  <si>
    <t>7.59% Gujarat State Government Securities 15/02/2027</t>
  </si>
  <si>
    <t>IN2220160054</t>
  </si>
  <si>
    <t>7.58% MAHARASHTRA SDL 24/08/2026</t>
  </si>
  <si>
    <t>INE562A16PZ4</t>
  </si>
  <si>
    <t>Indian Bank - 05/06/2026**</t>
  </si>
  <si>
    <t>INE562A16OA0</t>
  </si>
  <si>
    <t>Indian Bank - 04/02/2026**</t>
  </si>
  <si>
    <t>INE095A16Y50</t>
  </si>
  <si>
    <t>IndusInd Bank Ltd - 04/02/2026**</t>
  </si>
  <si>
    <t>INE040A16GN6</t>
  </si>
  <si>
    <t>HDFC Bank Ltd - 12/03/2026</t>
  </si>
  <si>
    <t>INE476A16F03</t>
  </si>
  <si>
    <t>Canara Bank - 29/05/2026**</t>
  </si>
  <si>
    <t>INE028A16JJ3</t>
  </si>
  <si>
    <t>Bank of Baroda - 24/02/2026</t>
  </si>
  <si>
    <t>INE261F16975</t>
  </si>
  <si>
    <t>National Bank for Agriculture &amp; Rural Development - 10/03/2026</t>
  </si>
  <si>
    <t>INE476A16B31</t>
  </si>
  <si>
    <t>Canara Bank - 13/03/2026**</t>
  </si>
  <si>
    <t>INE261F16983</t>
  </si>
  <si>
    <t>National Bank for Agriculture &amp; Rural Development - 13/03/2026**</t>
  </si>
  <si>
    <t>INE092T16YI0</t>
  </si>
  <si>
    <t>IDFC First Bank Ltd - 25/05/2026**</t>
  </si>
  <si>
    <t>INE556F14LS4</t>
  </si>
  <si>
    <t>Small Industries Development Bank of India - 24/02/2026**</t>
  </si>
  <si>
    <t>INE144H14HW5</t>
  </si>
  <si>
    <t>Deutsche Investments India Private Ltd - 18/03/2026**</t>
  </si>
  <si>
    <t>INE498L14EE2</t>
  </si>
  <si>
    <t>L &amp; T Finance Ltd - 09/06/2026**</t>
  </si>
  <si>
    <t>INE121A14XQ7</t>
  </si>
  <si>
    <t>Cholamandalam Investment and Finance Company Ltd - 28/05/2026**</t>
  </si>
  <si>
    <t>IN002025X356</t>
  </si>
  <si>
    <t>91 Days - T Bill - 26/02/2026</t>
  </si>
  <si>
    <t>IN002025X331</t>
  </si>
  <si>
    <t>91 Days - T Bill - 12/02/2026</t>
  </si>
  <si>
    <t>Sundaram Medium Duration Fund</t>
  </si>
  <si>
    <t>INE572E07258</t>
  </si>
  <si>
    <t>PNB Housing Finance Ltd - 7.28% - 05/06/2028**</t>
  </si>
  <si>
    <t>Sundaram Conservative Hybrid Fund</t>
  </si>
  <si>
    <t>INE040A01034</t>
  </si>
  <si>
    <t>HDFC Bank Ltd</t>
  </si>
  <si>
    <t>Banks</t>
  </si>
  <si>
    <t>INE002A01018</t>
  </si>
  <si>
    <t>Reliance Industries Ltd</t>
  </si>
  <si>
    <t>Petroleum Products</t>
  </si>
  <si>
    <t>INE397D01024</t>
  </si>
  <si>
    <t>Bharti Airtel Ltd</t>
  </si>
  <si>
    <t>Telecom - Services</t>
  </si>
  <si>
    <t>INE090A01021</t>
  </si>
  <si>
    <t>ICICI Bank Ltd</t>
  </si>
  <si>
    <t>INE009A01021</t>
  </si>
  <si>
    <t>Infosys Ltd</t>
  </si>
  <si>
    <t>It - Software</t>
  </si>
  <si>
    <t>INE062A01020</t>
  </si>
  <si>
    <t>State Bank of India</t>
  </si>
  <si>
    <t>INE860A01027</t>
  </si>
  <si>
    <t>HCL Technologies Ltd</t>
  </si>
  <si>
    <t>INE029A01011</t>
  </si>
  <si>
    <t>Bharat Petroleum Corporation Ltd</t>
  </si>
  <si>
    <t>INE238A01034</t>
  </si>
  <si>
    <t>Axis Bank Ltd</t>
  </si>
  <si>
    <t>INE917I01010</t>
  </si>
  <si>
    <t>Bajaj Auto Ltd</t>
  </si>
  <si>
    <t>Automobiles</t>
  </si>
  <si>
    <t>INE237A01028</t>
  </si>
  <si>
    <t>Kotak Mahindra Bank Ltd</t>
  </si>
  <si>
    <t>INE481G01011</t>
  </si>
  <si>
    <t>Ultratech Cement Ltd</t>
  </si>
  <si>
    <t>Cement &amp; Cement Products</t>
  </si>
  <si>
    <t>INE540L01014</t>
  </si>
  <si>
    <t>Alkem Laboratories Ltd</t>
  </si>
  <si>
    <t>Pharmaceuticals &amp; Biotechnology</t>
  </si>
  <si>
    <t>INE101A01026</t>
  </si>
  <si>
    <t>Mahindra &amp; Mahindra Ltd</t>
  </si>
  <si>
    <t>INE669C01036</t>
  </si>
  <si>
    <t>Tech Mahindra Ltd</t>
  </si>
  <si>
    <t>INE196A01026</t>
  </si>
  <si>
    <t>Marico Ltd</t>
  </si>
  <si>
    <t>Agricultural Food &amp; Other Products</t>
  </si>
  <si>
    <t>INE797F01020</t>
  </si>
  <si>
    <t>Jubilant Foodworks Ltd</t>
  </si>
  <si>
    <t>Leisure Services</t>
  </si>
  <si>
    <t>INE066F01020</t>
  </si>
  <si>
    <t>Hindustan Aeronautics Ltd</t>
  </si>
  <si>
    <t>Aerospace &amp; Defense</t>
  </si>
  <si>
    <t>INE603J01030</t>
  </si>
  <si>
    <t>PI Industries Ltd</t>
  </si>
  <si>
    <t>Fertilizers &amp; Agrochemicals</t>
  </si>
  <si>
    <t>INE018A01030</t>
  </si>
  <si>
    <t>Larsen &amp; Toubro Ltd</t>
  </si>
  <si>
    <t>Construction</t>
  </si>
  <si>
    <t>IN0020250075</t>
  </si>
  <si>
    <t>7.24% Central Government Securities 18/08/2055</t>
  </si>
  <si>
    <t>Sundaram Overnight Fund</t>
  </si>
  <si>
    <t>IN002025Y156</t>
  </si>
  <si>
    <t>182 Days - T Bill - 08/01/2026</t>
  </si>
  <si>
    <t>IN002024Z404</t>
  </si>
  <si>
    <t>364 Days - T Bill - 15/01/2026</t>
  </si>
  <si>
    <t>IN002025Y164</t>
  </si>
  <si>
    <t>182 Days - T Bill - 15/01/2026</t>
  </si>
  <si>
    <t>Reverse Repo</t>
  </si>
  <si>
    <t>YTM (%)*</t>
  </si>
  <si>
    <t>Index</t>
  </si>
  <si>
    <t>**Non Traded Securities - Wherever applicable</t>
  </si>
  <si>
    <t>^ Net current assets includes interest accrued on fixed income securities - Wherever applicable</t>
  </si>
  <si>
    <t># percentage to NAV of security is less than 0.01% - Wherever applicable</t>
  </si>
  <si>
    <t>At the beginning</t>
  </si>
  <si>
    <t>(b) Corporate Debt Market Development Fund</t>
  </si>
  <si>
    <t>d) IDCW declared during the period (Rupees per unit)</t>
  </si>
  <si>
    <t>g) Repo in corporate debt</t>
  </si>
  <si>
    <t>Portfolio Information</t>
  </si>
  <si>
    <t>Scheme Name :</t>
  </si>
  <si>
    <t>Description (if any)</t>
  </si>
  <si>
    <t>Annualised Portfolio YTM %* :</t>
  </si>
  <si>
    <t>Macaulay Duration (years)</t>
  </si>
  <si>
    <t>Average Maturity (years)</t>
  </si>
  <si>
    <t xml:space="preserve">As on (Date) </t>
  </si>
  <si>
    <t>* in case of semi annual YTM,  it will be annualised </t>
  </si>
  <si>
    <t>Scheme Riskometer :</t>
  </si>
  <si>
    <t>Tier I Benchmark Riskometer :</t>
  </si>
  <si>
    <t xml:space="preserve">                    NIFTY Corporate Bond Index A-II</t>
  </si>
  <si>
    <t xml:space="preserve">           NIFTY Banking and PSU Debt Index A-II</t>
  </si>
  <si>
    <t>++ Aggregate Investments by Other schemes of Sundaram Mutual Fund - Rs. 22,281.92 Lakhs</t>
  </si>
  <si>
    <t xml:space="preserve">                    NIFTY Money Market Index A-I</t>
  </si>
  <si>
    <t>Refer below point h)</t>
  </si>
  <si>
    <t>Average Maturity  (years)</t>
  </si>
  <si>
    <t>ISIN</t>
  </si>
  <si>
    <t>NAME OF THE SECURITY</t>
  </si>
  <si>
    <t>VALUE OF THE SECURITY CONSIDERED UNDER NET RECEIVABLES</t>
  </si>
  <si>
    <t>% TO AUM</t>
  </si>
  <si>
    <t>INE202B07IK1</t>
  </si>
  <si>
    <t xml:space="preserve">Dewan Housing Finance Corporation Ltd-9.10%-09/09/2019 </t>
  </si>
  <si>
    <t>INE202B07HQ0</t>
  </si>
  <si>
    <t>9.10%-Dewan Housing Finance Corporation Ltd-16/08/2019</t>
  </si>
  <si>
    <t>INE202B07IJ3</t>
  </si>
  <si>
    <t xml:space="preserve">9.05% Dewan Housing Finance Corporation Ltd-NCD-09/09/2019 </t>
  </si>
  <si>
    <t>TOTAL AMOUNT INCLUDING INTEREST DUE TO AND RECOVERED BY THE SCHEME</t>
  </si>
  <si>
    <t>TOTAL AMOUNT DUE (Rs. in Lacs)</t>
  </si>
  <si>
    <t>Amount Recovered 30th Sep 2021</t>
  </si>
  <si>
    <t xml:space="preserve">Further amount received on 31-Aug-2024 </t>
  </si>
  <si>
    <t xml:space="preserve">Total settlement till date  </t>
  </si>
  <si>
    <t xml:space="preserve">PRINCIPAL </t>
  </si>
  <si>
    <t>Interest Accrued till 3rd June 2019</t>
  </si>
  <si>
    <t xml:space="preserve">Interest not accrued due to category by rating agency as default till maturity </t>
  </si>
  <si>
    <t xml:space="preserve">Total </t>
  </si>
  <si>
    <t xml:space="preserve"> ## (Rs. in Lacs)</t>
  </si>
  <si>
    <t xml:space="preserve">Total Cost  </t>
  </si>
  <si>
    <t xml:space="preserve">Discounting Charges / Interest accrued till maturity </t>
  </si>
  <si>
    <t>Total CP Outstanding</t>
  </si>
  <si>
    <t xml:space="preserve"> Amount Recovered - 06th Mar 2025</t>
  </si>
  <si>
    <t>Total settlement till date</t>
  </si>
  <si>
    <t>CASH</t>
  </si>
  <si>
    <t>INVIT Units</t>
  </si>
  <si>
    <t>INE121H14JU3</t>
  </si>
  <si>
    <t xml:space="preserve">IL&amp;FS Financial Services Ltd. 24SEP18 CP </t>
  </si>
  <si>
    <t>## The Boards of these companies have set February 17th as the record date for the allocation of InvIT units and cash distribution. Accordingly, on the 5th of March 2025, we received the Total cash of Rs. 3.17 Crs .Further as a part of the distribution we have received  INVITs amounting to Rs. 2 Crs having face value is Rs. 25,00,000 per unit subsequently in the month of April ’25. The above-mentioned cash and  INVITs units are allocated to respective scheme based  on their exposure.</t>
  </si>
  <si>
    <t>For Further details please refer the below Links for Rationale</t>
  </si>
  <si>
    <t>https://www.sundarammutual.com/pdf2/2021/Rationale_for_Valuation/DHFL_Valuation_impact_22_Sep_2021.pdf</t>
  </si>
  <si>
    <t>https://www.sundarammutual.com/pdf2/2021/Rationale_for_Valuation/Update_on_DHFL_Recovery_30_sep_2021.pdf</t>
  </si>
  <si>
    <t>https://www.sundarammutual.com/pdf2/2024/Rationale_for_Valuation/Update_on_DHFL_Recovery_31_Aug_2024_V1.pdf</t>
  </si>
  <si>
    <t>https://www.sundarammutual.com/pdf2/2025/Rationale_for_Valuation/Update_on_ILFS_Financial_Services_Recovery_06_03_2025.pdf</t>
  </si>
  <si>
    <t>https://www.sundarammutual.com/pdf2/2025/Rationale_for_Valuation/Update_on_Valuation_of_RoadStar_InVIT_Units_V1.pdf</t>
  </si>
  <si>
    <t>https://www.sundarammutual.com/pdf2/2025/Rationale_for_Valuation/Update_on_Valuation_of_RoadStar_InVIT_Units_22_Sep_2025.pdf</t>
  </si>
  <si>
    <t xml:space="preserve">              NIFTY Low Duration Debt Index A-I</t>
  </si>
  <si>
    <t>++ Aggregate Investments by Other schemes of Sundaram Mutual Fund - Rs. 46,209.91 Lakhs</t>
  </si>
  <si>
    <t>Amount Recovered - 06th Mar 2025</t>
  </si>
  <si>
    <t xml:space="preserve">                      NIFTY Liquid Index A-I</t>
  </si>
  <si>
    <t>9.05% Dewan Housing Finance Corporation Ltd-NCD-09/09/2019</t>
  </si>
  <si>
    <t>Dewan Housing Finance Corporation Ltd-9.10%-09/09/2019</t>
  </si>
  <si>
    <t>INE202B07654</t>
  </si>
  <si>
    <t>11.55%_Prev 11.45%-Dewan Housing Finance Corp Ltd-12/09/2019  ##</t>
  </si>
  <si>
    <t>9.10%-Dewan Housing Finance Corporation Ltd-16/08/2019 ##</t>
  </si>
  <si>
    <t>TOTAL AMOUNT DUE</t>
  </si>
  <si>
    <t>Amount Recovered 30th Sep 2021 (Rs. In Lacs)</t>
  </si>
  <si>
    <t>Further amount received on  31-Aug-2024   (Rs. In Lacs)</t>
  </si>
  <si>
    <t xml:space="preserve">Total settlement till date  ( Rs . In Lacs ) </t>
  </si>
  <si>
    <t>PRINCIPAL (Rs. in Lacs)</t>
  </si>
  <si>
    <t>Interest Accrued till 3rd June 2019
(Rs. in Lacs)</t>
  </si>
  <si>
    <t>Interest not accrued due to category by rating agency as default till maturity (Rs. in Lacs)</t>
  </si>
  <si>
    <t>Total
(Rs. in Lacs)</t>
  </si>
  <si>
    <t>11.55% Prev 11.45%-Dewan Housing Finance Corp Ltd-12/09/2019  ##</t>
  </si>
  <si>
    <t>## Sundaram Short Term Credit Risk Fund has been merged with Sundaram Short Term Debt Fund on 29th Dec 2020. Hence, the above Securities defaulted prior to the merger date have been moved to the Target scheme. Further with effect from 31st Dec 2021, Sundaram Short Term Debt Fund got merged into Principal Short Term Debt Fund and renamed as Sundaram Short Duration Fund.</t>
  </si>
  <si>
    <t xml:space="preserve">               Nifty Short Duration Debt Index A-II</t>
  </si>
  <si>
    <t>Interest Rate Swaps</t>
  </si>
  <si>
    <t>Interest Rate Swaps Pay Fix Receive Floating (06/03/2026) (FV 2500 Lacs)~</t>
  </si>
  <si>
    <t>#</t>
  </si>
  <si>
    <t>Interest Rate Swaps Pay Fix Receive Floating (20/03/2026) (FV 2500 Lacs)~</t>
  </si>
  <si>
    <t>Interest Rate Swaps Pay Fix Receive Floating (26/05/2026) (FV 2500 Lacs)~</t>
  </si>
  <si>
    <t>~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</si>
  <si>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Refer below point i)</t>
  </si>
  <si>
    <t>Swap Type</t>
  </si>
  <si>
    <t>Underlying Security</t>
  </si>
  <si>
    <t>Long Position</t>
  </si>
  <si>
    <t>Short Position</t>
  </si>
  <si>
    <t>Notional Value (Rs. in lacs.)</t>
  </si>
  <si>
    <t>Maturity date</t>
  </si>
  <si>
    <t>Fixed to Float</t>
  </si>
  <si>
    <t>NABARD</t>
  </si>
  <si>
    <t>Receiving Floating</t>
  </si>
  <si>
    <t>Pay Fixed</t>
  </si>
  <si>
    <t>REC Ltd</t>
  </si>
  <si>
    <t xml:space="preserve">          NIFTY Ultra Short Duration Debt Index A-I</t>
  </si>
  <si>
    <t>Regular Plan - Quarterly IDCW</t>
  </si>
  <si>
    <t>INE528G08394</t>
  </si>
  <si>
    <t>9%-YES BANK LTD-NCD-Call opt-18/10/2022-Perpetual Bond $</t>
  </si>
  <si>
    <t>TOTAL AMOUNT INCLUDING INTEREST DUE TO THE SCHEME</t>
  </si>
  <si>
    <t>Interest Accrued till 05 Mar 2020
(Rs. in Lacs)</t>
  </si>
  <si>
    <t>Total 
(Rs. in Lacs)</t>
  </si>
  <si>
    <t>$ Yes Bank Limited Reconstruction Scheme 2020” was notified in the Official Gazette on March 13, 2020. Based on that, the Basel III Additional Tier I Bonds (ISIN - INE528G08394) were written down in the scheme along with the Interest accrued.</t>
  </si>
  <si>
    <t xml:space="preserve">          NIFTY Medium Duration Debt Index A-III</t>
  </si>
  <si>
    <t>Macaulay Duration - only for Debt portion (years)</t>
  </si>
  <si>
    <t>Average Maturity  - only for Debt portion (years)</t>
  </si>
  <si>
    <t>VALUE OF THE SECURITY CONSIDERED 
UNDER NET RECEIVABLES</t>
  </si>
  <si>
    <t xml:space="preserve">11.55% Prev 11.45%-Dewan Housing Finance Corp Ltd-12/09/2019  </t>
  </si>
  <si>
    <t>Amount Recovered (Rs. In Lacs) 30th Sep 2021</t>
  </si>
  <si>
    <t>Further amount received on 31/08/2024  (Rs. In Lacs)</t>
  </si>
  <si>
    <t xml:space="preserve">11.55%_Prev 11.45%-Dewan Housing Finance Corp Ltd-12/09/2019  </t>
  </si>
  <si>
    <t xml:space="preserve">      CRISIL Hybrid 85 Plus 15 - Conservative Index</t>
  </si>
  <si>
    <t>Macaulay Duration (Days)</t>
  </si>
  <si>
    <t>Average Maturity (Days)</t>
  </si>
  <si>
    <t xml:space="preserve">                        NIFTY 1D Rate Index</t>
  </si>
  <si>
    <t>31-Dec-2025</t>
  </si>
  <si>
    <t>h) Exposure to securities classified as below investment grade or default as on 31-Dec-2025:-</t>
  </si>
  <si>
    <t>h)  Hedging Positions through Swaps as on 31-Dec-2025:-</t>
  </si>
  <si>
    <t>i) Exposure to securities classified as below investment grade or default as on 31-Dec-2025:-</t>
  </si>
  <si>
    <t>% to AUM as on  31-Dec-2025</t>
  </si>
  <si>
    <t>Direct Plan - Quarterly IDCW</t>
  </si>
  <si>
    <t>Direct Plan - Monthly IDCW</t>
  </si>
  <si>
    <t>Regular Plan - Monthly IDCW</t>
  </si>
  <si>
    <t>S. No.</t>
  </si>
  <si>
    <t>ACRONYM</t>
  </si>
  <si>
    <t>SCHEME NAME</t>
  </si>
  <si>
    <t>SFRLTP</t>
  </si>
  <si>
    <t>SFRSTP</t>
  </si>
  <si>
    <t>SMMF</t>
  </si>
  <si>
    <t>SPLDF</t>
  </si>
  <si>
    <t>SPMON</t>
  </si>
  <si>
    <t>SPSDF</t>
  </si>
  <si>
    <t>SPUSDF</t>
  </si>
  <si>
    <t>SUNBDS</t>
  </si>
  <si>
    <t>SUNMIA</t>
  </si>
  <si>
    <t>SUNONF</t>
  </si>
  <si>
    <t>Monthly Portfolio Statement for the month ended 31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</si>
</sst>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1014009]###0.00%;\(###0.00%\)"/>
    <numFmt numFmtId="165" formatCode="[$-1014009]###0.00;\(###0.00\)"/>
    <numFmt numFmtId="166" formatCode="[$-1014009]General"/>
    <numFmt numFmtId="167" formatCode="[$-1014009]###0;\(###0\)"/>
    <numFmt numFmtId="168" formatCode="[$-1014009]###0.0000;\(###0.0000\)"/>
    <numFmt numFmtId="169" formatCode="[$-1014009]#,##0.00\ %;\(#,##0.00\)"/>
    <numFmt numFmtId="170" formatCode="[$-1014009]#.0000"/>
    <numFmt numFmtId="171" formatCode="[$-1014009]#,##0.00;\(#,##0.00\)"/>
    <numFmt numFmtId="172" formatCode="dd\-mmm\-yyyy"/>
    <numFmt numFmtId="173" formatCode="[$-1014009]#,##0;\(#,##0\)"/>
    <numFmt numFmtId="174" formatCode="_(* #,##0.00_);_(* \(#,##0.00\);_(* &quot;-&quot;??_);_(@_)"/>
    <numFmt numFmtId="175" formatCode="dd/mmm/yyyy"/>
  </numFmts>
  <fonts count="32" x14ac:knownFonts="1">
    <font>
      <sz val="10"/>
      <name val="Arial"/>
      <charset val="1"/>
    </font>
    <font>
      <sz val="11"/>
      <color theme="1"/>
      <name val="Aptos Narrow"/>
      <family val="2"/>
      <scheme val="minor"/>
    </font>
    <font>
      <b/>
      <sz val="11"/>
      <color indexed="8"/>
      <name val="Calibri"/>
      <family val="2"/>
    </font>
    <font>
      <sz val="10"/>
      <color indexed="8"/>
      <name val="Calibri"/>
      <family val="2"/>
    </font>
    <font>
      <b/>
      <sz val="10"/>
      <color indexed="8"/>
      <name val="Calibri"/>
      <family val="2"/>
    </font>
    <font>
      <b/>
      <i/>
      <sz val="10"/>
      <color indexed="8"/>
      <name val="Calibri"/>
      <family val="2"/>
    </font>
    <font>
      <sz val="10"/>
      <name val="Arial"/>
      <family val="2"/>
    </font>
    <font>
      <u/>
      <sz val="10"/>
      <color theme="10"/>
      <name val="Arial"/>
      <family val="2"/>
    </font>
    <font>
      <u/>
      <sz val="11"/>
      <color rgb="FF002060"/>
      <name val="Aptos Narrow"/>
      <family val="2"/>
      <scheme val="minor"/>
    </font>
    <font>
      <sz val="10"/>
      <name val="Calibri"/>
      <family val="2"/>
    </font>
    <font>
      <b/>
      <sz val="10"/>
      <name val="Calibri"/>
      <family val="2"/>
    </font>
    <font>
      <b/>
      <sz val="10"/>
      <name val="Arial"/>
      <family val="2"/>
    </font>
    <font>
      <b/>
      <sz val="10"/>
      <color theme="1"/>
      <name val="Aptos Narrow"/>
      <family val="2"/>
      <scheme val="minor"/>
    </font>
    <font>
      <sz val="10"/>
      <color theme="1"/>
      <name val="Aptos Narrow"/>
      <family val="2"/>
      <scheme val="minor"/>
    </font>
    <font>
      <sz val="11"/>
      <color indexed="8"/>
      <name val="Calibri"/>
      <family val="2"/>
    </font>
    <font>
      <b/>
      <sz val="10"/>
      <name val="Aptos Narrow"/>
      <family val="2"/>
      <scheme val="minor"/>
    </font>
    <font>
      <b/>
      <u/>
      <sz val="8.5"/>
      <name val="Verdana"/>
      <family val="2"/>
    </font>
    <font>
      <b/>
      <sz val="10"/>
      <color theme="1"/>
      <name val="Tahoma"/>
      <family val="2"/>
    </font>
    <font>
      <b/>
      <sz val="10"/>
      <color rgb="FF000000"/>
      <name val="Tahoma"/>
      <family val="2"/>
    </font>
    <font>
      <sz val="10"/>
      <color theme="1"/>
      <name val="Tahoma"/>
      <family val="2"/>
    </font>
    <font>
      <sz val="10"/>
      <color rgb="FF000000"/>
      <name val="Tahoma"/>
      <family val="2"/>
    </font>
    <font>
      <sz val="10"/>
      <color theme="1"/>
      <name val="Arial"/>
      <family val="2"/>
    </font>
    <font>
      <b/>
      <sz val="10"/>
      <color theme="1"/>
      <name val="Calibri"/>
      <family val="2"/>
    </font>
    <font>
      <sz val="10"/>
      <color theme="1"/>
      <name val="Calibri"/>
      <family val="2"/>
    </font>
    <font>
      <sz val="11"/>
      <name val="Aptos Narrow"/>
      <family val="2"/>
      <scheme val="minor"/>
    </font>
    <font>
      <b/>
      <sz val="11"/>
      <name val="Aptos Narrow"/>
      <family val="2"/>
      <scheme val="minor"/>
    </font>
    <font>
      <b/>
      <sz val="11"/>
      <color theme="1"/>
      <name val="Calibri"/>
      <family val="2"/>
    </font>
    <font>
      <b/>
      <sz val="11"/>
      <name val="Calibri"/>
      <family val="2"/>
    </font>
    <font>
      <sz val="11"/>
      <color theme="1"/>
      <name val="Calibri"/>
      <family val="2"/>
    </font>
    <font>
      <u/>
      <sz val="11"/>
      <color theme="10"/>
      <name val="Calibri"/>
      <family val="2"/>
    </font>
    <font>
      <sz val="11"/>
      <name val="Calibri"/>
      <family val="2"/>
    </font>
    <font>
      <sz val="10"/>
      <color indexed="8"/>
      <name val="Calibri"/>
      <family val="2"/>
    </font>
  </fonts>
  <fills count="2">
    <fill>
      <patternFill patternType="none"/>
    </fill>
    <fill>
      <patternFill patternType="gray125"/>
    </fill>
  </fills>
  <borders count="26">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s>
  <cellStyleXfs count="12">
    <xf numFmtId="0" fontId="0" fillId="0" borderId="0">
      <alignment wrapText="1"/>
    </xf>
    <xf numFmtId="9" fontId="6" fillId="0" borderId="0" applyFont="0" applyFill="0" applyBorder="0" applyAlignment="0" applyProtection="0"/>
    <xf numFmtId="0" fontId="7" fillId="0" borderId="0" applyNumberFormat="0" applyFill="0" applyBorder="0" applyAlignment="0" applyProtection="0">
      <alignment wrapText="1"/>
    </xf>
    <xf numFmtId="43" fontId="6" fillId="0" borderId="0" applyFont="0" applyFill="0" applyBorder="0" applyAlignment="0" applyProtection="0"/>
    <xf numFmtId="0" fontId="6" fillId="0" borderId="0">
      <alignment wrapText="1"/>
    </xf>
    <xf numFmtId="0" fontId="1" fillId="0" borderId="0"/>
    <xf numFmtId="43" fontId="6" fillId="0" borderId="0" applyFont="0" applyFill="0" applyBorder="0" applyAlignment="0" applyProtection="0"/>
    <xf numFmtId="9" fontId="14"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cellStyleXfs>
  <cellXfs count="215">
    <xf numFmtId="0" fontId="0" fillId="0" borderId="0" xfId="0">
      <alignment wrapText="1"/>
    </xf>
    <xf numFmtId="0" fontId="8" fillId="0" borderId="0" xfId="2" applyFont="1" applyFill="1" applyBorder="1" applyAlignment="1">
      <alignment horizontal="center" vertical="center" wrapText="1"/>
    </xf>
    <xf numFmtId="4" fontId="13" fillId="0" borderId="13" xfId="7" applyNumberFormat="1" applyFont="1" applyFill="1" applyBorder="1"/>
    <xf numFmtId="4" fontId="13" fillId="0" borderId="0" xfId="7" applyNumberFormat="1" applyFont="1" applyFill="1" applyBorder="1"/>
    <xf numFmtId="43" fontId="13" fillId="0" borderId="13" xfId="8" applyFont="1" applyFill="1" applyBorder="1"/>
    <xf numFmtId="43" fontId="13" fillId="0" borderId="0" xfId="6" applyFont="1" applyFill="1" applyBorder="1"/>
    <xf numFmtId="43" fontId="13" fillId="0" borderId="7" xfId="8" applyFont="1" applyFill="1" applyBorder="1"/>
    <xf numFmtId="4" fontId="13" fillId="0" borderId="7" xfId="7" applyNumberFormat="1" applyFont="1" applyFill="1" applyBorder="1"/>
    <xf numFmtId="0" fontId="26" fillId="0" borderId="13" xfId="5" applyFont="1" applyBorder="1" applyAlignment="1">
      <alignment horizontal="center"/>
    </xf>
    <xf numFmtId="0" fontId="27" fillId="0" borderId="13" xfId="5" applyFont="1" applyBorder="1" applyAlignment="1">
      <alignment horizontal="center" vertical="center"/>
    </xf>
    <xf numFmtId="0" fontId="28" fillId="0" borderId="0" xfId="11" applyFont="1"/>
    <xf numFmtId="0" fontId="28" fillId="0" borderId="13" xfId="5" applyFont="1" applyBorder="1" applyAlignment="1">
      <alignment horizontal="center"/>
    </xf>
    <xf numFmtId="0" fontId="29" fillId="0" borderId="13" xfId="2" applyFont="1" applyFill="1" applyBorder="1" applyAlignment="1">
      <alignment vertical="center"/>
    </xf>
    <xf numFmtId="0" fontId="30" fillId="0" borderId="13" xfId="5" applyFont="1" applyBorder="1" applyAlignment="1">
      <alignment vertical="top"/>
    </xf>
    <xf numFmtId="0" fontId="2" fillId="0" borderId="7" xfId="0" applyFont="1" applyBorder="1" applyAlignment="1">
      <alignment horizontal="center" vertical="center" wrapText="1" readingOrder="1"/>
    </xf>
    <xf numFmtId="43" fontId="2" fillId="0" borderId="7" xfId="3" applyFont="1" applyFill="1" applyBorder="1" applyAlignment="1">
      <alignment horizontal="center" vertical="center" wrapText="1" readingOrder="1"/>
    </xf>
    <xf numFmtId="0" fontId="0" fillId="0" borderId="0" xfId="0" applyAlignment="1">
      <alignment horizontal="center" vertical="center" wrapText="1"/>
    </xf>
    <xf numFmtId="0" fontId="3" fillId="0" borderId="4" xfId="0" applyFont="1" applyBorder="1" applyAlignment="1">
      <alignment horizontal="right" vertical="top" wrapText="1" readingOrder="1"/>
    </xf>
    <xf numFmtId="0" fontId="4" fillId="0" borderId="4" xfId="0" applyFont="1" applyBorder="1" applyAlignment="1">
      <alignment horizontal="left" vertical="center" wrapText="1" readingOrder="1"/>
    </xf>
    <xf numFmtId="165" fontId="4" fillId="0" borderId="8" xfId="0" applyNumberFormat="1" applyFont="1" applyBorder="1" applyAlignment="1">
      <alignment horizontal="right" vertical="center" wrapText="1" readingOrder="1"/>
    </xf>
    <xf numFmtId="0" fontId="4" fillId="0" borderId="4" xfId="0" applyFont="1" applyBorder="1" applyAlignment="1">
      <alignment horizontal="right" vertical="center" wrapText="1" readingOrder="1"/>
    </xf>
    <xf numFmtId="164" fontId="4" fillId="0" borderId="4" xfId="0" applyNumberFormat="1" applyFont="1" applyBorder="1" applyAlignment="1">
      <alignment horizontal="right" vertical="center" wrapText="1" readingOrder="1"/>
    </xf>
    <xf numFmtId="0" fontId="5" fillId="0" borderId="4" xfId="0" applyFont="1" applyBorder="1" applyAlignment="1">
      <alignment horizontal="left" vertical="center" wrapText="1" readingOrder="1"/>
    </xf>
    <xf numFmtId="0" fontId="5" fillId="0" borderId="4" xfId="0" applyFont="1" applyBorder="1" applyAlignment="1">
      <alignment horizontal="right" vertical="center" wrapText="1" readingOrder="1"/>
    </xf>
    <xf numFmtId="165" fontId="4" fillId="0" borderId="4" xfId="0" applyNumberFormat="1" applyFont="1" applyBorder="1" applyAlignment="1">
      <alignment horizontal="right" vertical="center" wrapText="1" readingOrder="1"/>
    </xf>
    <xf numFmtId="166" fontId="3" fillId="0" borderId="4" xfId="0" applyNumberFormat="1" applyFont="1" applyBorder="1" applyAlignment="1">
      <alignment horizontal="right" vertical="center" wrapText="1" readingOrder="1"/>
    </xf>
    <xf numFmtId="0" fontId="3" fillId="0" borderId="4" xfId="0" applyFont="1" applyBorder="1" applyAlignment="1">
      <alignment horizontal="left" vertical="center" wrapText="1" readingOrder="1"/>
    </xf>
    <xf numFmtId="167" fontId="3" fillId="0" borderId="4" xfId="0" applyNumberFormat="1" applyFont="1" applyBorder="1" applyAlignment="1">
      <alignment horizontal="right" vertical="center" wrapText="1" readingOrder="1"/>
    </xf>
    <xf numFmtId="165" fontId="3" fillId="0" borderId="4" xfId="0" applyNumberFormat="1" applyFont="1" applyBorder="1" applyAlignment="1">
      <alignment horizontal="right" vertical="center" wrapText="1" readingOrder="1"/>
    </xf>
    <xf numFmtId="164" fontId="3" fillId="0" borderId="4" xfId="0" applyNumberFormat="1" applyFont="1" applyBorder="1" applyAlignment="1">
      <alignment horizontal="right" vertical="center" wrapText="1" readingOrder="1"/>
    </xf>
    <xf numFmtId="0" fontId="3" fillId="0" borderId="4" xfId="0" applyFont="1" applyBorder="1" applyAlignment="1">
      <alignment horizontal="right" vertical="center" wrapText="1" readingOrder="1"/>
    </xf>
    <xf numFmtId="169" fontId="4" fillId="0" borderId="4" xfId="0" applyNumberFormat="1" applyFont="1" applyBorder="1" applyAlignment="1">
      <alignment horizontal="right" vertical="center" wrapText="1" readingOrder="1"/>
    </xf>
    <xf numFmtId="0" fontId="5" fillId="0" borderId="5" xfId="0" applyFont="1" applyBorder="1" applyAlignment="1">
      <alignment horizontal="left" vertical="center" wrapText="1" readingOrder="1"/>
    </xf>
    <xf numFmtId="0" fontId="5" fillId="0" borderId="5" xfId="0" applyFont="1" applyBorder="1" applyAlignment="1">
      <alignment horizontal="right" vertical="center" wrapText="1" readingOrder="1"/>
    </xf>
    <xf numFmtId="0" fontId="5" fillId="0" borderId="0" xfId="0" applyFont="1" applyAlignment="1">
      <alignment horizontal="left" vertical="center" wrapText="1" readingOrder="1"/>
    </xf>
    <xf numFmtId="0" fontId="3" fillId="0" borderId="0" xfId="0" applyFont="1" applyAlignment="1">
      <alignment horizontal="left" vertical="center" wrapText="1" readingOrder="1"/>
    </xf>
    <xf numFmtId="0" fontId="5" fillId="0" borderId="0" xfId="0" applyFont="1" applyAlignment="1">
      <alignment horizontal="right" vertical="center" wrapText="1" readingOrder="1"/>
    </xf>
    <xf numFmtId="0" fontId="5" fillId="0" borderId="6" xfId="0" applyFont="1" applyBorder="1" applyAlignment="1">
      <alignment horizontal="right" vertical="center" wrapText="1" readingOrder="1"/>
    </xf>
    <xf numFmtId="0" fontId="3" fillId="0" borderId="0" xfId="0" applyFont="1" applyAlignment="1">
      <alignment horizontal="right" vertical="top" wrapText="1" readingOrder="1"/>
    </xf>
    <xf numFmtId="0" fontId="4" fillId="0" borderId="9" xfId="0" applyFont="1" applyBorder="1" applyAlignment="1">
      <alignment horizontal="right" vertical="top" wrapText="1" readingOrder="1"/>
    </xf>
    <xf numFmtId="0" fontId="4" fillId="0" borderId="4" xfId="0" applyFont="1" applyBorder="1" applyAlignment="1">
      <alignment horizontal="left" vertical="top" wrapText="1" readingOrder="1"/>
    </xf>
    <xf numFmtId="172" fontId="4" fillId="0" borderId="4" xfId="0" applyNumberFormat="1" applyFont="1" applyBorder="1" applyAlignment="1">
      <alignment horizontal="right" vertical="top" wrapText="1" readingOrder="1"/>
    </xf>
    <xf numFmtId="0" fontId="31" fillId="0" borderId="4" xfId="0" applyFont="1" applyBorder="1" applyAlignment="1">
      <alignment horizontal="left" vertical="center" wrapText="1" readingOrder="1"/>
    </xf>
    <xf numFmtId="170" fontId="3" fillId="0" borderId="4" xfId="0" applyNumberFormat="1" applyFont="1" applyBorder="1" applyAlignment="1">
      <alignment horizontal="right" vertical="center" wrapText="1" readingOrder="1"/>
    </xf>
    <xf numFmtId="0" fontId="3" fillId="0" borderId="0" xfId="0" applyFont="1" applyAlignment="1">
      <alignment horizontal="right" vertical="center" wrapText="1" readingOrder="1"/>
    </xf>
    <xf numFmtId="0" fontId="4" fillId="0" borderId="13" xfId="0" applyFont="1" applyBorder="1" applyAlignment="1">
      <alignment horizontal="left" vertical="center" wrapText="1" readingOrder="1"/>
    </xf>
    <xf numFmtId="0" fontId="0" fillId="0" borderId="0" xfId="0" applyAlignment="1">
      <alignment horizontal="center" vertical="top" readingOrder="1"/>
    </xf>
    <xf numFmtId="0" fontId="4" fillId="0" borderId="25" xfId="0" applyFont="1" applyBorder="1" applyAlignment="1">
      <alignment horizontal="left" vertical="center" wrapText="1" readingOrder="1"/>
    </xf>
    <xf numFmtId="0" fontId="3" fillId="0" borderId="6" xfId="0" applyFont="1" applyBorder="1" applyAlignment="1">
      <alignment horizontal="right" vertical="top" wrapText="1" readingOrder="1"/>
    </xf>
    <xf numFmtId="0" fontId="6" fillId="0" borderId="0" xfId="4">
      <alignment wrapText="1"/>
    </xf>
    <xf numFmtId="0" fontId="9" fillId="0" borderId="0" xfId="0" applyFont="1" applyAlignment="1">
      <alignment vertical="center" wrapText="1"/>
    </xf>
    <xf numFmtId="0" fontId="0" fillId="0" borderId="0" xfId="0" applyAlignment="1">
      <alignment vertical="center" wrapText="1"/>
    </xf>
    <xf numFmtId="0" fontId="10"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3" xfId="0" applyFont="1" applyBorder="1" applyAlignment="1">
      <alignment horizontal="justify" vertical="center" wrapText="1"/>
    </xf>
    <xf numFmtId="171" fontId="4" fillId="0" borderId="4" xfId="0" applyNumberFormat="1" applyFont="1" applyBorder="1" applyAlignment="1">
      <alignment horizontal="left" vertical="center" wrapText="1" readingOrder="1"/>
    </xf>
    <xf numFmtId="173" fontId="4" fillId="0" borderId="4" xfId="0" applyNumberFormat="1" applyFont="1" applyBorder="1" applyAlignment="1">
      <alignment horizontal="left" vertical="center" wrapText="1" readingOrder="1"/>
    </xf>
    <xf numFmtId="173" fontId="4" fillId="0" borderId="4" xfId="0" quotePrefix="1" applyNumberFormat="1" applyFont="1" applyBorder="1" applyAlignment="1">
      <alignment horizontal="left" vertical="center" wrapText="1" readingOrder="1"/>
    </xf>
    <xf numFmtId="43" fontId="0" fillId="0" borderId="0" xfId="6" applyFont="1" applyFill="1" applyAlignment="1">
      <alignment wrapText="1"/>
    </xf>
    <xf numFmtId="0" fontId="11" fillId="0" borderId="0" xfId="0" applyFont="1" applyAlignment="1"/>
    <xf numFmtId="0" fontId="0" fillId="0" borderId="0" xfId="0" applyAlignment="1"/>
    <xf numFmtId="0" fontId="9" fillId="0" borderId="0" xfId="0" applyFont="1">
      <alignment wrapText="1"/>
    </xf>
    <xf numFmtId="168" fontId="3" fillId="0" borderId="4" xfId="0" applyNumberFormat="1" applyFont="1" applyBorder="1" applyAlignment="1">
      <alignment horizontal="right" vertical="center" wrapText="1" readingOrder="1"/>
    </xf>
    <xf numFmtId="0" fontId="12" fillId="0" borderId="13" xfId="5" applyFont="1" applyBorder="1" applyAlignment="1">
      <alignment horizontal="center" vertical="center"/>
    </xf>
    <xf numFmtId="0" fontId="12" fillId="0" borderId="13" xfId="5" applyFont="1" applyBorder="1" applyAlignment="1">
      <alignment horizontal="center" vertical="center" wrapText="1"/>
    </xf>
    <xf numFmtId="0" fontId="6" fillId="0" borderId="0" xfId="4" applyAlignment="1">
      <alignment vertical="center" wrapText="1"/>
    </xf>
    <xf numFmtId="0" fontId="13" fillId="0" borderId="13" xfId="5" applyFont="1" applyBorder="1" applyAlignment="1">
      <alignment vertical="center"/>
    </xf>
    <xf numFmtId="0" fontId="13" fillId="0" borderId="13" xfId="5" applyFont="1" applyBorder="1" applyAlignment="1">
      <alignment wrapText="1"/>
    </xf>
    <xf numFmtId="0" fontId="13" fillId="0" borderId="13" xfId="5" applyFont="1" applyBorder="1"/>
    <xf numFmtId="0" fontId="12" fillId="0" borderId="13" xfId="5" applyFont="1" applyBorder="1" applyAlignment="1">
      <alignment horizontal="center"/>
    </xf>
    <xf numFmtId="4" fontId="13" fillId="0" borderId="13" xfId="5" applyNumberFormat="1" applyFont="1" applyBorder="1"/>
    <xf numFmtId="2" fontId="13" fillId="0" borderId="13" xfId="5" applyNumberFormat="1" applyFont="1" applyBorder="1"/>
    <xf numFmtId="4" fontId="6" fillId="0" borderId="13" xfId="4" applyNumberFormat="1" applyBorder="1">
      <alignment wrapText="1"/>
    </xf>
    <xf numFmtId="0" fontId="15" fillId="0" borderId="0" xfId="0" applyFont="1" applyAlignment="1"/>
    <xf numFmtId="0" fontId="7" fillId="0" borderId="0" xfId="2" applyFill="1" applyAlignment="1"/>
    <xf numFmtId="0" fontId="11" fillId="0" borderId="0" xfId="0" applyFont="1">
      <alignment wrapText="1"/>
    </xf>
    <xf numFmtId="0" fontId="1" fillId="0" borderId="0" xfId="10" applyAlignment="1">
      <alignment wrapText="1"/>
    </xf>
    <xf numFmtId="0" fontId="22" fillId="0" borderId="13" xfId="10" applyFont="1" applyBorder="1" applyAlignment="1">
      <alignment horizontal="center" vertical="center"/>
    </xf>
    <xf numFmtId="0" fontId="22" fillId="0" borderId="0" xfId="10" applyFont="1" applyAlignment="1">
      <alignment horizontal="center" vertical="center"/>
    </xf>
    <xf numFmtId="0" fontId="23" fillId="0" borderId="13" xfId="10" applyFont="1" applyBorder="1" applyAlignment="1">
      <alignment vertical="center"/>
    </xf>
    <xf numFmtId="0" fontId="23" fillId="0" borderId="13" xfId="10" applyFont="1" applyBorder="1" applyAlignment="1">
      <alignment vertical="center" wrapText="1"/>
    </xf>
    <xf numFmtId="0" fontId="23" fillId="0" borderId="0" xfId="10" applyFont="1" applyAlignment="1">
      <alignment horizontal="center" vertical="center"/>
    </xf>
    <xf numFmtId="0" fontId="24" fillId="0" borderId="0" xfId="10" applyFont="1" applyAlignment="1">
      <alignment wrapText="1"/>
    </xf>
    <xf numFmtId="0" fontId="22" fillId="0" borderId="13" xfId="10" applyFont="1" applyBorder="1" applyAlignment="1">
      <alignment horizontal="center" vertical="center" wrapText="1"/>
    </xf>
    <xf numFmtId="0" fontId="25" fillId="0" borderId="0" xfId="10" applyFont="1" applyAlignment="1">
      <alignment horizontal="center" vertical="center"/>
    </xf>
    <xf numFmtId="0" fontId="23" fillId="0" borderId="13" xfId="10" applyFont="1" applyBorder="1" applyAlignment="1">
      <alignment horizontal="left" vertical="center"/>
    </xf>
    <xf numFmtId="4" fontId="23" fillId="0" borderId="13" xfId="10" applyNumberFormat="1" applyFont="1" applyBorder="1" applyAlignment="1">
      <alignment horizontal="right" vertical="center"/>
    </xf>
    <xf numFmtId="10" fontId="23" fillId="0" borderId="13" xfId="7" applyNumberFormat="1" applyFont="1" applyFill="1" applyBorder="1" applyAlignment="1">
      <alignment vertical="center"/>
    </xf>
    <xf numFmtId="43" fontId="24" fillId="0" borderId="0" xfId="6" applyFont="1" applyFill="1" applyAlignment="1">
      <alignment vertical="center"/>
    </xf>
    <xf numFmtId="43" fontId="23" fillId="0" borderId="0" xfId="6" applyFont="1" applyFill="1" applyAlignment="1">
      <alignment horizontal="center" vertical="center"/>
    </xf>
    <xf numFmtId="165" fontId="3" fillId="0" borderId="13" xfId="0" applyNumberFormat="1" applyFont="1" applyBorder="1" applyAlignment="1">
      <alignment horizontal="right" vertical="center" wrapText="1" readingOrder="1"/>
    </xf>
    <xf numFmtId="0" fontId="5" fillId="0" borderId="13" xfId="0" applyFont="1" applyBorder="1" applyAlignment="1">
      <alignment horizontal="left" vertical="center" wrapText="1" readingOrder="1"/>
    </xf>
    <xf numFmtId="0" fontId="16" fillId="0" borderId="13" xfId="0" applyFont="1" applyBorder="1">
      <alignment wrapText="1"/>
    </xf>
    <xf numFmtId="0" fontId="5" fillId="0" borderId="13" xfId="0" applyFont="1" applyBorder="1" applyAlignment="1">
      <alignment horizontal="right" vertical="center" wrapText="1" readingOrder="1"/>
    </xf>
    <xf numFmtId="0" fontId="0" fillId="0" borderId="13" xfId="0" applyBorder="1">
      <alignment wrapText="1"/>
    </xf>
    <xf numFmtId="165" fontId="3" fillId="0" borderId="8" xfId="0" applyNumberFormat="1" applyFont="1" applyBorder="1" applyAlignment="1">
      <alignment horizontal="right" vertical="center" wrapText="1" readingOrder="1"/>
    </xf>
    <xf numFmtId="10" fontId="0" fillId="0" borderId="0" xfId="1" applyNumberFormat="1" applyFont="1" applyFill="1" applyAlignment="1">
      <alignment wrapText="1"/>
    </xf>
    <xf numFmtId="0" fontId="4" fillId="0" borderId="4" xfId="0" applyFont="1" applyBorder="1" applyAlignment="1">
      <alignment horizontal="center" vertical="center" wrapText="1" readingOrder="1"/>
    </xf>
    <xf numFmtId="0" fontId="15" fillId="0" borderId="0" xfId="9" applyFont="1"/>
    <xf numFmtId="0" fontId="0" fillId="0" borderId="0" xfId="0" applyAlignment="1">
      <alignment horizontal="center" vertical="center"/>
    </xf>
    <xf numFmtId="0" fontId="17" fillId="0" borderId="7" xfId="0" applyFont="1" applyBorder="1" applyAlignment="1">
      <alignment horizontal="center" vertical="center" wrapText="1"/>
    </xf>
    <xf numFmtId="0" fontId="18" fillId="0" borderId="7" xfId="0" applyFont="1" applyBorder="1" applyAlignment="1">
      <alignment horizontal="center" vertical="center" wrapText="1"/>
    </xf>
    <xf numFmtId="10" fontId="0" fillId="0" borderId="0" xfId="1" applyNumberFormat="1" applyFont="1" applyFill="1" applyAlignment="1">
      <alignment horizontal="center" vertical="center" wrapText="1"/>
    </xf>
    <xf numFmtId="0" fontId="0" fillId="0" borderId="0" xfId="0" applyAlignment="1">
      <alignment vertical="center"/>
    </xf>
    <xf numFmtId="0" fontId="19" fillId="0" borderId="7" xfId="0" applyFont="1" applyBorder="1" applyAlignment="1">
      <alignment vertical="center"/>
    </xf>
    <xf numFmtId="0" fontId="20" fillId="0" borderId="7" xfId="0" applyFont="1" applyBorder="1" applyAlignment="1">
      <alignment vertical="center" wrapText="1"/>
    </xf>
    <xf numFmtId="0" fontId="20" fillId="0" borderId="7" xfId="0" applyFont="1" applyBorder="1" applyAlignment="1">
      <alignment vertical="center"/>
    </xf>
    <xf numFmtId="43" fontId="19" fillId="0" borderId="7" xfId="6" applyFont="1" applyFill="1" applyBorder="1" applyAlignment="1">
      <alignment vertical="center"/>
    </xf>
    <xf numFmtId="175" fontId="19" fillId="0" borderId="7" xfId="0" applyNumberFormat="1" applyFont="1" applyBorder="1" applyAlignment="1">
      <alignment vertical="center"/>
    </xf>
    <xf numFmtId="164" fontId="9" fillId="0" borderId="4" xfId="0" applyNumberFormat="1" applyFont="1" applyBorder="1" applyAlignment="1">
      <alignment horizontal="right" vertical="center" wrapText="1" readingOrder="1"/>
    </xf>
    <xf numFmtId="10" fontId="0" fillId="0" borderId="0" xfId="1" applyNumberFormat="1" applyFont="1" applyFill="1" applyAlignment="1">
      <alignment vertical="center" wrapText="1"/>
    </xf>
    <xf numFmtId="10" fontId="21" fillId="0" borderId="0" xfId="1" applyNumberFormat="1" applyFont="1" applyFill="1" applyAlignment="1"/>
    <xf numFmtId="0" fontId="21" fillId="0" borderId="0" xfId="0" applyFont="1" applyAlignment="1"/>
    <xf numFmtId="0" fontId="10" fillId="0" borderId="0" xfId="0" applyFont="1" applyAlignment="1">
      <alignment vertical="center" readingOrder="1"/>
    </xf>
    <xf numFmtId="0" fontId="12" fillId="0" borderId="7" xfId="5" applyFont="1" applyBorder="1" applyAlignment="1">
      <alignment horizontal="center" vertical="center" wrapText="1"/>
    </xf>
    <xf numFmtId="0" fontId="13" fillId="0" borderId="7" xfId="5" applyFont="1" applyBorder="1"/>
    <xf numFmtId="0" fontId="13" fillId="0" borderId="7" xfId="5" applyFont="1" applyBorder="1" applyAlignment="1">
      <alignment wrapText="1"/>
    </xf>
    <xf numFmtId="4" fontId="9" fillId="0" borderId="7" xfId="0" applyNumberFormat="1" applyFont="1" applyBorder="1" applyAlignment="1">
      <alignment vertical="center"/>
    </xf>
    <xf numFmtId="174" fontId="13" fillId="0" borderId="7" xfId="5" applyNumberFormat="1" applyFont="1" applyBorder="1"/>
    <xf numFmtId="0" fontId="13" fillId="0" borderId="0" xfId="5" applyFont="1"/>
    <xf numFmtId="0" fontId="13" fillId="0" borderId="0" xfId="5" applyFont="1" applyAlignment="1">
      <alignment wrapText="1"/>
    </xf>
    <xf numFmtId="4" fontId="9" fillId="0" borderId="0" xfId="0" applyNumberFormat="1" applyFont="1" applyAlignment="1">
      <alignment vertical="center"/>
    </xf>
    <xf numFmtId="174" fontId="13" fillId="0" borderId="0" xfId="5" applyNumberFormat="1" applyFont="1"/>
    <xf numFmtId="0" fontId="13" fillId="0" borderId="0" xfId="5" applyFont="1" applyAlignment="1">
      <alignment vertical="center" wrapText="1"/>
    </xf>
    <xf numFmtId="0" fontId="10" fillId="0" borderId="7" xfId="0" applyFont="1" applyBorder="1" applyAlignment="1">
      <alignment horizontal="center" vertical="center" wrapText="1"/>
    </xf>
    <xf numFmtId="0" fontId="9" fillId="0" borderId="7" xfId="0" applyFont="1" applyBorder="1" applyAlignment="1">
      <alignment vertical="center" wrapText="1"/>
    </xf>
    <xf numFmtId="0" fontId="9" fillId="0" borderId="7" xfId="0" applyFont="1" applyBorder="1" applyAlignment="1">
      <alignment horizontal="justify" vertical="center" wrapText="1"/>
    </xf>
    <xf numFmtId="0" fontId="15" fillId="0" borderId="0" xfId="0" applyFont="1" applyAlignment="1">
      <alignment horizontal="left" vertical="top" readingOrder="1"/>
    </xf>
    <xf numFmtId="43" fontId="13" fillId="0" borderId="13" xfId="6" applyFont="1" applyFill="1" applyBorder="1"/>
    <xf numFmtId="174" fontId="13" fillId="0" borderId="13" xfId="5" applyNumberFormat="1" applyFont="1" applyBorder="1"/>
    <xf numFmtId="4" fontId="13" fillId="0" borderId="0" xfId="5" applyNumberFormat="1" applyFont="1"/>
    <xf numFmtId="4" fontId="9" fillId="0" borderId="13" xfId="0" applyNumberFormat="1" applyFont="1" applyBorder="1" applyAlignment="1">
      <alignment vertical="center"/>
    </xf>
    <xf numFmtId="0" fontId="4" fillId="0" borderId="0" xfId="0" applyFont="1" applyAlignment="1">
      <alignment horizontal="left" vertical="center" wrapText="1" readingOrder="1"/>
    </xf>
    <xf numFmtId="0" fontId="4" fillId="0" borderId="13" xfId="0" applyFont="1" applyBorder="1" applyAlignment="1">
      <alignment horizontal="center" vertical="center" wrapText="1" readingOrder="1"/>
    </xf>
    <xf numFmtId="0" fontId="3" fillId="0" borderId="13" xfId="0" applyFont="1" applyBorder="1" applyAlignment="1">
      <alignment horizontal="left" vertical="center" wrapText="1" readingOrder="1"/>
    </xf>
    <xf numFmtId="0" fontId="3" fillId="0" borderId="1" xfId="0" applyFont="1" applyBorder="1" applyAlignment="1">
      <alignment horizontal="left" vertical="center" wrapText="1" readingOrder="1"/>
    </xf>
    <xf numFmtId="0" fontId="3" fillId="0" borderId="3" xfId="0" applyFont="1" applyBorder="1" applyAlignment="1">
      <alignment horizontal="left" vertical="center" wrapText="1" readingOrder="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0" borderId="0" xfId="0" applyFont="1" applyAlignment="1">
      <alignment horizontal="left" vertical="center" wrapText="1" readingOrder="1"/>
    </xf>
    <xf numFmtId="0" fontId="4" fillId="0" borderId="1" xfId="0" applyFont="1" applyBorder="1" applyAlignment="1">
      <alignment horizontal="left" vertical="center" wrapText="1" readingOrder="1"/>
    </xf>
    <xf numFmtId="0" fontId="4" fillId="0" borderId="2" xfId="0" applyFont="1" applyBorder="1" applyAlignment="1">
      <alignment horizontal="left" vertical="center" wrapText="1" readingOrder="1"/>
    </xf>
    <xf numFmtId="0" fontId="4" fillId="0" borderId="3" xfId="0" applyFont="1" applyBorder="1" applyAlignment="1">
      <alignment horizontal="left" vertical="center" wrapText="1" readingOrder="1"/>
    </xf>
    <xf numFmtId="0" fontId="2" fillId="0" borderId="7" xfId="0" applyFont="1" applyBorder="1" applyAlignment="1">
      <alignment horizontal="center" vertical="center" wrapText="1" readingOrder="1"/>
    </xf>
    <xf numFmtId="0" fontId="3" fillId="0" borderId="10" xfId="0" applyFont="1" applyBorder="1" applyAlignment="1">
      <alignment horizontal="left" vertical="center" wrapText="1" readingOrder="1"/>
    </xf>
    <xf numFmtId="0" fontId="3" fillId="0" borderId="12" xfId="0" applyFont="1" applyBorder="1" applyAlignment="1">
      <alignment horizontal="left" vertical="center" wrapText="1" readingOrder="1"/>
    </xf>
    <xf numFmtId="0" fontId="3" fillId="0" borderId="11" xfId="0" applyFont="1" applyBorder="1" applyAlignment="1">
      <alignment horizontal="left" vertical="center" wrapText="1" readingOrder="1"/>
    </xf>
    <xf numFmtId="0" fontId="4" fillId="0" borderId="10" xfId="0" applyFont="1" applyBorder="1" applyAlignment="1">
      <alignment horizontal="center" vertical="center" wrapText="1" readingOrder="1"/>
    </xf>
    <xf numFmtId="0" fontId="4" fillId="0" borderId="12" xfId="0" applyFont="1" applyBorder="1" applyAlignment="1">
      <alignment horizontal="center" vertical="center" wrapText="1" readingOrder="1"/>
    </xf>
    <xf numFmtId="0" fontId="3" fillId="0" borderId="0" xfId="0" quotePrefix="1" applyFont="1" applyAlignment="1">
      <alignment horizontal="left" vertical="center" wrapText="1" readingOrder="1"/>
    </xf>
    <xf numFmtId="0" fontId="3" fillId="0" borderId="14" xfId="0" applyFont="1" applyBorder="1" applyAlignment="1">
      <alignment horizontal="left" vertical="center" wrapText="1" readingOrder="1"/>
    </xf>
    <xf numFmtId="0" fontId="12" fillId="0" borderId="13" xfId="5" applyFont="1" applyBorder="1" applyAlignment="1">
      <alignment horizontal="center" wrapText="1"/>
    </xf>
    <xf numFmtId="0" fontId="12" fillId="0" borderId="13" xfId="5" applyFont="1" applyBorder="1" applyAlignment="1">
      <alignment horizontal="center"/>
    </xf>
    <xf numFmtId="43" fontId="13" fillId="0" borderId="13" xfId="6" applyFont="1" applyFill="1" applyBorder="1" applyAlignment="1">
      <alignment horizontal="center"/>
    </xf>
    <xf numFmtId="0" fontId="13" fillId="0" borderId="13" xfId="5" applyFont="1" applyBorder="1" applyAlignment="1">
      <alignment horizontal="center"/>
    </xf>
    <xf numFmtId="0" fontId="12" fillId="0" borderId="13" xfId="5" applyFont="1" applyBorder="1" applyAlignment="1">
      <alignment horizontal="center" vertical="center"/>
    </xf>
    <xf numFmtId="0" fontId="12" fillId="0" borderId="13" xfId="5" applyFont="1" applyBorder="1" applyAlignment="1">
      <alignment horizontal="center" vertical="center" wrapText="1"/>
    </xf>
    <xf numFmtId="0" fontId="13" fillId="0" borderId="0" xfId="5" applyFont="1" applyAlignment="1">
      <alignment horizontal="justify" vertical="center" wrapText="1"/>
    </xf>
    <xf numFmtId="0" fontId="12" fillId="0" borderId="15" xfId="5" applyFont="1" applyBorder="1" applyAlignment="1">
      <alignment horizontal="center" vertical="center" wrapText="1"/>
    </xf>
    <xf numFmtId="0" fontId="12" fillId="0" borderId="8" xfId="5" applyFont="1" applyBorder="1" applyAlignment="1">
      <alignment horizontal="center" vertical="center" wrapText="1"/>
    </xf>
    <xf numFmtId="0" fontId="12" fillId="0" borderId="15" xfId="5" applyFont="1" applyBorder="1" applyAlignment="1">
      <alignment horizontal="center" vertical="center"/>
    </xf>
    <xf numFmtId="0" fontId="12" fillId="0" borderId="16" xfId="5" applyFont="1" applyBorder="1" applyAlignment="1">
      <alignment horizontal="center" vertical="center"/>
    </xf>
    <xf numFmtId="0" fontId="12" fillId="0" borderId="8" xfId="5" applyFont="1" applyBorder="1" applyAlignment="1">
      <alignment horizontal="center" vertical="center"/>
    </xf>
    <xf numFmtId="0" fontId="12" fillId="0" borderId="10" xfId="5" applyFont="1" applyBorder="1" applyAlignment="1">
      <alignment horizontal="center" vertical="center"/>
    </xf>
    <xf numFmtId="0" fontId="12" fillId="0" borderId="11" xfId="5" applyFont="1" applyBorder="1" applyAlignment="1">
      <alignment horizontal="center" vertical="center"/>
    </xf>
    <xf numFmtId="0" fontId="12" fillId="0" borderId="12" xfId="5" applyFont="1" applyBorder="1" applyAlignment="1">
      <alignment horizontal="center" vertical="center"/>
    </xf>
    <xf numFmtId="0" fontId="12" fillId="0" borderId="10" xfId="5" applyFont="1" applyBorder="1" applyAlignment="1">
      <alignment horizontal="center" vertical="center" wrapText="1"/>
    </xf>
    <xf numFmtId="0" fontId="12" fillId="0" borderId="11" xfId="5" applyFont="1" applyBorder="1" applyAlignment="1">
      <alignment horizontal="center" vertical="center" wrapText="1"/>
    </xf>
    <xf numFmtId="0" fontId="12" fillId="0" borderId="12" xfId="5" applyFont="1" applyBorder="1" applyAlignment="1">
      <alignment horizontal="center" vertical="center" wrapText="1"/>
    </xf>
    <xf numFmtId="0" fontId="12" fillId="0" borderId="17" xfId="5" applyFont="1" applyBorder="1" applyAlignment="1">
      <alignment horizontal="center" vertical="center" wrapText="1"/>
    </xf>
    <xf numFmtId="0" fontId="12" fillId="0" borderId="18" xfId="5" applyFont="1" applyBorder="1" applyAlignment="1">
      <alignment horizontal="center" vertical="center" wrapText="1"/>
    </xf>
    <xf numFmtId="0" fontId="15" fillId="0" borderId="0" xfId="0" applyFont="1" applyAlignment="1">
      <alignment horizontal="left" vertical="top" readingOrder="1"/>
    </xf>
    <xf numFmtId="0" fontId="12" fillId="0" borderId="10" xfId="5" applyFont="1" applyBorder="1" applyAlignment="1">
      <alignment horizontal="center" wrapText="1"/>
    </xf>
    <xf numFmtId="0" fontId="12" fillId="0" borderId="11" xfId="5" applyFont="1" applyBorder="1" applyAlignment="1">
      <alignment horizontal="center" wrapText="1"/>
    </xf>
    <xf numFmtId="0" fontId="12" fillId="0" borderId="12" xfId="5" applyFont="1" applyBorder="1" applyAlignment="1">
      <alignment horizontal="center" wrapText="1"/>
    </xf>
    <xf numFmtId="0" fontId="12" fillId="0" borderId="10" xfId="5" applyFont="1" applyBorder="1" applyAlignment="1">
      <alignment horizontal="center"/>
    </xf>
    <xf numFmtId="0" fontId="12" fillId="0" borderId="12" xfId="5" applyFont="1" applyBorder="1" applyAlignment="1">
      <alignment horizontal="center"/>
    </xf>
    <xf numFmtId="43" fontId="13" fillId="0" borderId="10" xfId="6" applyFont="1" applyFill="1" applyBorder="1" applyAlignment="1">
      <alignment horizontal="center"/>
    </xf>
    <xf numFmtId="43" fontId="13" fillId="0" borderId="11" xfId="6" applyFont="1" applyFill="1" applyBorder="1" applyAlignment="1">
      <alignment horizontal="center"/>
    </xf>
    <xf numFmtId="43" fontId="13" fillId="0" borderId="12" xfId="6" applyFont="1" applyFill="1" applyBorder="1" applyAlignment="1">
      <alignment horizontal="center"/>
    </xf>
    <xf numFmtId="0" fontId="13" fillId="0" borderId="0" xfId="5" applyFont="1" applyAlignment="1">
      <alignment horizontal="center"/>
    </xf>
    <xf numFmtId="0" fontId="12" fillId="0" borderId="0" xfId="5" applyFont="1" applyAlignment="1">
      <alignment horizontal="center"/>
    </xf>
    <xf numFmtId="0" fontId="13" fillId="0" borderId="0" xfId="5" applyFont="1" applyAlignment="1">
      <alignment horizontal="left" vertical="center" wrapText="1"/>
    </xf>
    <xf numFmtId="0" fontId="3" fillId="0" borderId="0" xfId="0" applyFont="1" applyAlignment="1">
      <alignment horizontal="justify" vertical="top" wrapText="1" readingOrder="1"/>
    </xf>
    <xf numFmtId="0" fontId="12" fillId="0" borderId="19" xfId="5" applyFont="1" applyBorder="1" applyAlignment="1">
      <alignment horizontal="center" vertical="center"/>
    </xf>
    <xf numFmtId="0" fontId="12" fillId="0" borderId="20" xfId="5" applyFont="1" applyBorder="1" applyAlignment="1">
      <alignment horizontal="center" vertical="center"/>
    </xf>
    <xf numFmtId="0" fontId="12" fillId="0" borderId="21" xfId="5" applyFont="1" applyBorder="1" applyAlignment="1">
      <alignment horizontal="center" vertical="center"/>
    </xf>
    <xf numFmtId="0" fontId="12" fillId="0" borderId="22" xfId="5" applyFont="1" applyBorder="1" applyAlignment="1">
      <alignment horizontal="center" vertical="center"/>
    </xf>
    <xf numFmtId="0" fontId="12" fillId="0" borderId="20" xfId="5" applyFont="1" applyBorder="1" applyAlignment="1">
      <alignment horizontal="center" vertical="center" wrapText="1"/>
    </xf>
    <xf numFmtId="0" fontId="12" fillId="0" borderId="21" xfId="5" applyFont="1" applyBorder="1" applyAlignment="1">
      <alignment horizontal="center" vertical="center" wrapText="1"/>
    </xf>
    <xf numFmtId="0" fontId="12" fillId="0" borderId="22" xfId="5" applyFont="1" applyBorder="1" applyAlignment="1">
      <alignment horizontal="center" vertical="center" wrapText="1"/>
    </xf>
    <xf numFmtId="0" fontId="12" fillId="0" borderId="19" xfId="5" applyFont="1" applyBorder="1" applyAlignment="1">
      <alignment horizontal="center" vertical="center" wrapTex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4" fillId="0" borderId="7" xfId="0" applyFont="1" applyBorder="1" applyAlignment="1">
      <alignment horizontal="center" vertical="center" wrapText="1" readingOrder="1"/>
    </xf>
    <xf numFmtId="0" fontId="3" fillId="0" borderId="7" xfId="0" applyFont="1" applyBorder="1" applyAlignment="1">
      <alignment horizontal="left" vertical="center" wrapText="1" readingOrder="1"/>
    </xf>
    <xf numFmtId="0" fontId="23" fillId="0" borderId="10" xfId="10" applyFont="1" applyBorder="1" applyAlignment="1">
      <alignment horizontal="left" vertical="center" wrapText="1"/>
    </xf>
    <xf numFmtId="0" fontId="23" fillId="0" borderId="11" xfId="10" applyFont="1" applyBorder="1" applyAlignment="1">
      <alignment horizontal="left" vertical="center" wrapText="1"/>
    </xf>
    <xf numFmtId="0" fontId="23" fillId="0" borderId="12" xfId="10" applyFont="1" applyBorder="1" applyAlignment="1">
      <alignment horizontal="left" vertical="center" wrapText="1"/>
    </xf>
    <xf numFmtId="0" fontId="22" fillId="0" borderId="10" xfId="10" applyFont="1" applyBorder="1" applyAlignment="1">
      <alignment horizontal="center" vertical="center"/>
    </xf>
    <xf numFmtId="0" fontId="22" fillId="0" borderId="11" xfId="10" applyFont="1" applyBorder="1" applyAlignment="1">
      <alignment horizontal="center" vertical="center"/>
    </xf>
    <xf numFmtId="0" fontId="22" fillId="0" borderId="12" xfId="10" applyFont="1" applyBorder="1" applyAlignment="1">
      <alignment horizontal="center" vertical="center"/>
    </xf>
    <xf numFmtId="0" fontId="22" fillId="0" borderId="13" xfId="10" applyFont="1" applyBorder="1" applyAlignment="1">
      <alignment horizontal="center" vertical="center"/>
    </xf>
    <xf numFmtId="0" fontId="10" fillId="0" borderId="10" xfId="0" applyFont="1" applyBorder="1" applyAlignment="1">
      <alignment horizontal="left" vertical="center" readingOrder="1"/>
    </xf>
    <xf numFmtId="0" fontId="10" fillId="0" borderId="11" xfId="0" applyFont="1" applyBorder="1" applyAlignment="1">
      <alignment horizontal="left" vertical="center" readingOrder="1"/>
    </xf>
    <xf numFmtId="0" fontId="10" fillId="0" borderId="12" xfId="0" applyFont="1" applyBorder="1" applyAlignment="1">
      <alignment horizontal="left" vertical="center" readingOrder="1"/>
    </xf>
    <xf numFmtId="0" fontId="22" fillId="0" borderId="10" xfId="10" applyFont="1" applyBorder="1" applyAlignment="1">
      <alignment horizontal="center" vertical="center" wrapText="1"/>
    </xf>
    <xf numFmtId="0" fontId="22" fillId="0" borderId="12" xfId="10" applyFont="1" applyBorder="1" applyAlignment="1">
      <alignment horizontal="center" vertical="center" wrapText="1"/>
    </xf>
    <xf numFmtId="43" fontId="23" fillId="0" borderId="10" xfId="6" applyFont="1" applyFill="1" applyBorder="1" applyAlignment="1">
      <alignment horizontal="center" vertical="center"/>
    </xf>
    <xf numFmtId="43" fontId="23" fillId="0" borderId="12" xfId="6" applyFont="1" applyFill="1" applyBorder="1" applyAlignment="1">
      <alignment horizontal="center" vertical="center"/>
    </xf>
    <xf numFmtId="0" fontId="15" fillId="0" borderId="13" xfId="0" applyFont="1" applyBorder="1" applyAlignment="1">
      <alignment horizontal="left" vertical="top" readingOrder="1"/>
    </xf>
    <xf numFmtId="0" fontId="3" fillId="0" borderId="23" xfId="0" applyFont="1" applyBorder="1" applyAlignment="1">
      <alignment horizontal="left" vertical="center" wrapText="1" readingOrder="1"/>
    </xf>
    <xf numFmtId="0" fontId="3" fillId="0" borderId="24" xfId="0" applyFont="1" applyBorder="1" applyAlignment="1">
      <alignment horizontal="left" vertical="center" wrapText="1" readingOrder="1"/>
    </xf>
  </cellXfs>
  <cellStyles count="12">
    <cellStyle name="Comma 2" xfId="6" xr:uid="{C3FE22F0-5BDA-47F0-A7BF-F552260795EB}"/>
    <cellStyle name="Comma 2 2" xfId="8" xr:uid="{8617DCCA-D765-4EAC-969D-379C7A80B8A7}"/>
    <cellStyle name="Comma 3" xfId="3" xr:uid="{87D27264-43B0-46D1-900A-20ED164840E7}"/>
    <cellStyle name="Hyperlink 2" xfId="2" xr:uid="{FDE8D828-161A-46B3-97AC-F1A09A109D6A}"/>
    <cellStyle name="Normal" xfId="0" builtinId="0"/>
    <cellStyle name="Normal 2 2 2" xfId="5" xr:uid="{13C27F30-BB4D-4DAF-B4A2-1221AD76F1A8}"/>
    <cellStyle name="Normal 2 2 3" xfId="10" xr:uid="{AF0E24FF-E9C5-4408-8AEE-428D98CE677C}"/>
    <cellStyle name="Normal 2 3" xfId="11" xr:uid="{2A3ED14C-9952-4123-9D4C-92D81BD08550}"/>
    <cellStyle name="Normal 3" xfId="4" xr:uid="{1B564357-6E28-4FA8-A8AA-A1E0716176AF}"/>
    <cellStyle name="Normal 4" xfId="9" xr:uid="{355B8380-8F65-49D2-9053-065C081DD739}"/>
    <cellStyle name="Percent" xfId="1" builtinId="5"/>
    <cellStyle name="Percent 2" xfId="7" xr:uid="{4FA82FCB-0A0B-4581-9406-362AE033EA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0</xdr:colOff>
      <xdr:row>144</xdr:row>
      <xdr:rowOff>0</xdr:rowOff>
    </xdr:from>
    <xdr:to>
      <xdr:col>2</xdr:col>
      <xdr:colOff>2247450</xdr:colOff>
      <xdr:row>145</xdr:row>
      <xdr:rowOff>27375</xdr:rowOff>
    </xdr:to>
    <xdr:pic>
      <xdr:nvPicPr>
        <xdr:cNvPr id="2" name="Picture 1">
          <a:extLst>
            <a:ext uri="{FF2B5EF4-FFF2-40B4-BE49-F238E27FC236}">
              <a16:creationId xmlns:a16="http://schemas.microsoft.com/office/drawing/2014/main" id="{54A5B583-53DF-485E-8767-01D406E5C99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79939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371475</xdr:colOff>
      <xdr:row>149</xdr:row>
      <xdr:rowOff>66675</xdr:rowOff>
    </xdr:from>
    <xdr:to>
      <xdr:col>2</xdr:col>
      <xdr:colOff>2228400</xdr:colOff>
      <xdr:row>149</xdr:row>
      <xdr:rowOff>2046675</xdr:rowOff>
    </xdr:to>
    <xdr:pic>
      <xdr:nvPicPr>
        <xdr:cNvPr id="3" name="Picture 2">
          <a:extLst>
            <a:ext uri="{FF2B5EF4-FFF2-40B4-BE49-F238E27FC236}">
              <a16:creationId xmlns:a16="http://schemas.microsoft.com/office/drawing/2014/main" id="{2713C0E2-F515-4087-837D-4AADD865BEC2}"/>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306609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113</xdr:row>
      <xdr:rowOff>161924</xdr:rowOff>
    </xdr:from>
    <xdr:to>
      <xdr:col>2</xdr:col>
      <xdr:colOff>2314125</xdr:colOff>
      <xdr:row>126</xdr:row>
      <xdr:rowOff>36899</xdr:rowOff>
    </xdr:to>
    <xdr:pic>
      <xdr:nvPicPr>
        <xdr:cNvPr id="2" name="Picture 1">
          <a:extLst>
            <a:ext uri="{FF2B5EF4-FFF2-40B4-BE49-F238E27FC236}">
              <a16:creationId xmlns:a16="http://schemas.microsoft.com/office/drawing/2014/main" id="{7E3D177C-5973-462D-99D6-3D34B85100E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1202649"/>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19049</xdr:colOff>
      <xdr:row>109</xdr:row>
      <xdr:rowOff>9525</xdr:rowOff>
    </xdr:from>
    <xdr:to>
      <xdr:col>2</xdr:col>
      <xdr:colOff>2333174</xdr:colOff>
      <xdr:row>110</xdr:row>
      <xdr:rowOff>36900</xdr:rowOff>
    </xdr:to>
    <xdr:pic>
      <xdr:nvPicPr>
        <xdr:cNvPr id="4" name="Picture 3">
          <a:extLst>
            <a:ext uri="{FF2B5EF4-FFF2-40B4-BE49-F238E27FC236}">
              <a16:creationId xmlns:a16="http://schemas.microsoft.com/office/drawing/2014/main" id="{14216789-0F7A-B791-61A2-155471382FC7}"/>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4" y="186118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143</xdr:row>
      <xdr:rowOff>0</xdr:rowOff>
    </xdr:from>
    <xdr:to>
      <xdr:col>2</xdr:col>
      <xdr:colOff>2314126</xdr:colOff>
      <xdr:row>155</xdr:row>
      <xdr:rowOff>36900</xdr:rowOff>
    </xdr:to>
    <xdr:pic>
      <xdr:nvPicPr>
        <xdr:cNvPr id="2" name="Picture 1">
          <a:extLst>
            <a:ext uri="{FF2B5EF4-FFF2-40B4-BE49-F238E27FC236}">
              <a16:creationId xmlns:a16="http://schemas.microsoft.com/office/drawing/2014/main" id="{EFD11C0D-7E92-44E6-952D-CC2696A067D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6" y="272891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137</xdr:row>
      <xdr:rowOff>66674</xdr:rowOff>
    </xdr:from>
    <xdr:to>
      <xdr:col>2</xdr:col>
      <xdr:colOff>2314125</xdr:colOff>
      <xdr:row>138</xdr:row>
      <xdr:rowOff>1979999</xdr:rowOff>
    </xdr:to>
    <xdr:pic>
      <xdr:nvPicPr>
        <xdr:cNvPr id="3" name="Picture 2">
          <a:extLst>
            <a:ext uri="{FF2B5EF4-FFF2-40B4-BE49-F238E27FC236}">
              <a16:creationId xmlns:a16="http://schemas.microsoft.com/office/drawing/2014/main" id="{A77C8F86-7888-4AD3-99B4-24F2701E248D}"/>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24507824"/>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390524</xdr:colOff>
      <xdr:row>164</xdr:row>
      <xdr:rowOff>0</xdr:rowOff>
    </xdr:from>
    <xdr:to>
      <xdr:col>2</xdr:col>
      <xdr:colOff>2314124</xdr:colOff>
      <xdr:row>164</xdr:row>
      <xdr:rowOff>1980000</xdr:rowOff>
    </xdr:to>
    <xdr:pic>
      <xdr:nvPicPr>
        <xdr:cNvPr id="2" name="Picture 1">
          <a:extLst>
            <a:ext uri="{FF2B5EF4-FFF2-40B4-BE49-F238E27FC236}">
              <a16:creationId xmlns:a16="http://schemas.microsoft.com/office/drawing/2014/main" id="{379B5E2F-7AA0-4D60-9BC3-0D6B8C22066B}"/>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19087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158</xdr:row>
      <xdr:rowOff>0</xdr:rowOff>
    </xdr:from>
    <xdr:to>
      <xdr:col>2</xdr:col>
      <xdr:colOff>2314124</xdr:colOff>
      <xdr:row>159</xdr:row>
      <xdr:rowOff>27375</xdr:rowOff>
    </xdr:to>
    <xdr:pic>
      <xdr:nvPicPr>
        <xdr:cNvPr id="3" name="Picture 2">
          <a:extLst>
            <a:ext uri="{FF2B5EF4-FFF2-40B4-BE49-F238E27FC236}">
              <a16:creationId xmlns:a16="http://schemas.microsoft.com/office/drawing/2014/main" id="{90730F56-200B-4FAB-BE86-07BFBB250A0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91465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186</xdr:row>
      <xdr:rowOff>200025</xdr:rowOff>
    </xdr:from>
    <xdr:to>
      <xdr:col>2</xdr:col>
      <xdr:colOff>2314125</xdr:colOff>
      <xdr:row>186</xdr:row>
      <xdr:rowOff>2180025</xdr:rowOff>
    </xdr:to>
    <xdr:pic>
      <xdr:nvPicPr>
        <xdr:cNvPr id="2" name="Picture 1">
          <a:extLst>
            <a:ext uri="{FF2B5EF4-FFF2-40B4-BE49-F238E27FC236}">
              <a16:creationId xmlns:a16="http://schemas.microsoft.com/office/drawing/2014/main" id="{A0C61AA0-F647-4BB5-B1D0-5CAAFB0E556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79952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181</xdr:row>
      <xdr:rowOff>76200</xdr:rowOff>
    </xdr:from>
    <xdr:to>
      <xdr:col>2</xdr:col>
      <xdr:colOff>2314124</xdr:colOff>
      <xdr:row>182</xdr:row>
      <xdr:rowOff>103575</xdr:rowOff>
    </xdr:to>
    <xdr:pic>
      <xdr:nvPicPr>
        <xdr:cNvPr id="3" name="Picture 2">
          <a:extLst>
            <a:ext uri="{FF2B5EF4-FFF2-40B4-BE49-F238E27FC236}">
              <a16:creationId xmlns:a16="http://schemas.microsoft.com/office/drawing/2014/main" id="{B52424FD-473A-4912-BC09-F16D71A6C0F8}"/>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52710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222</xdr:row>
      <xdr:rowOff>0</xdr:rowOff>
    </xdr:from>
    <xdr:to>
      <xdr:col>2</xdr:col>
      <xdr:colOff>2314125</xdr:colOff>
      <xdr:row>222</xdr:row>
      <xdr:rowOff>1980000</xdr:rowOff>
    </xdr:to>
    <xdr:pic>
      <xdr:nvPicPr>
        <xdr:cNvPr id="2" name="Picture 1">
          <a:extLst>
            <a:ext uri="{FF2B5EF4-FFF2-40B4-BE49-F238E27FC236}">
              <a16:creationId xmlns:a16="http://schemas.microsoft.com/office/drawing/2014/main" id="{52D8FEE9-17B4-4BCB-8002-28E356C21FEF}"/>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429196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217</xdr:row>
      <xdr:rowOff>0</xdr:rowOff>
    </xdr:from>
    <xdr:to>
      <xdr:col>2</xdr:col>
      <xdr:colOff>2314125</xdr:colOff>
      <xdr:row>218</xdr:row>
      <xdr:rowOff>27375</xdr:rowOff>
    </xdr:to>
    <xdr:pic>
      <xdr:nvPicPr>
        <xdr:cNvPr id="3" name="Picture 2">
          <a:extLst>
            <a:ext uri="{FF2B5EF4-FFF2-40B4-BE49-F238E27FC236}">
              <a16:creationId xmlns:a16="http://schemas.microsoft.com/office/drawing/2014/main" id="{A357EA8B-E087-4C5E-AFCE-42D2C6AFFC34}"/>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403193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390524</xdr:colOff>
      <xdr:row>163</xdr:row>
      <xdr:rowOff>0</xdr:rowOff>
    </xdr:from>
    <xdr:to>
      <xdr:col>2</xdr:col>
      <xdr:colOff>2314124</xdr:colOff>
      <xdr:row>164</xdr:row>
      <xdr:rowOff>27375</xdr:rowOff>
    </xdr:to>
    <xdr:pic>
      <xdr:nvPicPr>
        <xdr:cNvPr id="2" name="Picture 1">
          <a:extLst>
            <a:ext uri="{FF2B5EF4-FFF2-40B4-BE49-F238E27FC236}">
              <a16:creationId xmlns:a16="http://schemas.microsoft.com/office/drawing/2014/main" id="{CEA8843F-DC6B-46F9-97F5-7B5C14F27B7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15563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168</xdr:row>
      <xdr:rowOff>0</xdr:rowOff>
    </xdr:from>
    <xdr:to>
      <xdr:col>2</xdr:col>
      <xdr:colOff>2314125</xdr:colOff>
      <xdr:row>168</xdr:row>
      <xdr:rowOff>1980000</xdr:rowOff>
    </xdr:to>
    <xdr:pic>
      <xdr:nvPicPr>
        <xdr:cNvPr id="3" name="Picture 2">
          <a:extLst>
            <a:ext uri="{FF2B5EF4-FFF2-40B4-BE49-F238E27FC236}">
              <a16:creationId xmlns:a16="http://schemas.microsoft.com/office/drawing/2014/main" id="{C652261B-FD9F-4F8E-AC50-A159C91AA254}"/>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41566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390524</xdr:colOff>
      <xdr:row>205</xdr:row>
      <xdr:rowOff>0</xdr:rowOff>
    </xdr:from>
    <xdr:to>
      <xdr:col>2</xdr:col>
      <xdr:colOff>2161724</xdr:colOff>
      <xdr:row>205</xdr:row>
      <xdr:rowOff>1980000</xdr:rowOff>
    </xdr:to>
    <xdr:pic>
      <xdr:nvPicPr>
        <xdr:cNvPr id="2" name="Picture 1">
          <a:extLst>
            <a:ext uri="{FF2B5EF4-FFF2-40B4-BE49-F238E27FC236}">
              <a16:creationId xmlns:a16="http://schemas.microsoft.com/office/drawing/2014/main" id="{3D87AAE0-8421-478A-9021-DA09C3BCF7B4}"/>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415956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199</xdr:row>
      <xdr:rowOff>0</xdr:rowOff>
    </xdr:from>
    <xdr:to>
      <xdr:col>2</xdr:col>
      <xdr:colOff>2161724</xdr:colOff>
      <xdr:row>200</xdr:row>
      <xdr:rowOff>27375</xdr:rowOff>
    </xdr:to>
    <xdr:pic>
      <xdr:nvPicPr>
        <xdr:cNvPr id="3" name="Picture 2">
          <a:extLst>
            <a:ext uri="{FF2B5EF4-FFF2-40B4-BE49-F238E27FC236}">
              <a16:creationId xmlns:a16="http://schemas.microsoft.com/office/drawing/2014/main" id="{56B460DB-AFCD-43F0-ACE0-9430D928034A}"/>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86715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390524</xdr:colOff>
      <xdr:row>132</xdr:row>
      <xdr:rowOff>0</xdr:rowOff>
    </xdr:from>
    <xdr:to>
      <xdr:col>2</xdr:col>
      <xdr:colOff>2285549</xdr:colOff>
      <xdr:row>133</xdr:row>
      <xdr:rowOff>27375</xdr:rowOff>
    </xdr:to>
    <xdr:pic>
      <xdr:nvPicPr>
        <xdr:cNvPr id="2" name="Picture 1">
          <a:extLst>
            <a:ext uri="{FF2B5EF4-FFF2-40B4-BE49-F238E27FC236}">
              <a16:creationId xmlns:a16="http://schemas.microsoft.com/office/drawing/2014/main" id="{4F0DC921-C05C-4961-9542-8A74E6B32F8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50221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137</xdr:row>
      <xdr:rowOff>38101</xdr:rowOff>
    </xdr:from>
    <xdr:to>
      <xdr:col>2</xdr:col>
      <xdr:colOff>2295075</xdr:colOff>
      <xdr:row>137</xdr:row>
      <xdr:rowOff>2018101</xdr:rowOff>
    </xdr:to>
    <xdr:pic>
      <xdr:nvPicPr>
        <xdr:cNvPr id="3" name="Picture 2">
          <a:extLst>
            <a:ext uri="{FF2B5EF4-FFF2-40B4-BE49-F238E27FC236}">
              <a16:creationId xmlns:a16="http://schemas.microsoft.com/office/drawing/2014/main" id="{39A8688C-5A78-4E7B-956D-A2BDA87D930A}"/>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27660601"/>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28574</xdr:colOff>
      <xdr:row>157</xdr:row>
      <xdr:rowOff>161925</xdr:rowOff>
    </xdr:from>
    <xdr:to>
      <xdr:col>2</xdr:col>
      <xdr:colOff>2276024</xdr:colOff>
      <xdr:row>158</xdr:row>
      <xdr:rowOff>46425</xdr:rowOff>
    </xdr:to>
    <xdr:pic>
      <xdr:nvPicPr>
        <xdr:cNvPr id="3" name="Picture 2">
          <a:extLst>
            <a:ext uri="{FF2B5EF4-FFF2-40B4-BE49-F238E27FC236}">
              <a16:creationId xmlns:a16="http://schemas.microsoft.com/office/drawing/2014/main" id="{921BDDFE-3B6A-4B02-9596-6993B70C76A5}"/>
            </a:ext>
          </a:extLst>
        </xdr:cNvPr>
        <xdr:cNvPicPr>
          <a:picLocks/>
        </xdr:cNvPicPr>
      </xdr:nvPicPr>
      <xdr:blipFill>
        <a:blip xmlns:r="http://schemas.openxmlformats.org/officeDocument/2006/relationships" r:embed="rId1"/>
        <a:stretch>
          <a:fillRect/>
        </a:stretch>
      </xdr:blipFill>
      <xdr:spPr>
        <a:xfrm>
          <a:off x="419099" y="31099125"/>
          <a:ext cx="3600000" cy="1980000"/>
        </a:xfrm>
        <a:prstGeom prst="rect">
          <a:avLst/>
        </a:prstGeom>
        <a:noFill/>
      </xdr:spPr>
    </xdr:pic>
    <xdr:clientData/>
  </xdr:twoCellAnchor>
  <xdr:twoCellAnchor editAs="oneCell">
    <xdr:from>
      <xdr:col>1</xdr:col>
      <xdr:colOff>38099</xdr:colOff>
      <xdr:row>152</xdr:row>
      <xdr:rowOff>66675</xdr:rowOff>
    </xdr:from>
    <xdr:to>
      <xdr:col>2</xdr:col>
      <xdr:colOff>2285549</xdr:colOff>
      <xdr:row>153</xdr:row>
      <xdr:rowOff>94050</xdr:rowOff>
    </xdr:to>
    <xdr:pic>
      <xdr:nvPicPr>
        <xdr:cNvPr id="4" name="Picture 3">
          <a:extLst>
            <a:ext uri="{FF2B5EF4-FFF2-40B4-BE49-F238E27FC236}">
              <a16:creationId xmlns:a16="http://schemas.microsoft.com/office/drawing/2014/main" id="{5D904F9E-283C-A4E2-376B-265E10BD1248}"/>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4" y="284035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D1A6D-3E37-43EF-8812-A0C1D3AD9B10}">
  <dimension ref="A1:C11"/>
  <sheetViews>
    <sheetView tabSelected="1" workbookViewId="0">
      <selection activeCell="C33" sqref="C33"/>
    </sheetView>
  </sheetViews>
  <sheetFormatPr defaultColWidth="8.85546875" defaultRowHeight="15" x14ac:dyDescent="0.25"/>
  <cols>
    <col min="1" max="1" width="6.140625" style="10" bestFit="1" customWidth="1"/>
    <col min="2" max="2" width="10.85546875" style="10" bestFit="1" customWidth="1"/>
    <col min="3" max="3" width="35" style="10" bestFit="1" customWidth="1"/>
    <col min="4" max="16384" width="8.85546875" style="10"/>
  </cols>
  <sheetData>
    <row r="1" spans="1:3" x14ac:dyDescent="0.25">
      <c r="A1" s="8" t="s">
        <v>746</v>
      </c>
      <c r="B1" s="9" t="s">
        <v>747</v>
      </c>
      <c r="C1" s="9" t="s">
        <v>748</v>
      </c>
    </row>
    <row r="2" spans="1:3" x14ac:dyDescent="0.25">
      <c r="A2" s="11">
        <v>1</v>
      </c>
      <c r="B2" s="12" t="s">
        <v>749</v>
      </c>
      <c r="C2" s="13" t="s">
        <v>1</v>
      </c>
    </row>
    <row r="3" spans="1:3" x14ac:dyDescent="0.25">
      <c r="A3" s="11">
        <v>2</v>
      </c>
      <c r="B3" s="12" t="s">
        <v>750</v>
      </c>
      <c r="C3" s="13" t="s">
        <v>126</v>
      </c>
    </row>
    <row r="4" spans="1:3" x14ac:dyDescent="0.25">
      <c r="A4" s="11">
        <v>3</v>
      </c>
      <c r="B4" s="12" t="s">
        <v>751</v>
      </c>
      <c r="C4" s="13" t="s">
        <v>149</v>
      </c>
    </row>
    <row r="5" spans="1:3" x14ac:dyDescent="0.25">
      <c r="A5" s="11">
        <v>4</v>
      </c>
      <c r="B5" s="12" t="s">
        <v>752</v>
      </c>
      <c r="C5" s="13" t="s">
        <v>246</v>
      </c>
    </row>
    <row r="6" spans="1:3" x14ac:dyDescent="0.25">
      <c r="A6" s="11">
        <v>5</v>
      </c>
      <c r="B6" s="12" t="s">
        <v>753</v>
      </c>
      <c r="C6" s="13" t="s">
        <v>299</v>
      </c>
    </row>
    <row r="7" spans="1:3" x14ac:dyDescent="0.25">
      <c r="A7" s="11">
        <v>6</v>
      </c>
      <c r="B7" s="12" t="s">
        <v>754</v>
      </c>
      <c r="C7" s="13" t="s">
        <v>476</v>
      </c>
    </row>
    <row r="8" spans="1:3" x14ac:dyDescent="0.25">
      <c r="A8" s="11">
        <v>7</v>
      </c>
      <c r="B8" s="12" t="s">
        <v>755</v>
      </c>
      <c r="C8" s="13" t="s">
        <v>493</v>
      </c>
    </row>
    <row r="9" spans="1:3" x14ac:dyDescent="0.25">
      <c r="A9" s="11">
        <v>8</v>
      </c>
      <c r="B9" s="12" t="s">
        <v>756</v>
      </c>
      <c r="C9" s="13" t="s">
        <v>552</v>
      </c>
    </row>
    <row r="10" spans="1:3" x14ac:dyDescent="0.25">
      <c r="A10" s="11">
        <v>9</v>
      </c>
      <c r="B10" s="12" t="s">
        <v>757</v>
      </c>
      <c r="C10" s="13" t="s">
        <v>555</v>
      </c>
    </row>
    <row r="11" spans="1:3" x14ac:dyDescent="0.25">
      <c r="A11" s="11">
        <v>10</v>
      </c>
      <c r="B11" s="12" t="s">
        <v>758</v>
      </c>
      <c r="C11" s="13" t="s">
        <v>610</v>
      </c>
    </row>
  </sheetData>
  <hyperlinks>
    <hyperlink ref="B3" location="SFRSTP!A1" display="SFRSTP" xr:uid="{DF528D40-BF8C-43D3-947F-D8E16D2383AB}"/>
    <hyperlink ref="B4" location="SMMF!A1" display="SMMF" xr:uid="{CBF9B729-5A96-488D-AEFE-D10D8E667B23}"/>
    <hyperlink ref="B5" location="SPLDF!A1" display="SPLDF" xr:uid="{0E3BD711-422E-4921-BD42-3E28E3991001}"/>
    <hyperlink ref="B6" location="SPMON!A1" display="SPMON" xr:uid="{44E93ED7-B7EC-4678-9974-5ACF9CCD2A89}"/>
    <hyperlink ref="B7" location="SPSDF!A1" display="SPSDF" xr:uid="{7E5A51CE-B00C-4164-A74D-4F29CFA67989}"/>
    <hyperlink ref="B8" location="SPUSDF!A1" display="SPUSDF" xr:uid="{0FD68261-184F-4934-9F06-282F294F71DC}"/>
    <hyperlink ref="B9" location="SUNBDS!A1" display="SUNBDS" xr:uid="{820F9137-976B-4C85-B374-CD47B7391B55}"/>
    <hyperlink ref="B10" location="SUNMIA!A1" display="SUNMIA" xr:uid="{99246747-A88E-4CEF-804D-E3E920A15066}"/>
    <hyperlink ref="B11" location="SUNONF!A1" display="SUNONF" xr:uid="{7256FA0D-4DCD-4D8F-87D5-B382543B1969}"/>
    <hyperlink ref="B2" location="SFRLTP!A1" display="SFRLTP" xr:uid="{AF579B87-ADD7-4266-83D7-703DBC6ED65C}"/>
  </hyperlinks>
  <pageMargins left="0.7" right="0.7" top="0.75" bottom="0.75" header="0.3" footer="0.3"/>
  <headerFooter>
    <oddHeader>&amp;L&amp;"Calibri"&amp;10&amp;KFF0000 "Sensitivity: Public"&amp;1#_x000D_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D3210-27A1-4480-9D82-04086357529D}">
  <sheetPr>
    <outlinePr summaryBelow="0" summaryRight="0"/>
  </sheetPr>
  <dimension ref="A1:R173"/>
  <sheetViews>
    <sheetView showGridLines="0" workbookViewId="0">
      <selection sqref="A1:H1"/>
    </sheetView>
  </sheetViews>
  <sheetFormatPr defaultRowHeight="12.75" x14ac:dyDescent="0.2"/>
  <cols>
    <col min="1" max="1" width="5.85546875" bestFit="1" customWidth="1"/>
    <col min="2" max="2" width="20.28515625" bestFit="1" customWidth="1"/>
    <col min="3" max="3" width="46" customWidth="1"/>
    <col min="4" max="4" width="17.7109375" bestFit="1" customWidth="1"/>
    <col min="5" max="5" width="9.42578125" bestFit="1" customWidth="1"/>
    <col min="6" max="6" width="10.140625" bestFit="1" customWidth="1"/>
    <col min="7" max="7" width="14" bestFit="1" customWidth="1"/>
    <col min="8" max="8" width="10.85546875" customWidth="1"/>
    <col min="9" max="9" width="5.7109375" bestFit="1" customWidth="1"/>
  </cols>
  <sheetData>
    <row r="1" spans="1:9" ht="15" x14ac:dyDescent="0.2">
      <c r="A1" s="144" t="s">
        <v>0</v>
      </c>
      <c r="B1" s="144"/>
      <c r="C1" s="144"/>
      <c r="D1" s="144"/>
      <c r="E1" s="144"/>
      <c r="F1" s="144"/>
      <c r="G1" s="144"/>
      <c r="H1" s="144"/>
      <c r="I1" s="1" t="s">
        <v>619</v>
      </c>
    </row>
    <row r="2" spans="1:9" ht="15" x14ac:dyDescent="0.2">
      <c r="A2" s="144" t="s">
        <v>555</v>
      </c>
      <c r="B2" s="144"/>
      <c r="C2" s="144"/>
      <c r="D2" s="144"/>
      <c r="E2" s="144"/>
      <c r="F2" s="144"/>
      <c r="G2" s="144"/>
      <c r="H2" s="144"/>
    </row>
    <row r="3" spans="1:9" ht="15" x14ac:dyDescent="0.2">
      <c r="A3" s="144" t="s">
        <v>759</v>
      </c>
      <c r="B3" s="144"/>
      <c r="C3" s="144"/>
      <c r="D3" s="144"/>
      <c r="E3" s="144"/>
      <c r="F3" s="144"/>
      <c r="G3" s="144"/>
      <c r="H3" s="144"/>
    </row>
    <row r="4" spans="1:9" s="16" customFormat="1" ht="30" x14ac:dyDescent="0.2">
      <c r="A4" s="14" t="s">
        <v>2</v>
      </c>
      <c r="B4" s="14" t="s">
        <v>3</v>
      </c>
      <c r="C4" s="14" t="s">
        <v>4</v>
      </c>
      <c r="D4" s="14" t="s">
        <v>5</v>
      </c>
      <c r="E4" s="14" t="s">
        <v>6</v>
      </c>
      <c r="F4" s="14" t="s">
        <v>7</v>
      </c>
      <c r="G4" s="14" t="s">
        <v>8</v>
      </c>
      <c r="H4" s="15" t="s">
        <v>618</v>
      </c>
    </row>
    <row r="5" spans="1:9" x14ac:dyDescent="0.2">
      <c r="A5" s="17"/>
      <c r="B5" s="17"/>
      <c r="C5" s="18" t="s">
        <v>9</v>
      </c>
      <c r="D5" s="17"/>
      <c r="E5" s="17"/>
      <c r="F5" s="17"/>
      <c r="G5" s="17"/>
      <c r="H5" s="19" t="s">
        <v>12</v>
      </c>
    </row>
    <row r="6" spans="1:9" x14ac:dyDescent="0.2">
      <c r="A6" s="17"/>
      <c r="B6" s="17"/>
      <c r="C6" s="18" t="s">
        <v>10</v>
      </c>
      <c r="D6" s="17"/>
      <c r="E6" s="17"/>
      <c r="F6" s="17"/>
      <c r="G6" s="17"/>
      <c r="H6" s="19" t="s">
        <v>12</v>
      </c>
    </row>
    <row r="7" spans="1:9" x14ac:dyDescent="0.2">
      <c r="A7" s="25">
        <v>1</v>
      </c>
      <c r="B7" s="26" t="s">
        <v>556</v>
      </c>
      <c r="C7" s="26" t="s">
        <v>557</v>
      </c>
      <c r="D7" s="26" t="s">
        <v>558</v>
      </c>
      <c r="E7" s="27">
        <v>6650</v>
      </c>
      <c r="F7" s="28">
        <v>65.9148</v>
      </c>
      <c r="G7" s="29">
        <v>3.3090840000000003E-2</v>
      </c>
      <c r="H7" s="19" t="s">
        <v>12</v>
      </c>
    </row>
    <row r="8" spans="1:9" x14ac:dyDescent="0.2">
      <c r="A8" s="25">
        <v>2</v>
      </c>
      <c r="B8" s="26" t="s">
        <v>559</v>
      </c>
      <c r="C8" s="26" t="s">
        <v>560</v>
      </c>
      <c r="D8" s="26" t="s">
        <v>561</v>
      </c>
      <c r="E8" s="27">
        <v>3300</v>
      </c>
      <c r="F8" s="28">
        <v>51.8232</v>
      </c>
      <c r="G8" s="29">
        <v>2.6016520000000001E-2</v>
      </c>
      <c r="H8" s="19" t="s">
        <v>12</v>
      </c>
    </row>
    <row r="9" spans="1:9" x14ac:dyDescent="0.2">
      <c r="A9" s="25">
        <v>3</v>
      </c>
      <c r="B9" s="26" t="s">
        <v>562</v>
      </c>
      <c r="C9" s="26" t="s">
        <v>563</v>
      </c>
      <c r="D9" s="26" t="s">
        <v>564</v>
      </c>
      <c r="E9" s="27">
        <v>2400</v>
      </c>
      <c r="F9" s="28">
        <v>50.534399999999998</v>
      </c>
      <c r="G9" s="29">
        <v>2.5369510000000001E-2</v>
      </c>
      <c r="H9" s="19" t="s">
        <v>12</v>
      </c>
    </row>
    <row r="10" spans="1:9" x14ac:dyDescent="0.2">
      <c r="A10" s="25">
        <v>4</v>
      </c>
      <c r="B10" s="26" t="s">
        <v>565</v>
      </c>
      <c r="C10" s="26" t="s">
        <v>566</v>
      </c>
      <c r="D10" s="26" t="s">
        <v>558</v>
      </c>
      <c r="E10" s="27">
        <v>2500</v>
      </c>
      <c r="F10" s="28">
        <v>33.572499999999998</v>
      </c>
      <c r="G10" s="29">
        <v>1.685422E-2</v>
      </c>
      <c r="H10" s="19" t="s">
        <v>12</v>
      </c>
    </row>
    <row r="11" spans="1:9" x14ac:dyDescent="0.2">
      <c r="A11" s="25">
        <v>5</v>
      </c>
      <c r="B11" s="26" t="s">
        <v>567</v>
      </c>
      <c r="C11" s="26" t="s">
        <v>568</v>
      </c>
      <c r="D11" s="26" t="s">
        <v>569</v>
      </c>
      <c r="E11" s="27">
        <v>1707</v>
      </c>
      <c r="F11" s="28">
        <v>27.574877999999998</v>
      </c>
      <c r="G11" s="29">
        <v>1.384326E-2</v>
      </c>
      <c r="H11" s="19" t="s">
        <v>12</v>
      </c>
    </row>
    <row r="12" spans="1:9" x14ac:dyDescent="0.2">
      <c r="A12" s="25">
        <v>6</v>
      </c>
      <c r="B12" s="26" t="s">
        <v>570</v>
      </c>
      <c r="C12" s="26" t="s">
        <v>571</v>
      </c>
      <c r="D12" s="26" t="s">
        <v>558</v>
      </c>
      <c r="E12" s="27">
        <v>2600</v>
      </c>
      <c r="F12" s="28">
        <v>25.537199999999999</v>
      </c>
      <c r="G12" s="29">
        <v>1.28203E-2</v>
      </c>
      <c r="H12" s="19" t="s">
        <v>12</v>
      </c>
    </row>
    <row r="13" spans="1:9" x14ac:dyDescent="0.2">
      <c r="A13" s="25">
        <v>7</v>
      </c>
      <c r="B13" s="26" t="s">
        <v>572</v>
      </c>
      <c r="C13" s="26" t="s">
        <v>573</v>
      </c>
      <c r="D13" s="26" t="s">
        <v>569</v>
      </c>
      <c r="E13" s="27">
        <v>1400</v>
      </c>
      <c r="F13" s="28">
        <v>22.726199999999999</v>
      </c>
      <c r="G13" s="29">
        <v>1.140911E-2</v>
      </c>
      <c r="H13" s="19" t="s">
        <v>12</v>
      </c>
    </row>
    <row r="14" spans="1:9" x14ac:dyDescent="0.2">
      <c r="A14" s="25">
        <v>8</v>
      </c>
      <c r="B14" s="26" t="s">
        <v>574</v>
      </c>
      <c r="C14" s="26" t="s">
        <v>575</v>
      </c>
      <c r="D14" s="26" t="s">
        <v>561</v>
      </c>
      <c r="E14" s="27">
        <v>4000</v>
      </c>
      <c r="F14" s="28">
        <v>15.36</v>
      </c>
      <c r="G14" s="29">
        <v>7.7111000000000002E-3</v>
      </c>
      <c r="H14" s="19" t="s">
        <v>12</v>
      </c>
    </row>
    <row r="15" spans="1:9" x14ac:dyDescent="0.2">
      <c r="A15" s="25">
        <v>9</v>
      </c>
      <c r="B15" s="26" t="s">
        <v>576</v>
      </c>
      <c r="C15" s="26" t="s">
        <v>577</v>
      </c>
      <c r="D15" s="26" t="s">
        <v>558</v>
      </c>
      <c r="E15" s="27">
        <v>1200</v>
      </c>
      <c r="F15" s="28">
        <v>15.232799999999999</v>
      </c>
      <c r="G15" s="29">
        <v>7.6472399999999996E-3</v>
      </c>
      <c r="H15" s="19" t="s">
        <v>12</v>
      </c>
    </row>
    <row r="16" spans="1:9" x14ac:dyDescent="0.2">
      <c r="A16" s="25">
        <v>10</v>
      </c>
      <c r="B16" s="26" t="s">
        <v>578</v>
      </c>
      <c r="C16" s="26" t="s">
        <v>579</v>
      </c>
      <c r="D16" s="26" t="s">
        <v>580</v>
      </c>
      <c r="E16" s="27">
        <v>160</v>
      </c>
      <c r="F16" s="28">
        <v>14.9488</v>
      </c>
      <c r="G16" s="29">
        <v>7.5046599999999998E-3</v>
      </c>
      <c r="H16" s="19" t="s">
        <v>12</v>
      </c>
    </row>
    <row r="17" spans="1:8" x14ac:dyDescent="0.2">
      <c r="A17" s="25">
        <v>11</v>
      </c>
      <c r="B17" s="26" t="s">
        <v>581</v>
      </c>
      <c r="C17" s="26" t="s">
        <v>582</v>
      </c>
      <c r="D17" s="26" t="s">
        <v>558</v>
      </c>
      <c r="E17" s="27">
        <v>675</v>
      </c>
      <c r="F17" s="28">
        <v>14.857424999999999</v>
      </c>
      <c r="G17" s="29">
        <v>7.4587899999999999E-3</v>
      </c>
      <c r="H17" s="19" t="s">
        <v>12</v>
      </c>
    </row>
    <row r="18" spans="1:8" ht="25.5" x14ac:dyDescent="0.2">
      <c r="A18" s="25">
        <v>12</v>
      </c>
      <c r="B18" s="26" t="s">
        <v>583</v>
      </c>
      <c r="C18" s="26" t="s">
        <v>584</v>
      </c>
      <c r="D18" s="26" t="s">
        <v>585</v>
      </c>
      <c r="E18" s="27">
        <v>125</v>
      </c>
      <c r="F18" s="28">
        <v>14.73</v>
      </c>
      <c r="G18" s="29">
        <v>7.3948199999999999E-3</v>
      </c>
      <c r="H18" s="19" t="s">
        <v>12</v>
      </c>
    </row>
    <row r="19" spans="1:8" ht="25.5" x14ac:dyDescent="0.2">
      <c r="A19" s="25">
        <v>13</v>
      </c>
      <c r="B19" s="26" t="s">
        <v>586</v>
      </c>
      <c r="C19" s="26" t="s">
        <v>587</v>
      </c>
      <c r="D19" s="26" t="s">
        <v>588</v>
      </c>
      <c r="E19" s="27">
        <v>250</v>
      </c>
      <c r="F19" s="28">
        <v>13.766249999999999</v>
      </c>
      <c r="G19" s="29">
        <v>6.9109999999999996E-3</v>
      </c>
      <c r="H19" s="19" t="s">
        <v>12</v>
      </c>
    </row>
    <row r="20" spans="1:8" x14ac:dyDescent="0.2">
      <c r="A20" s="25">
        <v>14</v>
      </c>
      <c r="B20" s="26" t="s">
        <v>589</v>
      </c>
      <c r="C20" s="26" t="s">
        <v>590</v>
      </c>
      <c r="D20" s="26" t="s">
        <v>580</v>
      </c>
      <c r="E20" s="27">
        <v>325</v>
      </c>
      <c r="F20" s="28">
        <v>12.0549</v>
      </c>
      <c r="G20" s="29">
        <v>6.0518600000000001E-3</v>
      </c>
      <c r="H20" s="19" t="s">
        <v>12</v>
      </c>
    </row>
    <row r="21" spans="1:8" x14ac:dyDescent="0.2">
      <c r="A21" s="25">
        <v>15</v>
      </c>
      <c r="B21" s="26" t="s">
        <v>591</v>
      </c>
      <c r="C21" s="26" t="s">
        <v>592</v>
      </c>
      <c r="D21" s="26" t="s">
        <v>569</v>
      </c>
      <c r="E21" s="27">
        <v>750</v>
      </c>
      <c r="F21" s="28">
        <v>11.931749999999999</v>
      </c>
      <c r="G21" s="29">
        <v>5.9900300000000004E-3</v>
      </c>
      <c r="H21" s="19" t="s">
        <v>12</v>
      </c>
    </row>
    <row r="22" spans="1:8" ht="25.5" x14ac:dyDescent="0.2">
      <c r="A22" s="25">
        <v>16</v>
      </c>
      <c r="B22" s="26" t="s">
        <v>593</v>
      </c>
      <c r="C22" s="26" t="s">
        <v>594</v>
      </c>
      <c r="D22" s="26" t="s">
        <v>595</v>
      </c>
      <c r="E22" s="27">
        <v>1500</v>
      </c>
      <c r="F22" s="28">
        <v>11.259</v>
      </c>
      <c r="G22" s="29">
        <v>5.6522899999999999E-3</v>
      </c>
      <c r="H22" s="19" t="s">
        <v>12</v>
      </c>
    </row>
    <row r="23" spans="1:8" x14ac:dyDescent="0.2">
      <c r="A23" s="25">
        <v>17</v>
      </c>
      <c r="B23" s="26" t="s">
        <v>596</v>
      </c>
      <c r="C23" s="26" t="s">
        <v>597</v>
      </c>
      <c r="D23" s="26" t="s">
        <v>598</v>
      </c>
      <c r="E23" s="27">
        <v>2000</v>
      </c>
      <c r="F23" s="28">
        <v>11.172000000000001</v>
      </c>
      <c r="G23" s="29">
        <v>5.6086199999999999E-3</v>
      </c>
      <c r="H23" s="19" t="s">
        <v>12</v>
      </c>
    </row>
    <row r="24" spans="1:8" x14ac:dyDescent="0.2">
      <c r="A24" s="25">
        <v>18</v>
      </c>
      <c r="B24" s="26" t="s">
        <v>599</v>
      </c>
      <c r="C24" s="26" t="s">
        <v>600</v>
      </c>
      <c r="D24" s="26" t="s">
        <v>601</v>
      </c>
      <c r="E24" s="27">
        <v>250</v>
      </c>
      <c r="F24" s="28">
        <v>10.97175</v>
      </c>
      <c r="G24" s="29">
        <v>5.5080900000000002E-3</v>
      </c>
      <c r="H24" s="19" t="s">
        <v>12</v>
      </c>
    </row>
    <row r="25" spans="1:8" ht="25.5" x14ac:dyDescent="0.2">
      <c r="A25" s="25">
        <v>19</v>
      </c>
      <c r="B25" s="26" t="s">
        <v>602</v>
      </c>
      <c r="C25" s="26" t="s">
        <v>603</v>
      </c>
      <c r="D25" s="26" t="s">
        <v>604</v>
      </c>
      <c r="E25" s="27">
        <v>320</v>
      </c>
      <c r="F25" s="28">
        <v>10.36224</v>
      </c>
      <c r="G25" s="29">
        <v>5.2021000000000003E-3</v>
      </c>
      <c r="H25" s="19" t="s">
        <v>12</v>
      </c>
    </row>
    <row r="26" spans="1:8" x14ac:dyDescent="0.2">
      <c r="A26" s="25">
        <v>20</v>
      </c>
      <c r="B26" s="26" t="s">
        <v>605</v>
      </c>
      <c r="C26" s="26" t="s">
        <v>606</v>
      </c>
      <c r="D26" s="26" t="s">
        <v>607</v>
      </c>
      <c r="E26" s="27">
        <v>250</v>
      </c>
      <c r="F26" s="28">
        <v>10.20875</v>
      </c>
      <c r="G26" s="29">
        <v>5.12504E-3</v>
      </c>
      <c r="H26" s="19" t="s">
        <v>12</v>
      </c>
    </row>
    <row r="27" spans="1:8" x14ac:dyDescent="0.2">
      <c r="A27" s="17"/>
      <c r="B27" s="17"/>
      <c r="C27" s="18" t="s">
        <v>11</v>
      </c>
      <c r="D27" s="17"/>
      <c r="E27" s="17" t="s">
        <v>12</v>
      </c>
      <c r="F27" s="24">
        <v>444.53884299999999</v>
      </c>
      <c r="G27" s="21">
        <v>0.22316939999999999</v>
      </c>
      <c r="H27" s="19" t="s">
        <v>12</v>
      </c>
    </row>
    <row r="28" spans="1:8" x14ac:dyDescent="0.2">
      <c r="A28" s="17"/>
      <c r="B28" s="17"/>
      <c r="C28" s="22"/>
      <c r="D28" s="17"/>
      <c r="E28" s="17"/>
      <c r="F28" s="23"/>
      <c r="G28" s="23"/>
      <c r="H28" s="19" t="s">
        <v>12</v>
      </c>
    </row>
    <row r="29" spans="1:8" x14ac:dyDescent="0.2">
      <c r="A29" s="17"/>
      <c r="B29" s="17"/>
      <c r="C29" s="18" t="s">
        <v>14</v>
      </c>
      <c r="D29" s="17"/>
      <c r="E29" s="17"/>
      <c r="F29" s="17"/>
      <c r="G29" s="17"/>
      <c r="H29" s="19" t="s">
        <v>12</v>
      </c>
    </row>
    <row r="30" spans="1:8" x14ac:dyDescent="0.2">
      <c r="A30" s="17"/>
      <c r="B30" s="17"/>
      <c r="C30" s="18" t="s">
        <v>11</v>
      </c>
      <c r="D30" s="17"/>
      <c r="E30" s="17" t="s">
        <v>12</v>
      </c>
      <c r="F30" s="20" t="s">
        <v>13</v>
      </c>
      <c r="G30" s="21">
        <v>0</v>
      </c>
      <c r="H30" s="19" t="s">
        <v>12</v>
      </c>
    </row>
    <row r="31" spans="1:8" x14ac:dyDescent="0.2">
      <c r="A31" s="17"/>
      <c r="B31" s="17"/>
      <c r="C31" s="22"/>
      <c r="D31" s="17"/>
      <c r="E31" s="17"/>
      <c r="F31" s="23"/>
      <c r="G31" s="23"/>
      <c r="H31" s="19" t="s">
        <v>12</v>
      </c>
    </row>
    <row r="32" spans="1:8" x14ac:dyDescent="0.2">
      <c r="A32" s="17"/>
      <c r="B32" s="17"/>
      <c r="C32" s="18" t="s">
        <v>15</v>
      </c>
      <c r="D32" s="17"/>
      <c r="E32" s="17"/>
      <c r="F32" s="17"/>
      <c r="G32" s="17"/>
      <c r="H32" s="19" t="s">
        <v>12</v>
      </c>
    </row>
    <row r="33" spans="1:8" x14ac:dyDescent="0.2">
      <c r="A33" s="17"/>
      <c r="B33" s="17"/>
      <c r="C33" s="18" t="s">
        <v>11</v>
      </c>
      <c r="D33" s="17"/>
      <c r="E33" s="17" t="s">
        <v>12</v>
      </c>
      <c r="F33" s="20" t="s">
        <v>13</v>
      </c>
      <c r="G33" s="21">
        <v>0</v>
      </c>
      <c r="H33" s="19" t="s">
        <v>12</v>
      </c>
    </row>
    <row r="34" spans="1:8" x14ac:dyDescent="0.2">
      <c r="A34" s="17"/>
      <c r="B34" s="17"/>
      <c r="C34" s="22"/>
      <c r="D34" s="17"/>
      <c r="E34" s="17"/>
      <c r="F34" s="23"/>
      <c r="G34" s="23"/>
      <c r="H34" s="19" t="s">
        <v>12</v>
      </c>
    </row>
    <row r="35" spans="1:8" x14ac:dyDescent="0.2">
      <c r="A35" s="17"/>
      <c r="B35" s="17"/>
      <c r="C35" s="18" t="s">
        <v>16</v>
      </c>
      <c r="D35" s="17"/>
      <c r="E35" s="17"/>
      <c r="F35" s="17"/>
      <c r="G35" s="17"/>
      <c r="H35" s="19" t="s">
        <v>12</v>
      </c>
    </row>
    <row r="36" spans="1:8" x14ac:dyDescent="0.2">
      <c r="A36" s="17"/>
      <c r="B36" s="17"/>
      <c r="C36" s="18" t="s">
        <v>11</v>
      </c>
      <c r="D36" s="17"/>
      <c r="E36" s="17" t="s">
        <v>12</v>
      </c>
      <c r="F36" s="20" t="s">
        <v>13</v>
      </c>
      <c r="G36" s="21">
        <v>0</v>
      </c>
      <c r="H36" s="19" t="s">
        <v>12</v>
      </c>
    </row>
    <row r="37" spans="1:8" x14ac:dyDescent="0.2">
      <c r="A37" s="17"/>
      <c r="B37" s="17"/>
      <c r="C37" s="22"/>
      <c r="D37" s="17"/>
      <c r="E37" s="17"/>
      <c r="F37" s="23"/>
      <c r="G37" s="23"/>
      <c r="H37" s="19" t="s">
        <v>12</v>
      </c>
    </row>
    <row r="38" spans="1:8" x14ac:dyDescent="0.2">
      <c r="A38" s="17"/>
      <c r="B38" s="17"/>
      <c r="C38" s="18" t="s">
        <v>17</v>
      </c>
      <c r="D38" s="17"/>
      <c r="E38" s="17"/>
      <c r="F38" s="23"/>
      <c r="G38" s="23"/>
      <c r="H38" s="19" t="s">
        <v>12</v>
      </c>
    </row>
    <row r="39" spans="1:8" x14ac:dyDescent="0.2">
      <c r="A39" s="17"/>
      <c r="B39" s="17"/>
      <c r="C39" s="18" t="s">
        <v>11</v>
      </c>
      <c r="D39" s="17"/>
      <c r="E39" s="17" t="s">
        <v>12</v>
      </c>
      <c r="F39" s="20" t="s">
        <v>13</v>
      </c>
      <c r="G39" s="21">
        <v>0</v>
      </c>
      <c r="H39" s="19" t="s">
        <v>12</v>
      </c>
    </row>
    <row r="40" spans="1:8" x14ac:dyDescent="0.2">
      <c r="A40" s="17"/>
      <c r="B40" s="17"/>
      <c r="C40" s="22"/>
      <c r="D40" s="17"/>
      <c r="E40" s="17"/>
      <c r="F40" s="23"/>
      <c r="G40" s="23"/>
      <c r="H40" s="19" t="s">
        <v>12</v>
      </c>
    </row>
    <row r="41" spans="1:8" x14ac:dyDescent="0.2">
      <c r="A41" s="17"/>
      <c r="B41" s="17"/>
      <c r="C41" s="18" t="s">
        <v>18</v>
      </c>
      <c r="D41" s="17"/>
      <c r="E41" s="17"/>
      <c r="F41" s="23"/>
      <c r="G41" s="23"/>
      <c r="H41" s="19" t="s">
        <v>12</v>
      </c>
    </row>
    <row r="42" spans="1:8" x14ac:dyDescent="0.2">
      <c r="A42" s="17"/>
      <c r="B42" s="17"/>
      <c r="C42" s="18" t="s">
        <v>11</v>
      </c>
      <c r="D42" s="17"/>
      <c r="E42" s="17" t="s">
        <v>12</v>
      </c>
      <c r="F42" s="20" t="s">
        <v>13</v>
      </c>
      <c r="G42" s="21">
        <v>0</v>
      </c>
      <c r="H42" s="19" t="s">
        <v>12</v>
      </c>
    </row>
    <row r="43" spans="1:8" x14ac:dyDescent="0.2">
      <c r="A43" s="17"/>
      <c r="B43" s="17"/>
      <c r="C43" s="22"/>
      <c r="D43" s="17"/>
      <c r="E43" s="17"/>
      <c r="F43" s="23"/>
      <c r="G43" s="23"/>
      <c r="H43" s="19" t="s">
        <v>12</v>
      </c>
    </row>
    <row r="44" spans="1:8" x14ac:dyDescent="0.2">
      <c r="A44" s="17"/>
      <c r="B44" s="17"/>
      <c r="C44" s="18" t="s">
        <v>19</v>
      </c>
      <c r="D44" s="17"/>
      <c r="E44" s="17"/>
      <c r="F44" s="24">
        <v>444.53884299999999</v>
      </c>
      <c r="G44" s="21">
        <v>0.22316939999999999</v>
      </c>
      <c r="H44" s="19" t="s">
        <v>12</v>
      </c>
    </row>
    <row r="45" spans="1:8" x14ac:dyDescent="0.2">
      <c r="A45" s="17"/>
      <c r="B45" s="17"/>
      <c r="C45" s="22"/>
      <c r="D45" s="17"/>
      <c r="E45" s="17"/>
      <c r="F45" s="23"/>
      <c r="G45" s="23"/>
      <c r="H45" s="19" t="s">
        <v>12</v>
      </c>
    </row>
    <row r="46" spans="1:8" x14ac:dyDescent="0.2">
      <c r="A46" s="17"/>
      <c r="B46" s="17"/>
      <c r="C46" s="18" t="s">
        <v>20</v>
      </c>
      <c r="D46" s="17"/>
      <c r="E46" s="17"/>
      <c r="F46" s="23"/>
      <c r="G46" s="23"/>
      <c r="H46" s="19" t="s">
        <v>12</v>
      </c>
    </row>
    <row r="47" spans="1:8" x14ac:dyDescent="0.2">
      <c r="A47" s="17"/>
      <c r="B47" s="17"/>
      <c r="C47" s="18" t="s">
        <v>10</v>
      </c>
      <c r="D47" s="17"/>
      <c r="E47" s="17"/>
      <c r="F47" s="23"/>
      <c r="G47" s="23"/>
      <c r="H47" s="19" t="s">
        <v>12</v>
      </c>
    </row>
    <row r="48" spans="1:8" x14ac:dyDescent="0.2">
      <c r="A48" s="17"/>
      <c r="B48" s="17"/>
      <c r="C48" s="18" t="s">
        <v>11</v>
      </c>
      <c r="D48" s="17"/>
      <c r="E48" s="17" t="s">
        <v>12</v>
      </c>
      <c r="F48" s="20" t="s">
        <v>13</v>
      </c>
      <c r="G48" s="21">
        <v>0</v>
      </c>
      <c r="H48" s="19" t="s">
        <v>12</v>
      </c>
    </row>
    <row r="49" spans="1:8" x14ac:dyDescent="0.2">
      <c r="A49" s="17"/>
      <c r="B49" s="17"/>
      <c r="C49" s="22"/>
      <c r="D49" s="17"/>
      <c r="E49" s="17"/>
      <c r="F49" s="23"/>
      <c r="G49" s="23"/>
      <c r="H49" s="19" t="s">
        <v>12</v>
      </c>
    </row>
    <row r="50" spans="1:8" x14ac:dyDescent="0.2">
      <c r="A50" s="17"/>
      <c r="B50" s="17"/>
      <c r="C50" s="18" t="s">
        <v>77</v>
      </c>
      <c r="D50" s="17"/>
      <c r="E50" s="17"/>
      <c r="F50" s="17"/>
      <c r="G50" s="17"/>
      <c r="H50" s="19" t="s">
        <v>12</v>
      </c>
    </row>
    <row r="51" spans="1:8" x14ac:dyDescent="0.2">
      <c r="A51" s="17"/>
      <c r="B51" s="17"/>
      <c r="C51" s="18" t="s">
        <v>11</v>
      </c>
      <c r="D51" s="17"/>
      <c r="E51" s="17" t="s">
        <v>12</v>
      </c>
      <c r="F51" s="20" t="s">
        <v>13</v>
      </c>
      <c r="G51" s="21">
        <v>0</v>
      </c>
      <c r="H51" s="19" t="s">
        <v>12</v>
      </c>
    </row>
    <row r="52" spans="1:8" x14ac:dyDescent="0.2">
      <c r="A52" s="17"/>
      <c r="B52" s="17"/>
      <c r="C52" s="22"/>
      <c r="D52" s="17"/>
      <c r="E52" s="17"/>
      <c r="F52" s="23"/>
      <c r="G52" s="23"/>
      <c r="H52" s="19" t="s">
        <v>12</v>
      </c>
    </row>
    <row r="53" spans="1:8" x14ac:dyDescent="0.2">
      <c r="A53" s="17"/>
      <c r="B53" s="17"/>
      <c r="C53" s="18" t="s">
        <v>78</v>
      </c>
      <c r="D53" s="17"/>
      <c r="E53" s="17"/>
      <c r="F53" s="17"/>
      <c r="G53" s="17"/>
      <c r="H53" s="19" t="s">
        <v>12</v>
      </c>
    </row>
    <row r="54" spans="1:8" x14ac:dyDescent="0.2">
      <c r="A54" s="25">
        <v>1</v>
      </c>
      <c r="B54" s="26" t="s">
        <v>79</v>
      </c>
      <c r="C54" s="26" t="s">
        <v>80</v>
      </c>
      <c r="D54" s="26" t="s">
        <v>81</v>
      </c>
      <c r="E54" s="27">
        <v>900000</v>
      </c>
      <c r="F54" s="28">
        <v>892.22310000000004</v>
      </c>
      <c r="G54" s="29">
        <v>0.44791784000000001</v>
      </c>
      <c r="H54" s="19">
        <v>6.7084999999999999</v>
      </c>
    </row>
    <row r="55" spans="1:8" x14ac:dyDescent="0.2">
      <c r="A55" s="25">
        <v>2</v>
      </c>
      <c r="B55" s="26" t="s">
        <v>608</v>
      </c>
      <c r="C55" s="26" t="s">
        <v>609</v>
      </c>
      <c r="D55" s="26" t="s">
        <v>81</v>
      </c>
      <c r="E55" s="27">
        <v>500000</v>
      </c>
      <c r="F55" s="28">
        <v>498.63600000000002</v>
      </c>
      <c r="G55" s="29">
        <v>0.25032747999999999</v>
      </c>
      <c r="H55" s="19">
        <v>7.3933</v>
      </c>
    </row>
    <row r="56" spans="1:8" x14ac:dyDescent="0.2">
      <c r="A56" s="17"/>
      <c r="B56" s="17"/>
      <c r="C56" s="18" t="s">
        <v>11</v>
      </c>
      <c r="D56" s="17"/>
      <c r="E56" s="17" t="s">
        <v>12</v>
      </c>
      <c r="F56" s="24">
        <v>1390.8590999999999</v>
      </c>
      <c r="G56" s="21">
        <v>0.69824531999999995</v>
      </c>
      <c r="H56" s="19" t="s">
        <v>12</v>
      </c>
    </row>
    <row r="57" spans="1:8" x14ac:dyDescent="0.2">
      <c r="A57" s="17"/>
      <c r="B57" s="17"/>
      <c r="C57" s="22"/>
      <c r="D57" s="17"/>
      <c r="E57" s="17"/>
      <c r="F57" s="23"/>
      <c r="G57" s="23"/>
      <c r="H57" s="19" t="s">
        <v>12</v>
      </c>
    </row>
    <row r="58" spans="1:8" x14ac:dyDescent="0.2">
      <c r="A58" s="17"/>
      <c r="B58" s="17"/>
      <c r="C58" s="18" t="s">
        <v>94</v>
      </c>
      <c r="D58" s="17"/>
      <c r="E58" s="17"/>
      <c r="F58" s="23"/>
      <c r="G58" s="23"/>
      <c r="H58" s="19" t="s">
        <v>12</v>
      </c>
    </row>
    <row r="59" spans="1:8" x14ac:dyDescent="0.2">
      <c r="A59" s="17"/>
      <c r="B59" s="17"/>
      <c r="C59" s="18" t="s">
        <v>11</v>
      </c>
      <c r="D59" s="17"/>
      <c r="E59" s="17" t="s">
        <v>12</v>
      </c>
      <c r="F59" s="20" t="s">
        <v>13</v>
      </c>
      <c r="G59" s="21">
        <v>0</v>
      </c>
      <c r="H59" s="19" t="s">
        <v>12</v>
      </c>
    </row>
    <row r="60" spans="1:8" x14ac:dyDescent="0.2">
      <c r="A60" s="17"/>
      <c r="B60" s="17"/>
      <c r="C60" s="22"/>
      <c r="D60" s="17"/>
      <c r="E60" s="17"/>
      <c r="F60" s="23"/>
      <c r="G60" s="23"/>
      <c r="H60" s="19" t="s">
        <v>12</v>
      </c>
    </row>
    <row r="61" spans="1:8" x14ac:dyDescent="0.2">
      <c r="A61" s="17"/>
      <c r="B61" s="17"/>
      <c r="C61" s="18" t="s">
        <v>95</v>
      </c>
      <c r="D61" s="17"/>
      <c r="E61" s="17"/>
      <c r="F61" s="24">
        <v>1390.8590999999999</v>
      </c>
      <c r="G61" s="21">
        <v>0.69824531999999995</v>
      </c>
      <c r="H61" s="19" t="s">
        <v>12</v>
      </c>
    </row>
    <row r="62" spans="1:8" x14ac:dyDescent="0.2">
      <c r="A62" s="17"/>
      <c r="B62" s="17"/>
      <c r="C62" s="22"/>
      <c r="D62" s="17"/>
      <c r="E62" s="17"/>
      <c r="F62" s="23"/>
      <c r="G62" s="23"/>
      <c r="H62" s="19" t="s">
        <v>12</v>
      </c>
    </row>
    <row r="63" spans="1:8" x14ac:dyDescent="0.2">
      <c r="A63" s="17"/>
      <c r="B63" s="17"/>
      <c r="C63" s="18" t="s">
        <v>96</v>
      </c>
      <c r="D63" s="17"/>
      <c r="E63" s="17"/>
      <c r="F63" s="23"/>
      <c r="G63" s="23"/>
      <c r="H63" s="19" t="s">
        <v>12</v>
      </c>
    </row>
    <row r="64" spans="1:8" x14ac:dyDescent="0.2">
      <c r="A64" s="17"/>
      <c r="B64" s="17"/>
      <c r="C64" s="18" t="s">
        <v>97</v>
      </c>
      <c r="D64" s="17"/>
      <c r="E64" s="17"/>
      <c r="F64" s="23"/>
      <c r="G64" s="23"/>
      <c r="H64" s="19" t="s">
        <v>12</v>
      </c>
    </row>
    <row r="65" spans="1:8" x14ac:dyDescent="0.2">
      <c r="A65" s="17"/>
      <c r="B65" s="17"/>
      <c r="C65" s="18" t="s">
        <v>11</v>
      </c>
      <c r="D65" s="17"/>
      <c r="E65" s="17" t="s">
        <v>12</v>
      </c>
      <c r="F65" s="20" t="s">
        <v>13</v>
      </c>
      <c r="G65" s="21">
        <v>0</v>
      </c>
      <c r="H65" s="19" t="s">
        <v>12</v>
      </c>
    </row>
    <row r="66" spans="1:8" x14ac:dyDescent="0.2">
      <c r="A66" s="17"/>
      <c r="B66" s="17"/>
      <c r="C66" s="22"/>
      <c r="D66" s="17"/>
      <c r="E66" s="17"/>
      <c r="F66" s="23"/>
      <c r="G66" s="23"/>
      <c r="H66" s="19" t="s">
        <v>12</v>
      </c>
    </row>
    <row r="67" spans="1:8" x14ac:dyDescent="0.2">
      <c r="A67" s="17"/>
      <c r="B67" s="17"/>
      <c r="C67" s="18" t="s">
        <v>101</v>
      </c>
      <c r="D67" s="17"/>
      <c r="E67" s="17"/>
      <c r="F67" s="23"/>
      <c r="G67" s="23"/>
      <c r="H67" s="19" t="s">
        <v>12</v>
      </c>
    </row>
    <row r="68" spans="1:8" x14ac:dyDescent="0.2">
      <c r="A68" s="17"/>
      <c r="B68" s="17"/>
      <c r="C68" s="18" t="s">
        <v>11</v>
      </c>
      <c r="D68" s="17"/>
      <c r="E68" s="17" t="s">
        <v>12</v>
      </c>
      <c r="F68" s="20" t="s">
        <v>13</v>
      </c>
      <c r="G68" s="21">
        <v>0</v>
      </c>
      <c r="H68" s="19" t="s">
        <v>12</v>
      </c>
    </row>
    <row r="69" spans="1:8" x14ac:dyDescent="0.2">
      <c r="A69" s="17"/>
      <c r="B69" s="17"/>
      <c r="C69" s="22"/>
      <c r="D69" s="17"/>
      <c r="E69" s="17"/>
      <c r="F69" s="23"/>
      <c r="G69" s="23"/>
      <c r="H69" s="19" t="s">
        <v>12</v>
      </c>
    </row>
    <row r="70" spans="1:8" x14ac:dyDescent="0.2">
      <c r="A70" s="17"/>
      <c r="B70" s="17"/>
      <c r="C70" s="18" t="s">
        <v>102</v>
      </c>
      <c r="D70" s="17"/>
      <c r="E70" s="17"/>
      <c r="F70" s="23"/>
      <c r="G70" s="23"/>
      <c r="H70" s="19" t="s">
        <v>12</v>
      </c>
    </row>
    <row r="71" spans="1:8" x14ac:dyDescent="0.2">
      <c r="A71" s="17"/>
      <c r="B71" s="17"/>
      <c r="C71" s="18" t="s">
        <v>11</v>
      </c>
      <c r="D71" s="17"/>
      <c r="E71" s="17" t="s">
        <v>12</v>
      </c>
      <c r="F71" s="20" t="s">
        <v>13</v>
      </c>
      <c r="G71" s="21">
        <v>0</v>
      </c>
      <c r="H71" s="19" t="s">
        <v>12</v>
      </c>
    </row>
    <row r="72" spans="1:8" x14ac:dyDescent="0.2">
      <c r="A72" s="17"/>
      <c r="B72" s="17"/>
      <c r="C72" s="22"/>
      <c r="D72" s="17"/>
      <c r="E72" s="17"/>
      <c r="F72" s="23"/>
      <c r="G72" s="23"/>
      <c r="H72" s="19" t="s">
        <v>12</v>
      </c>
    </row>
    <row r="73" spans="1:8" x14ac:dyDescent="0.2">
      <c r="A73" s="17"/>
      <c r="B73" s="17"/>
      <c r="C73" s="18" t="s">
        <v>103</v>
      </c>
      <c r="D73" s="17"/>
      <c r="E73" s="17"/>
      <c r="F73" s="23"/>
      <c r="G73" s="23"/>
      <c r="H73" s="19" t="s">
        <v>12</v>
      </c>
    </row>
    <row r="74" spans="1:8" x14ac:dyDescent="0.2">
      <c r="A74" s="25">
        <v>1</v>
      </c>
      <c r="B74" s="26"/>
      <c r="C74" s="26" t="s">
        <v>104</v>
      </c>
      <c r="D74" s="26"/>
      <c r="E74" s="30"/>
      <c r="F74" s="28">
        <v>106.87883600000001</v>
      </c>
      <c r="G74" s="29">
        <v>5.3655790000000002E-2</v>
      </c>
      <c r="H74" s="19">
        <v>5.42</v>
      </c>
    </row>
    <row r="75" spans="1:8" x14ac:dyDescent="0.2">
      <c r="A75" s="17"/>
      <c r="B75" s="17"/>
      <c r="C75" s="18" t="s">
        <v>11</v>
      </c>
      <c r="D75" s="17"/>
      <c r="E75" s="17" t="s">
        <v>12</v>
      </c>
      <c r="F75" s="24">
        <v>106.87883600000001</v>
      </c>
      <c r="G75" s="21">
        <v>5.3655790000000002E-2</v>
      </c>
      <c r="H75" s="19" t="s">
        <v>12</v>
      </c>
    </row>
    <row r="76" spans="1:8" x14ac:dyDescent="0.2">
      <c r="A76" s="17"/>
      <c r="B76" s="17"/>
      <c r="C76" s="22"/>
      <c r="D76" s="17"/>
      <c r="E76" s="17"/>
      <c r="F76" s="23"/>
      <c r="G76" s="23"/>
      <c r="H76" s="19" t="s">
        <v>12</v>
      </c>
    </row>
    <row r="77" spans="1:8" x14ac:dyDescent="0.2">
      <c r="A77" s="17"/>
      <c r="B77" s="17"/>
      <c r="C77" s="18" t="s">
        <v>105</v>
      </c>
      <c r="D77" s="17"/>
      <c r="E77" s="17"/>
      <c r="F77" s="24">
        <v>106.87883600000001</v>
      </c>
      <c r="G77" s="21">
        <v>5.3655790000000002E-2</v>
      </c>
      <c r="H77" s="19" t="s">
        <v>12</v>
      </c>
    </row>
    <row r="78" spans="1:8" x14ac:dyDescent="0.2">
      <c r="A78" s="17"/>
      <c r="B78" s="17"/>
      <c r="C78" s="23"/>
      <c r="D78" s="17"/>
      <c r="E78" s="17"/>
      <c r="F78" s="17"/>
      <c r="G78" s="17"/>
      <c r="H78" s="19" t="s">
        <v>12</v>
      </c>
    </row>
    <row r="79" spans="1:8" x14ac:dyDescent="0.2">
      <c r="A79" s="17"/>
      <c r="B79" s="17"/>
      <c r="C79" s="18" t="s">
        <v>106</v>
      </c>
      <c r="D79" s="17"/>
      <c r="E79" s="17"/>
      <c r="F79" s="17"/>
      <c r="G79" s="17"/>
      <c r="H79" s="19" t="s">
        <v>12</v>
      </c>
    </row>
    <row r="80" spans="1:8" x14ac:dyDescent="0.2">
      <c r="A80" s="17"/>
      <c r="B80" s="17"/>
      <c r="C80" s="18" t="s">
        <v>107</v>
      </c>
      <c r="D80" s="17"/>
      <c r="E80" s="17"/>
      <c r="F80" s="17"/>
      <c r="G80" s="17"/>
      <c r="H80" s="19" t="s">
        <v>12</v>
      </c>
    </row>
    <row r="81" spans="1:16" x14ac:dyDescent="0.2">
      <c r="A81" s="17"/>
      <c r="B81" s="17"/>
      <c r="C81" s="18" t="s">
        <v>11</v>
      </c>
      <c r="D81" s="17"/>
      <c r="E81" s="17" t="s">
        <v>12</v>
      </c>
      <c r="F81" s="20" t="s">
        <v>13</v>
      </c>
      <c r="G81" s="21">
        <v>0</v>
      </c>
      <c r="H81" s="19" t="s">
        <v>12</v>
      </c>
    </row>
    <row r="82" spans="1:16" x14ac:dyDescent="0.2">
      <c r="A82" s="17"/>
      <c r="B82" s="17"/>
      <c r="C82" s="22"/>
      <c r="D82" s="17"/>
      <c r="E82" s="17"/>
      <c r="F82" s="23"/>
      <c r="G82" s="23"/>
      <c r="H82" s="19" t="s">
        <v>12</v>
      </c>
    </row>
    <row r="83" spans="1:16" x14ac:dyDescent="0.2">
      <c r="A83" s="17"/>
      <c r="B83" s="17"/>
      <c r="C83" s="18" t="s">
        <v>624</v>
      </c>
      <c r="D83" s="17"/>
      <c r="E83" s="17"/>
      <c r="F83" s="23"/>
      <c r="G83" s="23"/>
      <c r="H83" s="19" t="s">
        <v>12</v>
      </c>
      <c r="J83" s="49"/>
      <c r="K83" s="49"/>
      <c r="L83" s="49"/>
      <c r="M83" s="49"/>
      <c r="N83" s="61"/>
      <c r="O83" s="61"/>
      <c r="P83" s="61"/>
    </row>
    <row r="84" spans="1:16" x14ac:dyDescent="0.2">
      <c r="A84" s="25">
        <v>1</v>
      </c>
      <c r="B84" s="26" t="s">
        <v>108</v>
      </c>
      <c r="C84" s="26" t="s">
        <v>109</v>
      </c>
      <c r="D84" s="26"/>
      <c r="E84" s="62">
        <v>76.796000000000006</v>
      </c>
      <c r="F84" s="28">
        <v>8.8728503350000008</v>
      </c>
      <c r="G84" s="29">
        <v>4.4543899999999999E-3</v>
      </c>
      <c r="H84" s="19"/>
    </row>
    <row r="85" spans="1:16" x14ac:dyDescent="0.2">
      <c r="A85" s="17"/>
      <c r="B85" s="17"/>
      <c r="C85" s="18" t="s">
        <v>11</v>
      </c>
      <c r="D85" s="17"/>
      <c r="E85" s="17" t="s">
        <v>12</v>
      </c>
      <c r="F85" s="24">
        <f>SUM(F84)</f>
        <v>8.8728503350000008</v>
      </c>
      <c r="G85" s="21">
        <f>SUM(G84)</f>
        <v>4.4543899999999999E-3</v>
      </c>
      <c r="H85" s="19" t="s">
        <v>12</v>
      </c>
    </row>
    <row r="86" spans="1:16" x14ac:dyDescent="0.2">
      <c r="A86" s="17"/>
      <c r="B86" s="17"/>
      <c r="C86" s="22"/>
      <c r="D86" s="17"/>
      <c r="E86" s="17"/>
      <c r="F86" s="23"/>
      <c r="G86" s="23"/>
      <c r="H86" s="19" t="s">
        <v>12</v>
      </c>
    </row>
    <row r="87" spans="1:16" x14ac:dyDescent="0.2">
      <c r="A87" s="17"/>
      <c r="B87" s="17"/>
      <c r="C87" s="18" t="s">
        <v>110</v>
      </c>
      <c r="D87" s="17"/>
      <c r="E87" s="17"/>
      <c r="F87" s="17"/>
      <c r="G87" s="17"/>
      <c r="H87" s="19" t="s">
        <v>12</v>
      </c>
    </row>
    <row r="88" spans="1:16" x14ac:dyDescent="0.2">
      <c r="A88" s="17"/>
      <c r="B88" s="17"/>
      <c r="C88" s="18" t="s">
        <v>111</v>
      </c>
      <c r="D88" s="17"/>
      <c r="E88" s="17"/>
      <c r="F88" s="17"/>
      <c r="G88" s="17"/>
      <c r="H88" s="19" t="s">
        <v>12</v>
      </c>
    </row>
    <row r="89" spans="1:16" x14ac:dyDescent="0.2">
      <c r="A89" s="17"/>
      <c r="B89" s="17"/>
      <c r="C89" s="18" t="s">
        <v>11</v>
      </c>
      <c r="D89" s="17"/>
      <c r="E89" s="17" t="s">
        <v>12</v>
      </c>
      <c r="F89" s="20" t="s">
        <v>13</v>
      </c>
      <c r="G89" s="21">
        <v>0</v>
      </c>
      <c r="H89" s="19" t="s">
        <v>12</v>
      </c>
    </row>
    <row r="90" spans="1:16" x14ac:dyDescent="0.2">
      <c r="A90" s="17"/>
      <c r="B90" s="17"/>
      <c r="C90" s="22"/>
      <c r="D90" s="17"/>
      <c r="E90" s="17"/>
      <c r="F90" s="23"/>
      <c r="G90" s="23"/>
      <c r="H90" s="19" t="s">
        <v>12</v>
      </c>
    </row>
    <row r="91" spans="1:16" x14ac:dyDescent="0.2">
      <c r="A91" s="17"/>
      <c r="B91" s="17"/>
      <c r="C91" s="18" t="s">
        <v>112</v>
      </c>
      <c r="D91" s="17"/>
      <c r="E91" s="17"/>
      <c r="F91" s="23"/>
      <c r="G91" s="23"/>
      <c r="H91" s="19" t="s">
        <v>12</v>
      </c>
    </row>
    <row r="92" spans="1:16" x14ac:dyDescent="0.2">
      <c r="A92" s="17"/>
      <c r="B92" s="17"/>
      <c r="C92" s="18" t="s">
        <v>11</v>
      </c>
      <c r="D92" s="17"/>
      <c r="E92" s="17" t="s">
        <v>12</v>
      </c>
      <c r="F92" s="20" t="s">
        <v>13</v>
      </c>
      <c r="G92" s="21">
        <v>0</v>
      </c>
      <c r="H92" s="19" t="s">
        <v>12</v>
      </c>
    </row>
    <row r="93" spans="1:16" x14ac:dyDescent="0.2">
      <c r="A93" s="17"/>
      <c r="B93" s="26"/>
      <c r="C93" s="26"/>
      <c r="D93" s="18"/>
      <c r="E93" s="17"/>
      <c r="F93" s="26"/>
      <c r="G93" s="30"/>
      <c r="H93" s="19" t="s">
        <v>12</v>
      </c>
    </row>
    <row r="94" spans="1:16" x14ac:dyDescent="0.2">
      <c r="A94" s="30"/>
      <c r="B94" s="26"/>
      <c r="C94" s="26" t="s">
        <v>113</v>
      </c>
      <c r="D94" s="26"/>
      <c r="E94" s="30"/>
      <c r="F94" s="28">
        <v>40.785103079999999</v>
      </c>
      <c r="G94" s="29">
        <v>2.0475119999999999E-2</v>
      </c>
      <c r="H94" s="19" t="s">
        <v>12</v>
      </c>
    </row>
    <row r="95" spans="1:16" x14ac:dyDescent="0.2">
      <c r="A95" s="22"/>
      <c r="B95" s="22"/>
      <c r="C95" s="18" t="s">
        <v>114</v>
      </c>
      <c r="D95" s="23"/>
      <c r="E95" s="23"/>
      <c r="F95" s="24">
        <v>1991.9347324150001</v>
      </c>
      <c r="G95" s="31">
        <v>1.0000000200000001</v>
      </c>
      <c r="H95" s="19" t="s">
        <v>12</v>
      </c>
    </row>
    <row r="96" spans="1:16" x14ac:dyDescent="0.2">
      <c r="A96" s="32"/>
      <c r="B96" s="32"/>
      <c r="C96" s="32"/>
      <c r="D96" s="33"/>
      <c r="E96" s="33"/>
      <c r="F96" s="33"/>
      <c r="G96" s="33"/>
    </row>
    <row r="97" spans="1:8" x14ac:dyDescent="0.2">
      <c r="A97" s="34"/>
      <c r="B97" s="140" t="s">
        <v>620</v>
      </c>
      <c r="C97" s="140"/>
      <c r="D97" s="140"/>
      <c r="E97" s="140"/>
      <c r="F97" s="140"/>
      <c r="G97" s="140"/>
      <c r="H97" s="140"/>
    </row>
    <row r="98" spans="1:8" x14ac:dyDescent="0.2">
      <c r="A98" s="34"/>
      <c r="B98" s="140" t="s">
        <v>621</v>
      </c>
      <c r="C98" s="140"/>
      <c r="D98" s="140"/>
      <c r="E98" s="140"/>
      <c r="F98" s="140"/>
      <c r="G98" s="140"/>
      <c r="H98" s="140"/>
    </row>
    <row r="99" spans="1:8" x14ac:dyDescent="0.2">
      <c r="A99" s="34"/>
      <c r="B99" s="140" t="s">
        <v>622</v>
      </c>
      <c r="C99" s="140"/>
      <c r="D99" s="140"/>
      <c r="E99" s="140"/>
      <c r="F99" s="140"/>
      <c r="G99" s="140"/>
      <c r="H99" s="140"/>
    </row>
    <row r="100" spans="1:8" x14ac:dyDescent="0.2">
      <c r="A100" s="34"/>
      <c r="B100" s="34"/>
      <c r="C100" s="34"/>
      <c r="D100" s="36"/>
      <c r="E100" s="36"/>
      <c r="F100" s="36"/>
      <c r="G100" s="36"/>
    </row>
    <row r="101" spans="1:8" x14ac:dyDescent="0.2">
      <c r="A101" s="34"/>
      <c r="B101" s="141" t="s">
        <v>115</v>
      </c>
      <c r="C101" s="142"/>
      <c r="D101" s="143"/>
      <c r="E101" s="37"/>
      <c r="F101" s="36"/>
      <c r="G101" s="36"/>
    </row>
    <row r="102" spans="1:8" x14ac:dyDescent="0.2">
      <c r="A102" s="34"/>
      <c r="B102" s="135" t="s">
        <v>116</v>
      </c>
      <c r="C102" s="136"/>
      <c r="D102" s="18" t="s">
        <v>641</v>
      </c>
      <c r="E102" s="37"/>
      <c r="F102" s="36"/>
      <c r="G102" s="36"/>
    </row>
    <row r="103" spans="1:8" x14ac:dyDescent="0.2">
      <c r="A103" s="34"/>
      <c r="B103" s="135" t="s">
        <v>118</v>
      </c>
      <c r="C103" s="136"/>
      <c r="D103" s="18" t="s">
        <v>117</v>
      </c>
      <c r="E103" s="37"/>
      <c r="F103" s="36"/>
      <c r="G103" s="36"/>
    </row>
    <row r="104" spans="1:8" x14ac:dyDescent="0.2">
      <c r="A104" s="34"/>
      <c r="B104" s="135" t="s">
        <v>119</v>
      </c>
      <c r="C104" s="136"/>
      <c r="D104" s="23" t="s">
        <v>12</v>
      </c>
      <c r="E104" s="37"/>
      <c r="F104" s="36"/>
      <c r="G104" s="36"/>
    </row>
    <row r="105" spans="1:8" x14ac:dyDescent="0.2">
      <c r="A105" s="38"/>
      <c r="B105" s="39" t="s">
        <v>12</v>
      </c>
      <c r="C105" s="39" t="s">
        <v>623</v>
      </c>
      <c r="D105" s="39" t="s">
        <v>120</v>
      </c>
      <c r="E105" s="38"/>
      <c r="F105" s="38"/>
      <c r="G105" s="38"/>
    </row>
    <row r="106" spans="1:8" x14ac:dyDescent="0.2">
      <c r="A106" s="38"/>
      <c r="B106" s="40" t="s">
        <v>121</v>
      </c>
      <c r="C106" s="41">
        <v>45991</v>
      </c>
      <c r="D106" s="41">
        <v>46022</v>
      </c>
      <c r="E106" s="38"/>
      <c r="F106" s="38"/>
      <c r="G106" s="38"/>
    </row>
    <row r="107" spans="1:8" x14ac:dyDescent="0.2">
      <c r="A107" s="38"/>
      <c r="B107" s="26" t="s">
        <v>122</v>
      </c>
      <c r="C107" s="43">
        <v>33.0398</v>
      </c>
      <c r="D107" s="43">
        <v>33.195999999999998</v>
      </c>
      <c r="E107" s="38"/>
      <c r="F107" s="35"/>
      <c r="G107" s="44"/>
    </row>
    <row r="108" spans="1:8" ht="25.5" x14ac:dyDescent="0.2">
      <c r="A108" s="38"/>
      <c r="B108" s="26" t="s">
        <v>743</v>
      </c>
      <c r="C108" s="43">
        <v>20.758600000000001</v>
      </c>
      <c r="D108" s="43">
        <v>20.8567</v>
      </c>
      <c r="E108" s="38"/>
      <c r="F108" s="35"/>
      <c r="G108" s="44"/>
    </row>
    <row r="109" spans="1:8" x14ac:dyDescent="0.2">
      <c r="A109" s="38"/>
      <c r="B109" s="26" t="s">
        <v>123</v>
      </c>
      <c r="C109" s="43">
        <v>29.853000000000002</v>
      </c>
      <c r="D109" s="43">
        <v>29.9739</v>
      </c>
      <c r="E109" s="38"/>
      <c r="F109" s="35"/>
      <c r="G109" s="44"/>
    </row>
    <row r="110" spans="1:8" ht="25.5" x14ac:dyDescent="0.2">
      <c r="A110" s="38"/>
      <c r="B110" s="26" t="s">
        <v>719</v>
      </c>
      <c r="C110" s="43">
        <v>18.642499999999998</v>
      </c>
      <c r="D110" s="43">
        <v>18.7181</v>
      </c>
      <c r="E110" s="38"/>
      <c r="F110" s="35"/>
      <c r="G110" s="44"/>
    </row>
    <row r="111" spans="1:8" x14ac:dyDescent="0.2">
      <c r="A111" s="38"/>
      <c r="B111" s="38"/>
      <c r="C111" s="38"/>
      <c r="D111" s="38"/>
      <c r="E111" s="38"/>
      <c r="F111" s="38"/>
      <c r="G111" s="38"/>
    </row>
    <row r="112" spans="1:8" x14ac:dyDescent="0.2">
      <c r="A112" s="38"/>
      <c r="B112" s="135" t="s">
        <v>625</v>
      </c>
      <c r="C112" s="136"/>
      <c r="D112" s="18" t="s">
        <v>117</v>
      </c>
      <c r="E112" s="38"/>
      <c r="F112" s="38"/>
      <c r="G112" s="38"/>
    </row>
    <row r="113" spans="1:18" x14ac:dyDescent="0.2">
      <c r="A113" s="38"/>
      <c r="B113" s="46"/>
      <c r="C113" s="46"/>
      <c r="D113" s="46"/>
      <c r="E113" s="38"/>
      <c r="F113" s="38"/>
      <c r="G113" s="38"/>
    </row>
    <row r="114" spans="1:18" x14ac:dyDescent="0.2">
      <c r="A114" s="38"/>
      <c r="B114" s="135" t="s">
        <v>124</v>
      </c>
      <c r="C114" s="136"/>
      <c r="D114" s="18" t="s">
        <v>117</v>
      </c>
      <c r="E114" s="48"/>
      <c r="F114" s="38"/>
      <c r="G114" s="38"/>
      <c r="J114" s="16"/>
    </row>
    <row r="115" spans="1:18" x14ac:dyDescent="0.2">
      <c r="A115" s="38"/>
      <c r="B115" s="135" t="s">
        <v>125</v>
      </c>
      <c r="C115" s="136"/>
      <c r="D115" s="18" t="s">
        <v>117</v>
      </c>
      <c r="E115" s="48"/>
      <c r="F115" s="38"/>
      <c r="G115" s="38"/>
      <c r="J115" s="16"/>
    </row>
    <row r="116" spans="1:18" x14ac:dyDescent="0.2">
      <c r="A116" s="38"/>
      <c r="B116" s="135" t="s">
        <v>626</v>
      </c>
      <c r="C116" s="136"/>
      <c r="D116" s="18" t="s">
        <v>117</v>
      </c>
      <c r="E116" s="48"/>
      <c r="F116" s="38"/>
      <c r="G116" s="38"/>
      <c r="J116" s="16"/>
    </row>
    <row r="117" spans="1:18" x14ac:dyDescent="0.2">
      <c r="A117" s="46"/>
      <c r="B117" s="46"/>
      <c r="C117" s="46"/>
      <c r="D117" s="46"/>
      <c r="E117" s="46"/>
      <c r="F117" s="46"/>
      <c r="G117" s="46"/>
      <c r="J117" s="16"/>
    </row>
    <row r="118" spans="1:18" s="50" customFormat="1" x14ac:dyDescent="0.2">
      <c r="B118" s="137" t="s">
        <v>627</v>
      </c>
      <c r="C118" s="138"/>
      <c r="D118" s="139"/>
      <c r="I118"/>
      <c r="J118" s="16"/>
      <c r="K118" s="49"/>
      <c r="L118" s="49"/>
      <c r="M118" s="49"/>
      <c r="N118" s="49"/>
      <c r="O118"/>
      <c r="R118"/>
    </row>
    <row r="119" spans="1:18" s="50" customFormat="1" ht="38.25" x14ac:dyDescent="0.2">
      <c r="B119" s="133" t="s">
        <v>628</v>
      </c>
      <c r="C119" s="133"/>
      <c r="D119" s="52" t="s">
        <v>555</v>
      </c>
      <c r="I119"/>
      <c r="J119" s="16"/>
      <c r="K119" s="49"/>
      <c r="L119" s="49"/>
      <c r="M119" s="49"/>
      <c r="N119" s="49"/>
      <c r="O119"/>
      <c r="R119"/>
    </row>
    <row r="120" spans="1:18" s="50" customFormat="1" x14ac:dyDescent="0.2">
      <c r="B120" s="134" t="s">
        <v>629</v>
      </c>
      <c r="C120" s="134"/>
      <c r="D120" s="53"/>
      <c r="I120"/>
      <c r="J120" s="16"/>
      <c r="K120" s="49"/>
      <c r="L120" s="49"/>
      <c r="M120" s="49"/>
      <c r="N120" s="49"/>
      <c r="O120"/>
      <c r="R120"/>
    </row>
    <row r="121" spans="1:18" s="50" customFormat="1" x14ac:dyDescent="0.2">
      <c r="B121" s="134"/>
      <c r="C121" s="134"/>
      <c r="D121" s="54"/>
      <c r="I121"/>
      <c r="J121" s="16"/>
      <c r="K121" s="49"/>
      <c r="L121" s="49"/>
      <c r="M121" s="49"/>
      <c r="N121" s="49"/>
      <c r="O121"/>
    </row>
    <row r="122" spans="1:18" s="50" customFormat="1" x14ac:dyDescent="0.2">
      <c r="B122" s="134" t="s">
        <v>630</v>
      </c>
      <c r="C122" s="134"/>
      <c r="D122" s="55">
        <v>6.8387902054327459</v>
      </c>
      <c r="I122"/>
      <c r="J122" s="16"/>
      <c r="K122" s="49"/>
      <c r="L122" s="49"/>
      <c r="M122" s="49"/>
      <c r="N122" s="49"/>
      <c r="O122"/>
    </row>
    <row r="123" spans="1:18" s="50" customFormat="1" x14ac:dyDescent="0.2">
      <c r="B123" s="134"/>
      <c r="C123" s="134"/>
      <c r="D123" s="54"/>
      <c r="I123"/>
      <c r="J123" s="16"/>
      <c r="K123" s="49"/>
      <c r="L123" s="49"/>
      <c r="M123" s="49"/>
      <c r="N123" s="49"/>
      <c r="O123"/>
    </row>
    <row r="124" spans="1:18" s="50" customFormat="1" x14ac:dyDescent="0.2">
      <c r="B124" s="134" t="s">
        <v>727</v>
      </c>
      <c r="C124" s="134"/>
      <c r="D124" s="55">
        <v>8.3472931398353758</v>
      </c>
      <c r="I124"/>
      <c r="J124" s="16"/>
      <c r="K124" s="49"/>
      <c r="L124" s="49"/>
      <c r="M124" s="49"/>
      <c r="N124" s="49"/>
      <c r="O124"/>
    </row>
    <row r="125" spans="1:18" s="50" customFormat="1" x14ac:dyDescent="0.2">
      <c r="B125" s="134" t="s">
        <v>728</v>
      </c>
      <c r="C125" s="134"/>
      <c r="D125" s="55">
        <v>15.620595325594564</v>
      </c>
      <c r="I125"/>
      <c r="J125" s="16"/>
      <c r="K125" s="49"/>
      <c r="L125" s="49"/>
      <c r="M125" s="49"/>
      <c r="N125" s="49"/>
      <c r="O125"/>
    </row>
    <row r="126" spans="1:18" s="50" customFormat="1" x14ac:dyDescent="0.2">
      <c r="B126" s="134"/>
      <c r="C126" s="134"/>
      <c r="D126" s="54"/>
      <c r="I126"/>
      <c r="J126" s="16"/>
      <c r="K126" s="49"/>
      <c r="L126" s="49"/>
      <c r="M126" s="49"/>
      <c r="N126" s="49"/>
      <c r="O126"/>
    </row>
    <row r="127" spans="1:18" s="50" customFormat="1" x14ac:dyDescent="0.2">
      <c r="B127" s="134" t="s">
        <v>633</v>
      </c>
      <c r="C127" s="134"/>
      <c r="D127" s="57" t="s">
        <v>738</v>
      </c>
      <c r="I127"/>
      <c r="J127" s="16"/>
      <c r="K127" s="49"/>
      <c r="L127" s="49"/>
      <c r="M127" s="49"/>
      <c r="N127" s="49"/>
      <c r="O127"/>
    </row>
    <row r="128" spans="1:18" s="50" customFormat="1" x14ac:dyDescent="0.2">
      <c r="B128" s="145" t="s">
        <v>634</v>
      </c>
      <c r="C128" s="147"/>
      <c r="D128" s="146"/>
      <c r="I128"/>
      <c r="J128" s="16"/>
      <c r="K128" s="49"/>
      <c r="L128" s="49"/>
      <c r="M128" s="49"/>
      <c r="N128" s="49"/>
      <c r="O128"/>
    </row>
    <row r="129" spans="2:16" x14ac:dyDescent="0.2">
      <c r="J129" s="16"/>
    </row>
    <row r="130" spans="2:16" ht="13.5" x14ac:dyDescent="0.2">
      <c r="B130" s="212" t="s">
        <v>739</v>
      </c>
      <c r="C130" s="212"/>
      <c r="D130" s="212"/>
      <c r="E130" s="212"/>
      <c r="F130" s="212"/>
      <c r="G130" s="212"/>
      <c r="H130" s="212"/>
      <c r="I130" s="49"/>
      <c r="J130" s="16"/>
      <c r="K130" s="49"/>
      <c r="L130" s="49"/>
      <c r="M130" s="49"/>
      <c r="N130" s="49"/>
      <c r="O130" s="49"/>
      <c r="P130" s="49"/>
    </row>
    <row r="131" spans="2:16" s="51" customFormat="1" ht="26.25" customHeight="1" x14ac:dyDescent="0.2">
      <c r="B131" s="63" t="s">
        <v>643</v>
      </c>
      <c r="C131" s="63" t="s">
        <v>644</v>
      </c>
      <c r="D131" s="157" t="s">
        <v>729</v>
      </c>
      <c r="E131" s="157"/>
      <c r="F131" s="157"/>
      <c r="G131" s="156" t="s">
        <v>646</v>
      </c>
      <c r="H131" s="156"/>
      <c r="J131" s="16"/>
      <c r="K131" s="65"/>
      <c r="L131" s="65"/>
      <c r="M131" s="65"/>
      <c r="N131" s="65"/>
      <c r="O131" s="65"/>
      <c r="P131" s="65"/>
    </row>
    <row r="132" spans="2:16" ht="27" x14ac:dyDescent="0.25">
      <c r="B132" s="66" t="s">
        <v>686</v>
      </c>
      <c r="C132" s="67" t="s">
        <v>730</v>
      </c>
      <c r="D132" s="154">
        <v>0</v>
      </c>
      <c r="E132" s="154"/>
      <c r="F132" s="154"/>
      <c r="G132" s="154">
        <v>0</v>
      </c>
      <c r="H132" s="154"/>
      <c r="J132" s="16"/>
      <c r="K132" s="49"/>
      <c r="L132" s="49"/>
      <c r="M132" s="49"/>
      <c r="N132" s="49"/>
      <c r="O132" s="49"/>
      <c r="P132" s="49"/>
    </row>
    <row r="133" spans="2:16" ht="13.5" x14ac:dyDescent="0.25">
      <c r="B133" s="68"/>
      <c r="C133" s="68"/>
      <c r="D133" s="155"/>
      <c r="E133" s="155"/>
      <c r="F133" s="155"/>
      <c r="G133" s="155"/>
      <c r="H133" s="155"/>
      <c r="J133" s="16"/>
      <c r="K133" s="49"/>
      <c r="L133" s="49"/>
      <c r="M133" s="49"/>
      <c r="N133" s="49"/>
      <c r="O133" s="49"/>
      <c r="P133" s="49"/>
    </row>
    <row r="134" spans="2:16" ht="13.5" x14ac:dyDescent="0.25">
      <c r="B134" s="153" t="s">
        <v>653</v>
      </c>
      <c r="C134" s="153"/>
      <c r="D134" s="153"/>
      <c r="E134" s="153"/>
      <c r="F134" s="153"/>
      <c r="G134" s="153"/>
      <c r="H134" s="153"/>
      <c r="J134" s="16"/>
      <c r="K134" s="49"/>
      <c r="L134" s="49"/>
      <c r="M134" s="49"/>
      <c r="N134" s="49"/>
      <c r="O134" s="49"/>
      <c r="P134" s="49"/>
    </row>
    <row r="135" spans="2:16" ht="13.5" customHeight="1" x14ac:dyDescent="0.2">
      <c r="B135" s="156" t="s">
        <v>643</v>
      </c>
      <c r="C135" s="156" t="s">
        <v>644</v>
      </c>
      <c r="D135" s="156" t="s">
        <v>689</v>
      </c>
      <c r="E135" s="156"/>
      <c r="F135" s="156"/>
      <c r="G135" s="156"/>
      <c r="H135" s="157" t="s">
        <v>731</v>
      </c>
      <c r="I135" s="157" t="s">
        <v>732</v>
      </c>
      <c r="J135" s="157" t="s">
        <v>692</v>
      </c>
      <c r="K135" s="49"/>
      <c r="L135" s="49"/>
      <c r="M135" s="49"/>
      <c r="N135" s="49"/>
      <c r="O135" s="49"/>
      <c r="P135" s="49"/>
    </row>
    <row r="136" spans="2:16" ht="121.5" x14ac:dyDescent="0.2">
      <c r="B136" s="156"/>
      <c r="C136" s="156"/>
      <c r="D136" s="64" t="s">
        <v>693</v>
      </c>
      <c r="E136" s="64" t="s">
        <v>694</v>
      </c>
      <c r="F136" s="64" t="s">
        <v>695</v>
      </c>
      <c r="G136" s="64" t="s">
        <v>724</v>
      </c>
      <c r="H136" s="157"/>
      <c r="I136" s="157"/>
      <c r="J136" s="157"/>
      <c r="K136" s="49"/>
      <c r="L136" s="49"/>
      <c r="M136" s="49"/>
      <c r="N136" s="49"/>
      <c r="O136" s="49"/>
    </row>
    <row r="137" spans="2:16" ht="27" x14ac:dyDescent="0.25">
      <c r="B137" s="68" t="s">
        <v>686</v>
      </c>
      <c r="C137" s="67" t="s">
        <v>733</v>
      </c>
      <c r="D137" s="70">
        <v>500</v>
      </c>
      <c r="E137" s="70">
        <v>9.9405737999999992</v>
      </c>
      <c r="F137" s="71">
        <v>16.00737140547945</v>
      </c>
      <c r="G137" s="70">
        <v>525.94794520547941</v>
      </c>
      <c r="H137" s="2">
        <v>233.40679</v>
      </c>
      <c r="I137" s="2">
        <v>4.01</v>
      </c>
      <c r="J137" s="72">
        <f>H137+I137</f>
        <v>237.41678999999999</v>
      </c>
      <c r="K137" s="49"/>
      <c r="L137" s="49"/>
      <c r="M137" s="49"/>
      <c r="N137" s="49"/>
      <c r="O137" s="49"/>
      <c r="P137" s="49"/>
    </row>
    <row r="138" spans="2:16" x14ac:dyDescent="0.2">
      <c r="J138" s="16"/>
      <c r="P138" s="49"/>
    </row>
    <row r="139" spans="2:16" x14ac:dyDescent="0.2">
      <c r="J139" s="16"/>
      <c r="K139" s="49"/>
      <c r="L139" s="49"/>
      <c r="M139" s="49"/>
      <c r="N139" s="49"/>
      <c r="O139" s="49"/>
      <c r="P139" s="49"/>
    </row>
    <row r="140" spans="2:16" ht="13.5" x14ac:dyDescent="0.25">
      <c r="B140" s="73" t="s">
        <v>673</v>
      </c>
      <c r="J140" s="16"/>
      <c r="K140" s="49"/>
      <c r="L140" s="49"/>
      <c r="M140" s="49"/>
      <c r="N140" s="49"/>
      <c r="O140" s="49"/>
      <c r="P140" s="49"/>
    </row>
    <row r="141" spans="2:16" x14ac:dyDescent="0.2">
      <c r="B141" s="49"/>
      <c r="C141" s="49"/>
      <c r="D141" s="49"/>
      <c r="E141" s="49"/>
      <c r="F141" s="49"/>
      <c r="G141" s="49"/>
      <c r="H141" s="49"/>
      <c r="J141" s="16"/>
      <c r="K141" s="49"/>
      <c r="L141" s="49"/>
      <c r="M141" s="49"/>
      <c r="N141" s="49"/>
      <c r="O141" s="49"/>
      <c r="P141" s="49"/>
    </row>
    <row r="142" spans="2:16" x14ac:dyDescent="0.2">
      <c r="B142" s="74" t="s">
        <v>674</v>
      </c>
      <c r="C142" s="49"/>
      <c r="D142" s="49"/>
      <c r="E142" s="49"/>
      <c r="F142" s="49"/>
      <c r="G142" s="49"/>
      <c r="H142" s="49"/>
      <c r="J142" s="16"/>
      <c r="K142" s="49"/>
      <c r="L142" s="49"/>
      <c r="M142" s="49"/>
      <c r="N142" s="49"/>
      <c r="O142" s="49"/>
      <c r="P142" s="49"/>
    </row>
    <row r="143" spans="2:16" x14ac:dyDescent="0.2">
      <c r="B143" s="49"/>
      <c r="C143" s="49"/>
      <c r="D143" s="49"/>
      <c r="E143" s="49"/>
      <c r="F143" s="49"/>
      <c r="G143" s="49"/>
      <c r="H143" s="49"/>
      <c r="J143" s="16"/>
      <c r="K143" s="49"/>
      <c r="L143" s="49"/>
      <c r="M143" s="49"/>
      <c r="N143" s="49"/>
      <c r="O143" s="49"/>
      <c r="P143" s="49"/>
    </row>
    <row r="144" spans="2:16" x14ac:dyDescent="0.2">
      <c r="B144" s="74" t="s">
        <v>675</v>
      </c>
      <c r="C144" s="49"/>
      <c r="D144" s="49"/>
      <c r="E144" s="49"/>
      <c r="F144" s="49"/>
      <c r="G144" s="49"/>
      <c r="H144" s="49"/>
      <c r="J144" s="16"/>
      <c r="K144" s="49"/>
      <c r="L144" s="49"/>
      <c r="M144" s="49"/>
      <c r="N144" s="49"/>
      <c r="O144" s="49"/>
      <c r="P144" s="49"/>
    </row>
    <row r="145" spans="2:15" x14ac:dyDescent="0.2">
      <c r="J145" s="16"/>
      <c r="K145" s="49"/>
      <c r="L145" s="49"/>
      <c r="M145" s="49"/>
      <c r="N145" s="49"/>
      <c r="O145" s="49"/>
    </row>
    <row r="146" spans="2:15" x14ac:dyDescent="0.2">
      <c r="B146" s="74" t="s">
        <v>676</v>
      </c>
      <c r="J146" s="16"/>
      <c r="K146" s="49"/>
      <c r="L146" s="49"/>
      <c r="M146" s="49"/>
      <c r="N146" s="49"/>
      <c r="O146" s="49"/>
    </row>
    <row r="147" spans="2:15" x14ac:dyDescent="0.2">
      <c r="B147" s="74"/>
      <c r="J147" s="16"/>
      <c r="K147" s="49"/>
      <c r="L147" s="49"/>
      <c r="M147" s="49"/>
      <c r="N147" s="49"/>
      <c r="O147" s="49"/>
    </row>
    <row r="148" spans="2:15" x14ac:dyDescent="0.2">
      <c r="B148" s="74" t="s">
        <v>678</v>
      </c>
      <c r="J148" s="16"/>
      <c r="L148" s="49"/>
      <c r="M148" s="49"/>
      <c r="N148" s="49"/>
      <c r="O148" s="49"/>
    </row>
    <row r="149" spans="2:15" x14ac:dyDescent="0.2">
      <c r="B149" s="74"/>
      <c r="J149" s="16"/>
      <c r="K149" s="49"/>
      <c r="L149" s="49"/>
      <c r="M149" s="49"/>
      <c r="N149" s="49"/>
      <c r="O149" s="49"/>
    </row>
    <row r="150" spans="2:15" x14ac:dyDescent="0.2">
      <c r="B150" s="74" t="s">
        <v>679</v>
      </c>
      <c r="J150" s="16"/>
    </row>
    <row r="151" spans="2:15" ht="25.5" x14ac:dyDescent="0.2">
      <c r="B151" s="75" t="s">
        <v>635</v>
      </c>
    </row>
    <row r="153" spans="2:15" ht="153.75" customHeight="1" x14ac:dyDescent="0.2"/>
    <row r="156" spans="2:15" x14ac:dyDescent="0.2">
      <c r="B156" s="59" t="s">
        <v>636</v>
      </c>
      <c r="C156" s="60"/>
      <c r="D156" s="59"/>
    </row>
    <row r="157" spans="2:15" x14ac:dyDescent="0.2">
      <c r="B157" s="59" t="s">
        <v>734</v>
      </c>
      <c r="D157" s="59"/>
    </row>
    <row r="158" spans="2:15" ht="165" customHeight="1" x14ac:dyDescent="0.2"/>
    <row r="160" spans="2:15" x14ac:dyDescent="0.2">
      <c r="J160" s="16"/>
    </row>
    <row r="161" spans="10:10" x14ac:dyDescent="0.2">
      <c r="J161" s="16"/>
    </row>
    <row r="162" spans="10:10" x14ac:dyDescent="0.2">
      <c r="J162" s="16"/>
    </row>
    <row r="173" spans="10:10" ht="12.75" customHeight="1" x14ac:dyDescent="0.2"/>
  </sheetData>
  <mergeCells count="39">
    <mergeCell ref="J135:J136"/>
    <mergeCell ref="B135:B136"/>
    <mergeCell ref="C135:C136"/>
    <mergeCell ref="D135:G135"/>
    <mergeCell ref="H135:H136"/>
    <mergeCell ref="I135:I136"/>
    <mergeCell ref="D132:F132"/>
    <mergeCell ref="G132:H132"/>
    <mergeCell ref="D133:F133"/>
    <mergeCell ref="G133:H133"/>
    <mergeCell ref="B134:H134"/>
    <mergeCell ref="B126:C126"/>
    <mergeCell ref="B127:C127"/>
    <mergeCell ref="B128:D128"/>
    <mergeCell ref="B130:H130"/>
    <mergeCell ref="D131:F131"/>
    <mergeCell ref="G131:H131"/>
    <mergeCell ref="B121:C121"/>
    <mergeCell ref="B122:C122"/>
    <mergeCell ref="B123:C123"/>
    <mergeCell ref="B124:C124"/>
    <mergeCell ref="B125:C125"/>
    <mergeCell ref="A1:H1"/>
    <mergeCell ref="A2:H2"/>
    <mergeCell ref="A3:H3"/>
    <mergeCell ref="B97:H97"/>
    <mergeCell ref="B98:H98"/>
    <mergeCell ref="B99:H99"/>
    <mergeCell ref="B101:D101"/>
    <mergeCell ref="B102:C102"/>
    <mergeCell ref="B103:C103"/>
    <mergeCell ref="B104:C104"/>
    <mergeCell ref="B119:C119"/>
    <mergeCell ref="B120:C120"/>
    <mergeCell ref="B114:C114"/>
    <mergeCell ref="B115:C115"/>
    <mergeCell ref="B112:C112"/>
    <mergeCell ref="B116:C116"/>
    <mergeCell ref="B118:D118"/>
  </mergeCells>
  <hyperlinks>
    <hyperlink ref="I1" location="Index!B2" display="Index" xr:uid="{56D3D6F1-033D-480F-B043-B4A3BAA50C8F}"/>
    <hyperlink ref="B142" r:id="rId1" xr:uid="{12745719-0FF8-47B1-ACDE-E53A340785FF}"/>
    <hyperlink ref="B144" r:id="rId2" xr:uid="{AF40D40F-FD0F-42DC-951A-DC55C695B20C}"/>
    <hyperlink ref="B146" r:id="rId3" xr:uid="{A19FBC6E-9E0B-4F52-B493-3F83B17EAEB4}"/>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ED377-ADFE-49CC-8C80-4EC3A408CB57}">
  <sheetPr>
    <outlinePr summaryBelow="0" summaryRight="0"/>
  </sheetPr>
  <dimension ref="A1:U137"/>
  <sheetViews>
    <sheetView showGridLines="0" workbookViewId="0">
      <selection sqref="A1:H1"/>
    </sheetView>
  </sheetViews>
  <sheetFormatPr defaultRowHeight="12.75" x14ac:dyDescent="0.2"/>
  <cols>
    <col min="1" max="1" width="5.85546875" bestFit="1" customWidth="1"/>
    <col min="2" max="2" width="19.28515625" bestFit="1" customWidth="1"/>
    <col min="3" max="3" width="56.42578125" customWidth="1"/>
    <col min="4" max="4" width="11" bestFit="1" customWidth="1"/>
    <col min="5" max="5" width="8.7109375" bestFit="1" customWidth="1"/>
    <col min="6" max="6" width="10.140625" bestFit="1" customWidth="1"/>
    <col min="7" max="7" width="14" bestFit="1" customWidth="1"/>
    <col min="8" max="8" width="11.28515625" customWidth="1"/>
    <col min="9" max="9" width="5.7109375" bestFit="1" customWidth="1"/>
  </cols>
  <sheetData>
    <row r="1" spans="1:9" ht="15" x14ac:dyDescent="0.2">
      <c r="A1" s="144" t="s">
        <v>0</v>
      </c>
      <c r="B1" s="144"/>
      <c r="C1" s="144"/>
      <c r="D1" s="144"/>
      <c r="E1" s="144"/>
      <c r="F1" s="144"/>
      <c r="G1" s="144"/>
      <c r="H1" s="144"/>
      <c r="I1" s="1" t="s">
        <v>619</v>
      </c>
    </row>
    <row r="2" spans="1:9" ht="15" x14ac:dyDescent="0.2">
      <c r="A2" s="144" t="s">
        <v>610</v>
      </c>
      <c r="B2" s="144"/>
      <c r="C2" s="144"/>
      <c r="D2" s="144"/>
      <c r="E2" s="144"/>
      <c r="F2" s="144"/>
      <c r="G2" s="144"/>
      <c r="H2" s="144"/>
    </row>
    <row r="3" spans="1:9" ht="15" x14ac:dyDescent="0.2">
      <c r="A3" s="144" t="s">
        <v>759</v>
      </c>
      <c r="B3" s="144"/>
      <c r="C3" s="144"/>
      <c r="D3" s="144"/>
      <c r="E3" s="144"/>
      <c r="F3" s="144"/>
      <c r="G3" s="144"/>
      <c r="H3" s="144"/>
    </row>
    <row r="4" spans="1:9" s="16" customFormat="1" ht="30" x14ac:dyDescent="0.2">
      <c r="A4" s="14" t="s">
        <v>2</v>
      </c>
      <c r="B4" s="14" t="s">
        <v>3</v>
      </c>
      <c r="C4" s="14" t="s">
        <v>4</v>
      </c>
      <c r="D4" s="14" t="s">
        <v>5</v>
      </c>
      <c r="E4" s="14" t="s">
        <v>6</v>
      </c>
      <c r="F4" s="14" t="s">
        <v>7</v>
      </c>
      <c r="G4" s="14" t="s">
        <v>8</v>
      </c>
      <c r="H4" s="15" t="s">
        <v>618</v>
      </c>
    </row>
    <row r="5" spans="1:9" x14ac:dyDescent="0.2">
      <c r="A5" s="17"/>
      <c r="B5" s="17"/>
      <c r="C5" s="18" t="s">
        <v>9</v>
      </c>
      <c r="D5" s="17"/>
      <c r="E5" s="17"/>
      <c r="F5" s="17"/>
      <c r="G5" s="17"/>
      <c r="H5" s="19" t="s">
        <v>12</v>
      </c>
    </row>
    <row r="6" spans="1:9" x14ac:dyDescent="0.2">
      <c r="A6" s="17"/>
      <c r="B6" s="17"/>
      <c r="C6" s="18" t="s">
        <v>10</v>
      </c>
      <c r="D6" s="17"/>
      <c r="E6" s="17"/>
      <c r="F6" s="17"/>
      <c r="G6" s="17"/>
      <c r="H6" s="19" t="s">
        <v>12</v>
      </c>
    </row>
    <row r="7" spans="1:9" x14ac:dyDescent="0.2">
      <c r="A7" s="17"/>
      <c r="B7" s="17"/>
      <c r="C7" s="18" t="s">
        <v>11</v>
      </c>
      <c r="D7" s="17"/>
      <c r="E7" s="17" t="s">
        <v>12</v>
      </c>
      <c r="F7" s="20" t="s">
        <v>13</v>
      </c>
      <c r="G7" s="21">
        <v>0</v>
      </c>
      <c r="H7" s="19" t="s">
        <v>12</v>
      </c>
    </row>
    <row r="8" spans="1:9" x14ac:dyDescent="0.2">
      <c r="A8" s="17"/>
      <c r="B8" s="17"/>
      <c r="C8" s="22"/>
      <c r="D8" s="17"/>
      <c r="E8" s="17"/>
      <c r="F8" s="23"/>
      <c r="G8" s="23"/>
      <c r="H8" s="19" t="s">
        <v>12</v>
      </c>
    </row>
    <row r="9" spans="1:9" x14ac:dyDescent="0.2">
      <c r="A9" s="17"/>
      <c r="B9" s="17"/>
      <c r="C9" s="18" t="s">
        <v>14</v>
      </c>
      <c r="D9" s="17"/>
      <c r="E9" s="17"/>
      <c r="F9" s="17"/>
      <c r="G9" s="17"/>
      <c r="H9" s="19" t="s">
        <v>12</v>
      </c>
    </row>
    <row r="10" spans="1:9" x14ac:dyDescent="0.2">
      <c r="A10" s="17"/>
      <c r="B10" s="17"/>
      <c r="C10" s="18" t="s">
        <v>11</v>
      </c>
      <c r="D10" s="17"/>
      <c r="E10" s="17" t="s">
        <v>12</v>
      </c>
      <c r="F10" s="20" t="s">
        <v>13</v>
      </c>
      <c r="G10" s="21">
        <v>0</v>
      </c>
      <c r="H10" s="19" t="s">
        <v>12</v>
      </c>
    </row>
    <row r="11" spans="1:9" x14ac:dyDescent="0.2">
      <c r="A11" s="17"/>
      <c r="B11" s="17"/>
      <c r="C11" s="22"/>
      <c r="D11" s="17"/>
      <c r="E11" s="17"/>
      <c r="F11" s="23"/>
      <c r="G11" s="23"/>
      <c r="H11" s="19" t="s">
        <v>12</v>
      </c>
    </row>
    <row r="12" spans="1:9" x14ac:dyDescent="0.2">
      <c r="A12" s="17"/>
      <c r="B12" s="17"/>
      <c r="C12" s="18" t="s">
        <v>15</v>
      </c>
      <c r="D12" s="17"/>
      <c r="E12" s="17"/>
      <c r="F12" s="17"/>
      <c r="G12" s="17"/>
      <c r="H12" s="19" t="s">
        <v>12</v>
      </c>
    </row>
    <row r="13" spans="1:9" x14ac:dyDescent="0.2">
      <c r="A13" s="17"/>
      <c r="B13" s="17"/>
      <c r="C13" s="18" t="s">
        <v>11</v>
      </c>
      <c r="D13" s="17"/>
      <c r="E13" s="17" t="s">
        <v>12</v>
      </c>
      <c r="F13" s="20" t="s">
        <v>13</v>
      </c>
      <c r="G13" s="21">
        <v>0</v>
      </c>
      <c r="H13" s="19" t="s">
        <v>12</v>
      </c>
    </row>
    <row r="14" spans="1:9" x14ac:dyDescent="0.2">
      <c r="A14" s="17"/>
      <c r="B14" s="17"/>
      <c r="C14" s="22"/>
      <c r="D14" s="17"/>
      <c r="E14" s="17"/>
      <c r="F14" s="23"/>
      <c r="G14" s="23"/>
      <c r="H14" s="19" t="s">
        <v>12</v>
      </c>
    </row>
    <row r="15" spans="1:9" x14ac:dyDescent="0.2">
      <c r="A15" s="17"/>
      <c r="B15" s="17"/>
      <c r="C15" s="18" t="s">
        <v>16</v>
      </c>
      <c r="D15" s="17"/>
      <c r="E15" s="17"/>
      <c r="F15" s="17"/>
      <c r="G15" s="17"/>
      <c r="H15" s="19" t="s">
        <v>12</v>
      </c>
    </row>
    <row r="16" spans="1:9" x14ac:dyDescent="0.2">
      <c r="A16" s="17"/>
      <c r="B16" s="17"/>
      <c r="C16" s="18" t="s">
        <v>11</v>
      </c>
      <c r="D16" s="17"/>
      <c r="E16" s="17" t="s">
        <v>12</v>
      </c>
      <c r="F16" s="20" t="s">
        <v>13</v>
      </c>
      <c r="G16" s="21">
        <v>0</v>
      </c>
      <c r="H16" s="19" t="s">
        <v>12</v>
      </c>
    </row>
    <row r="17" spans="1:8" x14ac:dyDescent="0.2">
      <c r="A17" s="17"/>
      <c r="B17" s="17"/>
      <c r="C17" s="22"/>
      <c r="D17" s="17"/>
      <c r="E17" s="17"/>
      <c r="F17" s="23"/>
      <c r="G17" s="23"/>
      <c r="H17" s="19" t="s">
        <v>12</v>
      </c>
    </row>
    <row r="18" spans="1:8" x14ac:dyDescent="0.2">
      <c r="A18" s="17"/>
      <c r="B18" s="17"/>
      <c r="C18" s="18" t="s">
        <v>17</v>
      </c>
      <c r="D18" s="17"/>
      <c r="E18" s="17"/>
      <c r="F18" s="23"/>
      <c r="G18" s="23"/>
      <c r="H18" s="19" t="s">
        <v>12</v>
      </c>
    </row>
    <row r="19" spans="1:8" x14ac:dyDescent="0.2">
      <c r="A19" s="17"/>
      <c r="B19" s="17"/>
      <c r="C19" s="18" t="s">
        <v>11</v>
      </c>
      <c r="D19" s="17"/>
      <c r="E19" s="17" t="s">
        <v>12</v>
      </c>
      <c r="F19" s="20" t="s">
        <v>13</v>
      </c>
      <c r="G19" s="21">
        <v>0</v>
      </c>
      <c r="H19" s="19" t="s">
        <v>12</v>
      </c>
    </row>
    <row r="20" spans="1:8" x14ac:dyDescent="0.2">
      <c r="A20" s="17"/>
      <c r="B20" s="17"/>
      <c r="C20" s="22"/>
      <c r="D20" s="17"/>
      <c r="E20" s="17"/>
      <c r="F20" s="23"/>
      <c r="G20" s="23"/>
      <c r="H20" s="19" t="s">
        <v>12</v>
      </c>
    </row>
    <row r="21" spans="1:8" x14ac:dyDescent="0.2">
      <c r="A21" s="17"/>
      <c r="B21" s="17"/>
      <c r="C21" s="18" t="s">
        <v>18</v>
      </c>
      <c r="D21" s="17"/>
      <c r="E21" s="17"/>
      <c r="F21" s="23"/>
      <c r="G21" s="23"/>
      <c r="H21" s="19" t="s">
        <v>12</v>
      </c>
    </row>
    <row r="22" spans="1:8" x14ac:dyDescent="0.2">
      <c r="A22" s="17"/>
      <c r="B22" s="17"/>
      <c r="C22" s="18" t="s">
        <v>11</v>
      </c>
      <c r="D22" s="17"/>
      <c r="E22" s="17" t="s">
        <v>12</v>
      </c>
      <c r="F22" s="20" t="s">
        <v>13</v>
      </c>
      <c r="G22" s="21">
        <v>0</v>
      </c>
      <c r="H22" s="19" t="s">
        <v>12</v>
      </c>
    </row>
    <row r="23" spans="1:8" x14ac:dyDescent="0.2">
      <c r="A23" s="17"/>
      <c r="B23" s="17"/>
      <c r="C23" s="22"/>
      <c r="D23" s="17"/>
      <c r="E23" s="17"/>
      <c r="F23" s="23"/>
      <c r="G23" s="23"/>
      <c r="H23" s="19" t="s">
        <v>12</v>
      </c>
    </row>
    <row r="24" spans="1:8" x14ac:dyDescent="0.2">
      <c r="A24" s="17"/>
      <c r="B24" s="17"/>
      <c r="C24" s="18" t="s">
        <v>19</v>
      </c>
      <c r="D24" s="17"/>
      <c r="E24" s="17"/>
      <c r="F24" s="24">
        <v>0</v>
      </c>
      <c r="G24" s="21">
        <v>0</v>
      </c>
      <c r="H24" s="19" t="s">
        <v>12</v>
      </c>
    </row>
    <row r="25" spans="1:8" x14ac:dyDescent="0.2">
      <c r="A25" s="17"/>
      <c r="B25" s="17"/>
      <c r="C25" s="22"/>
      <c r="D25" s="17"/>
      <c r="E25" s="17"/>
      <c r="F25" s="23"/>
      <c r="G25" s="23"/>
      <c r="H25" s="19" t="s">
        <v>12</v>
      </c>
    </row>
    <row r="26" spans="1:8" x14ac:dyDescent="0.2">
      <c r="A26" s="17"/>
      <c r="B26" s="17"/>
      <c r="C26" s="18" t="s">
        <v>20</v>
      </c>
      <c r="D26" s="17"/>
      <c r="E26" s="17"/>
      <c r="F26" s="23"/>
      <c r="G26" s="23"/>
      <c r="H26" s="19" t="s">
        <v>12</v>
      </c>
    </row>
    <row r="27" spans="1:8" x14ac:dyDescent="0.2">
      <c r="A27" s="17"/>
      <c r="B27" s="17"/>
      <c r="C27" s="18" t="s">
        <v>10</v>
      </c>
      <c r="D27" s="17"/>
      <c r="E27" s="17"/>
      <c r="F27" s="23"/>
      <c r="G27" s="23"/>
      <c r="H27" s="19" t="s">
        <v>12</v>
      </c>
    </row>
    <row r="28" spans="1:8" x14ac:dyDescent="0.2">
      <c r="A28" s="17"/>
      <c r="B28" s="17"/>
      <c r="C28" s="18" t="s">
        <v>11</v>
      </c>
      <c r="D28" s="17"/>
      <c r="E28" s="17" t="s">
        <v>12</v>
      </c>
      <c r="F28" s="20" t="s">
        <v>13</v>
      </c>
      <c r="G28" s="21">
        <v>0</v>
      </c>
      <c r="H28" s="19" t="s">
        <v>12</v>
      </c>
    </row>
    <row r="29" spans="1:8" x14ac:dyDescent="0.2">
      <c r="A29" s="17"/>
      <c r="B29" s="17"/>
      <c r="C29" s="22"/>
      <c r="D29" s="17"/>
      <c r="E29" s="17"/>
      <c r="F29" s="23"/>
      <c r="G29" s="23"/>
      <c r="H29" s="19" t="s">
        <v>12</v>
      </c>
    </row>
    <row r="30" spans="1:8" x14ac:dyDescent="0.2">
      <c r="A30" s="17"/>
      <c r="B30" s="17"/>
      <c r="C30" s="18" t="s">
        <v>77</v>
      </c>
      <c r="D30" s="17"/>
      <c r="E30" s="17"/>
      <c r="F30" s="17"/>
      <c r="G30" s="17"/>
      <c r="H30" s="19" t="s">
        <v>12</v>
      </c>
    </row>
    <row r="31" spans="1:8" x14ac:dyDescent="0.2">
      <c r="A31" s="17"/>
      <c r="B31" s="17"/>
      <c r="C31" s="18" t="s">
        <v>11</v>
      </c>
      <c r="D31" s="17"/>
      <c r="E31" s="17" t="s">
        <v>12</v>
      </c>
      <c r="F31" s="20" t="s">
        <v>13</v>
      </c>
      <c r="G31" s="21">
        <v>0</v>
      </c>
      <c r="H31" s="19" t="s">
        <v>12</v>
      </c>
    </row>
    <row r="32" spans="1:8" x14ac:dyDescent="0.2">
      <c r="A32" s="17"/>
      <c r="B32" s="17"/>
      <c r="C32" s="22"/>
      <c r="D32" s="17"/>
      <c r="E32" s="17"/>
      <c r="F32" s="23"/>
      <c r="G32" s="23"/>
      <c r="H32" s="19" t="s">
        <v>12</v>
      </c>
    </row>
    <row r="33" spans="1:8" x14ac:dyDescent="0.2">
      <c r="A33" s="17"/>
      <c r="B33" s="17"/>
      <c r="C33" s="18" t="s">
        <v>78</v>
      </c>
      <c r="D33" s="17"/>
      <c r="E33" s="17"/>
      <c r="F33" s="17"/>
      <c r="G33" s="17"/>
      <c r="H33" s="19" t="s">
        <v>12</v>
      </c>
    </row>
    <row r="34" spans="1:8" x14ac:dyDescent="0.2">
      <c r="A34" s="17"/>
      <c r="B34" s="17"/>
      <c r="C34" s="18" t="s">
        <v>11</v>
      </c>
      <c r="D34" s="17"/>
      <c r="E34" s="17" t="s">
        <v>12</v>
      </c>
      <c r="F34" s="20" t="s">
        <v>13</v>
      </c>
      <c r="G34" s="21">
        <v>0</v>
      </c>
      <c r="H34" s="19" t="s">
        <v>12</v>
      </c>
    </row>
    <row r="35" spans="1:8" x14ac:dyDescent="0.2">
      <c r="A35" s="17"/>
      <c r="B35" s="17"/>
      <c r="C35" s="22"/>
      <c r="D35" s="17"/>
      <c r="E35" s="17"/>
      <c r="F35" s="23"/>
      <c r="G35" s="23"/>
      <c r="H35" s="19" t="s">
        <v>12</v>
      </c>
    </row>
    <row r="36" spans="1:8" x14ac:dyDescent="0.2">
      <c r="A36" s="17"/>
      <c r="B36" s="17"/>
      <c r="C36" s="18" t="s">
        <v>94</v>
      </c>
      <c r="D36" s="17"/>
      <c r="E36" s="17"/>
      <c r="F36" s="23"/>
      <c r="G36" s="23"/>
      <c r="H36" s="19" t="s">
        <v>12</v>
      </c>
    </row>
    <row r="37" spans="1:8" x14ac:dyDescent="0.2">
      <c r="A37" s="17"/>
      <c r="B37" s="17"/>
      <c r="C37" s="18" t="s">
        <v>11</v>
      </c>
      <c r="D37" s="17"/>
      <c r="E37" s="17" t="s">
        <v>12</v>
      </c>
      <c r="F37" s="20" t="s">
        <v>13</v>
      </c>
      <c r="G37" s="21">
        <v>0</v>
      </c>
      <c r="H37" s="19" t="s">
        <v>12</v>
      </c>
    </row>
    <row r="38" spans="1:8" x14ac:dyDescent="0.2">
      <c r="A38" s="17"/>
      <c r="B38" s="17"/>
      <c r="C38" s="22"/>
      <c r="D38" s="17"/>
      <c r="E38" s="17"/>
      <c r="F38" s="23"/>
      <c r="G38" s="23"/>
      <c r="H38" s="19" t="s">
        <v>12</v>
      </c>
    </row>
    <row r="39" spans="1:8" x14ac:dyDescent="0.2">
      <c r="A39" s="17"/>
      <c r="B39" s="17"/>
      <c r="C39" s="18" t="s">
        <v>95</v>
      </c>
      <c r="D39" s="17"/>
      <c r="E39" s="17"/>
      <c r="F39" s="24">
        <v>0</v>
      </c>
      <c r="G39" s="21">
        <v>0</v>
      </c>
      <c r="H39" s="19" t="s">
        <v>12</v>
      </c>
    </row>
    <row r="40" spans="1:8" x14ac:dyDescent="0.2">
      <c r="A40" s="17"/>
      <c r="B40" s="17"/>
      <c r="C40" s="22"/>
      <c r="D40" s="17"/>
      <c r="E40" s="17"/>
      <c r="F40" s="23"/>
      <c r="G40" s="23"/>
      <c r="H40" s="19" t="s">
        <v>12</v>
      </c>
    </row>
    <row r="41" spans="1:8" x14ac:dyDescent="0.2">
      <c r="A41" s="17"/>
      <c r="B41" s="17"/>
      <c r="C41" s="18" t="s">
        <v>96</v>
      </c>
      <c r="D41" s="17"/>
      <c r="E41" s="17"/>
      <c r="F41" s="23"/>
      <c r="G41" s="23"/>
      <c r="H41" s="19" t="s">
        <v>12</v>
      </c>
    </row>
    <row r="42" spans="1:8" x14ac:dyDescent="0.2">
      <c r="A42" s="17"/>
      <c r="B42" s="17"/>
      <c r="C42" s="18" t="s">
        <v>97</v>
      </c>
      <c r="D42" s="17"/>
      <c r="E42" s="17"/>
      <c r="F42" s="23"/>
      <c r="G42" s="23"/>
      <c r="H42" s="19" t="s">
        <v>12</v>
      </c>
    </row>
    <row r="43" spans="1:8" x14ac:dyDescent="0.2">
      <c r="A43" s="17"/>
      <c r="B43" s="17"/>
      <c r="C43" s="18" t="s">
        <v>11</v>
      </c>
      <c r="D43" s="17"/>
      <c r="E43" s="17" t="s">
        <v>12</v>
      </c>
      <c r="F43" s="20" t="s">
        <v>13</v>
      </c>
      <c r="G43" s="21">
        <v>0</v>
      </c>
      <c r="H43" s="19" t="s">
        <v>12</v>
      </c>
    </row>
    <row r="44" spans="1:8" x14ac:dyDescent="0.2">
      <c r="A44" s="17"/>
      <c r="B44" s="17"/>
      <c r="C44" s="22"/>
      <c r="D44" s="17"/>
      <c r="E44" s="17"/>
      <c r="F44" s="23"/>
      <c r="G44" s="23"/>
      <c r="H44" s="19" t="s">
        <v>12</v>
      </c>
    </row>
    <row r="45" spans="1:8" x14ac:dyDescent="0.2">
      <c r="A45" s="17"/>
      <c r="B45" s="17"/>
      <c r="C45" s="18" t="s">
        <v>101</v>
      </c>
      <c r="D45" s="17"/>
      <c r="E45" s="17"/>
      <c r="F45" s="23"/>
      <c r="G45" s="23"/>
      <c r="H45" s="19" t="s">
        <v>12</v>
      </c>
    </row>
    <row r="46" spans="1:8" x14ac:dyDescent="0.2">
      <c r="A46" s="17"/>
      <c r="B46" s="17"/>
      <c r="C46" s="18" t="s">
        <v>11</v>
      </c>
      <c r="D46" s="17"/>
      <c r="E46" s="17" t="s">
        <v>12</v>
      </c>
      <c r="F46" s="20" t="s">
        <v>13</v>
      </c>
      <c r="G46" s="21">
        <v>0</v>
      </c>
      <c r="H46" s="19" t="s">
        <v>12</v>
      </c>
    </row>
    <row r="47" spans="1:8" x14ac:dyDescent="0.2">
      <c r="A47" s="17"/>
      <c r="B47" s="17"/>
      <c r="C47" s="22"/>
      <c r="D47" s="17"/>
      <c r="E47" s="17"/>
      <c r="F47" s="23"/>
      <c r="G47" s="23"/>
      <c r="H47" s="19" t="s">
        <v>12</v>
      </c>
    </row>
    <row r="48" spans="1:8" x14ac:dyDescent="0.2">
      <c r="A48" s="17"/>
      <c r="B48" s="17"/>
      <c r="C48" s="18" t="s">
        <v>102</v>
      </c>
      <c r="D48" s="17"/>
      <c r="E48" s="17"/>
      <c r="F48" s="23"/>
      <c r="G48" s="23"/>
      <c r="H48" s="19" t="s">
        <v>12</v>
      </c>
    </row>
    <row r="49" spans="1:8" x14ac:dyDescent="0.2">
      <c r="A49" s="25">
        <v>1</v>
      </c>
      <c r="B49" s="26" t="s">
        <v>611</v>
      </c>
      <c r="C49" s="26" t="s">
        <v>612</v>
      </c>
      <c r="D49" s="26" t="s">
        <v>81</v>
      </c>
      <c r="E49" s="27">
        <v>1000000</v>
      </c>
      <c r="F49" s="28">
        <v>998.99400000000003</v>
      </c>
      <c r="G49" s="29">
        <v>1.8160010000000001E-2</v>
      </c>
      <c r="H49" s="19">
        <v>5.25</v>
      </c>
    </row>
    <row r="50" spans="1:8" x14ac:dyDescent="0.2">
      <c r="A50" s="25">
        <v>2</v>
      </c>
      <c r="B50" s="26" t="s">
        <v>613</v>
      </c>
      <c r="C50" s="26" t="s">
        <v>614</v>
      </c>
      <c r="D50" s="26" t="s">
        <v>81</v>
      </c>
      <c r="E50" s="27">
        <v>1000000</v>
      </c>
      <c r="F50" s="28">
        <v>997.99</v>
      </c>
      <c r="G50" s="29">
        <v>1.814176E-2</v>
      </c>
      <c r="H50" s="19">
        <v>5.25</v>
      </c>
    </row>
    <row r="51" spans="1:8" x14ac:dyDescent="0.2">
      <c r="A51" s="25">
        <v>3</v>
      </c>
      <c r="B51" s="26" t="s">
        <v>615</v>
      </c>
      <c r="C51" s="26" t="s">
        <v>616</v>
      </c>
      <c r="D51" s="26" t="s">
        <v>81</v>
      </c>
      <c r="E51" s="27">
        <v>500000</v>
      </c>
      <c r="F51" s="28">
        <v>498.995</v>
      </c>
      <c r="G51" s="29">
        <v>9.0708799999999999E-3</v>
      </c>
      <c r="H51" s="19">
        <v>5.25</v>
      </c>
    </row>
    <row r="52" spans="1:8" x14ac:dyDescent="0.2">
      <c r="A52" s="17"/>
      <c r="B52" s="17"/>
      <c r="C52" s="18" t="s">
        <v>11</v>
      </c>
      <c r="D52" s="17"/>
      <c r="E52" s="17" t="s">
        <v>12</v>
      </c>
      <c r="F52" s="24">
        <v>2495.9789999999998</v>
      </c>
      <c r="G52" s="21">
        <v>4.537265E-2</v>
      </c>
      <c r="H52" s="19" t="s">
        <v>12</v>
      </c>
    </row>
    <row r="53" spans="1:8" x14ac:dyDescent="0.2">
      <c r="A53" s="17"/>
      <c r="B53" s="17"/>
      <c r="C53" s="22"/>
      <c r="D53" s="17"/>
      <c r="E53" s="17"/>
      <c r="F53" s="23"/>
      <c r="G53" s="23"/>
      <c r="H53" s="19" t="s">
        <v>12</v>
      </c>
    </row>
    <row r="54" spans="1:8" x14ac:dyDescent="0.2">
      <c r="A54" s="17"/>
      <c r="B54" s="17"/>
      <c r="C54" s="18" t="s">
        <v>103</v>
      </c>
      <c r="D54" s="17"/>
      <c r="E54" s="17"/>
      <c r="F54" s="23"/>
      <c r="G54" s="23"/>
      <c r="H54" s="19" t="s">
        <v>12</v>
      </c>
    </row>
    <row r="55" spans="1:8" x14ac:dyDescent="0.2">
      <c r="A55" s="25">
        <v>1</v>
      </c>
      <c r="B55" s="26"/>
      <c r="C55" s="26" t="s">
        <v>617</v>
      </c>
      <c r="D55" s="26"/>
      <c r="E55" s="30"/>
      <c r="F55" s="28">
        <v>28199.515050000002</v>
      </c>
      <c r="G55" s="29">
        <v>0.51261904999999997</v>
      </c>
      <c r="H55" s="19">
        <v>6</v>
      </c>
    </row>
    <row r="56" spans="1:8" x14ac:dyDescent="0.2">
      <c r="A56" s="25">
        <v>2</v>
      </c>
      <c r="B56" s="26"/>
      <c r="C56" s="26" t="s">
        <v>104</v>
      </c>
      <c r="D56" s="26"/>
      <c r="E56" s="30"/>
      <c r="F56" s="28">
        <v>24137.269357035999</v>
      </c>
      <c r="G56" s="29">
        <v>0.43877435999999997</v>
      </c>
      <c r="H56" s="19">
        <v>5.42</v>
      </c>
    </row>
    <row r="57" spans="1:8" x14ac:dyDescent="0.2">
      <c r="A57" s="17"/>
      <c r="B57" s="17"/>
      <c r="C57" s="18" t="s">
        <v>11</v>
      </c>
      <c r="D57" s="17"/>
      <c r="E57" s="17" t="s">
        <v>12</v>
      </c>
      <c r="F57" s="24">
        <v>52336.784407036001</v>
      </c>
      <c r="G57" s="21">
        <v>0.95139340999999999</v>
      </c>
      <c r="H57" s="19" t="s">
        <v>12</v>
      </c>
    </row>
    <row r="58" spans="1:8" x14ac:dyDescent="0.2">
      <c r="A58" s="17"/>
      <c r="B58" s="17"/>
      <c r="C58" s="22"/>
      <c r="D58" s="17"/>
      <c r="E58" s="17"/>
      <c r="F58" s="23"/>
      <c r="G58" s="23"/>
      <c r="H58" s="19" t="s">
        <v>12</v>
      </c>
    </row>
    <row r="59" spans="1:8" x14ac:dyDescent="0.2">
      <c r="A59" s="17"/>
      <c r="B59" s="17"/>
      <c r="C59" s="18" t="s">
        <v>105</v>
      </c>
      <c r="D59" s="17"/>
      <c r="E59" s="17"/>
      <c r="F59" s="24">
        <v>54832.763407036</v>
      </c>
      <c r="G59" s="21">
        <v>0.99676606000000001</v>
      </c>
      <c r="H59" s="19" t="s">
        <v>12</v>
      </c>
    </row>
    <row r="60" spans="1:8" x14ac:dyDescent="0.2">
      <c r="A60" s="17"/>
      <c r="B60" s="17"/>
      <c r="C60" s="23"/>
      <c r="D60" s="17"/>
      <c r="E60" s="17"/>
      <c r="F60" s="17"/>
      <c r="G60" s="17"/>
      <c r="H60" s="19" t="s">
        <v>12</v>
      </c>
    </row>
    <row r="61" spans="1:8" x14ac:dyDescent="0.2">
      <c r="A61" s="17"/>
      <c r="B61" s="17"/>
      <c r="C61" s="18" t="s">
        <v>106</v>
      </c>
      <c r="D61" s="17"/>
      <c r="E61" s="17"/>
      <c r="F61" s="17"/>
      <c r="G61" s="17"/>
      <c r="H61" s="19" t="s">
        <v>12</v>
      </c>
    </row>
    <row r="62" spans="1:8" x14ac:dyDescent="0.2">
      <c r="A62" s="17"/>
      <c r="B62" s="17"/>
      <c r="C62" s="18" t="s">
        <v>107</v>
      </c>
      <c r="D62" s="17"/>
      <c r="E62" s="17"/>
      <c r="F62" s="17"/>
      <c r="G62" s="17"/>
      <c r="H62" s="19" t="s">
        <v>12</v>
      </c>
    </row>
    <row r="63" spans="1:8" x14ac:dyDescent="0.2">
      <c r="A63" s="17"/>
      <c r="B63" s="17"/>
      <c r="C63" s="18" t="s">
        <v>11</v>
      </c>
      <c r="D63" s="17"/>
      <c r="E63" s="17" t="s">
        <v>12</v>
      </c>
      <c r="F63" s="20" t="s">
        <v>13</v>
      </c>
      <c r="G63" s="21">
        <v>0</v>
      </c>
      <c r="H63" s="19" t="s">
        <v>12</v>
      </c>
    </row>
    <row r="64" spans="1:8" x14ac:dyDescent="0.2">
      <c r="A64" s="17"/>
      <c r="B64" s="17"/>
      <c r="C64" s="22"/>
      <c r="D64" s="17"/>
      <c r="E64" s="17"/>
      <c r="F64" s="23"/>
      <c r="G64" s="23"/>
      <c r="H64" s="19" t="s">
        <v>12</v>
      </c>
    </row>
    <row r="65" spans="1:8" x14ac:dyDescent="0.2">
      <c r="A65" s="17"/>
      <c r="B65" s="17"/>
      <c r="C65" s="18" t="s">
        <v>110</v>
      </c>
      <c r="D65" s="17"/>
      <c r="E65" s="17"/>
      <c r="F65" s="17"/>
      <c r="G65" s="17"/>
      <c r="H65" s="19" t="s">
        <v>12</v>
      </c>
    </row>
    <row r="66" spans="1:8" x14ac:dyDescent="0.2">
      <c r="A66" s="17"/>
      <c r="B66" s="17"/>
      <c r="C66" s="18" t="s">
        <v>111</v>
      </c>
      <c r="D66" s="17"/>
      <c r="E66" s="17"/>
      <c r="F66" s="17"/>
      <c r="G66" s="17"/>
      <c r="H66" s="19" t="s">
        <v>12</v>
      </c>
    </row>
    <row r="67" spans="1:8" x14ac:dyDescent="0.2">
      <c r="A67" s="17"/>
      <c r="B67" s="17"/>
      <c r="C67" s="18" t="s">
        <v>11</v>
      </c>
      <c r="D67" s="17"/>
      <c r="E67" s="17" t="s">
        <v>12</v>
      </c>
      <c r="F67" s="20" t="s">
        <v>13</v>
      </c>
      <c r="G67" s="21">
        <v>0</v>
      </c>
      <c r="H67" s="19" t="s">
        <v>12</v>
      </c>
    </row>
    <row r="68" spans="1:8" x14ac:dyDescent="0.2">
      <c r="A68" s="17"/>
      <c r="B68" s="17"/>
      <c r="C68" s="22"/>
      <c r="D68" s="17"/>
      <c r="E68" s="17"/>
      <c r="F68" s="23"/>
      <c r="G68" s="23"/>
      <c r="H68" s="19" t="s">
        <v>12</v>
      </c>
    </row>
    <row r="69" spans="1:8" x14ac:dyDescent="0.2">
      <c r="A69" s="17"/>
      <c r="B69" s="17"/>
      <c r="C69" s="18" t="s">
        <v>112</v>
      </c>
      <c r="D69" s="17"/>
      <c r="E69" s="17"/>
      <c r="F69" s="23"/>
      <c r="G69" s="23"/>
      <c r="H69" s="19" t="s">
        <v>12</v>
      </c>
    </row>
    <row r="70" spans="1:8" x14ac:dyDescent="0.2">
      <c r="A70" s="17"/>
      <c r="B70" s="17"/>
      <c r="C70" s="18" t="s">
        <v>11</v>
      </c>
      <c r="D70" s="17"/>
      <c r="E70" s="17" t="s">
        <v>12</v>
      </c>
      <c r="F70" s="20" t="s">
        <v>13</v>
      </c>
      <c r="G70" s="21">
        <v>0</v>
      </c>
      <c r="H70" s="19" t="s">
        <v>12</v>
      </c>
    </row>
    <row r="71" spans="1:8" x14ac:dyDescent="0.2">
      <c r="A71" s="17"/>
      <c r="B71" s="17"/>
      <c r="C71" s="22"/>
      <c r="D71" s="17"/>
      <c r="E71" s="17"/>
      <c r="F71" s="23"/>
      <c r="G71" s="23"/>
      <c r="H71" s="19" t="s">
        <v>12</v>
      </c>
    </row>
    <row r="72" spans="1:8" x14ac:dyDescent="0.2">
      <c r="A72" s="30"/>
      <c r="B72" s="26"/>
      <c r="C72" s="26" t="s">
        <v>113</v>
      </c>
      <c r="D72" s="26"/>
      <c r="E72" s="30"/>
      <c r="F72" s="28">
        <v>177.90174687999999</v>
      </c>
      <c r="G72" s="29">
        <v>3.2339500000000002E-3</v>
      </c>
      <c r="H72" s="19" t="s">
        <v>12</v>
      </c>
    </row>
    <row r="73" spans="1:8" x14ac:dyDescent="0.2">
      <c r="A73" s="22"/>
      <c r="B73" s="22"/>
      <c r="C73" s="18" t="s">
        <v>114</v>
      </c>
      <c r="D73" s="23"/>
      <c r="E73" s="23"/>
      <c r="F73" s="24">
        <v>55010.665153916001</v>
      </c>
      <c r="G73" s="31">
        <v>1.0000000099999999</v>
      </c>
      <c r="H73" s="19" t="s">
        <v>12</v>
      </c>
    </row>
    <row r="74" spans="1:8" x14ac:dyDescent="0.2">
      <c r="A74" s="32"/>
      <c r="B74" s="32"/>
      <c r="C74" s="32"/>
      <c r="D74" s="33"/>
      <c r="E74" s="33"/>
      <c r="F74" s="33"/>
      <c r="G74" s="33"/>
    </row>
    <row r="75" spans="1:8" x14ac:dyDescent="0.2">
      <c r="A75" s="34"/>
      <c r="B75" s="140" t="s">
        <v>620</v>
      </c>
      <c r="C75" s="140"/>
      <c r="D75" s="140"/>
      <c r="E75" s="140"/>
      <c r="F75" s="140"/>
      <c r="G75" s="140"/>
      <c r="H75" s="140"/>
    </row>
    <row r="76" spans="1:8" x14ac:dyDescent="0.2">
      <c r="A76" s="34"/>
      <c r="B76" s="140" t="s">
        <v>621</v>
      </c>
      <c r="C76" s="140"/>
      <c r="D76" s="140"/>
      <c r="E76" s="140"/>
      <c r="F76" s="140"/>
      <c r="G76" s="140"/>
      <c r="H76" s="140"/>
    </row>
    <row r="77" spans="1:8" x14ac:dyDescent="0.2">
      <c r="A77" s="34"/>
      <c r="B77" s="140" t="s">
        <v>622</v>
      </c>
      <c r="C77" s="140"/>
      <c r="D77" s="140"/>
      <c r="E77" s="140"/>
      <c r="F77" s="140"/>
      <c r="G77" s="140"/>
      <c r="H77" s="140"/>
    </row>
    <row r="78" spans="1:8" x14ac:dyDescent="0.2">
      <c r="A78" s="34"/>
      <c r="B78" s="34"/>
      <c r="C78" s="34"/>
      <c r="D78" s="36"/>
      <c r="E78" s="36"/>
      <c r="F78" s="36"/>
      <c r="G78" s="36"/>
    </row>
    <row r="79" spans="1:8" x14ac:dyDescent="0.2">
      <c r="A79" s="34"/>
      <c r="B79" s="141" t="s">
        <v>115</v>
      </c>
      <c r="C79" s="142"/>
      <c r="D79" s="143"/>
      <c r="E79" s="37"/>
      <c r="F79" s="36"/>
      <c r="G79" s="36"/>
    </row>
    <row r="80" spans="1:8" x14ac:dyDescent="0.2">
      <c r="A80" s="34"/>
      <c r="B80" s="135" t="s">
        <v>116</v>
      </c>
      <c r="C80" s="136"/>
      <c r="D80" s="18" t="s">
        <v>117</v>
      </c>
      <c r="E80" s="37"/>
      <c r="F80" s="36"/>
      <c r="G80" s="36"/>
    </row>
    <row r="81" spans="1:21" x14ac:dyDescent="0.2">
      <c r="A81" s="34"/>
      <c r="B81" s="135" t="s">
        <v>118</v>
      </c>
      <c r="C81" s="136"/>
      <c r="D81" s="18" t="s">
        <v>117</v>
      </c>
      <c r="E81" s="37"/>
      <c r="F81" s="36"/>
      <c r="G81" s="36"/>
    </row>
    <row r="82" spans="1:21" x14ac:dyDescent="0.2">
      <c r="A82" s="34"/>
      <c r="B82" s="135" t="s">
        <v>119</v>
      </c>
      <c r="C82" s="136"/>
      <c r="D82" s="23" t="s">
        <v>12</v>
      </c>
      <c r="E82" s="37"/>
      <c r="F82" s="36"/>
      <c r="G82" s="36"/>
    </row>
    <row r="83" spans="1:21" x14ac:dyDescent="0.2">
      <c r="A83" s="38"/>
      <c r="B83" s="39" t="s">
        <v>12</v>
      </c>
      <c r="C83" s="39" t="s">
        <v>623</v>
      </c>
      <c r="D83" s="39" t="s">
        <v>120</v>
      </c>
      <c r="E83" s="38"/>
      <c r="F83" s="38"/>
      <c r="G83" s="38"/>
    </row>
    <row r="84" spans="1:21" x14ac:dyDescent="0.2">
      <c r="A84" s="38"/>
      <c r="B84" s="40" t="s">
        <v>121</v>
      </c>
      <c r="C84" s="41">
        <v>45991</v>
      </c>
      <c r="D84" s="41">
        <v>46022</v>
      </c>
      <c r="E84" s="38"/>
      <c r="F84" s="38"/>
      <c r="G84" s="38"/>
    </row>
    <row r="85" spans="1:21" x14ac:dyDescent="0.2">
      <c r="A85" s="38"/>
      <c r="B85" s="42" t="s">
        <v>122</v>
      </c>
      <c r="C85" s="43">
        <v>1406.7754</v>
      </c>
      <c r="D85" s="43">
        <v>1413.0241000000001</v>
      </c>
      <c r="E85" s="38"/>
      <c r="F85" s="35"/>
      <c r="G85" s="44"/>
    </row>
    <row r="86" spans="1:21" ht="25.5" x14ac:dyDescent="0.2">
      <c r="A86" s="38"/>
      <c r="B86" s="42" t="s">
        <v>744</v>
      </c>
      <c r="C86" s="43">
        <v>1016.7375</v>
      </c>
      <c r="D86" s="43">
        <v>1021.2542</v>
      </c>
      <c r="E86" s="38"/>
      <c r="F86" s="35"/>
      <c r="G86" s="44"/>
    </row>
    <row r="87" spans="1:21" x14ac:dyDescent="0.2">
      <c r="A87" s="38"/>
      <c r="B87" s="42" t="s">
        <v>123</v>
      </c>
      <c r="C87" s="43">
        <v>1397.5497</v>
      </c>
      <c r="D87" s="43">
        <v>1403.6371999999999</v>
      </c>
      <c r="E87" s="38"/>
      <c r="F87" s="35"/>
      <c r="G87" s="44"/>
    </row>
    <row r="88" spans="1:21" ht="25.5" x14ac:dyDescent="0.2">
      <c r="A88" s="38"/>
      <c r="B88" s="42" t="s">
        <v>745</v>
      </c>
      <c r="C88" s="43">
        <v>1012.2822</v>
      </c>
      <c r="D88" s="43">
        <v>1016.6906</v>
      </c>
      <c r="E88" s="38"/>
      <c r="F88" s="35"/>
      <c r="G88" s="44"/>
    </row>
    <row r="89" spans="1:21" x14ac:dyDescent="0.2">
      <c r="A89" s="38"/>
      <c r="B89" s="38"/>
      <c r="C89" s="38"/>
      <c r="D89" s="38"/>
      <c r="E89" s="38"/>
      <c r="F89" s="38"/>
      <c r="G89" s="38"/>
    </row>
    <row r="90" spans="1:21" x14ac:dyDescent="0.2">
      <c r="A90" s="38"/>
      <c r="B90" s="135" t="s">
        <v>625</v>
      </c>
      <c r="C90" s="136"/>
      <c r="D90" s="45" t="s">
        <v>117</v>
      </c>
      <c r="E90" s="38"/>
      <c r="F90" s="38"/>
      <c r="G90" s="38"/>
    </row>
    <row r="91" spans="1:21" x14ac:dyDescent="0.2">
      <c r="A91" s="38"/>
      <c r="B91" s="46"/>
      <c r="C91" s="46"/>
      <c r="D91" s="46"/>
      <c r="E91" s="38"/>
      <c r="F91" s="38"/>
      <c r="G91" s="38"/>
    </row>
    <row r="92" spans="1:21" x14ac:dyDescent="0.2">
      <c r="A92" s="38"/>
      <c r="B92" s="134" t="s">
        <v>124</v>
      </c>
      <c r="C92" s="134"/>
      <c r="D92" s="45" t="s">
        <v>117</v>
      </c>
      <c r="E92" s="38"/>
      <c r="F92" s="38"/>
      <c r="G92" s="38"/>
    </row>
    <row r="93" spans="1:21" x14ac:dyDescent="0.2">
      <c r="A93" s="38"/>
      <c r="B93" s="213" t="s">
        <v>125</v>
      </c>
      <c r="C93" s="214"/>
      <c r="D93" s="47" t="s">
        <v>117</v>
      </c>
      <c r="E93" s="48"/>
      <c r="F93" s="38"/>
      <c r="G93" s="38"/>
    </row>
    <row r="94" spans="1:21" x14ac:dyDescent="0.2">
      <c r="A94" s="38"/>
      <c r="B94" s="135" t="s">
        <v>626</v>
      </c>
      <c r="C94" s="136"/>
      <c r="D94" s="18" t="s">
        <v>117</v>
      </c>
      <c r="E94" s="48"/>
      <c r="F94" s="38"/>
      <c r="G94" s="38"/>
      <c r="I94" s="49"/>
    </row>
    <row r="95" spans="1:21" x14ac:dyDescent="0.2">
      <c r="A95" s="46"/>
      <c r="B95" s="46"/>
      <c r="C95" s="46"/>
      <c r="D95" s="46"/>
      <c r="E95" s="46"/>
      <c r="F95" s="46"/>
      <c r="G95" s="46"/>
      <c r="I95" s="49"/>
    </row>
    <row r="96" spans="1:21" s="50" customFormat="1" x14ac:dyDescent="0.2">
      <c r="B96" s="137" t="s">
        <v>627</v>
      </c>
      <c r="C96" s="138"/>
      <c r="D96" s="139"/>
      <c r="I96" s="49"/>
      <c r="J96"/>
      <c r="K96" s="49"/>
      <c r="L96" s="49"/>
      <c r="M96" s="49"/>
      <c r="N96" s="51"/>
      <c r="Q96"/>
      <c r="R96"/>
      <c r="S96"/>
      <c r="T96"/>
      <c r="U96"/>
    </row>
    <row r="97" spans="2:21" s="50" customFormat="1" ht="38.25" x14ac:dyDescent="0.2">
      <c r="B97" s="133" t="s">
        <v>628</v>
      </c>
      <c r="C97" s="133"/>
      <c r="D97" s="52" t="s">
        <v>610</v>
      </c>
      <c r="I97" s="49"/>
      <c r="J97"/>
      <c r="K97" s="49"/>
      <c r="L97" s="49"/>
      <c r="M97" s="49"/>
      <c r="N97" s="51"/>
      <c r="Q97"/>
      <c r="R97"/>
      <c r="S97"/>
      <c r="T97"/>
      <c r="U97"/>
    </row>
    <row r="98" spans="2:21" s="50" customFormat="1" x14ac:dyDescent="0.2">
      <c r="B98" s="134" t="s">
        <v>629</v>
      </c>
      <c r="C98" s="134"/>
      <c r="D98" s="53"/>
      <c r="I98" s="49"/>
      <c r="J98"/>
      <c r="K98" s="49"/>
      <c r="L98" s="49"/>
      <c r="M98" s="49"/>
      <c r="N98" s="51"/>
    </row>
    <row r="99" spans="2:21" s="50" customFormat="1" x14ac:dyDescent="0.2">
      <c r="B99" s="134"/>
      <c r="C99" s="134"/>
      <c r="D99" s="54"/>
      <c r="I99"/>
      <c r="J99"/>
      <c r="K99" s="49"/>
      <c r="L99" s="49"/>
      <c r="M99" s="49"/>
      <c r="N99" s="51"/>
    </row>
    <row r="100" spans="2:21" s="50" customFormat="1" x14ac:dyDescent="0.2">
      <c r="B100" s="134" t="s">
        <v>630</v>
      </c>
      <c r="C100" s="134"/>
      <c r="D100" s="55">
        <v>5.450471746005368</v>
      </c>
      <c r="I100"/>
      <c r="J100"/>
      <c r="K100" s="49"/>
      <c r="L100" s="49"/>
      <c r="M100" s="49"/>
      <c r="N100" s="51"/>
    </row>
    <row r="101" spans="2:21" s="50" customFormat="1" x14ac:dyDescent="0.2">
      <c r="B101" s="134"/>
      <c r="C101" s="134"/>
      <c r="D101" s="54"/>
      <c r="I101"/>
      <c r="J101"/>
      <c r="K101" s="49"/>
      <c r="L101" s="49"/>
      <c r="M101" s="49"/>
      <c r="N101" s="51"/>
    </row>
    <row r="102" spans="2:21" s="50" customFormat="1" x14ac:dyDescent="0.2">
      <c r="B102" s="134" t="s">
        <v>735</v>
      </c>
      <c r="C102" s="134"/>
      <c r="D102" s="56">
        <v>1</v>
      </c>
      <c r="I102"/>
      <c r="J102"/>
      <c r="K102" s="49"/>
      <c r="L102" s="49"/>
      <c r="M102" s="49"/>
      <c r="N102" s="51"/>
    </row>
    <row r="103" spans="2:21" s="50" customFormat="1" x14ac:dyDescent="0.2">
      <c r="B103" s="134" t="s">
        <v>736</v>
      </c>
      <c r="C103" s="134"/>
      <c r="D103" s="56">
        <v>1</v>
      </c>
      <c r="I103"/>
      <c r="J103"/>
      <c r="K103" s="49"/>
      <c r="L103" s="49"/>
      <c r="M103" s="49"/>
      <c r="N103" s="51"/>
    </row>
    <row r="104" spans="2:21" s="50" customFormat="1" x14ac:dyDescent="0.2">
      <c r="B104" s="134"/>
      <c r="C104" s="134"/>
      <c r="D104" s="54"/>
      <c r="I104"/>
      <c r="J104"/>
      <c r="K104" s="49"/>
      <c r="L104" s="49"/>
      <c r="M104" s="49"/>
      <c r="N104" s="51"/>
    </row>
    <row r="105" spans="2:21" s="50" customFormat="1" x14ac:dyDescent="0.2">
      <c r="B105" s="134" t="s">
        <v>633</v>
      </c>
      <c r="C105" s="134"/>
      <c r="D105" s="57" t="s">
        <v>738</v>
      </c>
      <c r="I105"/>
      <c r="J105"/>
      <c r="K105" s="49"/>
      <c r="L105" s="49"/>
      <c r="M105" s="49"/>
      <c r="N105" s="51"/>
    </row>
    <row r="106" spans="2:21" s="50" customFormat="1" x14ac:dyDescent="0.2">
      <c r="B106" s="145" t="s">
        <v>634</v>
      </c>
      <c r="C106" s="147"/>
      <c r="D106" s="146"/>
      <c r="I106"/>
      <c r="J106"/>
      <c r="K106" s="49"/>
      <c r="L106" s="49"/>
      <c r="M106" s="49"/>
      <c r="N106" s="51"/>
    </row>
    <row r="107" spans="2:21" x14ac:dyDescent="0.2">
      <c r="H107" s="58"/>
    </row>
    <row r="108" spans="2:21" x14ac:dyDescent="0.2">
      <c r="B108" s="59" t="s">
        <v>635</v>
      </c>
    </row>
    <row r="110" spans="2:21" ht="153.75" customHeight="1" x14ac:dyDescent="0.2"/>
    <row r="113" spans="2:10" x14ac:dyDescent="0.2">
      <c r="B113" s="59" t="s">
        <v>636</v>
      </c>
      <c r="C113" s="60"/>
      <c r="D113" s="59"/>
    </row>
    <row r="114" spans="2:10" x14ac:dyDescent="0.2">
      <c r="B114" s="59" t="s">
        <v>737</v>
      </c>
      <c r="D114" s="59"/>
    </row>
    <row r="117" spans="2:10" x14ac:dyDescent="0.2">
      <c r="J117" s="16"/>
    </row>
    <row r="131" customFormat="1" ht="13.9" customHeight="1" x14ac:dyDescent="0.2"/>
    <row r="132" customFormat="1" ht="13.9" customHeight="1" x14ac:dyDescent="0.2"/>
    <row r="133" customFormat="1" ht="13.9" customHeight="1" x14ac:dyDescent="0.2"/>
    <row r="134" customFormat="1" ht="13.9" customHeight="1" x14ac:dyDescent="0.2"/>
    <row r="137" customFormat="1" ht="12.75" customHeight="1" x14ac:dyDescent="0.2"/>
  </sheetData>
  <mergeCells count="25">
    <mergeCell ref="B104:C104"/>
    <mergeCell ref="B105:C105"/>
    <mergeCell ref="B106:D106"/>
    <mergeCell ref="B99:C99"/>
    <mergeCell ref="B100:C100"/>
    <mergeCell ref="B101:C101"/>
    <mergeCell ref="B102:C102"/>
    <mergeCell ref="B103:C103"/>
    <mergeCell ref="A1:H1"/>
    <mergeCell ref="A2:H2"/>
    <mergeCell ref="A3:H3"/>
    <mergeCell ref="B75:H75"/>
    <mergeCell ref="B76:H76"/>
    <mergeCell ref="B77:H77"/>
    <mergeCell ref="B79:D79"/>
    <mergeCell ref="B80:C80"/>
    <mergeCell ref="B81:C81"/>
    <mergeCell ref="B82:C82"/>
    <mergeCell ref="B97:C97"/>
    <mergeCell ref="B98:C98"/>
    <mergeCell ref="B92:C92"/>
    <mergeCell ref="B93:C93"/>
    <mergeCell ref="B90:C90"/>
    <mergeCell ref="B94:C94"/>
    <mergeCell ref="B96:D96"/>
  </mergeCells>
  <hyperlinks>
    <hyperlink ref="I1" location="Index!B2" display="Index" xr:uid="{DB66AA85-DBFF-4589-B3B8-D18531E20D32}"/>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CF6E6-8D66-4F38-9CA6-D106D87612C9}">
  <sheetPr>
    <outlinePr summaryBelow="0" summaryRight="0"/>
  </sheetPr>
  <dimension ref="A1:P163"/>
  <sheetViews>
    <sheetView showGridLines="0" workbookViewId="0">
      <selection sqref="A1:H1"/>
    </sheetView>
  </sheetViews>
  <sheetFormatPr defaultRowHeight="12.75" x14ac:dyDescent="0.2"/>
  <cols>
    <col min="1" max="1" width="5.85546875" bestFit="1" customWidth="1"/>
    <col min="2" max="2" width="20.28515625" bestFit="1" customWidth="1"/>
    <col min="3" max="3" width="39.140625" bestFit="1" customWidth="1"/>
    <col min="4" max="4" width="10.7109375" bestFit="1" customWidth="1"/>
    <col min="5" max="5" width="9.42578125" bestFit="1" customWidth="1"/>
    <col min="6" max="6" width="10.140625" bestFit="1" customWidth="1"/>
    <col min="7" max="7" width="14" bestFit="1" customWidth="1"/>
    <col min="8" max="8" width="11.7109375" customWidth="1"/>
    <col min="9" max="9" width="5.7109375" bestFit="1" customWidth="1"/>
  </cols>
  <sheetData>
    <row r="1" spans="1:9" ht="15" x14ac:dyDescent="0.2">
      <c r="A1" s="144" t="s">
        <v>0</v>
      </c>
      <c r="B1" s="144"/>
      <c r="C1" s="144"/>
      <c r="D1" s="144"/>
      <c r="E1" s="144"/>
      <c r="F1" s="144"/>
      <c r="G1" s="144"/>
      <c r="H1" s="144"/>
      <c r="I1" s="1" t="s">
        <v>619</v>
      </c>
    </row>
    <row r="2" spans="1:9" ht="15" x14ac:dyDescent="0.2">
      <c r="A2" s="144" t="s">
        <v>1</v>
      </c>
      <c r="B2" s="144"/>
      <c r="C2" s="144"/>
      <c r="D2" s="144"/>
      <c r="E2" s="144"/>
      <c r="F2" s="144"/>
      <c r="G2" s="144"/>
      <c r="H2" s="144"/>
    </row>
    <row r="3" spans="1:9" ht="15" x14ac:dyDescent="0.2">
      <c r="A3" s="144" t="s">
        <v>759</v>
      </c>
      <c r="B3" s="144"/>
      <c r="C3" s="144"/>
      <c r="D3" s="144"/>
      <c r="E3" s="144"/>
      <c r="F3" s="144"/>
      <c r="G3" s="144"/>
      <c r="H3" s="144"/>
    </row>
    <row r="4" spans="1:9" s="16" customFormat="1" ht="30" x14ac:dyDescent="0.2">
      <c r="A4" s="14" t="s">
        <v>2</v>
      </c>
      <c r="B4" s="14" t="s">
        <v>3</v>
      </c>
      <c r="C4" s="14" t="s">
        <v>4</v>
      </c>
      <c r="D4" s="14" t="s">
        <v>5</v>
      </c>
      <c r="E4" s="14" t="s">
        <v>6</v>
      </c>
      <c r="F4" s="14" t="s">
        <v>7</v>
      </c>
      <c r="G4" s="14" t="s">
        <v>8</v>
      </c>
      <c r="H4" s="15" t="s">
        <v>618</v>
      </c>
    </row>
    <row r="5" spans="1:9" x14ac:dyDescent="0.2">
      <c r="A5" s="17"/>
      <c r="B5" s="17"/>
      <c r="C5" s="18" t="s">
        <v>9</v>
      </c>
      <c r="D5" s="17"/>
      <c r="E5" s="17"/>
      <c r="F5" s="17"/>
      <c r="G5" s="17"/>
      <c r="H5" s="19" t="s">
        <v>12</v>
      </c>
    </row>
    <row r="6" spans="1:9" x14ac:dyDescent="0.2">
      <c r="A6" s="17"/>
      <c r="B6" s="17"/>
      <c r="C6" s="18" t="s">
        <v>10</v>
      </c>
      <c r="D6" s="17"/>
      <c r="E6" s="17"/>
      <c r="F6" s="17"/>
      <c r="G6" s="17"/>
      <c r="H6" s="19" t="s">
        <v>12</v>
      </c>
    </row>
    <row r="7" spans="1:9" x14ac:dyDescent="0.2">
      <c r="A7" s="17"/>
      <c r="B7" s="17"/>
      <c r="C7" s="18" t="s">
        <v>11</v>
      </c>
      <c r="D7" s="17"/>
      <c r="E7" s="17" t="s">
        <v>12</v>
      </c>
      <c r="F7" s="20" t="s">
        <v>13</v>
      </c>
      <c r="G7" s="21">
        <v>0</v>
      </c>
      <c r="H7" s="19" t="s">
        <v>12</v>
      </c>
    </row>
    <row r="8" spans="1:9" x14ac:dyDescent="0.2">
      <c r="A8" s="17"/>
      <c r="B8" s="17"/>
      <c r="C8" s="22"/>
      <c r="D8" s="17"/>
      <c r="E8" s="17"/>
      <c r="F8" s="23"/>
      <c r="G8" s="23"/>
      <c r="H8" s="19" t="s">
        <v>12</v>
      </c>
    </row>
    <row r="9" spans="1:9" x14ac:dyDescent="0.2">
      <c r="A9" s="17"/>
      <c r="B9" s="17"/>
      <c r="C9" s="18" t="s">
        <v>14</v>
      </c>
      <c r="D9" s="17"/>
      <c r="E9" s="17"/>
      <c r="F9" s="17"/>
      <c r="G9" s="17"/>
      <c r="H9" s="19" t="s">
        <v>12</v>
      </c>
    </row>
    <row r="10" spans="1:9" x14ac:dyDescent="0.2">
      <c r="A10" s="17"/>
      <c r="B10" s="17"/>
      <c r="C10" s="18" t="s">
        <v>11</v>
      </c>
      <c r="D10" s="17"/>
      <c r="E10" s="17" t="s">
        <v>12</v>
      </c>
      <c r="F10" s="20" t="s">
        <v>13</v>
      </c>
      <c r="G10" s="21">
        <v>0</v>
      </c>
      <c r="H10" s="19" t="s">
        <v>12</v>
      </c>
    </row>
    <row r="11" spans="1:9" x14ac:dyDescent="0.2">
      <c r="A11" s="17"/>
      <c r="B11" s="17"/>
      <c r="C11" s="22"/>
      <c r="D11" s="17"/>
      <c r="E11" s="17"/>
      <c r="F11" s="23"/>
      <c r="G11" s="23"/>
      <c r="H11" s="19" t="s">
        <v>12</v>
      </c>
    </row>
    <row r="12" spans="1:9" x14ac:dyDescent="0.2">
      <c r="A12" s="17"/>
      <c r="B12" s="17"/>
      <c r="C12" s="18" t="s">
        <v>15</v>
      </c>
      <c r="D12" s="17"/>
      <c r="E12" s="17"/>
      <c r="F12" s="17"/>
      <c r="G12" s="17"/>
      <c r="H12" s="19" t="s">
        <v>12</v>
      </c>
    </row>
    <row r="13" spans="1:9" x14ac:dyDescent="0.2">
      <c r="A13" s="17"/>
      <c r="B13" s="17"/>
      <c r="C13" s="18" t="s">
        <v>11</v>
      </c>
      <c r="D13" s="17"/>
      <c r="E13" s="17" t="s">
        <v>12</v>
      </c>
      <c r="F13" s="20" t="s">
        <v>13</v>
      </c>
      <c r="G13" s="21">
        <v>0</v>
      </c>
      <c r="H13" s="19" t="s">
        <v>12</v>
      </c>
    </row>
    <row r="14" spans="1:9" x14ac:dyDescent="0.2">
      <c r="A14" s="17"/>
      <c r="B14" s="17"/>
      <c r="C14" s="22"/>
      <c r="D14" s="17"/>
      <c r="E14" s="17"/>
      <c r="F14" s="23"/>
      <c r="G14" s="23"/>
      <c r="H14" s="19" t="s">
        <v>12</v>
      </c>
    </row>
    <row r="15" spans="1:9" x14ac:dyDescent="0.2">
      <c r="A15" s="17"/>
      <c r="B15" s="17"/>
      <c r="C15" s="18" t="s">
        <v>16</v>
      </c>
      <c r="D15" s="17"/>
      <c r="E15" s="17"/>
      <c r="F15" s="17"/>
      <c r="G15" s="17"/>
      <c r="H15" s="19" t="s">
        <v>12</v>
      </c>
    </row>
    <row r="16" spans="1:9" x14ac:dyDescent="0.2">
      <c r="A16" s="17"/>
      <c r="B16" s="17"/>
      <c r="C16" s="18" t="s">
        <v>11</v>
      </c>
      <c r="D16" s="17"/>
      <c r="E16" s="17" t="s">
        <v>12</v>
      </c>
      <c r="F16" s="20" t="s">
        <v>13</v>
      </c>
      <c r="G16" s="21">
        <v>0</v>
      </c>
      <c r="H16" s="19" t="s">
        <v>12</v>
      </c>
    </row>
    <row r="17" spans="1:8" x14ac:dyDescent="0.2">
      <c r="A17" s="17"/>
      <c r="B17" s="17"/>
      <c r="C17" s="22"/>
      <c r="D17" s="17"/>
      <c r="E17" s="17"/>
      <c r="F17" s="23"/>
      <c r="G17" s="23"/>
      <c r="H17" s="19" t="s">
        <v>12</v>
      </c>
    </row>
    <row r="18" spans="1:8" x14ac:dyDescent="0.2">
      <c r="A18" s="17"/>
      <c r="B18" s="17"/>
      <c r="C18" s="18" t="s">
        <v>17</v>
      </c>
      <c r="D18" s="17"/>
      <c r="E18" s="17"/>
      <c r="F18" s="23"/>
      <c r="G18" s="23"/>
      <c r="H18" s="19" t="s">
        <v>12</v>
      </c>
    </row>
    <row r="19" spans="1:8" x14ac:dyDescent="0.2">
      <c r="A19" s="17"/>
      <c r="B19" s="17"/>
      <c r="C19" s="18" t="s">
        <v>11</v>
      </c>
      <c r="D19" s="17"/>
      <c r="E19" s="17" t="s">
        <v>12</v>
      </c>
      <c r="F19" s="20" t="s">
        <v>13</v>
      </c>
      <c r="G19" s="21">
        <v>0</v>
      </c>
      <c r="H19" s="19" t="s">
        <v>12</v>
      </c>
    </row>
    <row r="20" spans="1:8" x14ac:dyDescent="0.2">
      <c r="A20" s="17"/>
      <c r="B20" s="17"/>
      <c r="C20" s="22"/>
      <c r="D20" s="17"/>
      <c r="E20" s="17"/>
      <c r="F20" s="23"/>
      <c r="G20" s="23"/>
      <c r="H20" s="19" t="s">
        <v>12</v>
      </c>
    </row>
    <row r="21" spans="1:8" x14ac:dyDescent="0.2">
      <c r="A21" s="17"/>
      <c r="B21" s="17"/>
      <c r="C21" s="18" t="s">
        <v>18</v>
      </c>
      <c r="D21" s="17"/>
      <c r="E21" s="17"/>
      <c r="F21" s="23"/>
      <c r="G21" s="23"/>
      <c r="H21" s="19" t="s">
        <v>12</v>
      </c>
    </row>
    <row r="22" spans="1:8" x14ac:dyDescent="0.2">
      <c r="A22" s="17"/>
      <c r="B22" s="17"/>
      <c r="C22" s="18" t="s">
        <v>11</v>
      </c>
      <c r="D22" s="17"/>
      <c r="E22" s="17" t="s">
        <v>12</v>
      </c>
      <c r="F22" s="20" t="s">
        <v>13</v>
      </c>
      <c r="G22" s="21">
        <v>0</v>
      </c>
      <c r="H22" s="19" t="s">
        <v>12</v>
      </c>
    </row>
    <row r="23" spans="1:8" x14ac:dyDescent="0.2">
      <c r="A23" s="17"/>
      <c r="B23" s="17"/>
      <c r="C23" s="22"/>
      <c r="D23" s="17"/>
      <c r="E23" s="17"/>
      <c r="F23" s="23"/>
      <c r="G23" s="23"/>
      <c r="H23" s="19" t="s">
        <v>12</v>
      </c>
    </row>
    <row r="24" spans="1:8" x14ac:dyDescent="0.2">
      <c r="A24" s="17"/>
      <c r="B24" s="17"/>
      <c r="C24" s="18" t="s">
        <v>19</v>
      </c>
      <c r="D24" s="17"/>
      <c r="E24" s="17"/>
      <c r="F24" s="24">
        <v>0</v>
      </c>
      <c r="G24" s="21">
        <v>0</v>
      </c>
      <c r="H24" s="19" t="s">
        <v>12</v>
      </c>
    </row>
    <row r="25" spans="1:8" x14ac:dyDescent="0.2">
      <c r="A25" s="17"/>
      <c r="B25" s="17"/>
      <c r="C25" s="22"/>
      <c r="D25" s="17"/>
      <c r="E25" s="17"/>
      <c r="F25" s="23"/>
      <c r="G25" s="23"/>
      <c r="H25" s="19" t="s">
        <v>12</v>
      </c>
    </row>
    <row r="26" spans="1:8" x14ac:dyDescent="0.2">
      <c r="A26" s="17"/>
      <c r="B26" s="17"/>
      <c r="C26" s="18" t="s">
        <v>20</v>
      </c>
      <c r="D26" s="17"/>
      <c r="E26" s="17"/>
      <c r="F26" s="23"/>
      <c r="G26" s="23"/>
      <c r="H26" s="19" t="s">
        <v>12</v>
      </c>
    </row>
    <row r="27" spans="1:8" x14ac:dyDescent="0.2">
      <c r="A27" s="17"/>
      <c r="B27" s="17"/>
      <c r="C27" s="18" t="s">
        <v>10</v>
      </c>
      <c r="D27" s="17"/>
      <c r="E27" s="17"/>
      <c r="F27" s="23"/>
      <c r="G27" s="23"/>
      <c r="H27" s="19" t="s">
        <v>12</v>
      </c>
    </row>
    <row r="28" spans="1:8" ht="25.5" x14ac:dyDescent="0.2">
      <c r="A28" s="25">
        <v>1</v>
      </c>
      <c r="B28" s="26" t="s">
        <v>21</v>
      </c>
      <c r="C28" s="26" t="s">
        <v>22</v>
      </c>
      <c r="D28" s="26" t="s">
        <v>23</v>
      </c>
      <c r="E28" s="27">
        <v>5000</v>
      </c>
      <c r="F28" s="28">
        <v>5117.2</v>
      </c>
      <c r="G28" s="29">
        <v>6.6613249999999999E-2</v>
      </c>
      <c r="H28" s="19">
        <v>6.9</v>
      </c>
    </row>
    <row r="29" spans="1:8" ht="25.5" x14ac:dyDescent="0.2">
      <c r="A29" s="25">
        <v>2</v>
      </c>
      <c r="B29" s="26" t="s">
        <v>24</v>
      </c>
      <c r="C29" s="26" t="s">
        <v>25</v>
      </c>
      <c r="D29" s="26" t="s">
        <v>23</v>
      </c>
      <c r="E29" s="27">
        <v>4500</v>
      </c>
      <c r="F29" s="28">
        <v>4558.8239999999996</v>
      </c>
      <c r="G29" s="29">
        <v>5.9344580000000001E-2</v>
      </c>
      <c r="H29" s="19">
        <v>6.9119000000000002</v>
      </c>
    </row>
    <row r="30" spans="1:8" ht="25.5" x14ac:dyDescent="0.2">
      <c r="A30" s="25">
        <v>3</v>
      </c>
      <c r="B30" s="26" t="s">
        <v>26</v>
      </c>
      <c r="C30" s="26" t="s">
        <v>27</v>
      </c>
      <c r="D30" s="26" t="s">
        <v>28</v>
      </c>
      <c r="E30" s="27">
        <v>4000</v>
      </c>
      <c r="F30" s="28">
        <v>4056.1039999999998</v>
      </c>
      <c r="G30" s="29">
        <v>5.2800409999999999E-2</v>
      </c>
      <c r="H30" s="19">
        <v>6.9108999999999998</v>
      </c>
    </row>
    <row r="31" spans="1:8" x14ac:dyDescent="0.2">
      <c r="A31" s="25">
        <v>4</v>
      </c>
      <c r="B31" s="26" t="s">
        <v>29</v>
      </c>
      <c r="C31" s="26" t="s">
        <v>30</v>
      </c>
      <c r="D31" s="26" t="s">
        <v>23</v>
      </c>
      <c r="E31" s="27">
        <v>300</v>
      </c>
      <c r="F31" s="28">
        <v>3040.0410000000002</v>
      </c>
      <c r="G31" s="29">
        <v>3.9573789999999998E-2</v>
      </c>
      <c r="H31" s="19">
        <v>7.04</v>
      </c>
    </row>
    <row r="32" spans="1:8" ht="25.5" x14ac:dyDescent="0.2">
      <c r="A32" s="25">
        <v>5</v>
      </c>
      <c r="B32" s="26" t="s">
        <v>31</v>
      </c>
      <c r="C32" s="26" t="s">
        <v>32</v>
      </c>
      <c r="D32" s="26" t="s">
        <v>23</v>
      </c>
      <c r="E32" s="27">
        <v>2500</v>
      </c>
      <c r="F32" s="28">
        <v>2544.9425000000001</v>
      </c>
      <c r="G32" s="29">
        <v>3.312884E-2</v>
      </c>
      <c r="H32" s="19">
        <v>6.98</v>
      </c>
    </row>
    <row r="33" spans="1:8" x14ac:dyDescent="0.2">
      <c r="A33" s="25">
        <v>6</v>
      </c>
      <c r="B33" s="26" t="s">
        <v>33</v>
      </c>
      <c r="C33" s="26" t="s">
        <v>34</v>
      </c>
      <c r="D33" s="26" t="s">
        <v>28</v>
      </c>
      <c r="E33" s="27">
        <v>2500</v>
      </c>
      <c r="F33" s="28">
        <v>2534.1374999999998</v>
      </c>
      <c r="G33" s="29">
        <v>3.2988190000000001E-2</v>
      </c>
      <c r="H33" s="19">
        <v>6.8183999999999996</v>
      </c>
    </row>
    <row r="34" spans="1:8" x14ac:dyDescent="0.2">
      <c r="A34" s="25">
        <v>7</v>
      </c>
      <c r="B34" s="26" t="s">
        <v>35</v>
      </c>
      <c r="C34" s="26" t="s">
        <v>36</v>
      </c>
      <c r="D34" s="26" t="s">
        <v>23</v>
      </c>
      <c r="E34" s="27">
        <v>2500</v>
      </c>
      <c r="F34" s="28">
        <v>2531.165</v>
      </c>
      <c r="G34" s="29">
        <v>3.2949489999999998E-2</v>
      </c>
      <c r="H34" s="19">
        <v>7.17</v>
      </c>
    </row>
    <row r="35" spans="1:8" ht="25.5" x14ac:dyDescent="0.2">
      <c r="A35" s="25">
        <v>8</v>
      </c>
      <c r="B35" s="26" t="s">
        <v>37</v>
      </c>
      <c r="C35" s="26" t="s">
        <v>38</v>
      </c>
      <c r="D35" s="26" t="s">
        <v>23</v>
      </c>
      <c r="E35" s="27">
        <v>2500</v>
      </c>
      <c r="F35" s="28">
        <v>2502.3924999999999</v>
      </c>
      <c r="G35" s="29">
        <v>3.2574939999999997E-2</v>
      </c>
      <c r="H35" s="19">
        <v>7.2350000000000003</v>
      </c>
    </row>
    <row r="36" spans="1:8" ht="25.5" x14ac:dyDescent="0.2">
      <c r="A36" s="25">
        <v>9</v>
      </c>
      <c r="B36" s="26" t="s">
        <v>39</v>
      </c>
      <c r="C36" s="26" t="s">
        <v>40</v>
      </c>
      <c r="D36" s="26" t="s">
        <v>23</v>
      </c>
      <c r="E36" s="27">
        <v>2500</v>
      </c>
      <c r="F36" s="28">
        <v>2501.5075000000002</v>
      </c>
      <c r="G36" s="29">
        <v>3.2563420000000003E-2</v>
      </c>
      <c r="H36" s="19">
        <v>7.37</v>
      </c>
    </row>
    <row r="37" spans="1:8" x14ac:dyDescent="0.2">
      <c r="A37" s="25">
        <v>10</v>
      </c>
      <c r="B37" s="26" t="s">
        <v>41</v>
      </c>
      <c r="C37" s="26" t="s">
        <v>42</v>
      </c>
      <c r="D37" s="26" t="s">
        <v>28</v>
      </c>
      <c r="E37" s="27">
        <v>2500</v>
      </c>
      <c r="F37" s="28">
        <v>2487.5549999999998</v>
      </c>
      <c r="G37" s="29">
        <v>3.2381800000000002E-2</v>
      </c>
      <c r="H37" s="19">
        <v>6.7850000000000001</v>
      </c>
    </row>
    <row r="38" spans="1:8" ht="25.5" x14ac:dyDescent="0.2">
      <c r="A38" s="25">
        <v>11</v>
      </c>
      <c r="B38" s="26" t="s">
        <v>43</v>
      </c>
      <c r="C38" s="26" t="s">
        <v>44</v>
      </c>
      <c r="D38" s="26" t="s">
        <v>28</v>
      </c>
      <c r="E38" s="27">
        <v>2000</v>
      </c>
      <c r="F38" s="28">
        <v>2035.9880000000001</v>
      </c>
      <c r="G38" s="29">
        <v>2.6503510000000001E-2</v>
      </c>
      <c r="H38" s="19">
        <v>6.9649000000000001</v>
      </c>
    </row>
    <row r="39" spans="1:8" ht="25.5" x14ac:dyDescent="0.2">
      <c r="A39" s="25">
        <v>12</v>
      </c>
      <c r="B39" s="26" t="s">
        <v>45</v>
      </c>
      <c r="C39" s="26" t="s">
        <v>46</v>
      </c>
      <c r="D39" s="26" t="s">
        <v>28</v>
      </c>
      <c r="E39" s="27">
        <v>200</v>
      </c>
      <c r="F39" s="28">
        <v>2028.308</v>
      </c>
      <c r="G39" s="29">
        <v>2.640354E-2</v>
      </c>
      <c r="H39" s="19">
        <v>6.61</v>
      </c>
    </row>
    <row r="40" spans="1:8" x14ac:dyDescent="0.2">
      <c r="A40" s="25">
        <v>13</v>
      </c>
      <c r="B40" s="26" t="s">
        <v>47</v>
      </c>
      <c r="C40" s="26" t="s">
        <v>48</v>
      </c>
      <c r="D40" s="26" t="s">
        <v>23</v>
      </c>
      <c r="E40" s="27">
        <v>2000</v>
      </c>
      <c r="F40" s="28">
        <v>2026.5840000000001</v>
      </c>
      <c r="G40" s="29">
        <v>2.6381100000000001E-2</v>
      </c>
      <c r="H40" s="19">
        <v>7.59</v>
      </c>
    </row>
    <row r="41" spans="1:8" ht="25.5" x14ac:dyDescent="0.2">
      <c r="A41" s="25">
        <v>14</v>
      </c>
      <c r="B41" s="26" t="s">
        <v>49</v>
      </c>
      <c r="C41" s="26" t="s">
        <v>50</v>
      </c>
      <c r="D41" s="26" t="s">
        <v>23</v>
      </c>
      <c r="E41" s="27">
        <v>2000</v>
      </c>
      <c r="F41" s="28">
        <v>2024.69</v>
      </c>
      <c r="G41" s="29">
        <v>2.6356439999999998E-2</v>
      </c>
      <c r="H41" s="19">
        <v>7.2774999999999999</v>
      </c>
    </row>
    <row r="42" spans="1:8" x14ac:dyDescent="0.2">
      <c r="A42" s="25">
        <v>15</v>
      </c>
      <c r="B42" s="26" t="s">
        <v>51</v>
      </c>
      <c r="C42" s="26" t="s">
        <v>52</v>
      </c>
      <c r="D42" s="26" t="s">
        <v>23</v>
      </c>
      <c r="E42" s="27">
        <v>2000</v>
      </c>
      <c r="F42" s="28">
        <v>2006.33</v>
      </c>
      <c r="G42" s="29">
        <v>2.6117439999999999E-2</v>
      </c>
      <c r="H42" s="19">
        <v>6.6867000000000001</v>
      </c>
    </row>
    <row r="43" spans="1:8" x14ac:dyDescent="0.2">
      <c r="A43" s="25">
        <v>16</v>
      </c>
      <c r="B43" s="26" t="s">
        <v>53</v>
      </c>
      <c r="C43" s="26" t="s">
        <v>54</v>
      </c>
      <c r="D43" s="26" t="s">
        <v>23</v>
      </c>
      <c r="E43" s="27">
        <v>2000</v>
      </c>
      <c r="F43" s="28">
        <v>2002.884</v>
      </c>
      <c r="G43" s="29">
        <v>2.6072580000000001E-2</v>
      </c>
      <c r="H43" s="19">
        <v>7.26</v>
      </c>
    </row>
    <row r="44" spans="1:8" ht="25.5" x14ac:dyDescent="0.2">
      <c r="A44" s="25">
        <v>17</v>
      </c>
      <c r="B44" s="26" t="s">
        <v>55</v>
      </c>
      <c r="C44" s="26" t="s">
        <v>56</v>
      </c>
      <c r="D44" s="26" t="s">
        <v>28</v>
      </c>
      <c r="E44" s="27">
        <v>1500</v>
      </c>
      <c r="F44" s="28">
        <v>1520.46</v>
      </c>
      <c r="G44" s="29">
        <v>1.979262E-2</v>
      </c>
      <c r="H44" s="19">
        <v>6.7689000000000004</v>
      </c>
    </row>
    <row r="45" spans="1:8" x14ac:dyDescent="0.2">
      <c r="A45" s="25">
        <v>18</v>
      </c>
      <c r="B45" s="26" t="s">
        <v>57</v>
      </c>
      <c r="C45" s="26" t="s">
        <v>58</v>
      </c>
      <c r="D45" s="26" t="s">
        <v>28</v>
      </c>
      <c r="E45" s="27">
        <v>15</v>
      </c>
      <c r="F45" s="28">
        <v>1503.7560000000001</v>
      </c>
      <c r="G45" s="29">
        <v>1.9575169999999999E-2</v>
      </c>
      <c r="H45" s="19">
        <v>6.8891999999999998</v>
      </c>
    </row>
    <row r="46" spans="1:8" x14ac:dyDescent="0.2">
      <c r="A46" s="25">
        <v>19</v>
      </c>
      <c r="B46" s="26" t="s">
        <v>59</v>
      </c>
      <c r="C46" s="26" t="s">
        <v>60</v>
      </c>
      <c r="D46" s="26" t="s">
        <v>23</v>
      </c>
      <c r="E46" s="27">
        <v>1500</v>
      </c>
      <c r="F46" s="28">
        <v>1492.9124999999999</v>
      </c>
      <c r="G46" s="29">
        <v>1.943402E-2</v>
      </c>
      <c r="H46" s="19">
        <v>7.5838000000000001</v>
      </c>
    </row>
    <row r="47" spans="1:8" ht="25.5" x14ac:dyDescent="0.2">
      <c r="A47" s="25">
        <v>20</v>
      </c>
      <c r="B47" s="26" t="s">
        <v>61</v>
      </c>
      <c r="C47" s="26" t="s">
        <v>62</v>
      </c>
      <c r="D47" s="26" t="s">
        <v>23</v>
      </c>
      <c r="E47" s="27">
        <v>1400</v>
      </c>
      <c r="F47" s="28">
        <v>1402.0817999999999</v>
      </c>
      <c r="G47" s="29">
        <v>1.8251630000000001E-2</v>
      </c>
      <c r="H47" s="19">
        <v>7.3075000000000001</v>
      </c>
    </row>
    <row r="48" spans="1:8" ht="25.5" x14ac:dyDescent="0.2">
      <c r="A48" s="25">
        <v>21</v>
      </c>
      <c r="B48" s="26" t="s">
        <v>63</v>
      </c>
      <c r="C48" s="26" t="s">
        <v>64</v>
      </c>
      <c r="D48" s="26" t="s">
        <v>28</v>
      </c>
      <c r="E48" s="27">
        <v>1300</v>
      </c>
      <c r="F48" s="28">
        <v>1291.5604000000001</v>
      </c>
      <c r="G48" s="29">
        <v>1.681291E-2</v>
      </c>
      <c r="H48" s="19">
        <v>6.8849999999999998</v>
      </c>
    </row>
    <row r="49" spans="1:8" x14ac:dyDescent="0.2">
      <c r="A49" s="25">
        <v>22</v>
      </c>
      <c r="B49" s="26" t="s">
        <v>65</v>
      </c>
      <c r="C49" s="26" t="s">
        <v>66</v>
      </c>
      <c r="D49" s="26" t="s">
        <v>23</v>
      </c>
      <c r="E49" s="27">
        <v>100</v>
      </c>
      <c r="F49" s="28">
        <v>1017.028</v>
      </c>
      <c r="G49" s="29">
        <v>1.323918E-2</v>
      </c>
      <c r="H49" s="19">
        <v>7.03</v>
      </c>
    </row>
    <row r="50" spans="1:8" ht="25.5" x14ac:dyDescent="0.2">
      <c r="A50" s="25">
        <v>23</v>
      </c>
      <c r="B50" s="26" t="s">
        <v>67</v>
      </c>
      <c r="C50" s="26" t="s">
        <v>68</v>
      </c>
      <c r="D50" s="26" t="s">
        <v>23</v>
      </c>
      <c r="E50" s="27">
        <v>1000</v>
      </c>
      <c r="F50" s="28">
        <v>1014.078</v>
      </c>
      <c r="G50" s="29">
        <v>1.320078E-2</v>
      </c>
      <c r="H50" s="19">
        <v>7.0049999999999999</v>
      </c>
    </row>
    <row r="51" spans="1:8" ht="25.5" x14ac:dyDescent="0.2">
      <c r="A51" s="25">
        <v>24</v>
      </c>
      <c r="B51" s="26" t="s">
        <v>69</v>
      </c>
      <c r="C51" s="26" t="s">
        <v>70</v>
      </c>
      <c r="D51" s="26" t="s">
        <v>23</v>
      </c>
      <c r="E51" s="27">
        <v>1000</v>
      </c>
      <c r="F51" s="28">
        <v>983.07399999999996</v>
      </c>
      <c r="G51" s="29">
        <v>1.279719E-2</v>
      </c>
      <c r="H51" s="19">
        <v>7.0137999999999998</v>
      </c>
    </row>
    <row r="52" spans="1:8" ht="25.5" x14ac:dyDescent="0.2">
      <c r="A52" s="25">
        <v>25</v>
      </c>
      <c r="B52" s="26" t="s">
        <v>71</v>
      </c>
      <c r="C52" s="26" t="s">
        <v>72</v>
      </c>
      <c r="D52" s="26" t="s">
        <v>23</v>
      </c>
      <c r="E52" s="27">
        <v>500</v>
      </c>
      <c r="F52" s="28">
        <v>506.3125</v>
      </c>
      <c r="G52" s="29">
        <v>6.5909300000000001E-3</v>
      </c>
      <c r="H52" s="19">
        <v>6.8288000000000002</v>
      </c>
    </row>
    <row r="53" spans="1:8" x14ac:dyDescent="0.2">
      <c r="A53" s="25">
        <v>26</v>
      </c>
      <c r="B53" s="26" t="s">
        <v>73</v>
      </c>
      <c r="C53" s="26" t="s">
        <v>74</v>
      </c>
      <c r="D53" s="26" t="s">
        <v>28</v>
      </c>
      <c r="E53" s="27">
        <v>500</v>
      </c>
      <c r="F53" s="28">
        <v>497.61799999999999</v>
      </c>
      <c r="G53" s="29">
        <v>6.47775E-3</v>
      </c>
      <c r="H53" s="19">
        <v>6.77</v>
      </c>
    </row>
    <row r="54" spans="1:8" ht="25.5" x14ac:dyDescent="0.2">
      <c r="A54" s="25">
        <v>27</v>
      </c>
      <c r="B54" s="26" t="s">
        <v>75</v>
      </c>
      <c r="C54" s="26" t="s">
        <v>76</v>
      </c>
      <c r="D54" s="26" t="s">
        <v>23</v>
      </c>
      <c r="E54" s="27">
        <v>400</v>
      </c>
      <c r="F54" s="28">
        <v>403.90120000000002</v>
      </c>
      <c r="G54" s="29">
        <v>5.25779E-3</v>
      </c>
      <c r="H54" s="19">
        <v>6.9850000000000003</v>
      </c>
    </row>
    <row r="55" spans="1:8" x14ac:dyDescent="0.2">
      <c r="A55" s="17"/>
      <c r="B55" s="17"/>
      <c r="C55" s="18" t="s">
        <v>11</v>
      </c>
      <c r="D55" s="17"/>
      <c r="E55" s="17" t="s">
        <v>12</v>
      </c>
      <c r="F55" s="24">
        <v>55631.435400000002</v>
      </c>
      <c r="G55" s="21">
        <v>0.72418329000000004</v>
      </c>
      <c r="H55" s="19" t="s">
        <v>12</v>
      </c>
    </row>
    <row r="56" spans="1:8" x14ac:dyDescent="0.2">
      <c r="A56" s="17"/>
      <c r="B56" s="17"/>
      <c r="C56" s="22"/>
      <c r="D56" s="17"/>
      <c r="E56" s="17"/>
      <c r="F56" s="23"/>
      <c r="G56" s="23"/>
      <c r="H56" s="19" t="s">
        <v>12</v>
      </c>
    </row>
    <row r="57" spans="1:8" x14ac:dyDescent="0.2">
      <c r="A57" s="17"/>
      <c r="B57" s="17"/>
      <c r="C57" s="18" t="s">
        <v>77</v>
      </c>
      <c r="D57" s="17"/>
      <c r="E57" s="17"/>
      <c r="F57" s="17"/>
      <c r="G57" s="17"/>
      <c r="H57" s="19" t="s">
        <v>12</v>
      </c>
    </row>
    <row r="58" spans="1:8" x14ac:dyDescent="0.2">
      <c r="A58" s="17"/>
      <c r="B58" s="17"/>
      <c r="C58" s="18" t="s">
        <v>11</v>
      </c>
      <c r="D58" s="17"/>
      <c r="E58" s="17" t="s">
        <v>12</v>
      </c>
      <c r="F58" s="20" t="s">
        <v>13</v>
      </c>
      <c r="G58" s="21">
        <v>0</v>
      </c>
      <c r="H58" s="19" t="s">
        <v>12</v>
      </c>
    </row>
    <row r="59" spans="1:8" x14ac:dyDescent="0.2">
      <c r="A59" s="17"/>
      <c r="B59" s="17"/>
      <c r="C59" s="22"/>
      <c r="D59" s="17"/>
      <c r="E59" s="17"/>
      <c r="F59" s="23"/>
      <c r="G59" s="23"/>
      <c r="H59" s="19" t="s">
        <v>12</v>
      </c>
    </row>
    <row r="60" spans="1:8" x14ac:dyDescent="0.2">
      <c r="A60" s="17"/>
      <c r="B60" s="17"/>
      <c r="C60" s="18" t="s">
        <v>78</v>
      </c>
      <c r="D60" s="17"/>
      <c r="E60" s="17"/>
      <c r="F60" s="17"/>
      <c r="G60" s="17"/>
      <c r="H60" s="19" t="s">
        <v>12</v>
      </c>
    </row>
    <row r="61" spans="1:8" ht="25.5" x14ac:dyDescent="0.2">
      <c r="A61" s="25">
        <v>1</v>
      </c>
      <c r="B61" s="26" t="s">
        <v>79</v>
      </c>
      <c r="C61" s="26" t="s">
        <v>80</v>
      </c>
      <c r="D61" s="26" t="s">
        <v>81</v>
      </c>
      <c r="E61" s="27">
        <v>9800000</v>
      </c>
      <c r="F61" s="28">
        <v>9715.3181999999997</v>
      </c>
      <c r="G61" s="29">
        <v>0.12646935000000001</v>
      </c>
      <c r="H61" s="19">
        <v>6.7084999999999999</v>
      </c>
    </row>
    <row r="62" spans="1:8" ht="25.5" x14ac:dyDescent="0.2">
      <c r="A62" s="25">
        <v>2</v>
      </c>
      <c r="B62" s="26" t="s">
        <v>82</v>
      </c>
      <c r="C62" s="26" t="s">
        <v>83</v>
      </c>
      <c r="D62" s="26" t="s">
        <v>81</v>
      </c>
      <c r="E62" s="27">
        <v>1500000</v>
      </c>
      <c r="F62" s="28">
        <v>1513.4445000000001</v>
      </c>
      <c r="G62" s="29">
        <v>1.970129E-2</v>
      </c>
      <c r="H62" s="19">
        <v>6.7618999999999998</v>
      </c>
    </row>
    <row r="63" spans="1:8" x14ac:dyDescent="0.2">
      <c r="A63" s="25">
        <v>3</v>
      </c>
      <c r="B63" s="26" t="s">
        <v>84</v>
      </c>
      <c r="C63" s="26" t="s">
        <v>85</v>
      </c>
      <c r="D63" s="26" t="s">
        <v>81</v>
      </c>
      <c r="E63" s="27">
        <v>1000000</v>
      </c>
      <c r="F63" s="28">
        <v>1038.473</v>
      </c>
      <c r="G63" s="29">
        <v>1.351834E-2</v>
      </c>
      <c r="H63" s="19">
        <v>6.4870000000000001</v>
      </c>
    </row>
    <row r="64" spans="1:8" ht="25.5" x14ac:dyDescent="0.2">
      <c r="A64" s="25">
        <v>4</v>
      </c>
      <c r="B64" s="26" t="s">
        <v>86</v>
      </c>
      <c r="C64" s="26" t="s">
        <v>87</v>
      </c>
      <c r="D64" s="26" t="s">
        <v>81</v>
      </c>
      <c r="E64" s="27">
        <v>1000000</v>
      </c>
      <c r="F64" s="28">
        <v>1021.972</v>
      </c>
      <c r="G64" s="29">
        <v>1.3303540000000001E-2</v>
      </c>
      <c r="H64" s="19">
        <v>7.5395000000000003</v>
      </c>
    </row>
    <row r="65" spans="1:8" ht="25.5" x14ac:dyDescent="0.2">
      <c r="A65" s="25">
        <v>5</v>
      </c>
      <c r="B65" s="26" t="s">
        <v>88</v>
      </c>
      <c r="C65" s="26" t="s">
        <v>89</v>
      </c>
      <c r="D65" s="26" t="s">
        <v>81</v>
      </c>
      <c r="E65" s="27">
        <v>900000</v>
      </c>
      <c r="F65" s="28">
        <v>886.34069999999997</v>
      </c>
      <c r="G65" s="29">
        <v>1.153796E-2</v>
      </c>
      <c r="H65" s="19">
        <v>6.6765999999999996</v>
      </c>
    </row>
    <row r="66" spans="1:8" x14ac:dyDescent="0.2">
      <c r="A66" s="25">
        <v>6</v>
      </c>
      <c r="B66" s="26" t="s">
        <v>90</v>
      </c>
      <c r="C66" s="26" t="s">
        <v>91</v>
      </c>
      <c r="D66" s="26" t="s">
        <v>81</v>
      </c>
      <c r="E66" s="27">
        <v>500000</v>
      </c>
      <c r="F66" s="28">
        <v>512.45050000000003</v>
      </c>
      <c r="G66" s="29">
        <v>6.6708399999999999E-3</v>
      </c>
      <c r="H66" s="19">
        <v>6.9814999999999996</v>
      </c>
    </row>
    <row r="67" spans="1:8" x14ac:dyDescent="0.2">
      <c r="A67" s="25">
        <v>7</v>
      </c>
      <c r="B67" s="26" t="s">
        <v>92</v>
      </c>
      <c r="C67" s="26" t="s">
        <v>93</v>
      </c>
      <c r="D67" s="26" t="s">
        <v>81</v>
      </c>
      <c r="E67" s="27">
        <v>500000</v>
      </c>
      <c r="F67" s="28">
        <v>500.8845</v>
      </c>
      <c r="G67" s="29">
        <v>6.5202699999999999E-3</v>
      </c>
      <c r="H67" s="19">
        <v>7.4173999999999998</v>
      </c>
    </row>
    <row r="68" spans="1:8" x14ac:dyDescent="0.2">
      <c r="A68" s="17"/>
      <c r="B68" s="17"/>
      <c r="C68" s="18" t="s">
        <v>11</v>
      </c>
      <c r="D68" s="17"/>
      <c r="E68" s="17" t="s">
        <v>12</v>
      </c>
      <c r="F68" s="24">
        <v>15188.883400000001</v>
      </c>
      <c r="G68" s="21">
        <v>0.19772159</v>
      </c>
      <c r="H68" s="19" t="s">
        <v>12</v>
      </c>
    </row>
    <row r="69" spans="1:8" x14ac:dyDescent="0.2">
      <c r="A69" s="17"/>
      <c r="B69" s="17"/>
      <c r="C69" s="22"/>
      <c r="D69" s="17"/>
      <c r="E69" s="17"/>
      <c r="F69" s="23"/>
      <c r="G69" s="23"/>
      <c r="H69" s="19" t="s">
        <v>12</v>
      </c>
    </row>
    <row r="70" spans="1:8" x14ac:dyDescent="0.2">
      <c r="A70" s="17"/>
      <c r="B70" s="17"/>
      <c r="C70" s="18" t="s">
        <v>94</v>
      </c>
      <c r="D70" s="17"/>
      <c r="E70" s="17"/>
      <c r="F70" s="23"/>
      <c r="G70" s="23"/>
      <c r="H70" s="19" t="s">
        <v>12</v>
      </c>
    </row>
    <row r="71" spans="1:8" x14ac:dyDescent="0.2">
      <c r="A71" s="17"/>
      <c r="B71" s="17"/>
      <c r="C71" s="18" t="s">
        <v>11</v>
      </c>
      <c r="D71" s="17"/>
      <c r="E71" s="17" t="s">
        <v>12</v>
      </c>
      <c r="F71" s="20" t="s">
        <v>13</v>
      </c>
      <c r="G71" s="21">
        <v>0</v>
      </c>
      <c r="H71" s="19" t="s">
        <v>12</v>
      </c>
    </row>
    <row r="72" spans="1:8" x14ac:dyDescent="0.2">
      <c r="A72" s="17"/>
      <c r="B72" s="17"/>
      <c r="C72" s="22"/>
      <c r="D72" s="17"/>
      <c r="E72" s="17"/>
      <c r="F72" s="23"/>
      <c r="G72" s="23"/>
      <c r="H72" s="19" t="s">
        <v>12</v>
      </c>
    </row>
    <row r="73" spans="1:8" x14ac:dyDescent="0.2">
      <c r="A73" s="17"/>
      <c r="B73" s="17"/>
      <c r="C73" s="18" t="s">
        <v>95</v>
      </c>
      <c r="D73" s="17"/>
      <c r="E73" s="17"/>
      <c r="F73" s="24">
        <v>70820.318799999994</v>
      </c>
      <c r="G73" s="21">
        <v>0.92190488000000004</v>
      </c>
      <c r="H73" s="19" t="s">
        <v>12</v>
      </c>
    </row>
    <row r="74" spans="1:8" x14ac:dyDescent="0.2">
      <c r="A74" s="17"/>
      <c r="B74" s="17"/>
      <c r="C74" s="22"/>
      <c r="D74" s="17"/>
      <c r="E74" s="17"/>
      <c r="F74" s="23"/>
      <c r="G74" s="23"/>
      <c r="H74" s="19" t="s">
        <v>12</v>
      </c>
    </row>
    <row r="75" spans="1:8" x14ac:dyDescent="0.2">
      <c r="A75" s="17"/>
      <c r="B75" s="17"/>
      <c r="C75" s="18" t="s">
        <v>96</v>
      </c>
      <c r="D75" s="17"/>
      <c r="E75" s="17"/>
      <c r="F75" s="23"/>
      <c r="G75" s="23"/>
      <c r="H75" s="19" t="s">
        <v>12</v>
      </c>
    </row>
    <row r="76" spans="1:8" x14ac:dyDescent="0.2">
      <c r="A76" s="17"/>
      <c r="B76" s="17"/>
      <c r="C76" s="18" t="s">
        <v>97</v>
      </c>
      <c r="D76" s="17"/>
      <c r="E76" s="17"/>
      <c r="F76" s="23"/>
      <c r="G76" s="23"/>
      <c r="H76" s="19" t="s">
        <v>12</v>
      </c>
    </row>
    <row r="77" spans="1:8" x14ac:dyDescent="0.2">
      <c r="A77" s="25">
        <v>1</v>
      </c>
      <c r="B77" s="26" t="s">
        <v>98</v>
      </c>
      <c r="C77" s="26" t="s">
        <v>99</v>
      </c>
      <c r="D77" s="26" t="s">
        <v>100</v>
      </c>
      <c r="E77" s="27">
        <v>100</v>
      </c>
      <c r="F77" s="28">
        <v>493.9205</v>
      </c>
      <c r="G77" s="29">
        <v>6.4296199999999996E-3</v>
      </c>
      <c r="H77" s="19">
        <v>5.9112999999999998</v>
      </c>
    </row>
    <row r="78" spans="1:8" x14ac:dyDescent="0.2">
      <c r="A78" s="17"/>
      <c r="B78" s="17"/>
      <c r="C78" s="18" t="s">
        <v>11</v>
      </c>
      <c r="D78" s="17"/>
      <c r="E78" s="17" t="s">
        <v>12</v>
      </c>
      <c r="F78" s="24">
        <v>493.9205</v>
      </c>
      <c r="G78" s="21">
        <v>6.4296199999999996E-3</v>
      </c>
      <c r="H78" s="19" t="s">
        <v>12</v>
      </c>
    </row>
    <row r="79" spans="1:8" x14ac:dyDescent="0.2">
      <c r="A79" s="17"/>
      <c r="B79" s="17"/>
      <c r="C79" s="22"/>
      <c r="D79" s="17"/>
      <c r="E79" s="17"/>
      <c r="F79" s="23"/>
      <c r="G79" s="23"/>
      <c r="H79" s="19" t="s">
        <v>12</v>
      </c>
    </row>
    <row r="80" spans="1:8" x14ac:dyDescent="0.2">
      <c r="A80" s="17"/>
      <c r="B80" s="17"/>
      <c r="C80" s="18" t="s">
        <v>101</v>
      </c>
      <c r="D80" s="17"/>
      <c r="E80" s="17"/>
      <c r="F80" s="23"/>
      <c r="G80" s="23"/>
      <c r="H80" s="19" t="s">
        <v>12</v>
      </c>
    </row>
    <row r="81" spans="1:16" x14ac:dyDescent="0.2">
      <c r="A81" s="17"/>
      <c r="B81" s="17"/>
      <c r="C81" s="18" t="s">
        <v>11</v>
      </c>
      <c r="D81" s="17"/>
      <c r="E81" s="17" t="s">
        <v>12</v>
      </c>
      <c r="F81" s="20" t="s">
        <v>13</v>
      </c>
      <c r="G81" s="21">
        <v>0</v>
      </c>
      <c r="H81" s="19" t="s">
        <v>12</v>
      </c>
    </row>
    <row r="82" spans="1:16" x14ac:dyDescent="0.2">
      <c r="A82" s="17"/>
      <c r="B82" s="17"/>
      <c r="C82" s="22"/>
      <c r="D82" s="17"/>
      <c r="E82" s="17"/>
      <c r="F82" s="23"/>
      <c r="G82" s="23"/>
      <c r="H82" s="19" t="s">
        <v>12</v>
      </c>
    </row>
    <row r="83" spans="1:16" x14ac:dyDescent="0.2">
      <c r="A83" s="17"/>
      <c r="B83" s="17"/>
      <c r="C83" s="18" t="s">
        <v>102</v>
      </c>
      <c r="D83" s="17"/>
      <c r="E83" s="17"/>
      <c r="F83" s="23"/>
      <c r="G83" s="23"/>
      <c r="H83" s="19" t="s">
        <v>12</v>
      </c>
    </row>
    <row r="84" spans="1:16" x14ac:dyDescent="0.2">
      <c r="A84" s="17"/>
      <c r="B84" s="17"/>
      <c r="C84" s="18" t="s">
        <v>11</v>
      </c>
      <c r="D84" s="17"/>
      <c r="E84" s="17" t="s">
        <v>12</v>
      </c>
      <c r="F84" s="20" t="s">
        <v>13</v>
      </c>
      <c r="G84" s="21">
        <v>0</v>
      </c>
      <c r="H84" s="19" t="s">
        <v>12</v>
      </c>
    </row>
    <row r="85" spans="1:16" x14ac:dyDescent="0.2">
      <c r="A85" s="17"/>
      <c r="B85" s="17"/>
      <c r="C85" s="22"/>
      <c r="D85" s="17"/>
      <c r="E85" s="17"/>
      <c r="F85" s="23"/>
      <c r="G85" s="23"/>
      <c r="H85" s="19" t="s">
        <v>12</v>
      </c>
    </row>
    <row r="86" spans="1:16" x14ac:dyDescent="0.2">
      <c r="A86" s="17"/>
      <c r="B86" s="17"/>
      <c r="C86" s="18" t="s">
        <v>103</v>
      </c>
      <c r="D86" s="17"/>
      <c r="E86" s="17"/>
      <c r="F86" s="23"/>
      <c r="G86" s="23"/>
      <c r="H86" s="19" t="s">
        <v>12</v>
      </c>
    </row>
    <row r="87" spans="1:16" x14ac:dyDescent="0.2">
      <c r="A87" s="25">
        <v>1</v>
      </c>
      <c r="B87" s="26"/>
      <c r="C87" s="26" t="s">
        <v>104</v>
      </c>
      <c r="D87" s="26"/>
      <c r="E87" s="30"/>
      <c r="F87" s="28">
        <v>3017.274214</v>
      </c>
      <c r="G87" s="29">
        <v>3.9277430000000002E-2</v>
      </c>
      <c r="H87" s="19">
        <v>5.42</v>
      </c>
    </row>
    <row r="88" spans="1:16" x14ac:dyDescent="0.2">
      <c r="A88" s="17"/>
      <c r="B88" s="17"/>
      <c r="C88" s="18" t="s">
        <v>11</v>
      </c>
      <c r="D88" s="17"/>
      <c r="E88" s="17" t="s">
        <v>12</v>
      </c>
      <c r="F88" s="24">
        <v>3017.274214</v>
      </c>
      <c r="G88" s="21">
        <v>3.9277430000000002E-2</v>
      </c>
      <c r="H88" s="19" t="s">
        <v>12</v>
      </c>
    </row>
    <row r="89" spans="1:16" x14ac:dyDescent="0.2">
      <c r="A89" s="17"/>
      <c r="B89" s="17"/>
      <c r="C89" s="22"/>
      <c r="D89" s="17"/>
      <c r="E89" s="17"/>
      <c r="F89" s="23"/>
      <c r="G89" s="23"/>
      <c r="H89" s="19" t="s">
        <v>12</v>
      </c>
    </row>
    <row r="90" spans="1:16" x14ac:dyDescent="0.2">
      <c r="A90" s="17"/>
      <c r="B90" s="17"/>
      <c r="C90" s="18" t="s">
        <v>105</v>
      </c>
      <c r="D90" s="17"/>
      <c r="E90" s="17"/>
      <c r="F90" s="24">
        <v>3511.1947140000002</v>
      </c>
      <c r="G90" s="21">
        <v>4.5707049999999999E-2</v>
      </c>
      <c r="H90" s="19" t="s">
        <v>12</v>
      </c>
    </row>
    <row r="91" spans="1:16" x14ac:dyDescent="0.2">
      <c r="A91" s="17"/>
      <c r="B91" s="17"/>
      <c r="C91" s="23"/>
      <c r="D91" s="17"/>
      <c r="E91" s="17"/>
      <c r="F91" s="17"/>
      <c r="G91" s="17"/>
      <c r="H91" s="19" t="s">
        <v>12</v>
      </c>
    </row>
    <row r="92" spans="1:16" x14ac:dyDescent="0.2">
      <c r="A92" s="17"/>
      <c r="B92" s="17"/>
      <c r="C92" s="18" t="s">
        <v>106</v>
      </c>
      <c r="D92" s="17"/>
      <c r="E92" s="17"/>
      <c r="F92" s="17"/>
      <c r="G92" s="17"/>
      <c r="H92" s="19" t="s">
        <v>12</v>
      </c>
    </row>
    <row r="93" spans="1:16" x14ac:dyDescent="0.2">
      <c r="A93" s="17"/>
      <c r="B93" s="17"/>
      <c r="C93" s="18" t="s">
        <v>107</v>
      </c>
      <c r="D93" s="17"/>
      <c r="E93" s="17"/>
      <c r="F93" s="17"/>
      <c r="G93" s="17"/>
      <c r="H93" s="19" t="s">
        <v>12</v>
      </c>
    </row>
    <row r="94" spans="1:16" x14ac:dyDescent="0.2">
      <c r="A94" s="17"/>
      <c r="B94" s="17"/>
      <c r="C94" s="18" t="s">
        <v>11</v>
      </c>
      <c r="D94" s="17"/>
      <c r="E94" s="17" t="s">
        <v>12</v>
      </c>
      <c r="F94" s="20" t="s">
        <v>13</v>
      </c>
      <c r="G94" s="21">
        <v>0</v>
      </c>
      <c r="H94" s="19" t="s">
        <v>12</v>
      </c>
    </row>
    <row r="95" spans="1:16" x14ac:dyDescent="0.2">
      <c r="A95" s="17"/>
      <c r="B95" s="17"/>
      <c r="C95" s="22"/>
      <c r="D95" s="17"/>
      <c r="E95" s="17"/>
      <c r="F95" s="23"/>
      <c r="G95" s="23"/>
      <c r="H95" s="95" t="s">
        <v>12</v>
      </c>
    </row>
    <row r="96" spans="1:16" x14ac:dyDescent="0.2">
      <c r="A96" s="17"/>
      <c r="B96" s="17"/>
      <c r="C96" s="18" t="s">
        <v>624</v>
      </c>
      <c r="D96" s="17"/>
      <c r="E96" s="17"/>
      <c r="F96" s="23"/>
      <c r="G96" s="23"/>
      <c r="H96" s="95" t="s">
        <v>12</v>
      </c>
      <c r="J96" s="49"/>
      <c r="K96" s="49"/>
      <c r="L96" s="49"/>
      <c r="M96" s="49"/>
      <c r="N96" s="61"/>
      <c r="O96" s="61"/>
      <c r="P96" s="61"/>
    </row>
    <row r="97" spans="1:8" ht="25.5" x14ac:dyDescent="0.2">
      <c r="A97" s="25">
        <v>1</v>
      </c>
      <c r="B97" s="26" t="s">
        <v>108</v>
      </c>
      <c r="C97" s="26" t="s">
        <v>109</v>
      </c>
      <c r="D97" s="26"/>
      <c r="E97" s="62">
        <v>2586.3710000000001</v>
      </c>
      <c r="F97" s="28">
        <v>298.823933447</v>
      </c>
      <c r="G97" s="29">
        <v>3.8899500000000001E-3</v>
      </c>
      <c r="H97" s="95"/>
    </row>
    <row r="98" spans="1:8" x14ac:dyDescent="0.2">
      <c r="A98" s="17"/>
      <c r="B98" s="17"/>
      <c r="C98" s="18" t="s">
        <v>11</v>
      </c>
      <c r="D98" s="17"/>
      <c r="E98" s="17" t="s">
        <v>12</v>
      </c>
      <c r="F98" s="24">
        <f>SUM(F97)</f>
        <v>298.823933447</v>
      </c>
      <c r="G98" s="21">
        <f>SUM(G97)</f>
        <v>3.8899500000000001E-3</v>
      </c>
      <c r="H98" s="95" t="s">
        <v>12</v>
      </c>
    </row>
    <row r="99" spans="1:8" x14ac:dyDescent="0.2">
      <c r="A99" s="17"/>
      <c r="B99" s="17"/>
      <c r="C99" s="22"/>
      <c r="D99" s="17"/>
      <c r="E99" s="17"/>
      <c r="F99" s="23"/>
      <c r="G99" s="23"/>
      <c r="H99" s="19" t="s">
        <v>12</v>
      </c>
    </row>
    <row r="100" spans="1:8" x14ac:dyDescent="0.2">
      <c r="A100" s="17"/>
      <c r="B100" s="17"/>
      <c r="C100" s="18" t="s">
        <v>110</v>
      </c>
      <c r="D100" s="17"/>
      <c r="E100" s="17"/>
      <c r="F100" s="17"/>
      <c r="G100" s="17"/>
      <c r="H100" s="19" t="s">
        <v>12</v>
      </c>
    </row>
    <row r="101" spans="1:8" x14ac:dyDescent="0.2">
      <c r="A101" s="17"/>
      <c r="B101" s="17"/>
      <c r="C101" s="18" t="s">
        <v>111</v>
      </c>
      <c r="D101" s="17"/>
      <c r="E101" s="17"/>
      <c r="F101" s="17"/>
      <c r="G101" s="17"/>
      <c r="H101" s="19" t="s">
        <v>12</v>
      </c>
    </row>
    <row r="102" spans="1:8" x14ac:dyDescent="0.2">
      <c r="A102" s="17"/>
      <c r="B102" s="17"/>
      <c r="C102" s="18" t="s">
        <v>11</v>
      </c>
      <c r="D102" s="17"/>
      <c r="E102" s="17" t="s">
        <v>12</v>
      </c>
      <c r="F102" s="20" t="s">
        <v>13</v>
      </c>
      <c r="G102" s="21">
        <v>0</v>
      </c>
      <c r="H102" s="19" t="s">
        <v>12</v>
      </c>
    </row>
    <row r="103" spans="1:8" x14ac:dyDescent="0.2">
      <c r="A103" s="17"/>
      <c r="B103" s="17"/>
      <c r="C103" s="22"/>
      <c r="D103" s="17"/>
      <c r="E103" s="17"/>
      <c r="F103" s="23"/>
      <c r="G103" s="23"/>
      <c r="H103" s="19" t="s">
        <v>12</v>
      </c>
    </row>
    <row r="104" spans="1:8" x14ac:dyDescent="0.2">
      <c r="A104" s="17"/>
      <c r="B104" s="17"/>
      <c r="C104" s="18" t="s">
        <v>112</v>
      </c>
      <c r="D104" s="17"/>
      <c r="E104" s="17"/>
      <c r="F104" s="23"/>
      <c r="G104" s="23"/>
      <c r="H104" s="19" t="s">
        <v>12</v>
      </c>
    </row>
    <row r="105" spans="1:8" x14ac:dyDescent="0.2">
      <c r="A105" s="17"/>
      <c r="B105" s="17"/>
      <c r="C105" s="18" t="s">
        <v>11</v>
      </c>
      <c r="D105" s="17"/>
      <c r="E105" s="17" t="s">
        <v>12</v>
      </c>
      <c r="F105" s="20" t="s">
        <v>13</v>
      </c>
      <c r="G105" s="21">
        <v>0</v>
      </c>
      <c r="H105" s="19" t="s">
        <v>12</v>
      </c>
    </row>
    <row r="106" spans="1:8" x14ac:dyDescent="0.2">
      <c r="A106" s="17"/>
      <c r="B106" s="26"/>
      <c r="C106" s="26"/>
      <c r="D106" s="18"/>
      <c r="E106" s="17"/>
      <c r="F106" s="26"/>
      <c r="G106" s="30"/>
      <c r="H106" s="19" t="s">
        <v>12</v>
      </c>
    </row>
    <row r="107" spans="1:8" x14ac:dyDescent="0.2">
      <c r="A107" s="30"/>
      <c r="B107" s="26"/>
      <c r="C107" s="26" t="s">
        <v>113</v>
      </c>
      <c r="D107" s="26"/>
      <c r="E107" s="30"/>
      <c r="F107" s="28">
        <v>2189.21149659</v>
      </c>
      <c r="G107" s="29">
        <v>2.8498099999999998E-2</v>
      </c>
      <c r="H107" s="19" t="s">
        <v>12</v>
      </c>
    </row>
    <row r="108" spans="1:8" x14ac:dyDescent="0.2">
      <c r="A108" s="22"/>
      <c r="B108" s="22"/>
      <c r="C108" s="18" t="s">
        <v>114</v>
      </c>
      <c r="D108" s="23"/>
      <c r="E108" s="23"/>
      <c r="F108" s="24">
        <v>76819.548944037</v>
      </c>
      <c r="G108" s="31">
        <v>0.99999998000000001</v>
      </c>
      <c r="H108" s="19" t="s">
        <v>12</v>
      </c>
    </row>
    <row r="109" spans="1:8" x14ac:dyDescent="0.2">
      <c r="A109" s="32"/>
      <c r="B109" s="32"/>
      <c r="C109" s="32"/>
      <c r="D109" s="33"/>
      <c r="E109" s="33"/>
      <c r="F109" s="33"/>
      <c r="G109" s="33"/>
    </row>
    <row r="110" spans="1:8" x14ac:dyDescent="0.2">
      <c r="A110" s="34"/>
      <c r="B110" s="140" t="s">
        <v>620</v>
      </c>
      <c r="C110" s="140"/>
      <c r="D110" s="140"/>
      <c r="E110" s="140"/>
      <c r="F110" s="140"/>
      <c r="G110" s="140"/>
      <c r="H110" s="140"/>
    </row>
    <row r="111" spans="1:8" x14ac:dyDescent="0.2">
      <c r="A111" s="34"/>
      <c r="B111" s="140" t="s">
        <v>621</v>
      </c>
      <c r="C111" s="140"/>
      <c r="D111" s="140"/>
      <c r="E111" s="140"/>
      <c r="F111" s="140"/>
      <c r="G111" s="140"/>
      <c r="H111" s="140"/>
    </row>
    <row r="112" spans="1:8" x14ac:dyDescent="0.2">
      <c r="A112" s="34"/>
      <c r="B112" s="140" t="s">
        <v>622</v>
      </c>
      <c r="C112" s="140"/>
      <c r="D112" s="140"/>
      <c r="E112" s="140"/>
      <c r="F112" s="140"/>
      <c r="G112" s="140"/>
      <c r="H112" s="140"/>
    </row>
    <row r="113" spans="1:7" x14ac:dyDescent="0.2">
      <c r="A113" s="34"/>
      <c r="B113" s="34"/>
      <c r="C113" s="34"/>
      <c r="D113" s="36"/>
      <c r="E113" s="36"/>
      <c r="F113" s="36"/>
      <c r="G113" s="36"/>
    </row>
    <row r="114" spans="1:7" x14ac:dyDescent="0.2">
      <c r="A114" s="34"/>
      <c r="B114" s="141" t="s">
        <v>115</v>
      </c>
      <c r="C114" s="142"/>
      <c r="D114" s="143"/>
      <c r="E114" s="37"/>
      <c r="F114" s="36"/>
      <c r="G114" s="36"/>
    </row>
    <row r="115" spans="1:7" x14ac:dyDescent="0.2">
      <c r="A115" s="34"/>
      <c r="B115" s="135" t="s">
        <v>116</v>
      </c>
      <c r="C115" s="136"/>
      <c r="D115" s="18" t="s">
        <v>117</v>
      </c>
      <c r="E115" s="37"/>
      <c r="F115" s="36"/>
      <c r="G115" s="36"/>
    </row>
    <row r="116" spans="1:7" x14ac:dyDescent="0.2">
      <c r="A116" s="34"/>
      <c r="B116" s="135" t="s">
        <v>118</v>
      </c>
      <c r="C116" s="136"/>
      <c r="D116" s="18" t="s">
        <v>117</v>
      </c>
      <c r="E116" s="37"/>
      <c r="F116" s="36"/>
      <c r="G116" s="36"/>
    </row>
    <row r="117" spans="1:7" x14ac:dyDescent="0.2">
      <c r="A117" s="34"/>
      <c r="B117" s="135" t="s">
        <v>119</v>
      </c>
      <c r="C117" s="136"/>
      <c r="D117" s="23" t="s">
        <v>12</v>
      </c>
      <c r="E117" s="37"/>
      <c r="F117" s="36"/>
      <c r="G117" s="36"/>
    </row>
    <row r="118" spans="1:7" x14ac:dyDescent="0.2">
      <c r="A118" s="38"/>
      <c r="B118" s="39" t="s">
        <v>12</v>
      </c>
      <c r="C118" s="39" t="s">
        <v>623</v>
      </c>
      <c r="D118" s="39" t="s">
        <v>120</v>
      </c>
      <c r="E118" s="38"/>
      <c r="F118" s="38"/>
      <c r="G118" s="38"/>
    </row>
    <row r="119" spans="1:7" x14ac:dyDescent="0.2">
      <c r="A119" s="38"/>
      <c r="B119" s="40" t="s">
        <v>121</v>
      </c>
      <c r="C119" s="41">
        <v>45991</v>
      </c>
      <c r="D119" s="41">
        <v>46022</v>
      </c>
      <c r="E119" s="38"/>
      <c r="F119" s="38"/>
      <c r="G119" s="38"/>
    </row>
    <row r="120" spans="1:7" x14ac:dyDescent="0.2">
      <c r="A120" s="38"/>
      <c r="B120" s="26" t="s">
        <v>122</v>
      </c>
      <c r="C120" s="43">
        <v>42.733400000000003</v>
      </c>
      <c r="D120" s="43">
        <v>42.753</v>
      </c>
      <c r="E120" s="38"/>
      <c r="F120" s="35"/>
      <c r="G120" s="44"/>
    </row>
    <row r="121" spans="1:7" ht="25.5" x14ac:dyDescent="0.2">
      <c r="A121" s="38"/>
      <c r="B121" s="26" t="s">
        <v>743</v>
      </c>
      <c r="C121" s="43">
        <v>19.076000000000001</v>
      </c>
      <c r="D121" s="43">
        <v>19.084800000000001</v>
      </c>
      <c r="E121" s="38"/>
      <c r="F121" s="35"/>
      <c r="G121" s="44"/>
    </row>
    <row r="122" spans="1:7" x14ac:dyDescent="0.2">
      <c r="A122" s="38"/>
      <c r="B122" s="26" t="s">
        <v>123</v>
      </c>
      <c r="C122" s="43">
        <v>41.285400000000003</v>
      </c>
      <c r="D122" s="43">
        <v>41.295699999999997</v>
      </c>
      <c r="E122" s="38"/>
      <c r="F122" s="35"/>
      <c r="G122" s="44"/>
    </row>
    <row r="123" spans="1:7" ht="25.5" x14ac:dyDescent="0.2">
      <c r="A123" s="38"/>
      <c r="B123" s="26" t="s">
        <v>719</v>
      </c>
      <c r="C123" s="43">
        <v>18.461500000000001</v>
      </c>
      <c r="D123" s="43">
        <v>18.466100000000001</v>
      </c>
      <c r="E123" s="38"/>
      <c r="F123" s="35"/>
      <c r="G123" s="44"/>
    </row>
    <row r="124" spans="1:7" x14ac:dyDescent="0.2">
      <c r="A124" s="38"/>
      <c r="B124" s="38"/>
      <c r="C124" s="38"/>
      <c r="D124" s="38"/>
      <c r="E124" s="38"/>
      <c r="F124" s="38"/>
      <c r="G124" s="38"/>
    </row>
    <row r="125" spans="1:7" x14ac:dyDescent="0.2">
      <c r="A125" s="38"/>
      <c r="B125" s="135" t="s">
        <v>625</v>
      </c>
      <c r="C125" s="136"/>
      <c r="D125" s="18" t="s">
        <v>117</v>
      </c>
      <c r="E125" s="38"/>
      <c r="F125" s="38"/>
      <c r="G125" s="38"/>
    </row>
    <row r="126" spans="1:7" x14ac:dyDescent="0.2">
      <c r="A126" s="38"/>
      <c r="B126" s="46"/>
      <c r="C126" s="46"/>
      <c r="D126" s="46"/>
      <c r="E126" s="38"/>
      <c r="F126" s="38"/>
      <c r="G126" s="38"/>
    </row>
    <row r="127" spans="1:7" x14ac:dyDescent="0.2">
      <c r="A127" s="38"/>
      <c r="B127" s="135" t="s">
        <v>124</v>
      </c>
      <c r="C127" s="136"/>
      <c r="D127" s="18" t="s">
        <v>117</v>
      </c>
      <c r="E127" s="48"/>
      <c r="F127" s="38"/>
      <c r="G127" s="38"/>
    </row>
    <row r="128" spans="1:7" x14ac:dyDescent="0.2">
      <c r="A128" s="38"/>
      <c r="B128" s="135" t="s">
        <v>125</v>
      </c>
      <c r="C128" s="136"/>
      <c r="D128" s="18" t="s">
        <v>117</v>
      </c>
      <c r="E128" s="48"/>
      <c r="F128" s="38"/>
      <c r="G128" s="38"/>
    </row>
    <row r="129" spans="1:13" x14ac:dyDescent="0.2">
      <c r="A129" s="38"/>
      <c r="B129" s="135" t="s">
        <v>626</v>
      </c>
      <c r="C129" s="136"/>
      <c r="D129" s="18" t="s">
        <v>117</v>
      </c>
      <c r="E129" s="48"/>
      <c r="F129" s="38"/>
      <c r="G129" s="38"/>
    </row>
    <row r="130" spans="1:13" x14ac:dyDescent="0.2">
      <c r="A130" s="46"/>
      <c r="B130" s="46"/>
      <c r="C130" s="46"/>
      <c r="D130" s="46"/>
      <c r="E130" s="46"/>
      <c r="F130" s="46"/>
      <c r="G130" s="46"/>
    </row>
    <row r="131" spans="1:13" s="50" customFormat="1" x14ac:dyDescent="0.2">
      <c r="B131" s="137" t="s">
        <v>627</v>
      </c>
      <c r="C131" s="138"/>
      <c r="D131" s="139"/>
      <c r="H131"/>
      <c r="I131" s="49"/>
      <c r="J131" s="49"/>
      <c r="K131" s="49"/>
      <c r="L131" s="49"/>
      <c r="M131" s="49"/>
    </row>
    <row r="132" spans="1:13" s="50" customFormat="1" ht="38.25" x14ac:dyDescent="0.2">
      <c r="B132" s="133" t="s">
        <v>628</v>
      </c>
      <c r="C132" s="133"/>
      <c r="D132" s="52" t="s">
        <v>1</v>
      </c>
      <c r="H132"/>
      <c r="I132" s="49"/>
      <c r="J132" s="49"/>
      <c r="K132" s="49"/>
      <c r="L132" s="49"/>
      <c r="M132" s="49"/>
    </row>
    <row r="133" spans="1:13" s="50" customFormat="1" x14ac:dyDescent="0.2">
      <c r="B133" s="134" t="s">
        <v>629</v>
      </c>
      <c r="C133" s="134"/>
      <c r="D133" s="53"/>
      <c r="H133"/>
      <c r="I133" s="49"/>
      <c r="J133" s="49"/>
      <c r="K133" s="49"/>
      <c r="L133" s="49"/>
      <c r="M133" s="49"/>
    </row>
    <row r="134" spans="1:13" s="50" customFormat="1" x14ac:dyDescent="0.2">
      <c r="B134" s="145"/>
      <c r="C134" s="146"/>
      <c r="D134" s="54"/>
      <c r="H134"/>
      <c r="I134" s="49"/>
      <c r="J134" s="49"/>
      <c r="K134" s="49"/>
      <c r="L134" s="49"/>
      <c r="M134" s="49"/>
    </row>
    <row r="135" spans="1:13" s="50" customFormat="1" x14ac:dyDescent="0.2">
      <c r="B135" s="134" t="s">
        <v>630</v>
      </c>
      <c r="C135" s="134"/>
      <c r="D135" s="55">
        <v>6.9030066998707493</v>
      </c>
      <c r="H135"/>
      <c r="I135" s="49"/>
      <c r="J135" s="49"/>
      <c r="K135" s="49"/>
      <c r="L135" s="49"/>
      <c r="M135" s="49"/>
    </row>
    <row r="136" spans="1:13" s="50" customFormat="1" x14ac:dyDescent="0.2">
      <c r="B136" s="145"/>
      <c r="C136" s="146"/>
      <c r="D136" s="54"/>
      <c r="H136"/>
      <c r="I136" s="49"/>
      <c r="J136" s="49"/>
      <c r="K136" s="49"/>
      <c r="L136" s="49"/>
      <c r="M136" s="49"/>
    </row>
    <row r="137" spans="1:13" s="50" customFormat="1" x14ac:dyDescent="0.2">
      <c r="B137" s="134" t="s">
        <v>631</v>
      </c>
      <c r="C137" s="134"/>
      <c r="D137" s="55">
        <v>3.428982888531364</v>
      </c>
      <c r="H137"/>
      <c r="I137" s="49"/>
      <c r="J137" s="49"/>
      <c r="K137" s="49"/>
      <c r="L137" s="49"/>
      <c r="M137" s="49"/>
    </row>
    <row r="138" spans="1:13" s="50" customFormat="1" x14ac:dyDescent="0.2">
      <c r="B138" s="134" t="s">
        <v>632</v>
      </c>
      <c r="C138" s="134"/>
      <c r="D138" s="55">
        <v>4.2715703964302909</v>
      </c>
      <c r="H138"/>
      <c r="I138" s="49"/>
      <c r="J138" s="49"/>
      <c r="K138" s="49"/>
      <c r="L138" s="49"/>
      <c r="M138" s="49"/>
    </row>
    <row r="139" spans="1:13" s="50" customFormat="1" x14ac:dyDescent="0.2">
      <c r="B139" s="145"/>
      <c r="C139" s="146"/>
      <c r="D139" s="54"/>
      <c r="I139" s="49"/>
      <c r="J139" s="49"/>
      <c r="K139" s="49"/>
      <c r="L139" s="49"/>
      <c r="M139" s="49"/>
    </row>
    <row r="140" spans="1:13" s="50" customFormat="1" ht="25.5" x14ac:dyDescent="0.2">
      <c r="B140" s="134" t="s">
        <v>633</v>
      </c>
      <c r="C140" s="134"/>
      <c r="D140" s="57" t="s">
        <v>738</v>
      </c>
      <c r="I140" s="49"/>
      <c r="J140" s="49"/>
      <c r="K140" s="49"/>
      <c r="L140" s="49"/>
      <c r="M140" s="51"/>
    </row>
    <row r="141" spans="1:13" s="50" customFormat="1" x14ac:dyDescent="0.2">
      <c r="B141" s="145" t="s">
        <v>634</v>
      </c>
      <c r="C141" s="147"/>
      <c r="D141" s="146"/>
      <c r="I141" s="49"/>
      <c r="J141" s="49"/>
      <c r="K141" s="49"/>
      <c r="L141" s="49"/>
      <c r="M141" s="49"/>
    </row>
    <row r="143" spans="1:13" ht="25.5" x14ac:dyDescent="0.2">
      <c r="B143" s="75" t="s">
        <v>635</v>
      </c>
    </row>
    <row r="145" spans="2:4" ht="153.75" customHeight="1" x14ac:dyDescent="0.2"/>
    <row r="148" spans="2:4" x14ac:dyDescent="0.2">
      <c r="B148" s="59" t="s">
        <v>636</v>
      </c>
      <c r="C148" s="60"/>
      <c r="D148" s="59"/>
    </row>
    <row r="149" spans="2:4" x14ac:dyDescent="0.2">
      <c r="B149" s="59" t="s">
        <v>637</v>
      </c>
      <c r="D149" s="59"/>
    </row>
    <row r="150" spans="2:4" ht="165" customHeight="1" x14ac:dyDescent="0.2"/>
    <row r="153" spans="2:4" ht="12.75" customHeight="1" x14ac:dyDescent="0.2"/>
    <row r="154" spans="2:4" ht="12.75" customHeight="1" x14ac:dyDescent="0.2"/>
    <row r="155" spans="2:4" ht="12.75" customHeight="1" x14ac:dyDescent="0.2"/>
    <row r="156" spans="2:4" ht="12.75" customHeight="1" x14ac:dyDescent="0.2"/>
    <row r="157" spans="2:4" ht="12.75" customHeight="1" x14ac:dyDescent="0.2"/>
    <row r="158" spans="2:4" ht="12.75" customHeight="1" x14ac:dyDescent="0.2"/>
    <row r="159" spans="2:4" ht="12.75" customHeight="1" x14ac:dyDescent="0.2"/>
    <row r="160" spans="2:4" ht="12.75" customHeight="1" x14ac:dyDescent="0.2"/>
    <row r="161" customFormat="1" x14ac:dyDescent="0.2"/>
    <row r="162" customFormat="1" x14ac:dyDescent="0.2"/>
    <row r="163" customFormat="1" x14ac:dyDescent="0.2"/>
  </sheetData>
  <mergeCells count="25">
    <mergeCell ref="B139:C139"/>
    <mergeCell ref="B140:C140"/>
    <mergeCell ref="B141:D141"/>
    <mergeCell ref="B134:C134"/>
    <mergeCell ref="B135:C135"/>
    <mergeCell ref="B136:C136"/>
    <mergeCell ref="B137:C137"/>
    <mergeCell ref="B138:C138"/>
    <mergeCell ref="A1:H1"/>
    <mergeCell ref="A2:H2"/>
    <mergeCell ref="A3:H3"/>
    <mergeCell ref="B110:H110"/>
    <mergeCell ref="B111:H111"/>
    <mergeCell ref="B112:H112"/>
    <mergeCell ref="B114:D114"/>
    <mergeCell ref="B115:C115"/>
    <mergeCell ref="B116:C116"/>
    <mergeCell ref="B117:C117"/>
    <mergeCell ref="B132:C132"/>
    <mergeCell ref="B133:C133"/>
    <mergeCell ref="B127:C127"/>
    <mergeCell ref="B128:C128"/>
    <mergeCell ref="B125:C125"/>
    <mergeCell ref="B129:C129"/>
    <mergeCell ref="B131:D131"/>
  </mergeCells>
  <hyperlinks>
    <hyperlink ref="I1" location="Index!B2" display="Index" xr:uid="{49534112-073D-42C3-9D73-4826B0F7FDF7}"/>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F301E-0C51-49AD-9BC6-A2F5CB2343A1}">
  <sheetPr>
    <outlinePr summaryBelow="0" summaryRight="0"/>
  </sheetPr>
  <dimension ref="A1:Q173"/>
  <sheetViews>
    <sheetView showGridLines="0" workbookViewId="0">
      <selection sqref="A1:H1"/>
    </sheetView>
  </sheetViews>
  <sheetFormatPr defaultRowHeight="12.75" x14ac:dyDescent="0.2"/>
  <cols>
    <col min="1" max="1" width="5.85546875" bestFit="1" customWidth="1"/>
    <col min="2" max="2" width="19.28515625" bestFit="1" customWidth="1"/>
    <col min="3" max="3" width="45.28515625" customWidth="1"/>
    <col min="4" max="4" width="12.28515625" customWidth="1"/>
    <col min="5" max="5" width="9.42578125" bestFit="1" customWidth="1"/>
    <col min="6" max="6" width="11.85546875" customWidth="1"/>
    <col min="7" max="7" width="14" bestFit="1" customWidth="1"/>
    <col min="8" max="8" width="10.7109375" customWidth="1"/>
    <col min="9" max="9" width="5.7109375" bestFit="1" customWidth="1"/>
  </cols>
  <sheetData>
    <row r="1" spans="1:9" ht="15" x14ac:dyDescent="0.2">
      <c r="A1" s="144" t="s">
        <v>0</v>
      </c>
      <c r="B1" s="144"/>
      <c r="C1" s="144"/>
      <c r="D1" s="144"/>
      <c r="E1" s="144"/>
      <c r="F1" s="144"/>
      <c r="G1" s="144"/>
      <c r="H1" s="144"/>
      <c r="I1" s="1" t="s">
        <v>619</v>
      </c>
    </row>
    <row r="2" spans="1:9" ht="15" x14ac:dyDescent="0.2">
      <c r="A2" s="144" t="s">
        <v>126</v>
      </c>
      <c r="B2" s="144"/>
      <c r="C2" s="144"/>
      <c r="D2" s="144"/>
      <c r="E2" s="144"/>
      <c r="F2" s="144"/>
      <c r="G2" s="144"/>
      <c r="H2" s="144"/>
    </row>
    <row r="3" spans="1:9" ht="15" x14ac:dyDescent="0.2">
      <c r="A3" s="144" t="s">
        <v>759</v>
      </c>
      <c r="B3" s="144"/>
      <c r="C3" s="144"/>
      <c r="D3" s="144"/>
      <c r="E3" s="144"/>
      <c r="F3" s="144"/>
      <c r="G3" s="144"/>
      <c r="H3" s="144"/>
    </row>
    <row r="4" spans="1:9" s="16" customFormat="1" ht="30" x14ac:dyDescent="0.2">
      <c r="A4" s="14" t="s">
        <v>2</v>
      </c>
      <c r="B4" s="14" t="s">
        <v>3</v>
      </c>
      <c r="C4" s="14" t="s">
        <v>4</v>
      </c>
      <c r="D4" s="14" t="s">
        <v>5</v>
      </c>
      <c r="E4" s="14" t="s">
        <v>6</v>
      </c>
      <c r="F4" s="14" t="s">
        <v>7</v>
      </c>
      <c r="G4" s="14" t="s">
        <v>8</v>
      </c>
      <c r="H4" s="15" t="s">
        <v>618</v>
      </c>
    </row>
    <row r="5" spans="1:9" x14ac:dyDescent="0.2">
      <c r="A5" s="17"/>
      <c r="B5" s="17"/>
      <c r="C5" s="18" t="s">
        <v>9</v>
      </c>
      <c r="D5" s="17"/>
      <c r="E5" s="17"/>
      <c r="F5" s="17"/>
      <c r="G5" s="17"/>
      <c r="H5" s="19" t="s">
        <v>12</v>
      </c>
    </row>
    <row r="6" spans="1:9" x14ac:dyDescent="0.2">
      <c r="A6" s="17"/>
      <c r="B6" s="17"/>
      <c r="C6" s="18" t="s">
        <v>10</v>
      </c>
      <c r="D6" s="17"/>
      <c r="E6" s="17"/>
      <c r="F6" s="17"/>
      <c r="G6" s="17"/>
      <c r="H6" s="19" t="s">
        <v>12</v>
      </c>
    </row>
    <row r="7" spans="1:9" x14ac:dyDescent="0.2">
      <c r="A7" s="17"/>
      <c r="B7" s="17"/>
      <c r="C7" s="18" t="s">
        <v>11</v>
      </c>
      <c r="D7" s="17"/>
      <c r="E7" s="17" t="s">
        <v>12</v>
      </c>
      <c r="F7" s="20" t="s">
        <v>13</v>
      </c>
      <c r="G7" s="21">
        <v>0</v>
      </c>
      <c r="H7" s="19" t="s">
        <v>12</v>
      </c>
    </row>
    <row r="8" spans="1:9" x14ac:dyDescent="0.2">
      <c r="A8" s="17"/>
      <c r="B8" s="17"/>
      <c r="C8" s="22"/>
      <c r="D8" s="17"/>
      <c r="E8" s="17"/>
      <c r="F8" s="23"/>
      <c r="G8" s="23"/>
      <c r="H8" s="19" t="s">
        <v>12</v>
      </c>
    </row>
    <row r="9" spans="1:9" x14ac:dyDescent="0.2">
      <c r="A9" s="17"/>
      <c r="B9" s="17"/>
      <c r="C9" s="18" t="s">
        <v>14</v>
      </c>
      <c r="D9" s="17"/>
      <c r="E9" s="17"/>
      <c r="F9" s="17"/>
      <c r="G9" s="17"/>
      <c r="H9" s="19" t="s">
        <v>12</v>
      </c>
    </row>
    <row r="10" spans="1:9" x14ac:dyDescent="0.2">
      <c r="A10" s="17"/>
      <c r="B10" s="17"/>
      <c r="C10" s="18" t="s">
        <v>11</v>
      </c>
      <c r="D10" s="17"/>
      <c r="E10" s="17" t="s">
        <v>12</v>
      </c>
      <c r="F10" s="20" t="s">
        <v>13</v>
      </c>
      <c r="G10" s="21">
        <v>0</v>
      </c>
      <c r="H10" s="19" t="s">
        <v>12</v>
      </c>
    </row>
    <row r="11" spans="1:9" x14ac:dyDescent="0.2">
      <c r="A11" s="17"/>
      <c r="B11" s="17"/>
      <c r="C11" s="22"/>
      <c r="D11" s="17"/>
      <c r="E11" s="17"/>
      <c r="F11" s="23"/>
      <c r="G11" s="23"/>
      <c r="H11" s="19" t="s">
        <v>12</v>
      </c>
    </row>
    <row r="12" spans="1:9" x14ac:dyDescent="0.2">
      <c r="A12" s="17"/>
      <c r="B12" s="17"/>
      <c r="C12" s="18" t="s">
        <v>15</v>
      </c>
      <c r="D12" s="17"/>
      <c r="E12" s="17"/>
      <c r="F12" s="17"/>
      <c r="G12" s="17"/>
      <c r="H12" s="19" t="s">
        <v>12</v>
      </c>
    </row>
    <row r="13" spans="1:9" x14ac:dyDescent="0.2">
      <c r="A13" s="17"/>
      <c r="B13" s="17"/>
      <c r="C13" s="18" t="s">
        <v>11</v>
      </c>
      <c r="D13" s="17"/>
      <c r="E13" s="17" t="s">
        <v>12</v>
      </c>
      <c r="F13" s="20" t="s">
        <v>13</v>
      </c>
      <c r="G13" s="21">
        <v>0</v>
      </c>
      <c r="H13" s="19" t="s">
        <v>12</v>
      </c>
    </row>
    <row r="14" spans="1:9" x14ac:dyDescent="0.2">
      <c r="A14" s="17"/>
      <c r="B14" s="17"/>
      <c r="C14" s="22"/>
      <c r="D14" s="17"/>
      <c r="E14" s="17"/>
      <c r="F14" s="23"/>
      <c r="G14" s="23"/>
      <c r="H14" s="19" t="s">
        <v>12</v>
      </c>
    </row>
    <row r="15" spans="1:9" x14ac:dyDescent="0.2">
      <c r="A15" s="17"/>
      <c r="B15" s="17"/>
      <c r="C15" s="18" t="s">
        <v>16</v>
      </c>
      <c r="D15" s="17"/>
      <c r="E15" s="17"/>
      <c r="F15" s="17"/>
      <c r="G15" s="17"/>
      <c r="H15" s="19" t="s">
        <v>12</v>
      </c>
    </row>
    <row r="16" spans="1:9" x14ac:dyDescent="0.2">
      <c r="A16" s="17"/>
      <c r="B16" s="17"/>
      <c r="C16" s="18" t="s">
        <v>11</v>
      </c>
      <c r="D16" s="17"/>
      <c r="E16" s="17" t="s">
        <v>12</v>
      </c>
      <c r="F16" s="20" t="s">
        <v>13</v>
      </c>
      <c r="G16" s="21">
        <v>0</v>
      </c>
      <c r="H16" s="19" t="s">
        <v>12</v>
      </c>
    </row>
    <row r="17" spans="1:8" x14ac:dyDescent="0.2">
      <c r="A17" s="17"/>
      <c r="B17" s="17"/>
      <c r="C17" s="22"/>
      <c r="D17" s="17"/>
      <c r="E17" s="17"/>
      <c r="F17" s="23"/>
      <c r="G17" s="23"/>
      <c r="H17" s="19" t="s">
        <v>12</v>
      </c>
    </row>
    <row r="18" spans="1:8" x14ac:dyDescent="0.2">
      <c r="A18" s="17"/>
      <c r="B18" s="17"/>
      <c r="C18" s="18" t="s">
        <v>17</v>
      </c>
      <c r="D18" s="17"/>
      <c r="E18" s="17"/>
      <c r="F18" s="23"/>
      <c r="G18" s="23"/>
      <c r="H18" s="19" t="s">
        <v>12</v>
      </c>
    </row>
    <row r="19" spans="1:8" x14ac:dyDescent="0.2">
      <c r="A19" s="17"/>
      <c r="B19" s="17"/>
      <c r="C19" s="18" t="s">
        <v>11</v>
      </c>
      <c r="D19" s="17"/>
      <c r="E19" s="17" t="s">
        <v>12</v>
      </c>
      <c r="F19" s="20" t="s">
        <v>13</v>
      </c>
      <c r="G19" s="21">
        <v>0</v>
      </c>
      <c r="H19" s="19" t="s">
        <v>12</v>
      </c>
    </row>
    <row r="20" spans="1:8" x14ac:dyDescent="0.2">
      <c r="A20" s="17"/>
      <c r="B20" s="17"/>
      <c r="C20" s="22"/>
      <c r="D20" s="17"/>
      <c r="E20" s="17"/>
      <c r="F20" s="23"/>
      <c r="G20" s="23"/>
      <c r="H20" s="19" t="s">
        <v>12</v>
      </c>
    </row>
    <row r="21" spans="1:8" x14ac:dyDescent="0.2">
      <c r="A21" s="17"/>
      <c r="B21" s="17"/>
      <c r="C21" s="18" t="s">
        <v>18</v>
      </c>
      <c r="D21" s="17"/>
      <c r="E21" s="17"/>
      <c r="F21" s="23"/>
      <c r="G21" s="23"/>
      <c r="H21" s="19" t="s">
        <v>12</v>
      </c>
    </row>
    <row r="22" spans="1:8" x14ac:dyDescent="0.2">
      <c r="A22" s="17"/>
      <c r="B22" s="17"/>
      <c r="C22" s="18" t="s">
        <v>11</v>
      </c>
      <c r="D22" s="17"/>
      <c r="E22" s="17" t="s">
        <v>12</v>
      </c>
      <c r="F22" s="20" t="s">
        <v>13</v>
      </c>
      <c r="G22" s="21">
        <v>0</v>
      </c>
      <c r="H22" s="19" t="s">
        <v>12</v>
      </c>
    </row>
    <row r="23" spans="1:8" x14ac:dyDescent="0.2">
      <c r="A23" s="17"/>
      <c r="B23" s="17"/>
      <c r="C23" s="22"/>
      <c r="D23" s="17"/>
      <c r="E23" s="17"/>
      <c r="F23" s="23"/>
      <c r="G23" s="23"/>
      <c r="H23" s="19" t="s">
        <v>12</v>
      </c>
    </row>
    <row r="24" spans="1:8" x14ac:dyDescent="0.2">
      <c r="A24" s="17"/>
      <c r="B24" s="17"/>
      <c r="C24" s="18" t="s">
        <v>19</v>
      </c>
      <c r="D24" s="17"/>
      <c r="E24" s="17"/>
      <c r="F24" s="24">
        <v>0</v>
      </c>
      <c r="G24" s="21">
        <v>0</v>
      </c>
      <c r="H24" s="19" t="s">
        <v>12</v>
      </c>
    </row>
    <row r="25" spans="1:8" x14ac:dyDescent="0.2">
      <c r="A25" s="17"/>
      <c r="B25" s="17"/>
      <c r="C25" s="22"/>
      <c r="D25" s="17"/>
      <c r="E25" s="17"/>
      <c r="F25" s="23"/>
      <c r="G25" s="23"/>
      <c r="H25" s="19" t="s">
        <v>12</v>
      </c>
    </row>
    <row r="26" spans="1:8" x14ac:dyDescent="0.2">
      <c r="A26" s="17"/>
      <c r="B26" s="17"/>
      <c r="C26" s="18" t="s">
        <v>20</v>
      </c>
      <c r="D26" s="17"/>
      <c r="E26" s="17"/>
      <c r="F26" s="23"/>
      <c r="G26" s="23"/>
      <c r="H26" s="19" t="s">
        <v>12</v>
      </c>
    </row>
    <row r="27" spans="1:8" x14ac:dyDescent="0.2">
      <c r="A27" s="17"/>
      <c r="B27" s="17"/>
      <c r="C27" s="18" t="s">
        <v>10</v>
      </c>
      <c r="D27" s="17"/>
      <c r="E27" s="17"/>
      <c r="F27" s="23"/>
      <c r="G27" s="23"/>
      <c r="H27" s="19" t="s">
        <v>12</v>
      </c>
    </row>
    <row r="28" spans="1:8" x14ac:dyDescent="0.2">
      <c r="A28" s="25">
        <v>1</v>
      </c>
      <c r="B28" s="26" t="s">
        <v>45</v>
      </c>
      <c r="C28" s="26" t="s">
        <v>46</v>
      </c>
      <c r="D28" s="26" t="s">
        <v>28</v>
      </c>
      <c r="E28" s="27">
        <v>300</v>
      </c>
      <c r="F28" s="28">
        <v>3042.462</v>
      </c>
      <c r="G28" s="29">
        <v>8.0728069999999999E-2</v>
      </c>
      <c r="H28" s="19">
        <v>6.61</v>
      </c>
    </row>
    <row r="29" spans="1:8" x14ac:dyDescent="0.2">
      <c r="A29" s="25">
        <v>2</v>
      </c>
      <c r="B29" s="26" t="s">
        <v>127</v>
      </c>
      <c r="C29" s="26" t="s">
        <v>128</v>
      </c>
      <c r="D29" s="26" t="s">
        <v>28</v>
      </c>
      <c r="E29" s="27">
        <v>250</v>
      </c>
      <c r="F29" s="28">
        <v>2536.1774999999998</v>
      </c>
      <c r="G29" s="29">
        <v>6.7294419999999994E-2</v>
      </c>
      <c r="H29" s="19">
        <v>6.81</v>
      </c>
    </row>
    <row r="30" spans="1:8" x14ac:dyDescent="0.2">
      <c r="A30" s="25">
        <v>3</v>
      </c>
      <c r="B30" s="26" t="s">
        <v>129</v>
      </c>
      <c r="C30" s="26" t="s">
        <v>130</v>
      </c>
      <c r="D30" s="26" t="s">
        <v>28</v>
      </c>
      <c r="E30" s="27">
        <v>2500</v>
      </c>
      <c r="F30" s="28">
        <v>2534.2649999999999</v>
      </c>
      <c r="G30" s="29">
        <v>6.724368E-2</v>
      </c>
      <c r="H30" s="19">
        <v>7.0233999999999996</v>
      </c>
    </row>
    <row r="31" spans="1:8" ht="25.5" x14ac:dyDescent="0.2">
      <c r="A31" s="25">
        <v>4</v>
      </c>
      <c r="B31" s="26" t="s">
        <v>75</v>
      </c>
      <c r="C31" s="26" t="s">
        <v>76</v>
      </c>
      <c r="D31" s="26" t="s">
        <v>23</v>
      </c>
      <c r="E31" s="27">
        <v>2500</v>
      </c>
      <c r="F31" s="28">
        <v>2524.3825000000002</v>
      </c>
      <c r="G31" s="29">
        <v>6.6981460000000007E-2</v>
      </c>
      <c r="H31" s="19">
        <v>6.9850000000000003</v>
      </c>
    </row>
    <row r="32" spans="1:8" ht="25.5" x14ac:dyDescent="0.2">
      <c r="A32" s="25">
        <v>5</v>
      </c>
      <c r="B32" s="26" t="s">
        <v>131</v>
      </c>
      <c r="C32" s="26" t="s">
        <v>132</v>
      </c>
      <c r="D32" s="26" t="s">
        <v>28</v>
      </c>
      <c r="E32" s="27">
        <v>2500</v>
      </c>
      <c r="F32" s="28">
        <v>2474.0725000000002</v>
      </c>
      <c r="G32" s="29">
        <v>6.5646540000000003E-2</v>
      </c>
      <c r="H32" s="19">
        <v>7.0994999999999999</v>
      </c>
    </row>
    <row r="33" spans="1:8" x14ac:dyDescent="0.2">
      <c r="A33" s="25">
        <v>6</v>
      </c>
      <c r="B33" s="26" t="s">
        <v>55</v>
      </c>
      <c r="C33" s="26" t="s">
        <v>56</v>
      </c>
      <c r="D33" s="26" t="s">
        <v>28</v>
      </c>
      <c r="E33" s="27">
        <v>2000</v>
      </c>
      <c r="F33" s="28">
        <v>2027.28</v>
      </c>
      <c r="G33" s="29">
        <v>5.3791440000000003E-2</v>
      </c>
      <c r="H33" s="19">
        <v>6.7689000000000004</v>
      </c>
    </row>
    <row r="34" spans="1:8" x14ac:dyDescent="0.2">
      <c r="A34" s="25">
        <v>7</v>
      </c>
      <c r="B34" s="26" t="s">
        <v>133</v>
      </c>
      <c r="C34" s="26" t="s">
        <v>134</v>
      </c>
      <c r="D34" s="26" t="s">
        <v>23</v>
      </c>
      <c r="E34" s="27">
        <v>2000</v>
      </c>
      <c r="F34" s="28">
        <v>2022.7840000000001</v>
      </c>
      <c r="G34" s="29">
        <v>5.367214E-2</v>
      </c>
      <c r="H34" s="19">
        <v>6.7567000000000004</v>
      </c>
    </row>
    <row r="35" spans="1:8" ht="25.5" x14ac:dyDescent="0.2">
      <c r="A35" s="25">
        <v>8</v>
      </c>
      <c r="B35" s="26" t="s">
        <v>31</v>
      </c>
      <c r="C35" s="26" t="s">
        <v>32</v>
      </c>
      <c r="D35" s="26" t="s">
        <v>23</v>
      </c>
      <c r="E35" s="27">
        <v>1500</v>
      </c>
      <c r="F35" s="28">
        <v>1526.9655</v>
      </c>
      <c r="G35" s="29">
        <v>4.0516190000000001E-2</v>
      </c>
      <c r="H35" s="19">
        <v>6.98</v>
      </c>
    </row>
    <row r="36" spans="1:8" ht="25.5" x14ac:dyDescent="0.2">
      <c r="A36" s="25">
        <v>9</v>
      </c>
      <c r="B36" s="26" t="s">
        <v>26</v>
      </c>
      <c r="C36" s="26" t="s">
        <v>27</v>
      </c>
      <c r="D36" s="26" t="s">
        <v>28</v>
      </c>
      <c r="E36" s="27">
        <v>1000</v>
      </c>
      <c r="F36" s="28">
        <v>1014.026</v>
      </c>
      <c r="G36" s="29">
        <v>2.690596E-2</v>
      </c>
      <c r="H36" s="19">
        <v>6.9108999999999998</v>
      </c>
    </row>
    <row r="37" spans="1:8" ht="25.5" x14ac:dyDescent="0.2">
      <c r="A37" s="25">
        <v>10</v>
      </c>
      <c r="B37" s="26" t="s">
        <v>135</v>
      </c>
      <c r="C37" s="26" t="s">
        <v>136</v>
      </c>
      <c r="D37" s="26" t="s">
        <v>28</v>
      </c>
      <c r="E37" s="27">
        <v>1000</v>
      </c>
      <c r="F37" s="28">
        <v>1013.303</v>
      </c>
      <c r="G37" s="29">
        <v>2.6886779999999999E-2</v>
      </c>
      <c r="H37" s="19">
        <v>6.8433000000000002</v>
      </c>
    </row>
    <row r="38" spans="1:8" x14ac:dyDescent="0.2">
      <c r="A38" s="25">
        <v>11</v>
      </c>
      <c r="B38" s="26" t="s">
        <v>57</v>
      </c>
      <c r="C38" s="26" t="s">
        <v>58</v>
      </c>
      <c r="D38" s="26" t="s">
        <v>28</v>
      </c>
      <c r="E38" s="27">
        <v>10</v>
      </c>
      <c r="F38" s="28">
        <v>1002.504</v>
      </c>
      <c r="G38" s="29">
        <v>2.6600240000000001E-2</v>
      </c>
      <c r="H38" s="19">
        <v>6.8891999999999998</v>
      </c>
    </row>
    <row r="39" spans="1:8" x14ac:dyDescent="0.2">
      <c r="A39" s="25">
        <v>12</v>
      </c>
      <c r="B39" s="26" t="s">
        <v>137</v>
      </c>
      <c r="C39" s="26" t="s">
        <v>138</v>
      </c>
      <c r="D39" s="26" t="s">
        <v>23</v>
      </c>
      <c r="E39" s="27">
        <v>1000</v>
      </c>
      <c r="F39" s="28">
        <v>998.85400000000004</v>
      </c>
      <c r="G39" s="29">
        <v>2.6503390000000002E-2</v>
      </c>
      <c r="H39" s="19">
        <v>6.78</v>
      </c>
    </row>
    <row r="40" spans="1:8" x14ac:dyDescent="0.2">
      <c r="A40" s="25">
        <v>13</v>
      </c>
      <c r="B40" s="26" t="s">
        <v>139</v>
      </c>
      <c r="C40" s="26" t="s">
        <v>140</v>
      </c>
      <c r="D40" s="26" t="s">
        <v>23</v>
      </c>
      <c r="E40" s="27">
        <v>1000</v>
      </c>
      <c r="F40" s="28">
        <v>996.01900000000001</v>
      </c>
      <c r="G40" s="29">
        <v>2.6428170000000001E-2</v>
      </c>
      <c r="H40" s="19">
        <v>7.26</v>
      </c>
    </row>
    <row r="41" spans="1:8" x14ac:dyDescent="0.2">
      <c r="A41" s="25">
        <v>14</v>
      </c>
      <c r="B41" s="26" t="s">
        <v>63</v>
      </c>
      <c r="C41" s="26" t="s">
        <v>64</v>
      </c>
      <c r="D41" s="26" t="s">
        <v>28</v>
      </c>
      <c r="E41" s="27">
        <v>1000</v>
      </c>
      <c r="F41" s="28">
        <v>993.50800000000004</v>
      </c>
      <c r="G41" s="29">
        <v>2.6361539999999999E-2</v>
      </c>
      <c r="H41" s="19">
        <v>6.8849999999999998</v>
      </c>
    </row>
    <row r="42" spans="1:8" x14ac:dyDescent="0.2">
      <c r="A42" s="25">
        <v>15</v>
      </c>
      <c r="B42" s="26" t="s">
        <v>43</v>
      </c>
      <c r="C42" s="26" t="s">
        <v>44</v>
      </c>
      <c r="D42" s="26" t="s">
        <v>28</v>
      </c>
      <c r="E42" s="27">
        <v>500</v>
      </c>
      <c r="F42" s="28">
        <v>508.99700000000001</v>
      </c>
      <c r="G42" s="29">
        <v>1.3505619999999999E-2</v>
      </c>
      <c r="H42" s="19">
        <v>6.9649000000000001</v>
      </c>
    </row>
    <row r="43" spans="1:8" x14ac:dyDescent="0.2">
      <c r="A43" s="25">
        <v>16</v>
      </c>
      <c r="B43" s="26" t="s">
        <v>49</v>
      </c>
      <c r="C43" s="26" t="s">
        <v>50</v>
      </c>
      <c r="D43" s="26" t="s">
        <v>23</v>
      </c>
      <c r="E43" s="27">
        <v>500</v>
      </c>
      <c r="F43" s="28">
        <v>506.17250000000001</v>
      </c>
      <c r="G43" s="29">
        <v>1.343068E-2</v>
      </c>
      <c r="H43" s="19">
        <v>7.2774999999999999</v>
      </c>
    </row>
    <row r="44" spans="1:8" x14ac:dyDescent="0.2">
      <c r="A44" s="25">
        <v>17</v>
      </c>
      <c r="B44" s="26" t="s">
        <v>141</v>
      </c>
      <c r="C44" s="26" t="s">
        <v>142</v>
      </c>
      <c r="D44" s="26" t="s">
        <v>23</v>
      </c>
      <c r="E44" s="27">
        <v>500</v>
      </c>
      <c r="F44" s="28">
        <v>505.79750000000001</v>
      </c>
      <c r="G44" s="29">
        <v>1.3420730000000001E-2</v>
      </c>
      <c r="H44" s="19">
        <v>7.0049999999999999</v>
      </c>
    </row>
    <row r="45" spans="1:8" ht="25.5" x14ac:dyDescent="0.2">
      <c r="A45" s="25">
        <v>18</v>
      </c>
      <c r="B45" s="26" t="s">
        <v>143</v>
      </c>
      <c r="C45" s="26" t="s">
        <v>144</v>
      </c>
      <c r="D45" s="26" t="s">
        <v>28</v>
      </c>
      <c r="E45" s="27">
        <v>500</v>
      </c>
      <c r="F45" s="28">
        <v>505.375</v>
      </c>
      <c r="G45" s="29">
        <v>1.3409519999999999E-2</v>
      </c>
      <c r="H45" s="19">
        <v>6.8</v>
      </c>
    </row>
    <row r="46" spans="1:8" ht="25.5" x14ac:dyDescent="0.2">
      <c r="A46" s="25">
        <v>19</v>
      </c>
      <c r="B46" s="26" t="s">
        <v>145</v>
      </c>
      <c r="C46" s="26" t="s">
        <v>146</v>
      </c>
      <c r="D46" s="26" t="s">
        <v>28</v>
      </c>
      <c r="E46" s="27">
        <v>500</v>
      </c>
      <c r="F46" s="28">
        <v>503.86349999999999</v>
      </c>
      <c r="G46" s="29">
        <v>1.336941E-2</v>
      </c>
      <c r="H46" s="19">
        <v>6.74</v>
      </c>
    </row>
    <row r="47" spans="1:8" x14ac:dyDescent="0.2">
      <c r="A47" s="25">
        <v>20</v>
      </c>
      <c r="B47" s="26" t="s">
        <v>51</v>
      </c>
      <c r="C47" s="26" t="s">
        <v>52</v>
      </c>
      <c r="D47" s="26" t="s">
        <v>23</v>
      </c>
      <c r="E47" s="27">
        <v>500</v>
      </c>
      <c r="F47" s="28">
        <v>501.58249999999998</v>
      </c>
      <c r="G47" s="29">
        <v>1.330889E-2</v>
      </c>
      <c r="H47" s="19">
        <v>6.6867000000000001</v>
      </c>
    </row>
    <row r="48" spans="1:8" x14ac:dyDescent="0.2">
      <c r="A48" s="25">
        <v>21</v>
      </c>
      <c r="B48" s="26" t="s">
        <v>53</v>
      </c>
      <c r="C48" s="26" t="s">
        <v>54</v>
      </c>
      <c r="D48" s="26" t="s">
        <v>23</v>
      </c>
      <c r="E48" s="27">
        <v>500</v>
      </c>
      <c r="F48" s="28">
        <v>500.721</v>
      </c>
      <c r="G48" s="29">
        <v>1.3286030000000001E-2</v>
      </c>
      <c r="H48" s="19">
        <v>7.26</v>
      </c>
    </row>
    <row r="49" spans="1:8" x14ac:dyDescent="0.2">
      <c r="A49" s="25">
        <v>22</v>
      </c>
      <c r="B49" s="26" t="s">
        <v>147</v>
      </c>
      <c r="C49" s="26" t="s">
        <v>148</v>
      </c>
      <c r="D49" s="26" t="s">
        <v>23</v>
      </c>
      <c r="E49" s="27">
        <v>500</v>
      </c>
      <c r="F49" s="28">
        <v>498.64800000000002</v>
      </c>
      <c r="G49" s="29">
        <v>1.323103E-2</v>
      </c>
      <c r="H49" s="19">
        <v>7.49</v>
      </c>
    </row>
    <row r="50" spans="1:8" x14ac:dyDescent="0.2">
      <c r="A50" s="25">
        <v>23</v>
      </c>
      <c r="B50" s="26" t="s">
        <v>69</v>
      </c>
      <c r="C50" s="26" t="s">
        <v>70</v>
      </c>
      <c r="D50" s="26" t="s">
        <v>23</v>
      </c>
      <c r="E50" s="27">
        <v>500</v>
      </c>
      <c r="F50" s="28">
        <v>491.53699999999998</v>
      </c>
      <c r="G50" s="29">
        <v>1.3042339999999999E-2</v>
      </c>
      <c r="H50" s="19">
        <v>7.0137999999999998</v>
      </c>
    </row>
    <row r="51" spans="1:8" x14ac:dyDescent="0.2">
      <c r="A51" s="25">
        <v>24</v>
      </c>
      <c r="B51" s="26" t="s">
        <v>73</v>
      </c>
      <c r="C51" s="26" t="s">
        <v>74</v>
      </c>
      <c r="D51" s="26" t="s">
        <v>28</v>
      </c>
      <c r="E51" s="27">
        <v>400</v>
      </c>
      <c r="F51" s="28">
        <v>398.09440000000001</v>
      </c>
      <c r="G51" s="29">
        <v>1.056296E-2</v>
      </c>
      <c r="H51" s="19">
        <v>6.77</v>
      </c>
    </row>
    <row r="52" spans="1:8" x14ac:dyDescent="0.2">
      <c r="A52" s="17"/>
      <c r="B52" s="17"/>
      <c r="C52" s="18" t="s">
        <v>11</v>
      </c>
      <c r="D52" s="17"/>
      <c r="E52" s="17" t="s">
        <v>12</v>
      </c>
      <c r="F52" s="24">
        <v>29627.3914</v>
      </c>
      <c r="G52" s="21">
        <v>0.78612722999999995</v>
      </c>
      <c r="H52" s="19" t="s">
        <v>12</v>
      </c>
    </row>
    <row r="53" spans="1:8" x14ac:dyDescent="0.2">
      <c r="A53" s="17"/>
      <c r="B53" s="17"/>
      <c r="C53" s="22"/>
      <c r="D53" s="17"/>
      <c r="E53" s="17"/>
      <c r="F53" s="23"/>
      <c r="G53" s="23"/>
      <c r="H53" s="19" t="s">
        <v>12</v>
      </c>
    </row>
    <row r="54" spans="1:8" x14ac:dyDescent="0.2">
      <c r="A54" s="17"/>
      <c r="B54" s="17"/>
      <c r="C54" s="18" t="s">
        <v>77</v>
      </c>
      <c r="D54" s="17"/>
      <c r="E54" s="17"/>
      <c r="F54" s="17"/>
      <c r="G54" s="17"/>
      <c r="H54" s="19" t="s">
        <v>12</v>
      </c>
    </row>
    <row r="55" spans="1:8" x14ac:dyDescent="0.2">
      <c r="A55" s="17"/>
      <c r="B55" s="17"/>
      <c r="C55" s="18" t="s">
        <v>11</v>
      </c>
      <c r="D55" s="17"/>
      <c r="E55" s="17" t="s">
        <v>12</v>
      </c>
      <c r="F55" s="20" t="s">
        <v>13</v>
      </c>
      <c r="G55" s="21">
        <v>0</v>
      </c>
      <c r="H55" s="19" t="s">
        <v>12</v>
      </c>
    </row>
    <row r="56" spans="1:8" x14ac:dyDescent="0.2">
      <c r="A56" s="17"/>
      <c r="B56" s="17"/>
      <c r="C56" s="22"/>
      <c r="D56" s="17"/>
      <c r="E56" s="17"/>
      <c r="F56" s="23"/>
      <c r="G56" s="23"/>
      <c r="H56" s="19" t="s">
        <v>12</v>
      </c>
    </row>
    <row r="57" spans="1:8" x14ac:dyDescent="0.2">
      <c r="A57" s="17"/>
      <c r="B57" s="17"/>
      <c r="C57" s="18" t="s">
        <v>78</v>
      </c>
      <c r="D57" s="17"/>
      <c r="E57" s="17"/>
      <c r="F57" s="17"/>
      <c r="G57" s="17"/>
      <c r="H57" s="19" t="s">
        <v>12</v>
      </c>
    </row>
    <row r="58" spans="1:8" x14ac:dyDescent="0.2">
      <c r="A58" s="25">
        <v>1</v>
      </c>
      <c r="B58" s="26" t="s">
        <v>82</v>
      </c>
      <c r="C58" s="26" t="s">
        <v>83</v>
      </c>
      <c r="D58" s="26" t="s">
        <v>81</v>
      </c>
      <c r="E58" s="27">
        <v>2000000</v>
      </c>
      <c r="F58" s="28">
        <v>2017.9259999999999</v>
      </c>
      <c r="G58" s="29">
        <v>5.3543239999999999E-2</v>
      </c>
      <c r="H58" s="19">
        <v>6.7618999999999998</v>
      </c>
    </row>
    <row r="59" spans="1:8" x14ac:dyDescent="0.2">
      <c r="A59" s="25">
        <v>2</v>
      </c>
      <c r="B59" s="26" t="s">
        <v>79</v>
      </c>
      <c r="C59" s="26" t="s">
        <v>80</v>
      </c>
      <c r="D59" s="26" t="s">
        <v>81</v>
      </c>
      <c r="E59" s="27">
        <v>2000000</v>
      </c>
      <c r="F59" s="28">
        <v>1982.7180000000001</v>
      </c>
      <c r="G59" s="29">
        <v>5.2609040000000003E-2</v>
      </c>
      <c r="H59" s="19">
        <v>6.7084999999999999</v>
      </c>
    </row>
    <row r="60" spans="1:8" x14ac:dyDescent="0.2">
      <c r="A60" s="25">
        <v>3</v>
      </c>
      <c r="B60" s="26" t="s">
        <v>84</v>
      </c>
      <c r="C60" s="26" t="s">
        <v>85</v>
      </c>
      <c r="D60" s="26" t="s">
        <v>81</v>
      </c>
      <c r="E60" s="27">
        <v>1000000</v>
      </c>
      <c r="F60" s="28">
        <v>1038.473</v>
      </c>
      <c r="G60" s="29">
        <v>2.755463E-2</v>
      </c>
      <c r="H60" s="19">
        <v>6.4870000000000001</v>
      </c>
    </row>
    <row r="61" spans="1:8" ht="25.5" x14ac:dyDescent="0.2">
      <c r="A61" s="25">
        <v>4</v>
      </c>
      <c r="B61" s="26" t="s">
        <v>86</v>
      </c>
      <c r="C61" s="26" t="s">
        <v>87</v>
      </c>
      <c r="D61" s="26" t="s">
        <v>81</v>
      </c>
      <c r="E61" s="27">
        <v>500000</v>
      </c>
      <c r="F61" s="28">
        <v>510.98599999999999</v>
      </c>
      <c r="G61" s="29">
        <v>1.35584E-2</v>
      </c>
      <c r="H61" s="19">
        <v>7.5395000000000003</v>
      </c>
    </row>
    <row r="62" spans="1:8" x14ac:dyDescent="0.2">
      <c r="A62" s="25">
        <v>5</v>
      </c>
      <c r="B62" s="26" t="s">
        <v>88</v>
      </c>
      <c r="C62" s="26" t="s">
        <v>89</v>
      </c>
      <c r="D62" s="26" t="s">
        <v>81</v>
      </c>
      <c r="E62" s="27">
        <v>100000</v>
      </c>
      <c r="F62" s="28">
        <v>98.482299999999995</v>
      </c>
      <c r="G62" s="29">
        <v>2.6131100000000001E-3</v>
      </c>
      <c r="H62" s="19">
        <v>6.6765999999999996</v>
      </c>
    </row>
    <row r="63" spans="1:8" x14ac:dyDescent="0.2">
      <c r="A63" s="17"/>
      <c r="B63" s="17"/>
      <c r="C63" s="18" t="s">
        <v>11</v>
      </c>
      <c r="D63" s="17"/>
      <c r="E63" s="17" t="s">
        <v>12</v>
      </c>
      <c r="F63" s="24">
        <v>5648.5852999999997</v>
      </c>
      <c r="G63" s="21">
        <v>0.14987842000000001</v>
      </c>
      <c r="H63" s="19" t="s">
        <v>12</v>
      </c>
    </row>
    <row r="64" spans="1:8" x14ac:dyDescent="0.2">
      <c r="A64" s="17"/>
      <c r="B64" s="17"/>
      <c r="C64" s="22"/>
      <c r="D64" s="17"/>
      <c r="E64" s="17"/>
      <c r="F64" s="23"/>
      <c r="G64" s="23"/>
      <c r="H64" s="19" t="s">
        <v>12</v>
      </c>
    </row>
    <row r="65" spans="1:8" x14ac:dyDescent="0.2">
      <c r="A65" s="17"/>
      <c r="B65" s="17"/>
      <c r="C65" s="18" t="s">
        <v>94</v>
      </c>
      <c r="D65" s="17"/>
      <c r="E65" s="17"/>
      <c r="F65" s="23"/>
      <c r="G65" s="23"/>
      <c r="H65" s="19" t="s">
        <v>12</v>
      </c>
    </row>
    <row r="66" spans="1:8" x14ac:dyDescent="0.2">
      <c r="A66" s="17"/>
      <c r="B66" s="17"/>
      <c r="C66" s="18" t="s">
        <v>11</v>
      </c>
      <c r="D66" s="17"/>
      <c r="E66" s="17" t="s">
        <v>12</v>
      </c>
      <c r="F66" s="20" t="s">
        <v>13</v>
      </c>
      <c r="G66" s="21">
        <v>0</v>
      </c>
      <c r="H66" s="19" t="s">
        <v>12</v>
      </c>
    </row>
    <row r="67" spans="1:8" x14ac:dyDescent="0.2">
      <c r="A67" s="17"/>
      <c r="B67" s="17"/>
      <c r="C67" s="22"/>
      <c r="D67" s="17"/>
      <c r="E67" s="17"/>
      <c r="F67" s="23"/>
      <c r="G67" s="23"/>
      <c r="H67" s="19" t="s">
        <v>12</v>
      </c>
    </row>
    <row r="68" spans="1:8" x14ac:dyDescent="0.2">
      <c r="A68" s="17"/>
      <c r="B68" s="17"/>
      <c r="C68" s="18" t="s">
        <v>95</v>
      </c>
      <c r="D68" s="17"/>
      <c r="E68" s="17"/>
      <c r="F68" s="24">
        <v>35275.976699999999</v>
      </c>
      <c r="G68" s="21">
        <v>0.93600565000000002</v>
      </c>
      <c r="H68" s="19" t="s">
        <v>12</v>
      </c>
    </row>
    <row r="69" spans="1:8" x14ac:dyDescent="0.2">
      <c r="A69" s="17"/>
      <c r="B69" s="17"/>
      <c r="C69" s="22"/>
      <c r="D69" s="17"/>
      <c r="E69" s="17"/>
      <c r="F69" s="23"/>
      <c r="G69" s="23"/>
      <c r="H69" s="19" t="s">
        <v>12</v>
      </c>
    </row>
    <row r="70" spans="1:8" x14ac:dyDescent="0.2">
      <c r="A70" s="17"/>
      <c r="B70" s="17"/>
      <c r="C70" s="18" t="s">
        <v>96</v>
      </c>
      <c r="D70" s="17"/>
      <c r="E70" s="17"/>
      <c r="F70" s="23"/>
      <c r="G70" s="23"/>
      <c r="H70" s="19" t="s">
        <v>12</v>
      </c>
    </row>
    <row r="71" spans="1:8" x14ac:dyDescent="0.2">
      <c r="A71" s="17"/>
      <c r="B71" s="17"/>
      <c r="C71" s="18" t="s">
        <v>97</v>
      </c>
      <c r="D71" s="17"/>
      <c r="E71" s="17"/>
      <c r="F71" s="23"/>
      <c r="G71" s="23"/>
      <c r="H71" s="19" t="s">
        <v>12</v>
      </c>
    </row>
    <row r="72" spans="1:8" x14ac:dyDescent="0.2">
      <c r="A72" s="17"/>
      <c r="B72" s="17"/>
      <c r="C72" s="18" t="s">
        <v>11</v>
      </c>
      <c r="D72" s="17"/>
      <c r="E72" s="17" t="s">
        <v>12</v>
      </c>
      <c r="F72" s="20" t="s">
        <v>13</v>
      </c>
      <c r="G72" s="21">
        <v>0</v>
      </c>
      <c r="H72" s="19" t="s">
        <v>12</v>
      </c>
    </row>
    <row r="73" spans="1:8" x14ac:dyDescent="0.2">
      <c r="A73" s="17"/>
      <c r="B73" s="17"/>
      <c r="C73" s="22"/>
      <c r="D73" s="17"/>
      <c r="E73" s="17"/>
      <c r="F73" s="23"/>
      <c r="G73" s="23"/>
      <c r="H73" s="19" t="s">
        <v>12</v>
      </c>
    </row>
    <row r="74" spans="1:8" x14ac:dyDescent="0.2">
      <c r="A74" s="17"/>
      <c r="B74" s="17"/>
      <c r="C74" s="18" t="s">
        <v>101</v>
      </c>
      <c r="D74" s="17"/>
      <c r="E74" s="17"/>
      <c r="F74" s="23"/>
      <c r="G74" s="23"/>
      <c r="H74" s="19" t="s">
        <v>12</v>
      </c>
    </row>
    <row r="75" spans="1:8" x14ac:dyDescent="0.2">
      <c r="A75" s="17"/>
      <c r="B75" s="17"/>
      <c r="C75" s="18" t="s">
        <v>11</v>
      </c>
      <c r="D75" s="17"/>
      <c r="E75" s="17" t="s">
        <v>12</v>
      </c>
      <c r="F75" s="20" t="s">
        <v>13</v>
      </c>
      <c r="G75" s="21">
        <v>0</v>
      </c>
      <c r="H75" s="19" t="s">
        <v>12</v>
      </c>
    </row>
    <row r="76" spans="1:8" x14ac:dyDescent="0.2">
      <c r="A76" s="17"/>
      <c r="B76" s="17"/>
      <c r="C76" s="22"/>
      <c r="D76" s="17"/>
      <c r="E76" s="17"/>
      <c r="F76" s="23"/>
      <c r="G76" s="23"/>
      <c r="H76" s="19" t="s">
        <v>12</v>
      </c>
    </row>
    <row r="77" spans="1:8" x14ac:dyDescent="0.2">
      <c r="A77" s="17"/>
      <c r="B77" s="17"/>
      <c r="C77" s="18" t="s">
        <v>102</v>
      </c>
      <c r="D77" s="17"/>
      <c r="E77" s="17"/>
      <c r="F77" s="23"/>
      <c r="G77" s="23"/>
      <c r="H77" s="19" t="s">
        <v>12</v>
      </c>
    </row>
    <row r="78" spans="1:8" x14ac:dyDescent="0.2">
      <c r="A78" s="17"/>
      <c r="B78" s="17"/>
      <c r="C78" s="18" t="s">
        <v>11</v>
      </c>
      <c r="D78" s="17"/>
      <c r="E78" s="17" t="s">
        <v>12</v>
      </c>
      <c r="F78" s="20" t="s">
        <v>13</v>
      </c>
      <c r="G78" s="21">
        <v>0</v>
      </c>
      <c r="H78" s="19" t="s">
        <v>12</v>
      </c>
    </row>
    <row r="79" spans="1:8" x14ac:dyDescent="0.2">
      <c r="A79" s="17"/>
      <c r="B79" s="17"/>
      <c r="C79" s="22"/>
      <c r="D79" s="17"/>
      <c r="E79" s="17"/>
      <c r="F79" s="23"/>
      <c r="G79" s="23"/>
      <c r="H79" s="19" t="s">
        <v>12</v>
      </c>
    </row>
    <row r="80" spans="1:8" x14ac:dyDescent="0.2">
      <c r="A80" s="17"/>
      <c r="B80" s="17"/>
      <c r="C80" s="18" t="s">
        <v>103</v>
      </c>
      <c r="D80" s="17"/>
      <c r="E80" s="17"/>
      <c r="F80" s="23"/>
      <c r="G80" s="23"/>
      <c r="H80" s="19" t="s">
        <v>12</v>
      </c>
    </row>
    <row r="81" spans="1:16" x14ac:dyDescent="0.2">
      <c r="A81" s="25">
        <v>1</v>
      </c>
      <c r="B81" s="26"/>
      <c r="C81" s="26" t="s">
        <v>104</v>
      </c>
      <c r="D81" s="26"/>
      <c r="E81" s="30"/>
      <c r="F81" s="28">
        <v>991.06746899899997</v>
      </c>
      <c r="G81" s="29">
        <v>2.6296779999999999E-2</v>
      </c>
      <c r="H81" s="19">
        <v>5.42</v>
      </c>
    </row>
    <row r="82" spans="1:16" x14ac:dyDescent="0.2">
      <c r="A82" s="17"/>
      <c r="B82" s="17"/>
      <c r="C82" s="18" t="s">
        <v>11</v>
      </c>
      <c r="D82" s="17"/>
      <c r="E82" s="17" t="s">
        <v>12</v>
      </c>
      <c r="F82" s="24">
        <v>991.06746899899997</v>
      </c>
      <c r="G82" s="21">
        <v>2.6296779999999999E-2</v>
      </c>
      <c r="H82" s="19" t="s">
        <v>12</v>
      </c>
    </row>
    <row r="83" spans="1:16" x14ac:dyDescent="0.2">
      <c r="A83" s="17"/>
      <c r="B83" s="17"/>
      <c r="C83" s="22"/>
      <c r="D83" s="17"/>
      <c r="E83" s="17"/>
      <c r="F83" s="23"/>
      <c r="G83" s="23"/>
      <c r="H83" s="19" t="s">
        <v>12</v>
      </c>
    </row>
    <row r="84" spans="1:16" x14ac:dyDescent="0.2">
      <c r="A84" s="17"/>
      <c r="B84" s="17"/>
      <c r="C84" s="18" t="s">
        <v>105</v>
      </c>
      <c r="D84" s="17"/>
      <c r="E84" s="17"/>
      <c r="F84" s="24">
        <v>991.06746899899997</v>
      </c>
      <c r="G84" s="21">
        <v>2.6296779999999999E-2</v>
      </c>
      <c r="H84" s="19" t="s">
        <v>12</v>
      </c>
    </row>
    <row r="85" spans="1:16" x14ac:dyDescent="0.2">
      <c r="A85" s="17"/>
      <c r="B85" s="17"/>
      <c r="C85" s="23"/>
      <c r="D85" s="17"/>
      <c r="E85" s="17"/>
      <c r="F85" s="17"/>
      <c r="G85" s="17"/>
      <c r="H85" s="19" t="s">
        <v>12</v>
      </c>
    </row>
    <row r="86" spans="1:16" x14ac:dyDescent="0.2">
      <c r="A86" s="17"/>
      <c r="B86" s="17"/>
      <c r="C86" s="18" t="s">
        <v>106</v>
      </c>
      <c r="D86" s="17"/>
      <c r="E86" s="17"/>
      <c r="F86" s="17"/>
      <c r="G86" s="17"/>
      <c r="H86" s="19" t="s">
        <v>12</v>
      </c>
    </row>
    <row r="87" spans="1:16" x14ac:dyDescent="0.2">
      <c r="A87" s="17"/>
      <c r="B87" s="17"/>
      <c r="C87" s="18" t="s">
        <v>107</v>
      </c>
      <c r="D87" s="17"/>
      <c r="E87" s="17"/>
      <c r="F87" s="17"/>
      <c r="G87" s="17"/>
      <c r="H87" s="19" t="s">
        <v>12</v>
      </c>
    </row>
    <row r="88" spans="1:16" x14ac:dyDescent="0.2">
      <c r="A88" s="17"/>
      <c r="B88" s="17"/>
      <c r="C88" s="18" t="s">
        <v>11</v>
      </c>
      <c r="D88" s="17"/>
      <c r="E88" s="17" t="s">
        <v>12</v>
      </c>
      <c r="F88" s="20" t="s">
        <v>13</v>
      </c>
      <c r="G88" s="21">
        <v>0</v>
      </c>
      <c r="H88" s="19" t="s">
        <v>12</v>
      </c>
    </row>
    <row r="89" spans="1:16" x14ac:dyDescent="0.2">
      <c r="A89" s="17"/>
      <c r="B89" s="17"/>
      <c r="C89" s="22"/>
      <c r="D89" s="17"/>
      <c r="E89" s="17"/>
      <c r="F89" s="23"/>
      <c r="G89" s="23"/>
      <c r="H89" s="19" t="s">
        <v>12</v>
      </c>
    </row>
    <row r="90" spans="1:16" x14ac:dyDescent="0.2">
      <c r="A90" s="17"/>
      <c r="B90" s="17"/>
      <c r="C90" s="18" t="s">
        <v>624</v>
      </c>
      <c r="D90" s="17"/>
      <c r="E90" s="17"/>
      <c r="F90" s="23"/>
      <c r="G90" s="23"/>
      <c r="H90" s="19" t="s">
        <v>12</v>
      </c>
      <c r="J90" s="49"/>
      <c r="K90" s="49"/>
      <c r="L90" s="49"/>
      <c r="M90" s="49"/>
      <c r="N90" s="61"/>
      <c r="O90" s="61"/>
      <c r="P90" s="61"/>
    </row>
    <row r="91" spans="1:16" x14ac:dyDescent="0.2">
      <c r="A91" s="25">
        <v>1</v>
      </c>
      <c r="B91" s="26" t="s">
        <v>108</v>
      </c>
      <c r="C91" s="26" t="s">
        <v>109</v>
      </c>
      <c r="D91" s="26"/>
      <c r="E91" s="62">
        <v>1167.5340000000001</v>
      </c>
      <c r="F91" s="28">
        <v>134.894453392</v>
      </c>
      <c r="G91" s="29">
        <v>3.5792599999999999E-3</v>
      </c>
      <c r="H91" s="19"/>
    </row>
    <row r="92" spans="1:16" x14ac:dyDescent="0.2">
      <c r="A92" s="17"/>
      <c r="B92" s="17"/>
      <c r="C92" s="18" t="s">
        <v>11</v>
      </c>
      <c r="D92" s="17"/>
      <c r="E92" s="17" t="s">
        <v>12</v>
      </c>
      <c r="F92" s="24">
        <f>SUM(F91)</f>
        <v>134.894453392</v>
      </c>
      <c r="G92" s="21">
        <f>SUM(G91)</f>
        <v>3.5792599999999999E-3</v>
      </c>
      <c r="H92" s="19" t="s">
        <v>12</v>
      </c>
    </row>
    <row r="93" spans="1:16" x14ac:dyDescent="0.2">
      <c r="A93" s="17"/>
      <c r="B93" s="17"/>
      <c r="C93" s="22"/>
      <c r="D93" s="17"/>
      <c r="E93" s="17"/>
      <c r="F93" s="23"/>
      <c r="G93" s="23"/>
      <c r="H93" s="19" t="s">
        <v>12</v>
      </c>
    </row>
    <row r="94" spans="1:16" x14ac:dyDescent="0.2">
      <c r="A94" s="17"/>
      <c r="B94" s="17"/>
      <c r="C94" s="18" t="s">
        <v>110</v>
      </c>
      <c r="D94" s="17"/>
      <c r="E94" s="17"/>
      <c r="F94" s="17"/>
      <c r="G94" s="17"/>
      <c r="H94" s="19" t="s">
        <v>12</v>
      </c>
    </row>
    <row r="95" spans="1:16" x14ac:dyDescent="0.2">
      <c r="A95" s="17"/>
      <c r="B95" s="17"/>
      <c r="C95" s="18" t="s">
        <v>111</v>
      </c>
      <c r="D95" s="17"/>
      <c r="E95" s="17"/>
      <c r="F95" s="17"/>
      <c r="G95" s="17"/>
      <c r="H95" s="19" t="s">
        <v>12</v>
      </c>
    </row>
    <row r="96" spans="1:16" x14ac:dyDescent="0.2">
      <c r="A96" s="17"/>
      <c r="B96" s="17"/>
      <c r="C96" s="18" t="s">
        <v>11</v>
      </c>
      <c r="D96" s="17"/>
      <c r="E96" s="17" t="s">
        <v>12</v>
      </c>
      <c r="F96" s="20" t="s">
        <v>13</v>
      </c>
      <c r="G96" s="21">
        <v>0</v>
      </c>
      <c r="H96" s="19" t="s">
        <v>12</v>
      </c>
    </row>
    <row r="97" spans="1:8" x14ac:dyDescent="0.2">
      <c r="A97" s="17"/>
      <c r="B97" s="17"/>
      <c r="C97" s="22"/>
      <c r="D97" s="17"/>
      <c r="E97" s="17"/>
      <c r="F97" s="23"/>
      <c r="G97" s="23"/>
      <c r="H97" s="19" t="s">
        <v>12</v>
      </c>
    </row>
    <row r="98" spans="1:8" x14ac:dyDescent="0.2">
      <c r="A98" s="17"/>
      <c r="B98" s="17"/>
      <c r="C98" s="18" t="s">
        <v>112</v>
      </c>
      <c r="D98" s="17"/>
      <c r="E98" s="17"/>
      <c r="F98" s="23"/>
      <c r="G98" s="23"/>
      <c r="H98" s="19" t="s">
        <v>12</v>
      </c>
    </row>
    <row r="99" spans="1:8" x14ac:dyDescent="0.2">
      <c r="A99" s="17"/>
      <c r="B99" s="17"/>
      <c r="C99" s="18" t="s">
        <v>11</v>
      </c>
      <c r="D99" s="17"/>
      <c r="E99" s="17" t="s">
        <v>12</v>
      </c>
      <c r="F99" s="20" t="s">
        <v>13</v>
      </c>
      <c r="G99" s="21">
        <v>0</v>
      </c>
      <c r="H99" s="19" t="s">
        <v>12</v>
      </c>
    </row>
    <row r="100" spans="1:8" x14ac:dyDescent="0.2">
      <c r="A100" s="17"/>
      <c r="B100" s="26"/>
      <c r="C100" s="26"/>
      <c r="D100" s="18"/>
      <c r="E100" s="17"/>
      <c r="F100" s="26"/>
      <c r="G100" s="30"/>
      <c r="H100" s="19" t="s">
        <v>12</v>
      </c>
    </row>
    <row r="101" spans="1:8" x14ac:dyDescent="0.2">
      <c r="A101" s="30"/>
      <c r="B101" s="26"/>
      <c r="C101" s="26" t="s">
        <v>113</v>
      </c>
      <c r="D101" s="26"/>
      <c r="E101" s="30"/>
      <c r="F101" s="28">
        <v>1285.8436849</v>
      </c>
      <c r="G101" s="29">
        <v>3.4118320000000001E-2</v>
      </c>
      <c r="H101" s="19" t="s">
        <v>12</v>
      </c>
    </row>
    <row r="102" spans="1:8" x14ac:dyDescent="0.2">
      <c r="A102" s="22"/>
      <c r="B102" s="22"/>
      <c r="C102" s="18" t="s">
        <v>114</v>
      </c>
      <c r="D102" s="23"/>
      <c r="E102" s="23"/>
      <c r="F102" s="24">
        <v>37687.782307291003</v>
      </c>
      <c r="G102" s="31">
        <v>1.0000000099999999</v>
      </c>
      <c r="H102" s="19" t="s">
        <v>12</v>
      </c>
    </row>
    <row r="103" spans="1:8" x14ac:dyDescent="0.2">
      <c r="A103" s="32"/>
      <c r="B103" s="32"/>
      <c r="C103" s="32"/>
      <c r="D103" s="33"/>
      <c r="E103" s="33"/>
      <c r="F103" s="33"/>
      <c r="G103" s="33"/>
    </row>
    <row r="104" spans="1:8" x14ac:dyDescent="0.2">
      <c r="A104" s="34"/>
      <c r="B104" s="140" t="s">
        <v>620</v>
      </c>
      <c r="C104" s="140"/>
      <c r="D104" s="140"/>
      <c r="E104" s="140"/>
      <c r="F104" s="140"/>
      <c r="G104" s="140"/>
      <c r="H104" s="140"/>
    </row>
    <row r="105" spans="1:8" x14ac:dyDescent="0.2">
      <c r="A105" s="34"/>
      <c r="B105" s="140" t="s">
        <v>621</v>
      </c>
      <c r="C105" s="140"/>
      <c r="D105" s="140"/>
      <c r="E105" s="140"/>
      <c r="F105" s="140"/>
      <c r="G105" s="140"/>
      <c r="H105" s="140"/>
    </row>
    <row r="106" spans="1:8" x14ac:dyDescent="0.2">
      <c r="A106" s="34"/>
      <c r="B106" s="140" t="s">
        <v>622</v>
      </c>
      <c r="C106" s="140"/>
      <c r="D106" s="140"/>
      <c r="E106" s="140"/>
      <c r="F106" s="140"/>
      <c r="G106" s="140"/>
      <c r="H106" s="140"/>
    </row>
    <row r="107" spans="1:8" x14ac:dyDescent="0.2">
      <c r="A107" s="34"/>
      <c r="B107" s="34"/>
      <c r="C107" s="34"/>
      <c r="D107" s="36"/>
      <c r="E107" s="36"/>
      <c r="F107" s="36"/>
      <c r="G107" s="36"/>
    </row>
    <row r="108" spans="1:8" x14ac:dyDescent="0.2">
      <c r="A108" s="34"/>
      <c r="B108" s="141" t="s">
        <v>115</v>
      </c>
      <c r="C108" s="142"/>
      <c r="D108" s="143"/>
      <c r="E108" s="37"/>
      <c r="F108" s="36"/>
      <c r="G108" s="36"/>
    </row>
    <row r="109" spans="1:8" x14ac:dyDescent="0.2">
      <c r="A109" s="34"/>
      <c r="B109" s="135" t="s">
        <v>116</v>
      </c>
      <c r="C109" s="136"/>
      <c r="D109" s="18" t="s">
        <v>117</v>
      </c>
      <c r="E109" s="37"/>
      <c r="F109" s="36"/>
      <c r="G109" s="36"/>
    </row>
    <row r="110" spans="1:8" x14ac:dyDescent="0.2">
      <c r="A110" s="34"/>
      <c r="B110" s="135" t="s">
        <v>118</v>
      </c>
      <c r="C110" s="136"/>
      <c r="D110" s="18" t="s">
        <v>117</v>
      </c>
      <c r="E110" s="37"/>
      <c r="F110" s="36"/>
      <c r="G110" s="36"/>
    </row>
    <row r="111" spans="1:8" x14ac:dyDescent="0.2">
      <c r="A111" s="34"/>
      <c r="B111" s="135" t="s">
        <v>119</v>
      </c>
      <c r="C111" s="136"/>
      <c r="D111" s="23" t="s">
        <v>12</v>
      </c>
      <c r="E111" s="37"/>
      <c r="F111" s="36"/>
      <c r="G111" s="36"/>
    </row>
    <row r="112" spans="1:8" x14ac:dyDescent="0.2">
      <c r="A112" s="38"/>
      <c r="B112" s="39" t="s">
        <v>12</v>
      </c>
      <c r="C112" s="39" t="s">
        <v>623</v>
      </c>
      <c r="D112" s="39" t="s">
        <v>120</v>
      </c>
      <c r="E112" s="38"/>
      <c r="F112" s="38"/>
      <c r="G112" s="38"/>
    </row>
    <row r="113" spans="1:14" x14ac:dyDescent="0.2">
      <c r="A113" s="38"/>
      <c r="B113" s="40" t="s">
        <v>121</v>
      </c>
      <c r="C113" s="41">
        <v>45991</v>
      </c>
      <c r="D113" s="41">
        <v>46022</v>
      </c>
      <c r="E113" s="38"/>
      <c r="F113" s="38"/>
      <c r="G113" s="38"/>
    </row>
    <row r="114" spans="1:14" x14ac:dyDescent="0.2">
      <c r="A114" s="38"/>
      <c r="B114" s="26" t="s">
        <v>122</v>
      </c>
      <c r="C114" s="43">
        <v>44.910400000000003</v>
      </c>
      <c r="D114" s="43">
        <v>44.959299999999999</v>
      </c>
      <c r="E114" s="38"/>
      <c r="F114" s="35"/>
      <c r="G114" s="44"/>
    </row>
    <row r="115" spans="1:14" ht="25.5" x14ac:dyDescent="0.2">
      <c r="A115" s="38"/>
      <c r="B115" s="26" t="s">
        <v>744</v>
      </c>
      <c r="C115" s="43">
        <v>11.1805</v>
      </c>
      <c r="D115" s="43">
        <v>11.1927</v>
      </c>
      <c r="E115" s="38"/>
      <c r="F115" s="35"/>
      <c r="G115" s="44"/>
    </row>
    <row r="116" spans="1:14" x14ac:dyDescent="0.2">
      <c r="A116" s="38"/>
      <c r="B116" s="26" t="s">
        <v>123</v>
      </c>
      <c r="C116" s="43">
        <v>44.255600000000001</v>
      </c>
      <c r="D116" s="43">
        <v>44.298099999999998</v>
      </c>
      <c r="E116" s="38"/>
      <c r="F116" s="35"/>
      <c r="G116" s="44"/>
    </row>
    <row r="117" spans="1:14" ht="25.5" x14ac:dyDescent="0.2">
      <c r="A117" s="38"/>
      <c r="B117" s="26" t="s">
        <v>745</v>
      </c>
      <c r="C117" s="43">
        <v>11.215299999999999</v>
      </c>
      <c r="D117" s="43">
        <v>11.226100000000001</v>
      </c>
      <c r="E117" s="38"/>
      <c r="F117" s="35"/>
      <c r="G117" s="44"/>
    </row>
    <row r="118" spans="1:14" x14ac:dyDescent="0.2">
      <c r="A118" s="38"/>
      <c r="B118" s="38"/>
      <c r="C118" s="38"/>
      <c r="D118" s="38"/>
      <c r="E118" s="38"/>
      <c r="F118" s="38"/>
      <c r="G118" s="38"/>
    </row>
    <row r="119" spans="1:14" x14ac:dyDescent="0.2">
      <c r="A119" s="38"/>
      <c r="B119" s="135" t="s">
        <v>625</v>
      </c>
      <c r="C119" s="136"/>
      <c r="D119" s="18" t="s">
        <v>117</v>
      </c>
      <c r="E119" s="38"/>
      <c r="F119" s="38"/>
      <c r="G119" s="38"/>
    </row>
    <row r="120" spans="1:14" x14ac:dyDescent="0.2">
      <c r="A120" s="38"/>
      <c r="B120" s="46"/>
      <c r="C120" s="46"/>
      <c r="D120" s="46"/>
      <c r="E120" s="38"/>
      <c r="F120" s="38"/>
      <c r="G120" s="38"/>
    </row>
    <row r="121" spans="1:14" x14ac:dyDescent="0.2">
      <c r="A121" s="38"/>
      <c r="B121" s="135" t="s">
        <v>124</v>
      </c>
      <c r="C121" s="136"/>
      <c r="D121" s="18" t="s">
        <v>117</v>
      </c>
      <c r="E121" s="48"/>
      <c r="F121" s="38"/>
      <c r="G121" s="38"/>
    </row>
    <row r="122" spans="1:14" x14ac:dyDescent="0.2">
      <c r="A122" s="38"/>
      <c r="B122" s="135" t="s">
        <v>125</v>
      </c>
      <c r="C122" s="136"/>
      <c r="D122" s="18" t="s">
        <v>117</v>
      </c>
      <c r="E122" s="48"/>
      <c r="F122" s="38"/>
      <c r="G122" s="38"/>
    </row>
    <row r="123" spans="1:14" x14ac:dyDescent="0.2">
      <c r="A123" s="38"/>
      <c r="B123" s="135" t="s">
        <v>626</v>
      </c>
      <c r="C123" s="136"/>
      <c r="D123" s="18" t="s">
        <v>117</v>
      </c>
      <c r="E123" s="48"/>
      <c r="F123" s="38"/>
      <c r="G123" s="38"/>
    </row>
    <row r="124" spans="1:14" x14ac:dyDescent="0.2">
      <c r="A124" s="46"/>
      <c r="B124" s="46"/>
      <c r="C124" s="46"/>
      <c r="D124" s="46"/>
      <c r="E124" s="46"/>
      <c r="F124" s="46"/>
      <c r="G124" s="46"/>
    </row>
    <row r="125" spans="1:14" s="50" customFormat="1" x14ac:dyDescent="0.2">
      <c r="B125" s="137" t="s">
        <v>627</v>
      </c>
      <c r="C125" s="138"/>
      <c r="D125" s="139"/>
      <c r="I125" s="16"/>
      <c r="J125" s="49"/>
      <c r="K125" s="49"/>
      <c r="L125" s="49"/>
      <c r="M125" s="49"/>
      <c r="N125" s="51"/>
    </row>
    <row r="126" spans="1:14" s="50" customFormat="1" ht="38.25" x14ac:dyDescent="0.2">
      <c r="B126" s="133" t="s">
        <v>628</v>
      </c>
      <c r="C126" s="133"/>
      <c r="D126" s="52" t="s">
        <v>126</v>
      </c>
      <c r="I126" s="16"/>
      <c r="J126" s="49"/>
      <c r="K126" s="49"/>
      <c r="L126" s="49"/>
      <c r="M126" s="49"/>
      <c r="N126" s="51"/>
    </row>
    <row r="127" spans="1:14" s="50" customFormat="1" x14ac:dyDescent="0.2">
      <c r="B127" s="134" t="s">
        <v>629</v>
      </c>
      <c r="C127" s="134"/>
      <c r="D127" s="53"/>
      <c r="I127" s="16"/>
      <c r="J127" s="49"/>
      <c r="K127" s="49"/>
      <c r="L127" s="49"/>
      <c r="M127" s="49"/>
      <c r="N127" s="51"/>
    </row>
    <row r="128" spans="1:14" s="50" customFormat="1" x14ac:dyDescent="0.2">
      <c r="B128" s="134"/>
      <c r="C128" s="134"/>
      <c r="D128" s="54"/>
      <c r="I128"/>
      <c r="J128" s="49"/>
      <c r="K128" s="49"/>
      <c r="L128" s="49"/>
      <c r="M128" s="49"/>
      <c r="N128" s="51"/>
    </row>
    <row r="129" spans="2:17" s="50" customFormat="1" x14ac:dyDescent="0.2">
      <c r="B129" s="134" t="s">
        <v>630</v>
      </c>
      <c r="C129" s="134"/>
      <c r="D129" s="55">
        <v>6.8455548373500958</v>
      </c>
      <c r="I129"/>
      <c r="J129" s="49"/>
      <c r="K129" s="49"/>
      <c r="L129" s="49"/>
      <c r="M129" s="49"/>
      <c r="N129" s="51"/>
    </row>
    <row r="130" spans="2:17" s="50" customFormat="1" x14ac:dyDescent="0.2">
      <c r="B130" s="134"/>
      <c r="C130" s="134"/>
      <c r="D130" s="54"/>
      <c r="I130" s="16"/>
      <c r="J130" s="49"/>
      <c r="K130" s="49"/>
      <c r="L130" s="49"/>
      <c r="M130" s="49"/>
      <c r="N130" s="51"/>
    </row>
    <row r="131" spans="2:17" s="50" customFormat="1" x14ac:dyDescent="0.2">
      <c r="B131" s="134" t="s">
        <v>631</v>
      </c>
      <c r="C131" s="134"/>
      <c r="D131" s="55">
        <v>3.1203912896757848</v>
      </c>
      <c r="I131" s="16"/>
      <c r="J131" s="49"/>
      <c r="K131" s="49"/>
      <c r="L131" s="49"/>
      <c r="M131" s="49"/>
      <c r="N131" s="51"/>
    </row>
    <row r="132" spans="2:17" s="50" customFormat="1" x14ac:dyDescent="0.2">
      <c r="B132" s="134" t="s">
        <v>632</v>
      </c>
      <c r="C132" s="134"/>
      <c r="D132" s="55">
        <v>3.7466497459816286</v>
      </c>
      <c r="I132" s="16"/>
      <c r="J132" s="49"/>
      <c r="K132" s="49"/>
      <c r="L132" s="49"/>
      <c r="M132" s="49"/>
      <c r="N132" s="51"/>
    </row>
    <row r="133" spans="2:17" s="50" customFormat="1" x14ac:dyDescent="0.2">
      <c r="B133" s="134"/>
      <c r="C133" s="134"/>
      <c r="D133" s="54"/>
      <c r="I133" s="16"/>
      <c r="J133" s="49"/>
      <c r="K133" s="49"/>
      <c r="L133" s="49"/>
      <c r="M133" s="49"/>
      <c r="N133" s="51"/>
      <c r="Q133"/>
    </row>
    <row r="134" spans="2:17" s="50" customFormat="1" ht="13.5" customHeight="1" x14ac:dyDescent="0.2">
      <c r="B134" s="134" t="s">
        <v>633</v>
      </c>
      <c r="C134" s="134"/>
      <c r="D134" s="57" t="s">
        <v>738</v>
      </c>
      <c r="I134" s="16"/>
      <c r="J134" s="49"/>
      <c r="K134" s="49"/>
      <c r="L134" s="49"/>
      <c r="M134" s="49"/>
      <c r="N134" s="51"/>
    </row>
    <row r="135" spans="2:17" s="50" customFormat="1" x14ac:dyDescent="0.2">
      <c r="B135" s="145" t="s">
        <v>634</v>
      </c>
      <c r="C135" s="147"/>
      <c r="D135" s="146"/>
      <c r="I135" s="16"/>
      <c r="J135" s="49"/>
      <c r="K135" s="49"/>
      <c r="L135" s="49"/>
      <c r="M135" s="49"/>
      <c r="N135" s="51"/>
      <c r="Q135"/>
    </row>
    <row r="136" spans="2:17" x14ac:dyDescent="0.2">
      <c r="I136" s="16"/>
    </row>
    <row r="137" spans="2:17" x14ac:dyDescent="0.2">
      <c r="B137" s="59" t="s">
        <v>635</v>
      </c>
    </row>
    <row r="138" spans="2:17" ht="5.25" customHeight="1" x14ac:dyDescent="0.2"/>
    <row r="139" spans="2:17" ht="168" customHeight="1" x14ac:dyDescent="0.2"/>
    <row r="142" spans="2:17" x14ac:dyDescent="0.2">
      <c r="B142" s="59" t="s">
        <v>636</v>
      </c>
      <c r="C142" s="60"/>
      <c r="D142" s="59"/>
    </row>
    <row r="143" spans="2:17" x14ac:dyDescent="0.2">
      <c r="B143" s="59" t="s">
        <v>638</v>
      </c>
      <c r="D143" s="59"/>
    </row>
    <row r="145" spans="9:9" x14ac:dyDescent="0.2">
      <c r="I145" s="16"/>
    </row>
    <row r="146" spans="9:9" x14ac:dyDescent="0.2">
      <c r="I146" s="16"/>
    </row>
    <row r="147" spans="9:9" x14ac:dyDescent="0.2">
      <c r="I147" s="16"/>
    </row>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sheetData>
  <mergeCells count="25">
    <mergeCell ref="B131:C131"/>
    <mergeCell ref="B132:C132"/>
    <mergeCell ref="B133:C133"/>
    <mergeCell ref="B134:C134"/>
    <mergeCell ref="B135:D135"/>
    <mergeCell ref="A1:H1"/>
    <mergeCell ref="A2:H2"/>
    <mergeCell ref="A3:H3"/>
    <mergeCell ref="B104:H104"/>
    <mergeCell ref="B105:H105"/>
    <mergeCell ref="B130:C130"/>
    <mergeCell ref="B126:C126"/>
    <mergeCell ref="B127:C127"/>
    <mergeCell ref="B128:C128"/>
    <mergeCell ref="B106:H106"/>
    <mergeCell ref="B121:C121"/>
    <mergeCell ref="B122:C122"/>
    <mergeCell ref="B119:C119"/>
    <mergeCell ref="B129:C129"/>
    <mergeCell ref="B108:D108"/>
    <mergeCell ref="B109:C109"/>
    <mergeCell ref="B110:C110"/>
    <mergeCell ref="B111:C111"/>
    <mergeCell ref="B125:D125"/>
    <mergeCell ref="B123:C123"/>
  </mergeCells>
  <hyperlinks>
    <hyperlink ref="I1" location="Index!B2" display="Index" xr:uid="{C82636C9-216A-4072-A636-92CBC6EDF315}"/>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555E0-D37A-4B2F-90A0-7BD36F5365E4}">
  <sheetPr>
    <outlinePr summaryBelow="0" summaryRight="0"/>
  </sheetPr>
  <dimension ref="A1:P179"/>
  <sheetViews>
    <sheetView showGridLines="0" workbookViewId="0">
      <selection sqref="A1:H1"/>
    </sheetView>
  </sheetViews>
  <sheetFormatPr defaultRowHeight="12.75" x14ac:dyDescent="0.2"/>
  <cols>
    <col min="1" max="1" width="5.85546875" bestFit="1" customWidth="1"/>
    <col min="2" max="2" width="19.28515625" bestFit="1" customWidth="1"/>
    <col min="3" max="3" width="43.42578125" customWidth="1"/>
    <col min="4" max="4" width="11" bestFit="1" customWidth="1"/>
    <col min="5" max="5" width="9.42578125" bestFit="1" customWidth="1"/>
    <col min="6" max="6" width="10.140625" bestFit="1" customWidth="1"/>
    <col min="7" max="7" width="14" bestFit="1" customWidth="1"/>
    <col min="8" max="8" width="11.42578125" customWidth="1"/>
    <col min="9" max="9" width="5.7109375" bestFit="1" customWidth="1"/>
  </cols>
  <sheetData>
    <row r="1" spans="1:9" ht="15" x14ac:dyDescent="0.2">
      <c r="A1" s="144" t="s">
        <v>0</v>
      </c>
      <c r="B1" s="144"/>
      <c r="C1" s="144"/>
      <c r="D1" s="144"/>
      <c r="E1" s="144"/>
      <c r="F1" s="144"/>
      <c r="G1" s="144"/>
      <c r="H1" s="144"/>
      <c r="I1" s="1" t="s">
        <v>619</v>
      </c>
    </row>
    <row r="2" spans="1:9" ht="15" x14ac:dyDescent="0.2">
      <c r="A2" s="144" t="s">
        <v>149</v>
      </c>
      <c r="B2" s="144"/>
      <c r="C2" s="144"/>
      <c r="D2" s="144"/>
      <c r="E2" s="144"/>
      <c r="F2" s="144"/>
      <c r="G2" s="144"/>
      <c r="H2" s="144"/>
    </row>
    <row r="3" spans="1:9" ht="15" x14ac:dyDescent="0.2">
      <c r="A3" s="144" t="s">
        <v>759</v>
      </c>
      <c r="B3" s="144"/>
      <c r="C3" s="144"/>
      <c r="D3" s="144"/>
      <c r="E3" s="144"/>
      <c r="F3" s="144"/>
      <c r="G3" s="144"/>
      <c r="H3" s="144"/>
    </row>
    <row r="4" spans="1:9" s="16" customFormat="1" ht="30" x14ac:dyDescent="0.2">
      <c r="A4" s="14" t="s">
        <v>2</v>
      </c>
      <c r="B4" s="14" t="s">
        <v>3</v>
      </c>
      <c r="C4" s="14" t="s">
        <v>4</v>
      </c>
      <c r="D4" s="14" t="s">
        <v>5</v>
      </c>
      <c r="E4" s="14" t="s">
        <v>6</v>
      </c>
      <c r="F4" s="14" t="s">
        <v>7</v>
      </c>
      <c r="G4" s="14" t="s">
        <v>8</v>
      </c>
      <c r="H4" s="15" t="s">
        <v>618</v>
      </c>
    </row>
    <row r="5" spans="1:9" x14ac:dyDescent="0.2">
      <c r="A5" s="17"/>
      <c r="B5" s="17"/>
      <c r="C5" s="18" t="s">
        <v>9</v>
      </c>
      <c r="D5" s="17"/>
      <c r="E5" s="17"/>
      <c r="F5" s="17"/>
      <c r="G5" s="17"/>
      <c r="H5" s="19" t="s">
        <v>12</v>
      </c>
    </row>
    <row r="6" spans="1:9" x14ac:dyDescent="0.2">
      <c r="A6" s="17"/>
      <c r="B6" s="17"/>
      <c r="C6" s="18" t="s">
        <v>10</v>
      </c>
      <c r="D6" s="17"/>
      <c r="E6" s="17"/>
      <c r="F6" s="17"/>
      <c r="G6" s="17"/>
      <c r="H6" s="19" t="s">
        <v>12</v>
      </c>
    </row>
    <row r="7" spans="1:9" x14ac:dyDescent="0.2">
      <c r="A7" s="17"/>
      <c r="B7" s="17"/>
      <c r="C7" s="18" t="s">
        <v>11</v>
      </c>
      <c r="D7" s="17"/>
      <c r="E7" s="17" t="s">
        <v>12</v>
      </c>
      <c r="F7" s="20" t="s">
        <v>13</v>
      </c>
      <c r="G7" s="21">
        <v>0</v>
      </c>
      <c r="H7" s="19" t="s">
        <v>12</v>
      </c>
    </row>
    <row r="8" spans="1:9" x14ac:dyDescent="0.2">
      <c r="A8" s="17"/>
      <c r="B8" s="17"/>
      <c r="C8" s="22"/>
      <c r="D8" s="17"/>
      <c r="E8" s="17"/>
      <c r="F8" s="23"/>
      <c r="G8" s="23"/>
      <c r="H8" s="19" t="s">
        <v>12</v>
      </c>
    </row>
    <row r="9" spans="1:9" x14ac:dyDescent="0.2">
      <c r="A9" s="17"/>
      <c r="B9" s="17"/>
      <c r="C9" s="18" t="s">
        <v>14</v>
      </c>
      <c r="D9" s="17"/>
      <c r="E9" s="17"/>
      <c r="F9" s="17"/>
      <c r="G9" s="17"/>
      <c r="H9" s="19" t="s">
        <v>12</v>
      </c>
    </row>
    <row r="10" spans="1:9" x14ac:dyDescent="0.2">
      <c r="A10" s="17"/>
      <c r="B10" s="17"/>
      <c r="C10" s="18" t="s">
        <v>11</v>
      </c>
      <c r="D10" s="17"/>
      <c r="E10" s="17" t="s">
        <v>12</v>
      </c>
      <c r="F10" s="20" t="s">
        <v>13</v>
      </c>
      <c r="G10" s="21">
        <v>0</v>
      </c>
      <c r="H10" s="19" t="s">
        <v>12</v>
      </c>
    </row>
    <row r="11" spans="1:9" x14ac:dyDescent="0.2">
      <c r="A11" s="17"/>
      <c r="B11" s="17"/>
      <c r="C11" s="22"/>
      <c r="D11" s="17"/>
      <c r="E11" s="17"/>
      <c r="F11" s="23"/>
      <c r="G11" s="23"/>
      <c r="H11" s="19" t="s">
        <v>12</v>
      </c>
    </row>
    <row r="12" spans="1:9" x14ac:dyDescent="0.2">
      <c r="A12" s="17"/>
      <c r="B12" s="17"/>
      <c r="C12" s="18" t="s">
        <v>15</v>
      </c>
      <c r="D12" s="17"/>
      <c r="E12" s="17"/>
      <c r="F12" s="17"/>
      <c r="G12" s="17"/>
      <c r="H12" s="19" t="s">
        <v>12</v>
      </c>
    </row>
    <row r="13" spans="1:9" x14ac:dyDescent="0.2">
      <c r="A13" s="17"/>
      <c r="B13" s="17"/>
      <c r="C13" s="18" t="s">
        <v>11</v>
      </c>
      <c r="D13" s="17"/>
      <c r="E13" s="17" t="s">
        <v>12</v>
      </c>
      <c r="F13" s="20" t="s">
        <v>13</v>
      </c>
      <c r="G13" s="21">
        <v>0</v>
      </c>
      <c r="H13" s="19" t="s">
        <v>12</v>
      </c>
    </row>
    <row r="14" spans="1:9" x14ac:dyDescent="0.2">
      <c r="A14" s="17"/>
      <c r="B14" s="17"/>
      <c r="C14" s="22"/>
      <c r="D14" s="17"/>
      <c r="E14" s="17"/>
      <c r="F14" s="23"/>
      <c r="G14" s="23"/>
      <c r="H14" s="19" t="s">
        <v>12</v>
      </c>
    </row>
    <row r="15" spans="1:9" x14ac:dyDescent="0.2">
      <c r="A15" s="17"/>
      <c r="B15" s="17"/>
      <c r="C15" s="18" t="s">
        <v>16</v>
      </c>
      <c r="D15" s="17"/>
      <c r="E15" s="17"/>
      <c r="F15" s="17"/>
      <c r="G15" s="17"/>
      <c r="H15" s="19" t="s">
        <v>12</v>
      </c>
    </row>
    <row r="16" spans="1:9" x14ac:dyDescent="0.2">
      <c r="A16" s="17"/>
      <c r="B16" s="17"/>
      <c r="C16" s="18" t="s">
        <v>11</v>
      </c>
      <c r="D16" s="17"/>
      <c r="E16" s="17" t="s">
        <v>12</v>
      </c>
      <c r="F16" s="20" t="s">
        <v>13</v>
      </c>
      <c r="G16" s="21">
        <v>0</v>
      </c>
      <c r="H16" s="19" t="s">
        <v>12</v>
      </c>
    </row>
    <row r="17" spans="1:8" x14ac:dyDescent="0.2">
      <c r="A17" s="17"/>
      <c r="B17" s="17"/>
      <c r="C17" s="22"/>
      <c r="D17" s="17"/>
      <c r="E17" s="17"/>
      <c r="F17" s="23"/>
      <c r="G17" s="23"/>
      <c r="H17" s="19" t="s">
        <v>12</v>
      </c>
    </row>
    <row r="18" spans="1:8" x14ac:dyDescent="0.2">
      <c r="A18" s="17"/>
      <c r="B18" s="17"/>
      <c r="C18" s="18" t="s">
        <v>17</v>
      </c>
      <c r="D18" s="17"/>
      <c r="E18" s="17"/>
      <c r="F18" s="23"/>
      <c r="G18" s="23"/>
      <c r="H18" s="19" t="s">
        <v>12</v>
      </c>
    </row>
    <row r="19" spans="1:8" x14ac:dyDescent="0.2">
      <c r="A19" s="17"/>
      <c r="B19" s="17"/>
      <c r="C19" s="18" t="s">
        <v>11</v>
      </c>
      <c r="D19" s="17"/>
      <c r="E19" s="17" t="s">
        <v>12</v>
      </c>
      <c r="F19" s="20" t="s">
        <v>13</v>
      </c>
      <c r="G19" s="21">
        <v>0</v>
      </c>
      <c r="H19" s="19" t="s">
        <v>12</v>
      </c>
    </row>
    <row r="20" spans="1:8" x14ac:dyDescent="0.2">
      <c r="A20" s="17"/>
      <c r="B20" s="17"/>
      <c r="C20" s="22"/>
      <c r="D20" s="17"/>
      <c r="E20" s="17"/>
      <c r="F20" s="23"/>
      <c r="G20" s="23"/>
      <c r="H20" s="19" t="s">
        <v>12</v>
      </c>
    </row>
    <row r="21" spans="1:8" x14ac:dyDescent="0.2">
      <c r="A21" s="17"/>
      <c r="B21" s="17"/>
      <c r="C21" s="18" t="s">
        <v>18</v>
      </c>
      <c r="D21" s="17"/>
      <c r="E21" s="17"/>
      <c r="F21" s="23"/>
      <c r="G21" s="23"/>
      <c r="H21" s="19" t="s">
        <v>12</v>
      </c>
    </row>
    <row r="22" spans="1:8" x14ac:dyDescent="0.2">
      <c r="A22" s="17"/>
      <c r="B22" s="17"/>
      <c r="C22" s="18" t="s">
        <v>11</v>
      </c>
      <c r="D22" s="17"/>
      <c r="E22" s="17" t="s">
        <v>12</v>
      </c>
      <c r="F22" s="20" t="s">
        <v>13</v>
      </c>
      <c r="G22" s="21">
        <v>0</v>
      </c>
      <c r="H22" s="19" t="s">
        <v>12</v>
      </c>
    </row>
    <row r="23" spans="1:8" x14ac:dyDescent="0.2">
      <c r="A23" s="17"/>
      <c r="B23" s="17"/>
      <c r="C23" s="22"/>
      <c r="D23" s="17"/>
      <c r="E23" s="17"/>
      <c r="F23" s="23"/>
      <c r="G23" s="23"/>
      <c r="H23" s="19" t="s">
        <v>12</v>
      </c>
    </row>
    <row r="24" spans="1:8" x14ac:dyDescent="0.2">
      <c r="A24" s="17"/>
      <c r="B24" s="17"/>
      <c r="C24" s="18" t="s">
        <v>19</v>
      </c>
      <c r="D24" s="17"/>
      <c r="E24" s="17"/>
      <c r="F24" s="24">
        <v>0</v>
      </c>
      <c r="G24" s="21">
        <v>0</v>
      </c>
      <c r="H24" s="19" t="s">
        <v>12</v>
      </c>
    </row>
    <row r="25" spans="1:8" x14ac:dyDescent="0.2">
      <c r="A25" s="17"/>
      <c r="B25" s="17"/>
      <c r="C25" s="22"/>
      <c r="D25" s="17"/>
      <c r="E25" s="17"/>
      <c r="F25" s="23"/>
      <c r="G25" s="23"/>
      <c r="H25" s="19" t="s">
        <v>12</v>
      </c>
    </row>
    <row r="26" spans="1:8" x14ac:dyDescent="0.2">
      <c r="A26" s="17"/>
      <c r="B26" s="17"/>
      <c r="C26" s="18" t="s">
        <v>20</v>
      </c>
      <c r="D26" s="17"/>
      <c r="E26" s="17"/>
      <c r="F26" s="23"/>
      <c r="G26" s="23"/>
      <c r="H26" s="19" t="s">
        <v>12</v>
      </c>
    </row>
    <row r="27" spans="1:8" x14ac:dyDescent="0.2">
      <c r="A27" s="17"/>
      <c r="B27" s="17"/>
      <c r="C27" s="18" t="s">
        <v>10</v>
      </c>
      <c r="D27" s="17"/>
      <c r="E27" s="17"/>
      <c r="F27" s="23"/>
      <c r="G27" s="23"/>
      <c r="H27" s="19" t="s">
        <v>12</v>
      </c>
    </row>
    <row r="28" spans="1:8" x14ac:dyDescent="0.2">
      <c r="A28" s="17"/>
      <c r="B28" s="17"/>
      <c r="C28" s="18" t="s">
        <v>11</v>
      </c>
      <c r="D28" s="17"/>
      <c r="E28" s="17" t="s">
        <v>12</v>
      </c>
      <c r="F28" s="20" t="s">
        <v>13</v>
      </c>
      <c r="G28" s="21">
        <v>0</v>
      </c>
      <c r="H28" s="19" t="s">
        <v>12</v>
      </c>
    </row>
    <row r="29" spans="1:8" x14ac:dyDescent="0.2">
      <c r="A29" s="17"/>
      <c r="B29" s="17"/>
      <c r="C29" s="22"/>
      <c r="D29" s="17"/>
      <c r="E29" s="17"/>
      <c r="F29" s="23"/>
      <c r="G29" s="23"/>
      <c r="H29" s="19" t="s">
        <v>12</v>
      </c>
    </row>
    <row r="30" spans="1:8" x14ac:dyDescent="0.2">
      <c r="A30" s="17"/>
      <c r="B30" s="17"/>
      <c r="C30" s="18" t="s">
        <v>77</v>
      </c>
      <c r="D30" s="17"/>
      <c r="E30" s="17"/>
      <c r="F30" s="17"/>
      <c r="G30" s="17"/>
      <c r="H30" s="19" t="s">
        <v>12</v>
      </c>
    </row>
    <row r="31" spans="1:8" x14ac:dyDescent="0.2">
      <c r="A31" s="17"/>
      <c r="B31" s="17"/>
      <c r="C31" s="18" t="s">
        <v>11</v>
      </c>
      <c r="D31" s="17"/>
      <c r="E31" s="17" t="s">
        <v>12</v>
      </c>
      <c r="F31" s="20" t="s">
        <v>13</v>
      </c>
      <c r="G31" s="21">
        <v>0</v>
      </c>
      <c r="H31" s="19" t="s">
        <v>12</v>
      </c>
    </row>
    <row r="32" spans="1:8" x14ac:dyDescent="0.2">
      <c r="A32" s="17"/>
      <c r="B32" s="17"/>
      <c r="C32" s="22"/>
      <c r="D32" s="17"/>
      <c r="E32" s="17"/>
      <c r="F32" s="23"/>
      <c r="G32" s="23"/>
      <c r="H32" s="19" t="s">
        <v>12</v>
      </c>
    </row>
    <row r="33" spans="1:8" x14ac:dyDescent="0.2">
      <c r="A33" s="17"/>
      <c r="B33" s="17"/>
      <c r="C33" s="18" t="s">
        <v>78</v>
      </c>
      <c r="D33" s="17"/>
      <c r="E33" s="17"/>
      <c r="F33" s="17"/>
      <c r="G33" s="17"/>
      <c r="H33" s="19" t="s">
        <v>12</v>
      </c>
    </row>
    <row r="34" spans="1:8" ht="25.5" x14ac:dyDescent="0.2">
      <c r="A34" s="25">
        <v>1</v>
      </c>
      <c r="B34" s="26" t="s">
        <v>150</v>
      </c>
      <c r="C34" s="26" t="s">
        <v>151</v>
      </c>
      <c r="D34" s="26" t="s">
        <v>81</v>
      </c>
      <c r="E34" s="27">
        <v>5000000</v>
      </c>
      <c r="F34" s="28">
        <v>5054.1549999999997</v>
      </c>
      <c r="G34" s="29">
        <v>2.7536600000000001E-2</v>
      </c>
      <c r="H34" s="19">
        <v>5.6551</v>
      </c>
    </row>
    <row r="35" spans="1:8" x14ac:dyDescent="0.2">
      <c r="A35" s="25">
        <v>2</v>
      </c>
      <c r="B35" s="26" t="s">
        <v>152</v>
      </c>
      <c r="C35" s="26" t="s">
        <v>153</v>
      </c>
      <c r="D35" s="26" t="s">
        <v>81</v>
      </c>
      <c r="E35" s="27">
        <v>2500000</v>
      </c>
      <c r="F35" s="28">
        <v>2520.8474999999999</v>
      </c>
      <c r="G35" s="29">
        <v>1.3734359999999999E-2</v>
      </c>
      <c r="H35" s="19">
        <v>5.6401000000000003</v>
      </c>
    </row>
    <row r="36" spans="1:8" x14ac:dyDescent="0.2">
      <c r="A36" s="17"/>
      <c r="B36" s="17"/>
      <c r="C36" s="18" t="s">
        <v>11</v>
      </c>
      <c r="D36" s="17"/>
      <c r="E36" s="17" t="s">
        <v>12</v>
      </c>
      <c r="F36" s="24">
        <v>7575.0024999999996</v>
      </c>
      <c r="G36" s="21">
        <v>4.1270960000000002E-2</v>
      </c>
      <c r="H36" s="19" t="s">
        <v>12</v>
      </c>
    </row>
    <row r="37" spans="1:8" x14ac:dyDescent="0.2">
      <c r="A37" s="17"/>
      <c r="B37" s="17"/>
      <c r="C37" s="22"/>
      <c r="D37" s="17"/>
      <c r="E37" s="17"/>
      <c r="F37" s="23"/>
      <c r="G37" s="23"/>
      <c r="H37" s="19" t="s">
        <v>12</v>
      </c>
    </row>
    <row r="38" spans="1:8" x14ac:dyDescent="0.2">
      <c r="A38" s="17"/>
      <c r="B38" s="17"/>
      <c r="C38" s="18" t="s">
        <v>94</v>
      </c>
      <c r="D38" s="17"/>
      <c r="E38" s="17"/>
      <c r="F38" s="23"/>
      <c r="G38" s="23"/>
      <c r="H38" s="19" t="s">
        <v>12</v>
      </c>
    </row>
    <row r="39" spans="1:8" x14ac:dyDescent="0.2">
      <c r="A39" s="17"/>
      <c r="B39" s="17"/>
      <c r="C39" s="18" t="s">
        <v>11</v>
      </c>
      <c r="D39" s="17"/>
      <c r="E39" s="17" t="s">
        <v>12</v>
      </c>
      <c r="F39" s="20" t="s">
        <v>13</v>
      </c>
      <c r="G39" s="21">
        <v>0</v>
      </c>
      <c r="H39" s="19" t="s">
        <v>12</v>
      </c>
    </row>
    <row r="40" spans="1:8" x14ac:dyDescent="0.2">
      <c r="A40" s="17"/>
      <c r="B40" s="17"/>
      <c r="C40" s="22"/>
      <c r="D40" s="17"/>
      <c r="E40" s="17"/>
      <c r="F40" s="23"/>
      <c r="G40" s="23"/>
      <c r="H40" s="19" t="s">
        <v>12</v>
      </c>
    </row>
    <row r="41" spans="1:8" x14ac:dyDescent="0.2">
      <c r="A41" s="17"/>
      <c r="B41" s="17"/>
      <c r="C41" s="18" t="s">
        <v>95</v>
      </c>
      <c r="D41" s="17"/>
      <c r="E41" s="17"/>
      <c r="F41" s="24">
        <v>7575.0024999999996</v>
      </c>
      <c r="G41" s="21">
        <v>4.1270960000000002E-2</v>
      </c>
      <c r="H41" s="19" t="s">
        <v>12</v>
      </c>
    </row>
    <row r="42" spans="1:8" x14ac:dyDescent="0.2">
      <c r="A42" s="17"/>
      <c r="B42" s="17"/>
      <c r="C42" s="22"/>
      <c r="D42" s="17"/>
      <c r="E42" s="17"/>
      <c r="F42" s="23"/>
      <c r="G42" s="23"/>
      <c r="H42" s="19" t="s">
        <v>12</v>
      </c>
    </row>
    <row r="43" spans="1:8" x14ac:dyDescent="0.2">
      <c r="A43" s="17"/>
      <c r="B43" s="17"/>
      <c r="C43" s="18" t="s">
        <v>96</v>
      </c>
      <c r="D43" s="17"/>
      <c r="E43" s="17"/>
      <c r="F43" s="23"/>
      <c r="G43" s="23"/>
      <c r="H43" s="19" t="s">
        <v>12</v>
      </c>
    </row>
    <row r="44" spans="1:8" x14ac:dyDescent="0.2">
      <c r="A44" s="17"/>
      <c r="B44" s="17"/>
      <c r="C44" s="18" t="s">
        <v>97</v>
      </c>
      <c r="D44" s="17"/>
      <c r="E44" s="17"/>
      <c r="F44" s="23"/>
      <c r="G44" s="23"/>
      <c r="H44" s="19" t="s">
        <v>12</v>
      </c>
    </row>
    <row r="45" spans="1:8" x14ac:dyDescent="0.2">
      <c r="A45" s="25">
        <v>1</v>
      </c>
      <c r="B45" s="26" t="s">
        <v>154</v>
      </c>
      <c r="C45" s="26" t="s">
        <v>155</v>
      </c>
      <c r="D45" s="26" t="s">
        <v>100</v>
      </c>
      <c r="E45" s="27">
        <v>2200</v>
      </c>
      <c r="F45" s="28">
        <v>10862.808000000001</v>
      </c>
      <c r="G45" s="29">
        <v>5.9183930000000003E-2</v>
      </c>
      <c r="H45" s="19">
        <v>5.91</v>
      </c>
    </row>
    <row r="46" spans="1:8" x14ac:dyDescent="0.2">
      <c r="A46" s="25">
        <v>2</v>
      </c>
      <c r="B46" s="26" t="s">
        <v>156</v>
      </c>
      <c r="C46" s="26" t="s">
        <v>157</v>
      </c>
      <c r="D46" s="26" t="s">
        <v>100</v>
      </c>
      <c r="E46" s="27">
        <v>2000</v>
      </c>
      <c r="F46" s="28">
        <v>9779.52</v>
      </c>
      <c r="G46" s="29">
        <v>5.3281839999999997E-2</v>
      </c>
      <c r="H46" s="19">
        <v>6.33</v>
      </c>
    </row>
    <row r="47" spans="1:8" x14ac:dyDescent="0.2">
      <c r="A47" s="25">
        <v>3</v>
      </c>
      <c r="B47" s="26" t="s">
        <v>158</v>
      </c>
      <c r="C47" s="26" t="s">
        <v>159</v>
      </c>
      <c r="D47" s="26" t="s">
        <v>100</v>
      </c>
      <c r="E47" s="27">
        <v>2000</v>
      </c>
      <c r="F47" s="28">
        <v>9740.92</v>
      </c>
      <c r="G47" s="29">
        <v>5.307154E-2</v>
      </c>
      <c r="H47" s="19">
        <v>6.3449999999999998</v>
      </c>
    </row>
    <row r="48" spans="1:8" x14ac:dyDescent="0.2">
      <c r="A48" s="25">
        <v>4</v>
      </c>
      <c r="B48" s="26" t="s">
        <v>160</v>
      </c>
      <c r="C48" s="26" t="s">
        <v>161</v>
      </c>
      <c r="D48" s="26" t="s">
        <v>100</v>
      </c>
      <c r="E48" s="27">
        <v>1000</v>
      </c>
      <c r="F48" s="28">
        <v>4938.585</v>
      </c>
      <c r="G48" s="29">
        <v>2.6906940000000001E-2</v>
      </c>
      <c r="H48" s="19">
        <v>5.8951000000000002</v>
      </c>
    </row>
    <row r="49" spans="1:8" x14ac:dyDescent="0.2">
      <c r="A49" s="25">
        <v>5</v>
      </c>
      <c r="B49" s="26" t="s">
        <v>162</v>
      </c>
      <c r="C49" s="26" t="s">
        <v>163</v>
      </c>
      <c r="D49" s="26" t="s">
        <v>164</v>
      </c>
      <c r="E49" s="27">
        <v>1000</v>
      </c>
      <c r="F49" s="28">
        <v>4868.21</v>
      </c>
      <c r="G49" s="29">
        <v>2.652351E-2</v>
      </c>
      <c r="H49" s="19">
        <v>6.375</v>
      </c>
    </row>
    <row r="50" spans="1:8" x14ac:dyDescent="0.2">
      <c r="A50" s="25">
        <v>6</v>
      </c>
      <c r="B50" s="26" t="s">
        <v>165</v>
      </c>
      <c r="C50" s="26" t="s">
        <v>166</v>
      </c>
      <c r="D50" s="26" t="s">
        <v>100</v>
      </c>
      <c r="E50" s="27">
        <v>1000</v>
      </c>
      <c r="F50" s="28">
        <v>4865.9949999999999</v>
      </c>
      <c r="G50" s="29">
        <v>2.6511440000000001E-2</v>
      </c>
      <c r="H50" s="19">
        <v>6.4850000000000003</v>
      </c>
    </row>
    <row r="51" spans="1:8" x14ac:dyDescent="0.2">
      <c r="A51" s="25">
        <v>7</v>
      </c>
      <c r="B51" s="26" t="s">
        <v>167</v>
      </c>
      <c r="C51" s="26" t="s">
        <v>168</v>
      </c>
      <c r="D51" s="26" t="s">
        <v>100</v>
      </c>
      <c r="E51" s="27">
        <v>1000</v>
      </c>
      <c r="F51" s="28">
        <v>4782.8500000000004</v>
      </c>
      <c r="G51" s="29">
        <v>2.6058439999999999E-2</v>
      </c>
      <c r="H51" s="19">
        <v>6.55</v>
      </c>
    </row>
    <row r="52" spans="1:8" x14ac:dyDescent="0.2">
      <c r="A52" s="25">
        <v>8</v>
      </c>
      <c r="B52" s="26" t="s">
        <v>169</v>
      </c>
      <c r="C52" s="26" t="s">
        <v>170</v>
      </c>
      <c r="D52" s="26" t="s">
        <v>164</v>
      </c>
      <c r="E52" s="27">
        <v>1000</v>
      </c>
      <c r="F52" s="28">
        <v>4780.2049999999999</v>
      </c>
      <c r="G52" s="29">
        <v>2.6044029999999999E-2</v>
      </c>
      <c r="H52" s="19">
        <v>6.5049999999999999</v>
      </c>
    </row>
    <row r="53" spans="1:8" x14ac:dyDescent="0.2">
      <c r="A53" s="25">
        <v>9</v>
      </c>
      <c r="B53" s="26" t="s">
        <v>171</v>
      </c>
      <c r="C53" s="26" t="s">
        <v>172</v>
      </c>
      <c r="D53" s="26" t="s">
        <v>100</v>
      </c>
      <c r="E53" s="27">
        <v>1000</v>
      </c>
      <c r="F53" s="28">
        <v>4752.6099999999997</v>
      </c>
      <c r="G53" s="29">
        <v>2.589369E-2</v>
      </c>
      <c r="H53" s="19">
        <v>6.6200999999999999</v>
      </c>
    </row>
    <row r="54" spans="1:8" x14ac:dyDescent="0.2">
      <c r="A54" s="25">
        <v>10</v>
      </c>
      <c r="B54" s="26" t="s">
        <v>173</v>
      </c>
      <c r="C54" s="26" t="s">
        <v>174</v>
      </c>
      <c r="D54" s="26" t="s">
        <v>175</v>
      </c>
      <c r="E54" s="27">
        <v>900</v>
      </c>
      <c r="F54" s="28">
        <v>4388.6835000000001</v>
      </c>
      <c r="G54" s="29">
        <v>2.3910899999999999E-2</v>
      </c>
      <c r="H54" s="19">
        <v>6.3851000000000004</v>
      </c>
    </row>
    <row r="55" spans="1:8" ht="25.5" x14ac:dyDescent="0.2">
      <c r="A55" s="25">
        <v>11</v>
      </c>
      <c r="B55" s="26" t="s">
        <v>176</v>
      </c>
      <c r="C55" s="26" t="s">
        <v>177</v>
      </c>
      <c r="D55" s="26" t="s">
        <v>100</v>
      </c>
      <c r="E55" s="27">
        <v>800</v>
      </c>
      <c r="F55" s="28">
        <v>3963.1439999999998</v>
      </c>
      <c r="G55" s="29">
        <v>2.1592429999999999E-2</v>
      </c>
      <c r="H55" s="19">
        <v>5.9550000000000001</v>
      </c>
    </row>
    <row r="56" spans="1:8" ht="25.5" x14ac:dyDescent="0.2">
      <c r="A56" s="25">
        <v>12</v>
      </c>
      <c r="B56" s="26" t="s">
        <v>178</v>
      </c>
      <c r="C56" s="26" t="s">
        <v>179</v>
      </c>
      <c r="D56" s="26" t="s">
        <v>100</v>
      </c>
      <c r="E56" s="27">
        <v>800</v>
      </c>
      <c r="F56" s="28">
        <v>3962.8679999999999</v>
      </c>
      <c r="G56" s="29">
        <v>2.1590930000000001E-2</v>
      </c>
      <c r="H56" s="19">
        <v>6.0000999999999998</v>
      </c>
    </row>
    <row r="57" spans="1:8" x14ac:dyDescent="0.2">
      <c r="A57" s="25">
        <v>13</v>
      </c>
      <c r="B57" s="26" t="s">
        <v>180</v>
      </c>
      <c r="C57" s="26" t="s">
        <v>181</v>
      </c>
      <c r="D57" s="26" t="s">
        <v>164</v>
      </c>
      <c r="E57" s="27">
        <v>800</v>
      </c>
      <c r="F57" s="28">
        <v>3777.6480000000001</v>
      </c>
      <c r="G57" s="29">
        <v>2.0581789999999999E-2</v>
      </c>
      <c r="H57" s="19">
        <v>6.55</v>
      </c>
    </row>
    <row r="58" spans="1:8" ht="25.5" x14ac:dyDescent="0.2">
      <c r="A58" s="25">
        <v>14</v>
      </c>
      <c r="B58" s="26" t="s">
        <v>182</v>
      </c>
      <c r="C58" s="26" t="s">
        <v>183</v>
      </c>
      <c r="D58" s="26" t="s">
        <v>100</v>
      </c>
      <c r="E58" s="27">
        <v>800</v>
      </c>
      <c r="F58" s="28">
        <v>3767.6280000000002</v>
      </c>
      <c r="G58" s="29">
        <v>2.0527199999999999E-2</v>
      </c>
      <c r="H58" s="19">
        <v>6.68</v>
      </c>
    </row>
    <row r="59" spans="1:8" x14ac:dyDescent="0.2">
      <c r="A59" s="25">
        <v>15</v>
      </c>
      <c r="B59" s="26" t="s">
        <v>184</v>
      </c>
      <c r="C59" s="26" t="s">
        <v>185</v>
      </c>
      <c r="D59" s="26" t="s">
        <v>164</v>
      </c>
      <c r="E59" s="27">
        <v>800</v>
      </c>
      <c r="F59" s="28">
        <v>3764.884</v>
      </c>
      <c r="G59" s="29">
        <v>2.0512249999999999E-2</v>
      </c>
      <c r="H59" s="19">
        <v>6.55</v>
      </c>
    </row>
    <row r="60" spans="1:8" x14ac:dyDescent="0.2">
      <c r="A60" s="25">
        <v>16</v>
      </c>
      <c r="B60" s="26" t="s">
        <v>186</v>
      </c>
      <c r="C60" s="26" t="s">
        <v>187</v>
      </c>
      <c r="D60" s="26" t="s">
        <v>100</v>
      </c>
      <c r="E60" s="27">
        <v>500</v>
      </c>
      <c r="F60" s="28">
        <v>2485.415</v>
      </c>
      <c r="G60" s="29">
        <v>1.3541310000000001E-2</v>
      </c>
      <c r="H60" s="19">
        <v>5.95</v>
      </c>
    </row>
    <row r="61" spans="1:8" x14ac:dyDescent="0.2">
      <c r="A61" s="25">
        <v>17</v>
      </c>
      <c r="B61" s="26" t="s">
        <v>188</v>
      </c>
      <c r="C61" s="26" t="s">
        <v>189</v>
      </c>
      <c r="D61" s="26" t="s">
        <v>100</v>
      </c>
      <c r="E61" s="27">
        <v>500</v>
      </c>
      <c r="F61" s="28">
        <v>2478.3724999999999</v>
      </c>
      <c r="G61" s="29">
        <v>1.350294E-2</v>
      </c>
      <c r="H61" s="19">
        <v>6.0099</v>
      </c>
    </row>
    <row r="62" spans="1:8" x14ac:dyDescent="0.2">
      <c r="A62" s="25">
        <v>18</v>
      </c>
      <c r="B62" s="26" t="s">
        <v>190</v>
      </c>
      <c r="C62" s="26" t="s">
        <v>191</v>
      </c>
      <c r="D62" s="26" t="s">
        <v>100</v>
      </c>
      <c r="E62" s="27">
        <v>500</v>
      </c>
      <c r="F62" s="28">
        <v>2477.12</v>
      </c>
      <c r="G62" s="29">
        <v>1.349611E-2</v>
      </c>
      <c r="H62" s="19">
        <v>5.9150999999999998</v>
      </c>
    </row>
    <row r="63" spans="1:8" x14ac:dyDescent="0.2">
      <c r="A63" s="25">
        <v>19</v>
      </c>
      <c r="B63" s="26" t="s">
        <v>192</v>
      </c>
      <c r="C63" s="26" t="s">
        <v>193</v>
      </c>
      <c r="D63" s="26" t="s">
        <v>100</v>
      </c>
      <c r="E63" s="27">
        <v>500</v>
      </c>
      <c r="F63" s="28">
        <v>2473.1550000000002</v>
      </c>
      <c r="G63" s="29">
        <v>1.347451E-2</v>
      </c>
      <c r="H63" s="19">
        <v>5.9132999999999996</v>
      </c>
    </row>
    <row r="64" spans="1:8" x14ac:dyDescent="0.2">
      <c r="A64" s="25">
        <v>20</v>
      </c>
      <c r="B64" s="26" t="s">
        <v>194</v>
      </c>
      <c r="C64" s="26" t="s">
        <v>195</v>
      </c>
      <c r="D64" s="26" t="s">
        <v>100</v>
      </c>
      <c r="E64" s="27">
        <v>500</v>
      </c>
      <c r="F64" s="28">
        <v>2441.3874999999998</v>
      </c>
      <c r="G64" s="29">
        <v>1.330143E-2</v>
      </c>
      <c r="H64" s="19">
        <v>6.35</v>
      </c>
    </row>
    <row r="65" spans="1:8" x14ac:dyDescent="0.2">
      <c r="A65" s="25">
        <v>21</v>
      </c>
      <c r="B65" s="26" t="s">
        <v>196</v>
      </c>
      <c r="C65" s="26" t="s">
        <v>197</v>
      </c>
      <c r="D65" s="26" t="s">
        <v>100</v>
      </c>
      <c r="E65" s="27">
        <v>500</v>
      </c>
      <c r="F65" s="28">
        <v>2431.5700000000002</v>
      </c>
      <c r="G65" s="29">
        <v>1.324794E-2</v>
      </c>
      <c r="H65" s="19">
        <v>6.3800999999999997</v>
      </c>
    </row>
    <row r="66" spans="1:8" ht="25.5" x14ac:dyDescent="0.2">
      <c r="A66" s="25">
        <v>22</v>
      </c>
      <c r="B66" s="26" t="s">
        <v>198</v>
      </c>
      <c r="C66" s="26" t="s">
        <v>199</v>
      </c>
      <c r="D66" s="26" t="s">
        <v>100</v>
      </c>
      <c r="E66" s="27">
        <v>500</v>
      </c>
      <c r="F66" s="28">
        <v>2364.5500000000002</v>
      </c>
      <c r="G66" s="29">
        <v>1.28828E-2</v>
      </c>
      <c r="H66" s="19">
        <v>6.68</v>
      </c>
    </row>
    <row r="67" spans="1:8" x14ac:dyDescent="0.2">
      <c r="A67" s="25">
        <v>23</v>
      </c>
      <c r="B67" s="26" t="s">
        <v>200</v>
      </c>
      <c r="C67" s="26" t="s">
        <v>201</v>
      </c>
      <c r="D67" s="26" t="s">
        <v>100</v>
      </c>
      <c r="E67" s="27">
        <v>500</v>
      </c>
      <c r="F67" s="28">
        <v>2358.8200000000002</v>
      </c>
      <c r="G67" s="29">
        <v>1.285158E-2</v>
      </c>
      <c r="H67" s="19">
        <v>6.6200999999999999</v>
      </c>
    </row>
    <row r="68" spans="1:8" x14ac:dyDescent="0.2">
      <c r="A68" s="25">
        <v>24</v>
      </c>
      <c r="B68" s="26" t="s">
        <v>202</v>
      </c>
      <c r="C68" s="26" t="s">
        <v>203</v>
      </c>
      <c r="D68" s="26" t="s">
        <v>100</v>
      </c>
      <c r="E68" s="27">
        <v>500</v>
      </c>
      <c r="F68" s="28">
        <v>2352.645</v>
      </c>
      <c r="G68" s="29">
        <v>1.281794E-2</v>
      </c>
      <c r="H68" s="19">
        <v>6.97</v>
      </c>
    </row>
    <row r="69" spans="1:8" ht="25.5" x14ac:dyDescent="0.2">
      <c r="A69" s="25">
        <v>25</v>
      </c>
      <c r="B69" s="26" t="s">
        <v>204</v>
      </c>
      <c r="C69" s="26" t="s">
        <v>205</v>
      </c>
      <c r="D69" s="26" t="s">
        <v>100</v>
      </c>
      <c r="E69" s="27">
        <v>500</v>
      </c>
      <c r="F69" s="28">
        <v>2349.9074999999998</v>
      </c>
      <c r="G69" s="29">
        <v>1.280302E-2</v>
      </c>
      <c r="H69" s="19">
        <v>6.68</v>
      </c>
    </row>
    <row r="70" spans="1:8" ht="25.5" x14ac:dyDescent="0.2">
      <c r="A70" s="25">
        <v>26</v>
      </c>
      <c r="B70" s="26" t="s">
        <v>206</v>
      </c>
      <c r="C70" s="26" t="s">
        <v>207</v>
      </c>
      <c r="D70" s="26" t="s">
        <v>100</v>
      </c>
      <c r="E70" s="27">
        <v>200</v>
      </c>
      <c r="F70" s="28">
        <v>994.14200000000005</v>
      </c>
      <c r="G70" s="29">
        <v>5.4163900000000001E-3</v>
      </c>
      <c r="H70" s="19">
        <v>5.9749999999999996</v>
      </c>
    </row>
    <row r="71" spans="1:8" x14ac:dyDescent="0.2">
      <c r="A71" s="25">
        <v>27</v>
      </c>
      <c r="B71" s="26" t="s">
        <v>208</v>
      </c>
      <c r="C71" s="26" t="s">
        <v>209</v>
      </c>
      <c r="D71" s="26" t="s">
        <v>100</v>
      </c>
      <c r="E71" s="27">
        <v>200</v>
      </c>
      <c r="F71" s="28">
        <v>943.68899999999996</v>
      </c>
      <c r="G71" s="29">
        <v>5.1415100000000002E-3</v>
      </c>
      <c r="H71" s="19">
        <v>6.6200999999999999</v>
      </c>
    </row>
    <row r="72" spans="1:8" x14ac:dyDescent="0.2">
      <c r="A72" s="17"/>
      <c r="B72" s="17"/>
      <c r="C72" s="18" t="s">
        <v>11</v>
      </c>
      <c r="D72" s="17"/>
      <c r="E72" s="17" t="s">
        <v>12</v>
      </c>
      <c r="F72" s="24">
        <v>109147.33199999999</v>
      </c>
      <c r="G72" s="21">
        <v>0.59466834000000002</v>
      </c>
      <c r="H72" s="19" t="s">
        <v>12</v>
      </c>
    </row>
    <row r="73" spans="1:8" x14ac:dyDescent="0.2">
      <c r="A73" s="17"/>
      <c r="B73" s="17"/>
      <c r="C73" s="22"/>
      <c r="D73" s="17"/>
      <c r="E73" s="17"/>
      <c r="F73" s="23"/>
      <c r="G73" s="23"/>
      <c r="H73" s="19" t="s">
        <v>12</v>
      </c>
    </row>
    <row r="74" spans="1:8" x14ac:dyDescent="0.2">
      <c r="A74" s="17"/>
      <c r="B74" s="17"/>
      <c r="C74" s="18" t="s">
        <v>101</v>
      </c>
      <c r="D74" s="17"/>
      <c r="E74" s="17"/>
      <c r="F74" s="23"/>
      <c r="G74" s="23"/>
      <c r="H74" s="19" t="s">
        <v>12</v>
      </c>
    </row>
    <row r="75" spans="1:8" ht="25.5" x14ac:dyDescent="0.2">
      <c r="A75" s="25">
        <v>1</v>
      </c>
      <c r="B75" s="26" t="s">
        <v>210</v>
      </c>
      <c r="C75" s="26" t="s">
        <v>211</v>
      </c>
      <c r="D75" s="26" t="s">
        <v>100</v>
      </c>
      <c r="E75" s="27">
        <v>1500</v>
      </c>
      <c r="F75" s="28">
        <v>7303.4549999999999</v>
      </c>
      <c r="G75" s="29">
        <v>3.9791479999999997E-2</v>
      </c>
      <c r="H75" s="19">
        <v>6.4200999999999997</v>
      </c>
    </row>
    <row r="76" spans="1:8" ht="25.5" x14ac:dyDescent="0.2">
      <c r="A76" s="25">
        <v>2</v>
      </c>
      <c r="B76" s="26" t="s">
        <v>212</v>
      </c>
      <c r="C76" s="26" t="s">
        <v>213</v>
      </c>
      <c r="D76" s="26" t="s">
        <v>100</v>
      </c>
      <c r="E76" s="27">
        <v>1000</v>
      </c>
      <c r="F76" s="28">
        <v>4964.8249999999998</v>
      </c>
      <c r="G76" s="29">
        <v>2.7049900000000002E-2</v>
      </c>
      <c r="H76" s="19">
        <v>6.4649999999999999</v>
      </c>
    </row>
    <row r="77" spans="1:8" x14ac:dyDescent="0.2">
      <c r="A77" s="25">
        <v>3</v>
      </c>
      <c r="B77" s="26" t="s">
        <v>214</v>
      </c>
      <c r="C77" s="26" t="s">
        <v>215</v>
      </c>
      <c r="D77" s="26" t="s">
        <v>100</v>
      </c>
      <c r="E77" s="27">
        <v>1000</v>
      </c>
      <c r="F77" s="28">
        <v>4946.1049999999996</v>
      </c>
      <c r="G77" s="29">
        <v>2.6947909999999999E-2</v>
      </c>
      <c r="H77" s="19">
        <v>6.4150999999999998</v>
      </c>
    </row>
    <row r="78" spans="1:8" x14ac:dyDescent="0.2">
      <c r="A78" s="25">
        <v>4</v>
      </c>
      <c r="B78" s="26" t="s">
        <v>216</v>
      </c>
      <c r="C78" s="26" t="s">
        <v>217</v>
      </c>
      <c r="D78" s="26" t="s">
        <v>100</v>
      </c>
      <c r="E78" s="27">
        <v>1000</v>
      </c>
      <c r="F78" s="28">
        <v>4935.7650000000003</v>
      </c>
      <c r="G78" s="29">
        <v>2.689157E-2</v>
      </c>
      <c r="H78" s="19">
        <v>6.09</v>
      </c>
    </row>
    <row r="79" spans="1:8" x14ac:dyDescent="0.2">
      <c r="A79" s="25">
        <v>5</v>
      </c>
      <c r="B79" s="26" t="s">
        <v>218</v>
      </c>
      <c r="C79" s="26" t="s">
        <v>219</v>
      </c>
      <c r="D79" s="26" t="s">
        <v>100</v>
      </c>
      <c r="E79" s="27">
        <v>1000</v>
      </c>
      <c r="F79" s="28">
        <v>4934.9650000000001</v>
      </c>
      <c r="G79" s="29">
        <v>2.6887210000000002E-2</v>
      </c>
      <c r="H79" s="19">
        <v>6.7750000000000004</v>
      </c>
    </row>
    <row r="80" spans="1:8" x14ac:dyDescent="0.2">
      <c r="A80" s="25">
        <v>6</v>
      </c>
      <c r="B80" s="26" t="s">
        <v>220</v>
      </c>
      <c r="C80" s="26" t="s">
        <v>221</v>
      </c>
      <c r="D80" s="26" t="s">
        <v>100</v>
      </c>
      <c r="E80" s="27">
        <v>1000</v>
      </c>
      <c r="F80" s="28">
        <v>4767.84</v>
      </c>
      <c r="G80" s="29">
        <v>2.5976659999999999E-2</v>
      </c>
      <c r="H80" s="19">
        <v>7.0250000000000004</v>
      </c>
    </row>
    <row r="81" spans="1:8" x14ac:dyDescent="0.2">
      <c r="A81" s="25">
        <v>7</v>
      </c>
      <c r="B81" s="26" t="s">
        <v>222</v>
      </c>
      <c r="C81" s="26" t="s">
        <v>223</v>
      </c>
      <c r="D81" s="26" t="s">
        <v>100</v>
      </c>
      <c r="E81" s="27">
        <v>800</v>
      </c>
      <c r="F81" s="28">
        <v>3957.1439999999998</v>
      </c>
      <c r="G81" s="29">
        <v>2.1559740000000001E-2</v>
      </c>
      <c r="H81" s="19">
        <v>6.48</v>
      </c>
    </row>
    <row r="82" spans="1:8" ht="25.5" x14ac:dyDescent="0.2">
      <c r="A82" s="25">
        <v>8</v>
      </c>
      <c r="B82" s="26" t="s">
        <v>224</v>
      </c>
      <c r="C82" s="26" t="s">
        <v>225</v>
      </c>
      <c r="D82" s="26" t="s">
        <v>100</v>
      </c>
      <c r="E82" s="27">
        <v>700</v>
      </c>
      <c r="F82" s="28">
        <v>3464.51</v>
      </c>
      <c r="G82" s="29">
        <v>1.8875719999999999E-2</v>
      </c>
      <c r="H82" s="19">
        <v>6.5601000000000003</v>
      </c>
    </row>
    <row r="83" spans="1:8" ht="25.5" x14ac:dyDescent="0.2">
      <c r="A83" s="25">
        <v>9</v>
      </c>
      <c r="B83" s="26" t="s">
        <v>226</v>
      </c>
      <c r="C83" s="26" t="s">
        <v>227</v>
      </c>
      <c r="D83" s="26" t="s">
        <v>100</v>
      </c>
      <c r="E83" s="27">
        <v>700</v>
      </c>
      <c r="F83" s="28">
        <v>3405.962</v>
      </c>
      <c r="G83" s="29">
        <v>1.855673E-2</v>
      </c>
      <c r="H83" s="19">
        <v>6.95</v>
      </c>
    </row>
    <row r="84" spans="1:8" x14ac:dyDescent="0.2">
      <c r="A84" s="25">
        <v>10</v>
      </c>
      <c r="B84" s="26" t="s">
        <v>228</v>
      </c>
      <c r="C84" s="26" t="s">
        <v>229</v>
      </c>
      <c r="D84" s="26" t="s">
        <v>100</v>
      </c>
      <c r="E84" s="27">
        <v>500</v>
      </c>
      <c r="F84" s="28">
        <v>2480.4274999999998</v>
      </c>
      <c r="G84" s="29">
        <v>1.3514129999999999E-2</v>
      </c>
      <c r="H84" s="19">
        <v>6</v>
      </c>
    </row>
    <row r="85" spans="1:8" x14ac:dyDescent="0.2">
      <c r="A85" s="25">
        <v>11</v>
      </c>
      <c r="B85" s="26" t="s">
        <v>230</v>
      </c>
      <c r="C85" s="26" t="s">
        <v>231</v>
      </c>
      <c r="D85" s="26" t="s">
        <v>100</v>
      </c>
      <c r="E85" s="27">
        <v>500</v>
      </c>
      <c r="F85" s="28">
        <v>2474.9549999999999</v>
      </c>
      <c r="G85" s="29">
        <v>1.3484319999999999E-2</v>
      </c>
      <c r="H85" s="19">
        <v>6.48</v>
      </c>
    </row>
    <row r="86" spans="1:8" x14ac:dyDescent="0.2">
      <c r="A86" s="25">
        <v>12</v>
      </c>
      <c r="B86" s="26" t="s">
        <v>232</v>
      </c>
      <c r="C86" s="26" t="s">
        <v>233</v>
      </c>
      <c r="D86" s="26" t="s">
        <v>100</v>
      </c>
      <c r="E86" s="27">
        <v>500</v>
      </c>
      <c r="F86" s="28">
        <v>2474.4775</v>
      </c>
      <c r="G86" s="29">
        <v>1.3481720000000001E-2</v>
      </c>
      <c r="H86" s="19">
        <v>6.8449999999999998</v>
      </c>
    </row>
    <row r="87" spans="1:8" x14ac:dyDescent="0.2">
      <c r="A87" s="25">
        <v>13</v>
      </c>
      <c r="B87" s="26" t="s">
        <v>234</v>
      </c>
      <c r="C87" s="26" t="s">
        <v>235</v>
      </c>
      <c r="D87" s="26" t="s">
        <v>100</v>
      </c>
      <c r="E87" s="27">
        <v>500</v>
      </c>
      <c r="F87" s="28">
        <v>2465.9749999999999</v>
      </c>
      <c r="G87" s="29">
        <v>1.343539E-2</v>
      </c>
      <c r="H87" s="19">
        <v>6.7149999999999999</v>
      </c>
    </row>
    <row r="88" spans="1:8" x14ac:dyDescent="0.2">
      <c r="A88" s="25">
        <v>14</v>
      </c>
      <c r="B88" s="26" t="s">
        <v>236</v>
      </c>
      <c r="C88" s="26" t="s">
        <v>237</v>
      </c>
      <c r="D88" s="26" t="s">
        <v>100</v>
      </c>
      <c r="E88" s="27">
        <v>500</v>
      </c>
      <c r="F88" s="28">
        <v>2438.7175000000002</v>
      </c>
      <c r="G88" s="29">
        <v>1.3286890000000001E-2</v>
      </c>
      <c r="H88" s="19">
        <v>6.8449999999999998</v>
      </c>
    </row>
    <row r="89" spans="1:8" x14ac:dyDescent="0.2">
      <c r="A89" s="25">
        <v>15</v>
      </c>
      <c r="B89" s="26" t="s">
        <v>238</v>
      </c>
      <c r="C89" s="26" t="s">
        <v>239</v>
      </c>
      <c r="D89" s="26" t="s">
        <v>100</v>
      </c>
      <c r="E89" s="27">
        <v>500</v>
      </c>
      <c r="F89" s="28">
        <v>2433.4450000000002</v>
      </c>
      <c r="G89" s="29">
        <v>1.325816E-2</v>
      </c>
      <c r="H89" s="19">
        <v>7.08</v>
      </c>
    </row>
    <row r="90" spans="1:8" ht="25.5" x14ac:dyDescent="0.2">
      <c r="A90" s="25">
        <v>16</v>
      </c>
      <c r="B90" s="26" t="s">
        <v>240</v>
      </c>
      <c r="C90" s="26" t="s">
        <v>241</v>
      </c>
      <c r="D90" s="26" t="s">
        <v>100</v>
      </c>
      <c r="E90" s="27">
        <v>400</v>
      </c>
      <c r="F90" s="28">
        <v>1984.4079999999999</v>
      </c>
      <c r="G90" s="29">
        <v>1.0811670000000001E-2</v>
      </c>
      <c r="H90" s="19">
        <v>6.67</v>
      </c>
    </row>
    <row r="91" spans="1:8" ht="25.5" x14ac:dyDescent="0.2">
      <c r="A91" s="25">
        <v>17</v>
      </c>
      <c r="B91" s="26" t="s">
        <v>242</v>
      </c>
      <c r="C91" s="26" t="s">
        <v>243</v>
      </c>
      <c r="D91" s="26" t="s">
        <v>100</v>
      </c>
      <c r="E91" s="27">
        <v>100</v>
      </c>
      <c r="F91" s="28">
        <v>486.92700000000002</v>
      </c>
      <c r="G91" s="29">
        <v>2.65293E-3</v>
      </c>
      <c r="H91" s="19">
        <v>6.95</v>
      </c>
    </row>
    <row r="92" spans="1:8" x14ac:dyDescent="0.2">
      <c r="A92" s="17"/>
      <c r="B92" s="17"/>
      <c r="C92" s="18" t="s">
        <v>11</v>
      </c>
      <c r="D92" s="17"/>
      <c r="E92" s="17" t="s">
        <v>12</v>
      </c>
      <c r="F92" s="24">
        <v>59919.9035</v>
      </c>
      <c r="G92" s="21">
        <v>0.32646213000000002</v>
      </c>
      <c r="H92" s="19" t="s">
        <v>12</v>
      </c>
    </row>
    <row r="93" spans="1:8" x14ac:dyDescent="0.2">
      <c r="A93" s="17"/>
      <c r="B93" s="17"/>
      <c r="C93" s="22"/>
      <c r="D93" s="17"/>
      <c r="E93" s="17"/>
      <c r="F93" s="23"/>
      <c r="G93" s="23"/>
      <c r="H93" s="19" t="s">
        <v>12</v>
      </c>
    </row>
    <row r="94" spans="1:8" x14ac:dyDescent="0.2">
      <c r="A94" s="17"/>
      <c r="B94" s="17"/>
      <c r="C94" s="18" t="s">
        <v>102</v>
      </c>
      <c r="D94" s="17"/>
      <c r="E94" s="17"/>
      <c r="F94" s="23"/>
      <c r="G94" s="23"/>
      <c r="H94" s="19" t="s">
        <v>12</v>
      </c>
    </row>
    <row r="95" spans="1:8" x14ac:dyDescent="0.2">
      <c r="A95" s="25">
        <v>1</v>
      </c>
      <c r="B95" s="26" t="s">
        <v>244</v>
      </c>
      <c r="C95" s="26" t="s">
        <v>245</v>
      </c>
      <c r="D95" s="26" t="s">
        <v>81</v>
      </c>
      <c r="E95" s="27">
        <v>7500000</v>
      </c>
      <c r="F95" s="28">
        <v>7326.2475000000004</v>
      </c>
      <c r="G95" s="29">
        <v>3.9915659999999999E-2</v>
      </c>
      <c r="H95" s="19">
        <v>5.3766999999999996</v>
      </c>
    </row>
    <row r="96" spans="1:8" x14ac:dyDescent="0.2">
      <c r="A96" s="17"/>
      <c r="B96" s="17"/>
      <c r="C96" s="18" t="s">
        <v>11</v>
      </c>
      <c r="D96" s="17"/>
      <c r="E96" s="17" t="s">
        <v>12</v>
      </c>
      <c r="F96" s="24">
        <v>7326.2475000000004</v>
      </c>
      <c r="G96" s="21">
        <v>3.9915659999999999E-2</v>
      </c>
      <c r="H96" s="19" t="s">
        <v>12</v>
      </c>
    </row>
    <row r="97" spans="1:16" x14ac:dyDescent="0.2">
      <c r="A97" s="17"/>
      <c r="B97" s="17"/>
      <c r="C97" s="22"/>
      <c r="D97" s="17"/>
      <c r="E97" s="17"/>
      <c r="F97" s="23"/>
      <c r="G97" s="23"/>
      <c r="H97" s="19" t="s">
        <v>12</v>
      </c>
    </row>
    <row r="98" spans="1:16" x14ac:dyDescent="0.2">
      <c r="A98" s="17"/>
      <c r="B98" s="17"/>
      <c r="C98" s="18" t="s">
        <v>103</v>
      </c>
      <c r="D98" s="17"/>
      <c r="E98" s="17"/>
      <c r="F98" s="23"/>
      <c r="G98" s="23"/>
      <c r="H98" s="19" t="s">
        <v>12</v>
      </c>
    </row>
    <row r="99" spans="1:16" x14ac:dyDescent="0.2">
      <c r="A99" s="25">
        <v>1</v>
      </c>
      <c r="B99" s="26"/>
      <c r="C99" s="26" t="s">
        <v>104</v>
      </c>
      <c r="D99" s="26"/>
      <c r="E99" s="30"/>
      <c r="F99" s="28">
        <v>2383.7659179970001</v>
      </c>
      <c r="G99" s="29">
        <v>1.2987490000000001E-2</v>
      </c>
      <c r="H99" s="19">
        <v>5.42</v>
      </c>
    </row>
    <row r="100" spans="1:16" x14ac:dyDescent="0.2">
      <c r="A100" s="17"/>
      <c r="B100" s="17"/>
      <c r="C100" s="18" t="s">
        <v>11</v>
      </c>
      <c r="D100" s="17"/>
      <c r="E100" s="17" t="s">
        <v>12</v>
      </c>
      <c r="F100" s="24">
        <v>2383.7659179970001</v>
      </c>
      <c r="G100" s="21">
        <v>1.2987490000000001E-2</v>
      </c>
      <c r="H100" s="19" t="s">
        <v>12</v>
      </c>
    </row>
    <row r="101" spans="1:16" x14ac:dyDescent="0.2">
      <c r="A101" s="17"/>
      <c r="B101" s="17"/>
      <c r="C101" s="22"/>
      <c r="D101" s="17"/>
      <c r="E101" s="17"/>
      <c r="F101" s="23"/>
      <c r="G101" s="23"/>
      <c r="H101" s="19" t="s">
        <v>12</v>
      </c>
    </row>
    <row r="102" spans="1:16" x14ac:dyDescent="0.2">
      <c r="A102" s="17"/>
      <c r="B102" s="17"/>
      <c r="C102" s="18" t="s">
        <v>105</v>
      </c>
      <c r="D102" s="17"/>
      <c r="E102" s="17"/>
      <c r="F102" s="24">
        <v>178777.248917997</v>
      </c>
      <c r="G102" s="21">
        <v>0.97403362000000004</v>
      </c>
      <c r="H102" s="19" t="s">
        <v>12</v>
      </c>
    </row>
    <row r="103" spans="1:16" x14ac:dyDescent="0.2">
      <c r="A103" s="17"/>
      <c r="B103" s="17"/>
      <c r="C103" s="23"/>
      <c r="D103" s="17"/>
      <c r="E103" s="17"/>
      <c r="F103" s="17"/>
      <c r="G103" s="17"/>
      <c r="H103" s="19" t="s">
        <v>12</v>
      </c>
    </row>
    <row r="104" spans="1:16" x14ac:dyDescent="0.2">
      <c r="A104" s="17"/>
      <c r="B104" s="17"/>
      <c r="C104" s="18" t="s">
        <v>106</v>
      </c>
      <c r="D104" s="17"/>
      <c r="E104" s="17"/>
      <c r="F104" s="17"/>
      <c r="G104" s="17"/>
      <c r="H104" s="19" t="s">
        <v>12</v>
      </c>
    </row>
    <row r="105" spans="1:16" x14ac:dyDescent="0.2">
      <c r="A105" s="17"/>
      <c r="B105" s="17"/>
      <c r="C105" s="18" t="s">
        <v>107</v>
      </c>
      <c r="D105" s="17"/>
      <c r="E105" s="17"/>
      <c r="F105" s="17"/>
      <c r="G105" s="17"/>
      <c r="H105" s="19" t="s">
        <v>12</v>
      </c>
    </row>
    <row r="106" spans="1:16" x14ac:dyDescent="0.2">
      <c r="A106" s="17"/>
      <c r="B106" s="17"/>
      <c r="C106" s="18" t="s">
        <v>11</v>
      </c>
      <c r="D106" s="17"/>
      <c r="E106" s="17" t="s">
        <v>12</v>
      </c>
      <c r="F106" s="20" t="s">
        <v>13</v>
      </c>
      <c r="G106" s="21">
        <v>0</v>
      </c>
      <c r="H106" s="19" t="s">
        <v>12</v>
      </c>
    </row>
    <row r="107" spans="1:16" x14ac:dyDescent="0.2">
      <c r="A107" s="17"/>
      <c r="B107" s="17"/>
      <c r="C107" s="22"/>
      <c r="D107" s="17"/>
      <c r="E107" s="17"/>
      <c r="F107" s="23"/>
      <c r="G107" s="23"/>
      <c r="H107" s="19" t="s">
        <v>12</v>
      </c>
    </row>
    <row r="108" spans="1:16" x14ac:dyDescent="0.2">
      <c r="A108" s="17"/>
      <c r="B108" s="17"/>
      <c r="C108" s="18" t="s">
        <v>624</v>
      </c>
      <c r="D108" s="17"/>
      <c r="E108" s="17"/>
      <c r="F108" s="23"/>
      <c r="G108" s="23"/>
      <c r="H108" s="19"/>
      <c r="J108" s="49"/>
      <c r="K108" s="49"/>
      <c r="L108" s="49"/>
      <c r="M108" s="49"/>
      <c r="N108" s="61"/>
      <c r="O108" s="61"/>
      <c r="P108" s="61"/>
    </row>
    <row r="109" spans="1:16" x14ac:dyDescent="0.2">
      <c r="A109" s="25">
        <v>1</v>
      </c>
      <c r="B109" s="26" t="s">
        <v>108</v>
      </c>
      <c r="C109" s="26" t="s">
        <v>109</v>
      </c>
      <c r="D109" s="26"/>
      <c r="E109" s="62">
        <v>3208.866</v>
      </c>
      <c r="F109" s="28">
        <v>370.745712825</v>
      </c>
      <c r="G109" s="29">
        <v>2.01994E-3</v>
      </c>
      <c r="H109" s="19"/>
    </row>
    <row r="110" spans="1:16" x14ac:dyDescent="0.2">
      <c r="A110" s="17"/>
      <c r="B110" s="17"/>
      <c r="C110" s="18" t="s">
        <v>11</v>
      </c>
      <c r="D110" s="17"/>
      <c r="E110" s="17" t="s">
        <v>12</v>
      </c>
      <c r="F110" s="24">
        <f>SUM(F109)</f>
        <v>370.745712825</v>
      </c>
      <c r="G110" s="21">
        <f>SUM(G109)</f>
        <v>2.01994E-3</v>
      </c>
      <c r="H110" s="19"/>
    </row>
    <row r="111" spans="1:16" x14ac:dyDescent="0.2">
      <c r="A111" s="17"/>
      <c r="B111" s="17"/>
      <c r="C111" s="22"/>
      <c r="D111" s="17"/>
      <c r="E111" s="17"/>
      <c r="F111" s="23"/>
      <c r="G111" s="23"/>
      <c r="H111" s="19" t="s">
        <v>12</v>
      </c>
    </row>
    <row r="112" spans="1:16" x14ac:dyDescent="0.2">
      <c r="A112" s="17"/>
      <c r="B112" s="17"/>
      <c r="C112" s="18" t="s">
        <v>110</v>
      </c>
      <c r="D112" s="17"/>
      <c r="E112" s="17"/>
      <c r="F112" s="17"/>
      <c r="G112" s="17"/>
      <c r="H112" s="19" t="s">
        <v>12</v>
      </c>
    </row>
    <row r="113" spans="1:9" x14ac:dyDescent="0.2">
      <c r="A113" s="17"/>
      <c r="B113" s="17"/>
      <c r="C113" s="18" t="s">
        <v>111</v>
      </c>
      <c r="D113" s="17"/>
      <c r="E113" s="17"/>
      <c r="F113" s="17"/>
      <c r="G113" s="17"/>
      <c r="H113" s="19" t="s">
        <v>12</v>
      </c>
    </row>
    <row r="114" spans="1:9" x14ac:dyDescent="0.2">
      <c r="A114" s="17"/>
      <c r="B114" s="17"/>
      <c r="C114" s="18" t="s">
        <v>11</v>
      </c>
      <c r="D114" s="17"/>
      <c r="E114" s="17" t="s">
        <v>12</v>
      </c>
      <c r="F114" s="20" t="s">
        <v>13</v>
      </c>
      <c r="G114" s="21">
        <v>0</v>
      </c>
      <c r="H114" s="19" t="s">
        <v>12</v>
      </c>
    </row>
    <row r="115" spans="1:9" x14ac:dyDescent="0.2">
      <c r="A115" s="17"/>
      <c r="B115" s="17"/>
      <c r="C115" s="22"/>
      <c r="D115" s="17"/>
      <c r="E115" s="17"/>
      <c r="F115" s="23"/>
      <c r="G115" s="23"/>
      <c r="H115" s="19" t="s">
        <v>12</v>
      </c>
    </row>
    <row r="116" spans="1:9" x14ac:dyDescent="0.2">
      <c r="A116" s="17"/>
      <c r="B116" s="17"/>
      <c r="C116" s="18" t="s">
        <v>112</v>
      </c>
      <c r="D116" s="17"/>
      <c r="E116" s="17"/>
      <c r="F116" s="23"/>
      <c r="G116" s="23"/>
      <c r="H116" s="19" t="s">
        <v>12</v>
      </c>
    </row>
    <row r="117" spans="1:9" x14ac:dyDescent="0.2">
      <c r="A117" s="17"/>
      <c r="B117" s="17"/>
      <c r="C117" s="18" t="s">
        <v>11</v>
      </c>
      <c r="D117" s="17"/>
      <c r="E117" s="17" t="s">
        <v>12</v>
      </c>
      <c r="F117" s="20" t="s">
        <v>13</v>
      </c>
      <c r="G117" s="21">
        <v>0</v>
      </c>
      <c r="H117" s="19" t="s">
        <v>12</v>
      </c>
    </row>
    <row r="118" spans="1:9" x14ac:dyDescent="0.2">
      <c r="A118" s="17"/>
      <c r="B118" s="17"/>
      <c r="C118" s="22"/>
      <c r="D118" s="17"/>
      <c r="E118" s="17"/>
      <c r="F118" s="23"/>
      <c r="G118" s="23"/>
      <c r="H118" s="19" t="s">
        <v>12</v>
      </c>
    </row>
    <row r="119" spans="1:9" x14ac:dyDescent="0.2">
      <c r="A119" s="17"/>
      <c r="B119" s="26"/>
      <c r="C119" s="26"/>
      <c r="D119" s="18"/>
      <c r="E119" s="17"/>
      <c r="F119" s="26"/>
      <c r="G119" s="30"/>
      <c r="H119" s="19" t="s">
        <v>12</v>
      </c>
    </row>
    <row r="120" spans="1:9" x14ac:dyDescent="0.2">
      <c r="A120" s="30"/>
      <c r="B120" s="26"/>
      <c r="C120" s="26" t="s">
        <v>113</v>
      </c>
      <c r="D120" s="26"/>
      <c r="E120" s="30"/>
      <c r="F120" s="28">
        <v>-3179.7946124</v>
      </c>
      <c r="G120" s="29">
        <v>-1.73245E-2</v>
      </c>
      <c r="H120" s="19" t="s">
        <v>12</v>
      </c>
    </row>
    <row r="121" spans="1:9" x14ac:dyDescent="0.2">
      <c r="A121" s="22"/>
      <c r="B121" s="22"/>
      <c r="C121" s="18" t="s">
        <v>114</v>
      </c>
      <c r="D121" s="23"/>
      <c r="E121" s="23"/>
      <c r="F121" s="24">
        <v>183543.20251842201</v>
      </c>
      <c r="G121" s="31">
        <v>1.0000000200000001</v>
      </c>
      <c r="H121" s="19" t="s">
        <v>12</v>
      </c>
    </row>
    <row r="122" spans="1:9" x14ac:dyDescent="0.2">
      <c r="A122" s="32"/>
      <c r="B122" s="32"/>
      <c r="C122" s="32"/>
      <c r="D122" s="33"/>
      <c r="E122" s="33"/>
      <c r="F122" s="33"/>
      <c r="G122" s="33"/>
    </row>
    <row r="123" spans="1:9" x14ac:dyDescent="0.2">
      <c r="A123" s="34"/>
      <c r="B123" s="140" t="s">
        <v>620</v>
      </c>
      <c r="C123" s="140"/>
      <c r="D123" s="140"/>
      <c r="E123" s="140"/>
      <c r="F123" s="140"/>
      <c r="G123" s="140"/>
      <c r="H123" s="140"/>
    </row>
    <row r="124" spans="1:9" x14ac:dyDescent="0.2">
      <c r="A124" s="34"/>
      <c r="B124" s="140" t="s">
        <v>621</v>
      </c>
      <c r="C124" s="140"/>
      <c r="D124" s="140"/>
      <c r="E124" s="140"/>
      <c r="F124" s="140"/>
      <c r="G124" s="140"/>
      <c r="H124" s="140"/>
    </row>
    <row r="125" spans="1:9" x14ac:dyDescent="0.2">
      <c r="A125" s="34"/>
      <c r="B125" s="140" t="s">
        <v>622</v>
      </c>
      <c r="C125" s="140"/>
      <c r="D125" s="140"/>
      <c r="E125" s="140"/>
      <c r="F125" s="140"/>
      <c r="G125" s="140"/>
      <c r="H125" s="140"/>
    </row>
    <row r="126" spans="1:9" x14ac:dyDescent="0.2">
      <c r="A126" s="34"/>
      <c r="B126" s="150" t="s">
        <v>639</v>
      </c>
      <c r="C126" s="140"/>
      <c r="D126" s="140"/>
      <c r="E126" s="140"/>
      <c r="F126" s="140"/>
      <c r="G126" s="140"/>
      <c r="H126" s="140"/>
      <c r="I126" s="96"/>
    </row>
    <row r="127" spans="1:9" x14ac:dyDescent="0.2">
      <c r="A127" s="34"/>
      <c r="B127" s="34"/>
      <c r="C127" s="34"/>
      <c r="D127" s="36"/>
      <c r="E127" s="36"/>
      <c r="F127" s="36"/>
      <c r="G127" s="36"/>
    </row>
    <row r="128" spans="1:9" x14ac:dyDescent="0.2">
      <c r="A128" s="34"/>
      <c r="B128" s="141" t="s">
        <v>115</v>
      </c>
      <c r="C128" s="142"/>
      <c r="D128" s="143"/>
      <c r="E128" s="37"/>
      <c r="F128" s="36"/>
      <c r="G128" s="36"/>
    </row>
    <row r="129" spans="1:9" x14ac:dyDescent="0.2">
      <c r="A129" s="34"/>
      <c r="B129" s="135" t="s">
        <v>116</v>
      </c>
      <c r="C129" s="136"/>
      <c r="D129" s="18" t="s">
        <v>117</v>
      </c>
      <c r="E129" s="37"/>
      <c r="F129" s="36"/>
      <c r="G129" s="36"/>
    </row>
    <row r="130" spans="1:9" x14ac:dyDescent="0.2">
      <c r="A130" s="34"/>
      <c r="B130" s="135" t="s">
        <v>118</v>
      </c>
      <c r="C130" s="136"/>
      <c r="D130" s="18" t="s">
        <v>117</v>
      </c>
      <c r="E130" s="37"/>
      <c r="F130" s="36"/>
      <c r="G130" s="36"/>
    </row>
    <row r="131" spans="1:9" x14ac:dyDescent="0.2">
      <c r="A131" s="34"/>
      <c r="B131" s="135" t="s">
        <v>119</v>
      </c>
      <c r="C131" s="136"/>
      <c r="D131" s="23" t="s">
        <v>12</v>
      </c>
      <c r="E131" s="37"/>
      <c r="F131" s="36"/>
      <c r="G131" s="36"/>
    </row>
    <row r="132" spans="1:9" x14ac:dyDescent="0.2">
      <c r="A132" s="38"/>
      <c r="B132" s="39" t="s">
        <v>12</v>
      </c>
      <c r="C132" s="39" t="s">
        <v>623</v>
      </c>
      <c r="D132" s="39" t="s">
        <v>120</v>
      </c>
      <c r="E132" s="38"/>
      <c r="F132" s="38"/>
      <c r="G132" s="38"/>
    </row>
    <row r="133" spans="1:9" x14ac:dyDescent="0.2">
      <c r="A133" s="38"/>
      <c r="B133" s="40" t="s">
        <v>121</v>
      </c>
      <c r="C133" s="41">
        <v>45991</v>
      </c>
      <c r="D133" s="41">
        <v>46022</v>
      </c>
      <c r="E133" s="38"/>
      <c r="F133" s="38"/>
      <c r="G133" s="38"/>
    </row>
    <row r="134" spans="1:9" x14ac:dyDescent="0.2">
      <c r="A134" s="38"/>
      <c r="B134" s="26" t="s">
        <v>122</v>
      </c>
      <c r="C134" s="43">
        <v>15.5205</v>
      </c>
      <c r="D134" s="43">
        <v>15.594900000000001</v>
      </c>
      <c r="E134" s="38"/>
      <c r="F134" s="35"/>
      <c r="G134" s="44"/>
    </row>
    <row r="135" spans="1:9" ht="25.5" x14ac:dyDescent="0.2">
      <c r="A135" s="38"/>
      <c r="B135" s="26" t="s">
        <v>744</v>
      </c>
      <c r="C135" s="43">
        <v>10.9125</v>
      </c>
      <c r="D135" s="43">
        <v>10.9649</v>
      </c>
      <c r="E135" s="38"/>
      <c r="F135" s="35"/>
      <c r="G135" s="44"/>
    </row>
    <row r="136" spans="1:9" x14ac:dyDescent="0.2">
      <c r="A136" s="38"/>
      <c r="B136" s="26" t="s">
        <v>123</v>
      </c>
      <c r="C136" s="43">
        <v>15.4094</v>
      </c>
      <c r="D136" s="43">
        <v>15.4817</v>
      </c>
      <c r="E136" s="38"/>
      <c r="F136" s="35"/>
      <c r="G136" s="44"/>
    </row>
    <row r="137" spans="1:9" ht="25.5" x14ac:dyDescent="0.2">
      <c r="A137" s="38"/>
      <c r="B137" s="26" t="s">
        <v>745</v>
      </c>
      <c r="C137" s="43">
        <v>10.8802</v>
      </c>
      <c r="D137" s="43">
        <v>10.9312</v>
      </c>
      <c r="E137" s="38"/>
      <c r="F137" s="35"/>
      <c r="G137" s="44"/>
    </row>
    <row r="138" spans="1:9" x14ac:dyDescent="0.2">
      <c r="A138" s="38"/>
      <c r="B138" s="38"/>
      <c r="C138" s="38"/>
      <c r="D138" s="38"/>
      <c r="E138" s="38"/>
      <c r="F138" s="38"/>
      <c r="G138" s="38"/>
    </row>
    <row r="139" spans="1:9" x14ac:dyDescent="0.2">
      <c r="A139" s="38"/>
      <c r="B139" s="135" t="s">
        <v>625</v>
      </c>
      <c r="C139" s="136"/>
      <c r="D139" s="18" t="s">
        <v>117</v>
      </c>
      <c r="E139" s="38"/>
      <c r="F139" s="38"/>
      <c r="G139" s="38"/>
    </row>
    <row r="140" spans="1:9" x14ac:dyDescent="0.2">
      <c r="A140" s="38"/>
      <c r="B140" s="46"/>
      <c r="C140" s="46"/>
      <c r="D140" s="46"/>
      <c r="E140" s="38"/>
      <c r="F140" s="38"/>
      <c r="G140" s="38"/>
    </row>
    <row r="141" spans="1:9" x14ac:dyDescent="0.2">
      <c r="A141" s="38"/>
      <c r="B141" s="135" t="s">
        <v>124</v>
      </c>
      <c r="C141" s="136"/>
      <c r="D141" s="18" t="s">
        <v>117</v>
      </c>
      <c r="E141" s="48"/>
      <c r="F141" s="38"/>
      <c r="G141" s="38"/>
      <c r="I141" s="96"/>
    </row>
    <row r="142" spans="1:9" x14ac:dyDescent="0.2">
      <c r="A142" s="38"/>
      <c r="B142" s="135" t="s">
        <v>125</v>
      </c>
      <c r="C142" s="136"/>
      <c r="D142" s="18" t="s">
        <v>117</v>
      </c>
      <c r="E142" s="48"/>
      <c r="F142" s="38"/>
      <c r="G142" s="38"/>
      <c r="I142" s="96"/>
    </row>
    <row r="143" spans="1:9" x14ac:dyDescent="0.2">
      <c r="A143" s="38"/>
      <c r="B143" s="135" t="s">
        <v>626</v>
      </c>
      <c r="C143" s="136"/>
      <c r="D143" s="18" t="s">
        <v>117</v>
      </c>
      <c r="E143" s="48"/>
      <c r="F143" s="38"/>
      <c r="G143" s="38"/>
      <c r="I143" s="96"/>
    </row>
    <row r="144" spans="1:9" x14ac:dyDescent="0.2">
      <c r="A144" s="46"/>
      <c r="B144" s="46"/>
      <c r="C144" s="46"/>
      <c r="D144" s="46"/>
      <c r="E144" s="46"/>
      <c r="F144" s="46"/>
      <c r="G144" s="46"/>
      <c r="I144" s="96"/>
    </row>
    <row r="145" spans="2:16" s="50" customFormat="1" x14ac:dyDescent="0.2">
      <c r="B145" s="137" t="s">
        <v>627</v>
      </c>
      <c r="C145" s="138"/>
      <c r="D145" s="139"/>
      <c r="I145" s="96"/>
      <c r="J145" s="49"/>
      <c r="K145" s="49"/>
      <c r="L145" s="49"/>
      <c r="M145" s="49"/>
      <c r="N145" s="51"/>
    </row>
    <row r="146" spans="2:16" s="50" customFormat="1" ht="38.25" x14ac:dyDescent="0.2">
      <c r="B146" s="148" t="s">
        <v>628</v>
      </c>
      <c r="C146" s="149"/>
      <c r="D146" s="52" t="s">
        <v>149</v>
      </c>
      <c r="I146" s="96"/>
      <c r="J146" s="49"/>
      <c r="K146" s="49"/>
      <c r="L146" s="49"/>
      <c r="M146" s="49"/>
      <c r="N146" s="51"/>
    </row>
    <row r="147" spans="2:16" s="50" customFormat="1" x14ac:dyDescent="0.2">
      <c r="B147" s="145" t="s">
        <v>629</v>
      </c>
      <c r="C147" s="146"/>
      <c r="D147" s="53"/>
      <c r="I147" s="96"/>
      <c r="J147" s="49"/>
      <c r="K147" s="49"/>
      <c r="L147" s="49"/>
      <c r="M147" s="49"/>
      <c r="N147" s="51"/>
    </row>
    <row r="148" spans="2:16" s="50" customFormat="1" x14ac:dyDescent="0.2">
      <c r="B148" s="145"/>
      <c r="C148" s="146"/>
      <c r="D148" s="54"/>
      <c r="I148" s="96"/>
      <c r="J148" s="49"/>
      <c r="K148" s="49"/>
      <c r="L148" s="49"/>
      <c r="M148" s="49"/>
      <c r="N148" s="51"/>
    </row>
    <row r="149" spans="2:16" s="50" customFormat="1" x14ac:dyDescent="0.2">
      <c r="B149" s="145" t="s">
        <v>630</v>
      </c>
      <c r="C149" s="151"/>
      <c r="D149" s="55">
        <v>6.3420805774116147</v>
      </c>
      <c r="I149" s="96"/>
      <c r="J149" s="49"/>
      <c r="K149" s="49"/>
      <c r="L149" s="49"/>
      <c r="M149" s="49"/>
      <c r="N149" s="51"/>
    </row>
    <row r="150" spans="2:16" s="50" customFormat="1" x14ac:dyDescent="0.2">
      <c r="B150" s="145"/>
      <c r="C150" s="146"/>
      <c r="D150" s="54"/>
      <c r="I150" s="96"/>
      <c r="J150" s="49"/>
      <c r="K150" s="49"/>
      <c r="L150" s="49"/>
      <c r="M150" s="49"/>
      <c r="N150" s="51"/>
    </row>
    <row r="151" spans="2:16" s="50" customFormat="1" x14ac:dyDescent="0.2">
      <c r="B151" s="145" t="s">
        <v>631</v>
      </c>
      <c r="C151" s="151"/>
      <c r="D151" s="55">
        <v>0.40952307700342577</v>
      </c>
      <c r="I151" s="96"/>
      <c r="J151" s="49"/>
      <c r="K151" s="49"/>
      <c r="L151" s="49"/>
      <c r="M151" s="49"/>
      <c r="N151" s="51"/>
    </row>
    <row r="152" spans="2:16" s="50" customFormat="1" x14ac:dyDescent="0.2">
      <c r="B152" s="145" t="s">
        <v>632</v>
      </c>
      <c r="C152" s="151"/>
      <c r="D152" s="55">
        <v>0.40952307700342577</v>
      </c>
      <c r="I152" s="96"/>
      <c r="J152" s="49"/>
      <c r="K152" s="49"/>
      <c r="L152" s="49"/>
      <c r="M152" s="49"/>
      <c r="N152" s="51"/>
    </row>
    <row r="153" spans="2:16" s="50" customFormat="1" x14ac:dyDescent="0.2">
      <c r="B153" s="145"/>
      <c r="C153" s="146"/>
      <c r="D153" s="54"/>
      <c r="I153" s="96"/>
      <c r="J153" s="49"/>
      <c r="K153" s="49"/>
      <c r="L153" s="49"/>
      <c r="M153" s="49"/>
      <c r="N153" s="51"/>
    </row>
    <row r="154" spans="2:16" s="50" customFormat="1" ht="14.25" customHeight="1" x14ac:dyDescent="0.2">
      <c r="B154" s="134" t="s">
        <v>633</v>
      </c>
      <c r="C154" s="134"/>
      <c r="D154" s="57" t="s">
        <v>738</v>
      </c>
      <c r="I154" s="96"/>
      <c r="J154" s="49"/>
      <c r="K154" s="49"/>
      <c r="L154" s="49"/>
      <c r="M154" s="49"/>
      <c r="N154" s="51"/>
    </row>
    <row r="155" spans="2:16" s="50" customFormat="1" x14ac:dyDescent="0.2">
      <c r="B155" s="145" t="s">
        <v>634</v>
      </c>
      <c r="C155" s="147"/>
      <c r="D155" s="146"/>
      <c r="I155" s="96"/>
      <c r="J155" s="49"/>
      <c r="K155" s="49"/>
      <c r="L155" s="49"/>
      <c r="M155" s="49"/>
      <c r="N155" s="51"/>
      <c r="O155"/>
      <c r="P155"/>
    </row>
    <row r="156" spans="2:16" x14ac:dyDescent="0.2">
      <c r="I156" s="96"/>
    </row>
    <row r="157" spans="2:16" x14ac:dyDescent="0.2">
      <c r="B157" s="59" t="s">
        <v>635</v>
      </c>
      <c r="I157" s="96"/>
    </row>
    <row r="158" spans="2:16" x14ac:dyDescent="0.2">
      <c r="I158" s="96"/>
    </row>
    <row r="159" spans="2:16" ht="153.75" customHeight="1" x14ac:dyDescent="0.2">
      <c r="I159" s="96"/>
    </row>
    <row r="160" spans="2:16" x14ac:dyDescent="0.2">
      <c r="I160" s="96"/>
    </row>
    <row r="161" spans="2:9" x14ac:dyDescent="0.2">
      <c r="I161" s="96"/>
    </row>
    <row r="162" spans="2:9" x14ac:dyDescent="0.2">
      <c r="B162" s="59" t="s">
        <v>636</v>
      </c>
      <c r="C162" s="60"/>
      <c r="D162" s="59"/>
      <c r="I162" s="96"/>
    </row>
    <row r="163" spans="2:9" x14ac:dyDescent="0.2">
      <c r="B163" s="59" t="s">
        <v>640</v>
      </c>
      <c r="C163" s="60"/>
      <c r="D163" s="59"/>
      <c r="I163" s="96"/>
    </row>
    <row r="164" spans="2:9" x14ac:dyDescent="0.2">
      <c r="D164" s="59"/>
      <c r="I164" s="96"/>
    </row>
    <row r="165" spans="2:9" ht="165" customHeight="1" x14ac:dyDescent="0.2">
      <c r="I165" s="96"/>
    </row>
    <row r="166" spans="2:9" x14ac:dyDescent="0.2">
      <c r="I166" s="96"/>
    </row>
    <row r="167" spans="2:9" x14ac:dyDescent="0.2">
      <c r="I167" s="96"/>
    </row>
    <row r="168" spans="2:9" x14ac:dyDescent="0.2">
      <c r="I168" s="96"/>
    </row>
    <row r="169" spans="2:9" x14ac:dyDescent="0.2">
      <c r="I169" s="96"/>
    </row>
    <row r="171" spans="2:9" ht="12.75" customHeight="1" x14ac:dyDescent="0.2"/>
    <row r="172" spans="2:9" ht="12.75" customHeight="1" x14ac:dyDescent="0.2"/>
    <row r="173" spans="2:9" ht="12.75" customHeight="1" x14ac:dyDescent="0.2"/>
    <row r="174" spans="2:9" ht="12.75" customHeight="1" x14ac:dyDescent="0.2"/>
    <row r="175" spans="2:9" ht="12.75" customHeight="1" x14ac:dyDescent="0.2"/>
    <row r="176" spans="2:9" ht="12.75" customHeight="1" x14ac:dyDescent="0.2"/>
    <row r="177" customFormat="1" x14ac:dyDescent="0.2"/>
    <row r="178" customFormat="1" x14ac:dyDescent="0.2"/>
    <row r="179" customFormat="1" x14ac:dyDescent="0.2"/>
  </sheetData>
  <mergeCells count="26">
    <mergeCell ref="B153:C153"/>
    <mergeCell ref="B154:C154"/>
    <mergeCell ref="B155:D155"/>
    <mergeCell ref="B148:C148"/>
    <mergeCell ref="B149:C149"/>
    <mergeCell ref="B150:C150"/>
    <mergeCell ref="B151:C151"/>
    <mergeCell ref="B152:C152"/>
    <mergeCell ref="A1:H1"/>
    <mergeCell ref="A2:H2"/>
    <mergeCell ref="A3:H3"/>
    <mergeCell ref="B123:H123"/>
    <mergeCell ref="B124:H124"/>
    <mergeCell ref="B125:H125"/>
    <mergeCell ref="B128:D128"/>
    <mergeCell ref="B129:C129"/>
    <mergeCell ref="B130:C130"/>
    <mergeCell ref="B131:C131"/>
    <mergeCell ref="B126:H126"/>
    <mergeCell ref="B146:C146"/>
    <mergeCell ref="B147:C147"/>
    <mergeCell ref="B141:C141"/>
    <mergeCell ref="B142:C142"/>
    <mergeCell ref="B139:C139"/>
    <mergeCell ref="B143:C143"/>
    <mergeCell ref="B145:D145"/>
  </mergeCells>
  <hyperlinks>
    <hyperlink ref="I1" location="Index!B2" display="Index" xr:uid="{8A9CAE55-7CFE-47DE-A281-777F8B76E532}"/>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4A177-3673-4721-9C94-E0B117F421FB}">
  <sheetPr>
    <outlinePr summaryBelow="0" summaryRight="0"/>
  </sheetPr>
  <dimension ref="A1:T202"/>
  <sheetViews>
    <sheetView showGridLines="0" workbookViewId="0">
      <selection sqref="A1:H1"/>
    </sheetView>
  </sheetViews>
  <sheetFormatPr defaultRowHeight="12.75" x14ac:dyDescent="0.2"/>
  <cols>
    <col min="1" max="1" width="5.85546875" bestFit="1" customWidth="1"/>
    <col min="2" max="2" width="19.28515625" bestFit="1" customWidth="1"/>
    <col min="3" max="3" width="43.7109375" customWidth="1"/>
    <col min="4" max="4" width="18" customWidth="1"/>
    <col min="5" max="5" width="9.42578125" bestFit="1" customWidth="1"/>
    <col min="6" max="6" width="10.140625" bestFit="1" customWidth="1"/>
    <col min="7" max="7" width="14" bestFit="1" customWidth="1"/>
    <col min="8" max="8" width="12.140625" customWidth="1"/>
    <col min="9" max="9" width="5.7109375" bestFit="1" customWidth="1"/>
  </cols>
  <sheetData>
    <row r="1" spans="1:9" ht="15" x14ac:dyDescent="0.2">
      <c r="A1" s="144" t="s">
        <v>0</v>
      </c>
      <c r="B1" s="144"/>
      <c r="C1" s="144"/>
      <c r="D1" s="144"/>
      <c r="E1" s="144"/>
      <c r="F1" s="144"/>
      <c r="G1" s="144"/>
      <c r="H1" s="144"/>
      <c r="I1" s="1" t="s">
        <v>619</v>
      </c>
    </row>
    <row r="2" spans="1:9" ht="15" x14ac:dyDescent="0.2">
      <c r="A2" s="144" t="s">
        <v>246</v>
      </c>
      <c r="B2" s="144"/>
      <c r="C2" s="144"/>
      <c r="D2" s="144"/>
      <c r="E2" s="144"/>
      <c r="F2" s="144"/>
      <c r="G2" s="144"/>
      <c r="H2" s="144"/>
    </row>
    <row r="3" spans="1:9" ht="15" x14ac:dyDescent="0.2">
      <c r="A3" s="144" t="s">
        <v>759</v>
      </c>
      <c r="B3" s="144"/>
      <c r="C3" s="144"/>
      <c r="D3" s="144"/>
      <c r="E3" s="144"/>
      <c r="F3" s="144"/>
      <c r="G3" s="144"/>
      <c r="H3" s="144"/>
    </row>
    <row r="4" spans="1:9" s="16" customFormat="1" ht="30" x14ac:dyDescent="0.2">
      <c r="A4" s="14" t="s">
        <v>2</v>
      </c>
      <c r="B4" s="14" t="s">
        <v>3</v>
      </c>
      <c r="C4" s="14" t="s">
        <v>4</v>
      </c>
      <c r="D4" s="14" t="s">
        <v>5</v>
      </c>
      <c r="E4" s="14" t="s">
        <v>6</v>
      </c>
      <c r="F4" s="14" t="s">
        <v>7</v>
      </c>
      <c r="G4" s="14" t="s">
        <v>8</v>
      </c>
      <c r="H4" s="15" t="s">
        <v>618</v>
      </c>
    </row>
    <row r="5" spans="1:9" x14ac:dyDescent="0.2">
      <c r="A5" s="17"/>
      <c r="B5" s="17"/>
      <c r="C5" s="18" t="s">
        <v>9</v>
      </c>
      <c r="D5" s="17"/>
      <c r="E5" s="17"/>
      <c r="F5" s="17"/>
      <c r="G5" s="17"/>
      <c r="H5" s="19" t="s">
        <v>12</v>
      </c>
    </row>
    <row r="6" spans="1:9" x14ac:dyDescent="0.2">
      <c r="A6" s="17"/>
      <c r="B6" s="17"/>
      <c r="C6" s="18" t="s">
        <v>10</v>
      </c>
      <c r="D6" s="17"/>
      <c r="E6" s="17"/>
      <c r="F6" s="17"/>
      <c r="G6" s="17"/>
      <c r="H6" s="19" t="s">
        <v>12</v>
      </c>
    </row>
    <row r="7" spans="1:9" x14ac:dyDescent="0.2">
      <c r="A7" s="17"/>
      <c r="B7" s="17"/>
      <c r="C7" s="18" t="s">
        <v>11</v>
      </c>
      <c r="D7" s="17"/>
      <c r="E7" s="17" t="s">
        <v>12</v>
      </c>
      <c r="F7" s="20" t="s">
        <v>13</v>
      </c>
      <c r="G7" s="21">
        <v>0</v>
      </c>
      <c r="H7" s="19" t="s">
        <v>12</v>
      </c>
    </row>
    <row r="8" spans="1:9" x14ac:dyDescent="0.2">
      <c r="A8" s="17"/>
      <c r="B8" s="17"/>
      <c r="C8" s="22"/>
      <c r="D8" s="17"/>
      <c r="E8" s="17"/>
      <c r="F8" s="23"/>
      <c r="G8" s="23"/>
      <c r="H8" s="19" t="s">
        <v>12</v>
      </c>
    </row>
    <row r="9" spans="1:9" x14ac:dyDescent="0.2">
      <c r="A9" s="17"/>
      <c r="B9" s="17"/>
      <c r="C9" s="18" t="s">
        <v>14</v>
      </c>
      <c r="D9" s="17"/>
      <c r="E9" s="17"/>
      <c r="F9" s="17"/>
      <c r="G9" s="17"/>
      <c r="H9" s="19" t="s">
        <v>12</v>
      </c>
    </row>
    <row r="10" spans="1:9" x14ac:dyDescent="0.2">
      <c r="A10" s="17"/>
      <c r="B10" s="17"/>
      <c r="C10" s="18" t="s">
        <v>11</v>
      </c>
      <c r="D10" s="17"/>
      <c r="E10" s="17" t="s">
        <v>12</v>
      </c>
      <c r="F10" s="20" t="s">
        <v>13</v>
      </c>
      <c r="G10" s="21">
        <v>0</v>
      </c>
      <c r="H10" s="19" t="s">
        <v>12</v>
      </c>
    </row>
    <row r="11" spans="1:9" x14ac:dyDescent="0.2">
      <c r="A11" s="17"/>
      <c r="B11" s="17"/>
      <c r="C11" s="22"/>
      <c r="D11" s="17"/>
      <c r="E11" s="17"/>
      <c r="F11" s="23"/>
      <c r="G11" s="23"/>
      <c r="H11" s="19" t="s">
        <v>12</v>
      </c>
    </row>
    <row r="12" spans="1:9" x14ac:dyDescent="0.2">
      <c r="A12" s="17"/>
      <c r="B12" s="17"/>
      <c r="C12" s="18" t="s">
        <v>15</v>
      </c>
      <c r="D12" s="17"/>
      <c r="E12" s="17"/>
      <c r="F12" s="17"/>
      <c r="G12" s="17"/>
      <c r="H12" s="19" t="s">
        <v>12</v>
      </c>
    </row>
    <row r="13" spans="1:9" x14ac:dyDescent="0.2">
      <c r="A13" s="17"/>
      <c r="B13" s="17"/>
      <c r="C13" s="18" t="s">
        <v>11</v>
      </c>
      <c r="D13" s="17"/>
      <c r="E13" s="17" t="s">
        <v>12</v>
      </c>
      <c r="F13" s="20" t="s">
        <v>13</v>
      </c>
      <c r="G13" s="21">
        <v>0</v>
      </c>
      <c r="H13" s="19" t="s">
        <v>12</v>
      </c>
    </row>
    <row r="14" spans="1:9" x14ac:dyDescent="0.2">
      <c r="A14" s="17"/>
      <c r="B14" s="17"/>
      <c r="C14" s="22"/>
      <c r="D14" s="17"/>
      <c r="E14" s="17"/>
      <c r="F14" s="23"/>
      <c r="G14" s="23"/>
      <c r="H14" s="19" t="s">
        <v>12</v>
      </c>
    </row>
    <row r="15" spans="1:9" x14ac:dyDescent="0.2">
      <c r="A15" s="17"/>
      <c r="B15" s="17"/>
      <c r="C15" s="18" t="s">
        <v>16</v>
      </c>
      <c r="D15" s="17"/>
      <c r="E15" s="17"/>
      <c r="F15" s="17"/>
      <c r="G15" s="17"/>
      <c r="H15" s="19" t="s">
        <v>12</v>
      </c>
    </row>
    <row r="16" spans="1:9" x14ac:dyDescent="0.2">
      <c r="A16" s="17"/>
      <c r="B16" s="17"/>
      <c r="C16" s="18" t="s">
        <v>11</v>
      </c>
      <c r="D16" s="17"/>
      <c r="E16" s="17" t="s">
        <v>12</v>
      </c>
      <c r="F16" s="20" t="s">
        <v>13</v>
      </c>
      <c r="G16" s="21">
        <v>0</v>
      </c>
      <c r="H16" s="19" t="s">
        <v>12</v>
      </c>
    </row>
    <row r="17" spans="1:8" x14ac:dyDescent="0.2">
      <c r="A17" s="17"/>
      <c r="B17" s="17"/>
      <c r="C17" s="22"/>
      <c r="D17" s="17"/>
      <c r="E17" s="17"/>
      <c r="F17" s="23"/>
      <c r="G17" s="23"/>
      <c r="H17" s="19" t="s">
        <v>12</v>
      </c>
    </row>
    <row r="18" spans="1:8" x14ac:dyDescent="0.2">
      <c r="A18" s="17"/>
      <c r="B18" s="17"/>
      <c r="C18" s="18" t="s">
        <v>17</v>
      </c>
      <c r="D18" s="17"/>
      <c r="E18" s="17"/>
      <c r="F18" s="23"/>
      <c r="G18" s="23"/>
      <c r="H18" s="19" t="s">
        <v>12</v>
      </c>
    </row>
    <row r="19" spans="1:8" x14ac:dyDescent="0.2">
      <c r="A19" s="17"/>
      <c r="B19" s="17"/>
      <c r="C19" s="18" t="s">
        <v>11</v>
      </c>
      <c r="D19" s="17"/>
      <c r="E19" s="17" t="s">
        <v>12</v>
      </c>
      <c r="F19" s="20" t="s">
        <v>13</v>
      </c>
      <c r="G19" s="21">
        <v>0</v>
      </c>
      <c r="H19" s="19" t="s">
        <v>12</v>
      </c>
    </row>
    <row r="20" spans="1:8" x14ac:dyDescent="0.2">
      <c r="A20" s="17"/>
      <c r="B20" s="17"/>
      <c r="C20" s="22"/>
      <c r="D20" s="17"/>
      <c r="E20" s="17"/>
      <c r="F20" s="23"/>
      <c r="G20" s="23"/>
      <c r="H20" s="19" t="s">
        <v>12</v>
      </c>
    </row>
    <row r="21" spans="1:8" x14ac:dyDescent="0.2">
      <c r="A21" s="17"/>
      <c r="B21" s="17"/>
      <c r="C21" s="18" t="s">
        <v>18</v>
      </c>
      <c r="D21" s="17"/>
      <c r="E21" s="17"/>
      <c r="F21" s="23"/>
      <c r="G21" s="23"/>
      <c r="H21" s="19" t="s">
        <v>12</v>
      </c>
    </row>
    <row r="22" spans="1:8" x14ac:dyDescent="0.2">
      <c r="A22" s="17"/>
      <c r="B22" s="17"/>
      <c r="C22" s="18" t="s">
        <v>11</v>
      </c>
      <c r="D22" s="17"/>
      <c r="E22" s="17" t="s">
        <v>12</v>
      </c>
      <c r="F22" s="20" t="s">
        <v>13</v>
      </c>
      <c r="G22" s="21">
        <v>0</v>
      </c>
      <c r="H22" s="19" t="s">
        <v>12</v>
      </c>
    </row>
    <row r="23" spans="1:8" x14ac:dyDescent="0.2">
      <c r="A23" s="17"/>
      <c r="B23" s="17"/>
      <c r="C23" s="22"/>
      <c r="D23" s="17"/>
      <c r="E23" s="17"/>
      <c r="F23" s="23"/>
      <c r="G23" s="23"/>
      <c r="H23" s="19" t="s">
        <v>12</v>
      </c>
    </row>
    <row r="24" spans="1:8" x14ac:dyDescent="0.2">
      <c r="A24" s="17"/>
      <c r="B24" s="17"/>
      <c r="C24" s="18" t="s">
        <v>19</v>
      </c>
      <c r="D24" s="17"/>
      <c r="E24" s="17"/>
      <c r="F24" s="24">
        <v>0</v>
      </c>
      <c r="G24" s="21">
        <v>0</v>
      </c>
      <c r="H24" s="19" t="s">
        <v>12</v>
      </c>
    </row>
    <row r="25" spans="1:8" x14ac:dyDescent="0.2">
      <c r="A25" s="17"/>
      <c r="B25" s="17"/>
      <c r="C25" s="22"/>
      <c r="D25" s="17"/>
      <c r="E25" s="17"/>
      <c r="F25" s="23"/>
      <c r="G25" s="23"/>
      <c r="H25" s="19" t="s">
        <v>12</v>
      </c>
    </row>
    <row r="26" spans="1:8" x14ac:dyDescent="0.2">
      <c r="A26" s="17"/>
      <c r="B26" s="17"/>
      <c r="C26" s="18" t="s">
        <v>20</v>
      </c>
      <c r="D26" s="17"/>
      <c r="E26" s="17"/>
      <c r="F26" s="23"/>
      <c r="G26" s="23"/>
      <c r="H26" s="19" t="s">
        <v>12</v>
      </c>
    </row>
    <row r="27" spans="1:8" x14ac:dyDescent="0.2">
      <c r="A27" s="17"/>
      <c r="B27" s="17"/>
      <c r="C27" s="18" t="s">
        <v>10</v>
      </c>
      <c r="D27" s="17"/>
      <c r="E27" s="17"/>
      <c r="F27" s="23"/>
      <c r="G27" s="23"/>
      <c r="H27" s="19" t="s">
        <v>12</v>
      </c>
    </row>
    <row r="28" spans="1:8" ht="25.5" x14ac:dyDescent="0.2">
      <c r="A28" s="25">
        <v>1</v>
      </c>
      <c r="B28" s="26" t="s">
        <v>247</v>
      </c>
      <c r="C28" s="26" t="s">
        <v>248</v>
      </c>
      <c r="D28" s="26" t="s">
        <v>23</v>
      </c>
      <c r="E28" s="27">
        <v>250</v>
      </c>
      <c r="F28" s="28">
        <v>2490.0574999999999</v>
      </c>
      <c r="G28" s="29">
        <v>5.2738140000000003E-2</v>
      </c>
      <c r="H28" s="19">
        <v>6.85</v>
      </c>
    </row>
    <row r="29" spans="1:8" x14ac:dyDescent="0.2">
      <c r="A29" s="25">
        <v>2</v>
      </c>
      <c r="B29" s="26" t="s">
        <v>249</v>
      </c>
      <c r="C29" s="26" t="s">
        <v>250</v>
      </c>
      <c r="D29" s="26" t="s">
        <v>23</v>
      </c>
      <c r="E29" s="27">
        <v>2000</v>
      </c>
      <c r="F29" s="28">
        <v>2037.808</v>
      </c>
      <c r="G29" s="29">
        <v>4.315973E-2</v>
      </c>
      <c r="H29" s="19">
        <v>7.49</v>
      </c>
    </row>
    <row r="30" spans="1:8" ht="25.5" x14ac:dyDescent="0.2">
      <c r="A30" s="25">
        <v>3</v>
      </c>
      <c r="B30" s="26" t="s">
        <v>24</v>
      </c>
      <c r="C30" s="26" t="s">
        <v>25</v>
      </c>
      <c r="D30" s="26" t="s">
        <v>23</v>
      </c>
      <c r="E30" s="27">
        <v>1500</v>
      </c>
      <c r="F30" s="28">
        <v>1519.6079999999999</v>
      </c>
      <c r="G30" s="29">
        <v>3.2184520000000001E-2</v>
      </c>
      <c r="H30" s="19">
        <v>6.9119000000000002</v>
      </c>
    </row>
    <row r="31" spans="1:8" x14ac:dyDescent="0.2">
      <c r="A31" s="25">
        <v>4</v>
      </c>
      <c r="B31" s="26" t="s">
        <v>251</v>
      </c>
      <c r="C31" s="26" t="s">
        <v>252</v>
      </c>
      <c r="D31" s="26" t="s">
        <v>253</v>
      </c>
      <c r="E31" s="27">
        <v>1500</v>
      </c>
      <c r="F31" s="28">
        <v>1509.327</v>
      </c>
      <c r="G31" s="29">
        <v>3.1966769999999999E-2</v>
      </c>
      <c r="H31" s="19">
        <v>6.8550000000000004</v>
      </c>
    </row>
    <row r="32" spans="1:8" x14ac:dyDescent="0.2">
      <c r="A32" s="25">
        <v>5</v>
      </c>
      <c r="B32" s="26" t="s">
        <v>254</v>
      </c>
      <c r="C32" s="26" t="s">
        <v>255</v>
      </c>
      <c r="D32" s="26" t="s">
        <v>256</v>
      </c>
      <c r="E32" s="27">
        <v>1500</v>
      </c>
      <c r="F32" s="28">
        <v>1508.595</v>
      </c>
      <c r="G32" s="29">
        <v>3.1951269999999997E-2</v>
      </c>
      <c r="H32" s="19">
        <v>7.2649999999999997</v>
      </c>
    </row>
    <row r="33" spans="1:8" x14ac:dyDescent="0.2">
      <c r="A33" s="25">
        <v>6</v>
      </c>
      <c r="B33" s="26" t="s">
        <v>257</v>
      </c>
      <c r="C33" s="26" t="s">
        <v>258</v>
      </c>
      <c r="D33" s="26" t="s">
        <v>28</v>
      </c>
      <c r="E33" s="27">
        <v>1500</v>
      </c>
      <c r="F33" s="28">
        <v>1505.4390000000001</v>
      </c>
      <c r="G33" s="29">
        <v>3.1884429999999998E-2</v>
      </c>
      <c r="H33" s="19">
        <v>6.55</v>
      </c>
    </row>
    <row r="34" spans="1:8" x14ac:dyDescent="0.2">
      <c r="A34" s="25">
        <v>7</v>
      </c>
      <c r="B34" s="26" t="s">
        <v>73</v>
      </c>
      <c r="C34" s="26" t="s">
        <v>74</v>
      </c>
      <c r="D34" s="26" t="s">
        <v>28</v>
      </c>
      <c r="E34" s="27">
        <v>1500</v>
      </c>
      <c r="F34" s="28">
        <v>1492.854</v>
      </c>
      <c r="G34" s="29">
        <v>3.1617880000000001E-2</v>
      </c>
      <c r="H34" s="19">
        <v>6.77</v>
      </c>
    </row>
    <row r="35" spans="1:8" x14ac:dyDescent="0.2">
      <c r="A35" s="25">
        <v>8</v>
      </c>
      <c r="B35" s="26" t="s">
        <v>259</v>
      </c>
      <c r="C35" s="26" t="s">
        <v>260</v>
      </c>
      <c r="D35" s="26" t="s">
        <v>261</v>
      </c>
      <c r="E35" s="27">
        <v>1000</v>
      </c>
      <c r="F35" s="28">
        <v>1013.902</v>
      </c>
      <c r="G35" s="29">
        <v>2.1473929999999999E-2</v>
      </c>
      <c r="H35" s="19">
        <v>7.77</v>
      </c>
    </row>
    <row r="36" spans="1:8" x14ac:dyDescent="0.2">
      <c r="A36" s="25">
        <v>9</v>
      </c>
      <c r="B36" s="26" t="s">
        <v>262</v>
      </c>
      <c r="C36" s="26" t="s">
        <v>263</v>
      </c>
      <c r="D36" s="26" t="s">
        <v>264</v>
      </c>
      <c r="E36" s="27">
        <v>1000</v>
      </c>
      <c r="F36" s="28">
        <v>1013.194</v>
      </c>
      <c r="G36" s="29">
        <v>2.1458930000000001E-2</v>
      </c>
      <c r="H36" s="19">
        <v>7.1849999999999996</v>
      </c>
    </row>
    <row r="37" spans="1:8" ht="25.5" x14ac:dyDescent="0.2">
      <c r="A37" s="25">
        <v>10</v>
      </c>
      <c r="B37" s="26" t="s">
        <v>71</v>
      </c>
      <c r="C37" s="26" t="s">
        <v>72</v>
      </c>
      <c r="D37" s="26" t="s">
        <v>23</v>
      </c>
      <c r="E37" s="27">
        <v>1000</v>
      </c>
      <c r="F37" s="28">
        <v>1012.625</v>
      </c>
      <c r="G37" s="29">
        <v>2.1446880000000001E-2</v>
      </c>
      <c r="H37" s="19">
        <v>6.8288000000000002</v>
      </c>
    </row>
    <row r="38" spans="1:8" x14ac:dyDescent="0.2">
      <c r="A38" s="25">
        <v>11</v>
      </c>
      <c r="B38" s="26" t="s">
        <v>265</v>
      </c>
      <c r="C38" s="26" t="s">
        <v>266</v>
      </c>
      <c r="D38" s="26" t="s">
        <v>267</v>
      </c>
      <c r="E38" s="27">
        <v>1000</v>
      </c>
      <c r="F38" s="28">
        <v>1004.147</v>
      </c>
      <c r="G38" s="29">
        <v>2.1267319999999999E-2</v>
      </c>
      <c r="H38" s="19">
        <v>8.4749999999999996</v>
      </c>
    </row>
    <row r="39" spans="1:8" ht="25.5" x14ac:dyDescent="0.2">
      <c r="A39" s="25">
        <v>12</v>
      </c>
      <c r="B39" s="26" t="s">
        <v>268</v>
      </c>
      <c r="C39" s="26" t="s">
        <v>269</v>
      </c>
      <c r="D39" s="26" t="s">
        <v>28</v>
      </c>
      <c r="E39" s="27">
        <v>100</v>
      </c>
      <c r="F39" s="28">
        <v>1003.5069999999999</v>
      </c>
      <c r="G39" s="29">
        <v>2.125376E-2</v>
      </c>
      <c r="H39" s="19">
        <v>6.5949999999999998</v>
      </c>
    </row>
    <row r="40" spans="1:8" ht="25.5" x14ac:dyDescent="0.2">
      <c r="A40" s="25">
        <v>13</v>
      </c>
      <c r="B40" s="26" t="s">
        <v>270</v>
      </c>
      <c r="C40" s="26" t="s">
        <v>271</v>
      </c>
      <c r="D40" s="26" t="s">
        <v>23</v>
      </c>
      <c r="E40" s="27">
        <v>1000</v>
      </c>
      <c r="F40" s="28">
        <v>1003.284</v>
      </c>
      <c r="G40" s="29">
        <v>2.124904E-2</v>
      </c>
      <c r="H40" s="19">
        <v>6.7438000000000002</v>
      </c>
    </row>
    <row r="41" spans="1:8" x14ac:dyDescent="0.2">
      <c r="A41" s="25">
        <v>14</v>
      </c>
      <c r="B41" s="26" t="s">
        <v>272</v>
      </c>
      <c r="C41" s="26" t="s">
        <v>273</v>
      </c>
      <c r="D41" s="26" t="s">
        <v>28</v>
      </c>
      <c r="E41" s="27">
        <v>900</v>
      </c>
      <c r="F41" s="28">
        <v>908.45730000000003</v>
      </c>
      <c r="G41" s="29">
        <v>1.924066E-2</v>
      </c>
      <c r="H41" s="19">
        <v>7.09</v>
      </c>
    </row>
    <row r="42" spans="1:8" x14ac:dyDescent="0.2">
      <c r="A42" s="25">
        <v>15</v>
      </c>
      <c r="B42" s="26" t="s">
        <v>274</v>
      </c>
      <c r="C42" s="26" t="s">
        <v>275</v>
      </c>
      <c r="D42" s="26" t="s">
        <v>261</v>
      </c>
      <c r="E42" s="27">
        <v>900</v>
      </c>
      <c r="F42" s="28">
        <v>904.06079999999997</v>
      </c>
      <c r="G42" s="29">
        <v>1.9147549999999999E-2</v>
      </c>
      <c r="H42" s="19">
        <v>7.4249999999999998</v>
      </c>
    </row>
    <row r="43" spans="1:8" x14ac:dyDescent="0.2">
      <c r="A43" s="25">
        <v>16</v>
      </c>
      <c r="B43" s="26" t="s">
        <v>55</v>
      </c>
      <c r="C43" s="26" t="s">
        <v>56</v>
      </c>
      <c r="D43" s="26" t="s">
        <v>28</v>
      </c>
      <c r="E43" s="27">
        <v>500</v>
      </c>
      <c r="F43" s="28">
        <v>506.82</v>
      </c>
      <c r="G43" s="29">
        <v>1.0734189999999999E-2</v>
      </c>
      <c r="H43" s="19">
        <v>6.7689000000000004</v>
      </c>
    </row>
    <row r="44" spans="1:8" ht="25.5" x14ac:dyDescent="0.2">
      <c r="A44" s="25">
        <v>17</v>
      </c>
      <c r="B44" s="26" t="s">
        <v>276</v>
      </c>
      <c r="C44" s="26" t="s">
        <v>277</v>
      </c>
      <c r="D44" s="26" t="s">
        <v>28</v>
      </c>
      <c r="E44" s="27">
        <v>500</v>
      </c>
      <c r="F44" s="28">
        <v>506.73649999999998</v>
      </c>
      <c r="G44" s="29">
        <v>1.0732419999999999E-2</v>
      </c>
      <c r="H44" s="19">
        <v>6.8250000000000002</v>
      </c>
    </row>
    <row r="45" spans="1:8" ht="25.5" x14ac:dyDescent="0.2">
      <c r="A45" s="25">
        <v>18</v>
      </c>
      <c r="B45" s="26" t="s">
        <v>135</v>
      </c>
      <c r="C45" s="26" t="s">
        <v>136</v>
      </c>
      <c r="D45" s="26" t="s">
        <v>28</v>
      </c>
      <c r="E45" s="27">
        <v>500</v>
      </c>
      <c r="F45" s="28">
        <v>506.6515</v>
      </c>
      <c r="G45" s="29">
        <v>1.073062E-2</v>
      </c>
      <c r="H45" s="19">
        <v>6.8433000000000002</v>
      </c>
    </row>
    <row r="46" spans="1:8" x14ac:dyDescent="0.2">
      <c r="A46" s="25">
        <v>19</v>
      </c>
      <c r="B46" s="26" t="s">
        <v>278</v>
      </c>
      <c r="C46" s="26" t="s">
        <v>279</v>
      </c>
      <c r="D46" s="26" t="s">
        <v>28</v>
      </c>
      <c r="E46" s="27">
        <v>500</v>
      </c>
      <c r="F46" s="28">
        <v>505.55349999999999</v>
      </c>
      <c r="G46" s="29">
        <v>1.0707360000000001E-2</v>
      </c>
      <c r="H46" s="19">
        <v>6.7949999999999999</v>
      </c>
    </row>
    <row r="47" spans="1:8" ht="25.5" x14ac:dyDescent="0.2">
      <c r="A47" s="25">
        <v>20</v>
      </c>
      <c r="B47" s="26" t="s">
        <v>143</v>
      </c>
      <c r="C47" s="26" t="s">
        <v>144</v>
      </c>
      <c r="D47" s="26" t="s">
        <v>28</v>
      </c>
      <c r="E47" s="27">
        <v>500</v>
      </c>
      <c r="F47" s="28">
        <v>505.375</v>
      </c>
      <c r="G47" s="29">
        <v>1.0703580000000001E-2</v>
      </c>
      <c r="H47" s="19">
        <v>6.8</v>
      </c>
    </row>
    <row r="48" spans="1:8" ht="25.5" x14ac:dyDescent="0.2">
      <c r="A48" s="25">
        <v>21</v>
      </c>
      <c r="B48" s="26" t="s">
        <v>75</v>
      </c>
      <c r="C48" s="26" t="s">
        <v>76</v>
      </c>
      <c r="D48" s="26" t="s">
        <v>23</v>
      </c>
      <c r="E48" s="27">
        <v>500</v>
      </c>
      <c r="F48" s="28">
        <v>504.87650000000002</v>
      </c>
      <c r="G48" s="29">
        <v>1.0693029999999999E-2</v>
      </c>
      <c r="H48" s="19">
        <v>6.9850000000000003</v>
      </c>
    </row>
    <row r="49" spans="1:8" x14ac:dyDescent="0.2">
      <c r="A49" s="25">
        <v>22</v>
      </c>
      <c r="B49" s="26" t="s">
        <v>280</v>
      </c>
      <c r="C49" s="26" t="s">
        <v>281</v>
      </c>
      <c r="D49" s="26" t="s">
        <v>23</v>
      </c>
      <c r="E49" s="27">
        <v>500</v>
      </c>
      <c r="F49" s="28">
        <v>499.17649999999998</v>
      </c>
      <c r="G49" s="29">
        <v>1.05723E-2</v>
      </c>
      <c r="H49" s="19">
        <v>6.9749999999999996</v>
      </c>
    </row>
    <row r="50" spans="1:8" x14ac:dyDescent="0.2">
      <c r="A50" s="25">
        <v>23</v>
      </c>
      <c r="B50" s="26" t="s">
        <v>282</v>
      </c>
      <c r="C50" s="26" t="s">
        <v>283</v>
      </c>
      <c r="D50" s="26" t="s">
        <v>261</v>
      </c>
      <c r="E50" s="27">
        <v>350</v>
      </c>
      <c r="F50" s="28">
        <v>355.76485000000002</v>
      </c>
      <c r="G50" s="29">
        <v>7.5349199999999996E-3</v>
      </c>
      <c r="H50" s="19">
        <v>7.75</v>
      </c>
    </row>
    <row r="51" spans="1:8" x14ac:dyDescent="0.2">
      <c r="A51" s="25">
        <v>24</v>
      </c>
      <c r="B51" s="26" t="s">
        <v>284</v>
      </c>
      <c r="C51" s="26" t="s">
        <v>285</v>
      </c>
      <c r="D51" s="26" t="s">
        <v>286</v>
      </c>
      <c r="E51" s="27">
        <v>300</v>
      </c>
      <c r="F51" s="28">
        <v>300.75389999999999</v>
      </c>
      <c r="G51" s="29">
        <v>6.3698100000000001E-3</v>
      </c>
      <c r="H51" s="19">
        <v>8.6850000000000005</v>
      </c>
    </row>
    <row r="52" spans="1:8" x14ac:dyDescent="0.2">
      <c r="A52" s="17"/>
      <c r="B52" s="17"/>
      <c r="C52" s="18" t="s">
        <v>11</v>
      </c>
      <c r="D52" s="17"/>
      <c r="E52" s="17" t="s">
        <v>12</v>
      </c>
      <c r="F52" s="24">
        <v>24118.573850000001</v>
      </c>
      <c r="G52" s="21">
        <v>0.51081904</v>
      </c>
      <c r="H52" s="19" t="s">
        <v>12</v>
      </c>
    </row>
    <row r="53" spans="1:8" x14ac:dyDescent="0.2">
      <c r="A53" s="17"/>
      <c r="B53" s="17"/>
      <c r="C53" s="22"/>
      <c r="D53" s="17"/>
      <c r="E53" s="17"/>
      <c r="F53" s="23"/>
      <c r="G53" s="23"/>
      <c r="H53" s="19" t="s">
        <v>12</v>
      </c>
    </row>
    <row r="54" spans="1:8" x14ac:dyDescent="0.2">
      <c r="A54" s="17"/>
      <c r="B54" s="17"/>
      <c r="C54" s="18" t="s">
        <v>77</v>
      </c>
      <c r="D54" s="17"/>
      <c r="E54" s="17"/>
      <c r="F54" s="17"/>
      <c r="G54" s="17"/>
      <c r="H54" s="19" t="s">
        <v>12</v>
      </c>
    </row>
    <row r="55" spans="1:8" x14ac:dyDescent="0.2">
      <c r="A55" s="17"/>
      <c r="B55" s="17"/>
      <c r="C55" s="18" t="s">
        <v>11</v>
      </c>
      <c r="D55" s="17"/>
      <c r="E55" s="17" t="s">
        <v>12</v>
      </c>
      <c r="F55" s="20" t="s">
        <v>13</v>
      </c>
      <c r="G55" s="21">
        <v>0</v>
      </c>
      <c r="H55" s="19" t="s">
        <v>12</v>
      </c>
    </row>
    <row r="56" spans="1:8" x14ac:dyDescent="0.2">
      <c r="A56" s="17"/>
      <c r="B56" s="17"/>
      <c r="C56" s="22"/>
      <c r="D56" s="17"/>
      <c r="E56" s="17"/>
      <c r="F56" s="23"/>
      <c r="G56" s="23"/>
      <c r="H56" s="19" t="s">
        <v>12</v>
      </c>
    </row>
    <row r="57" spans="1:8" x14ac:dyDescent="0.2">
      <c r="A57" s="17"/>
      <c r="B57" s="17"/>
      <c r="C57" s="18" t="s">
        <v>78</v>
      </c>
      <c r="D57" s="17"/>
      <c r="E57" s="17"/>
      <c r="F57" s="17"/>
      <c r="G57" s="17"/>
      <c r="H57" s="19" t="s">
        <v>12</v>
      </c>
    </row>
    <row r="58" spans="1:8" x14ac:dyDescent="0.2">
      <c r="A58" s="25">
        <v>1</v>
      </c>
      <c r="B58" s="26" t="s">
        <v>287</v>
      </c>
      <c r="C58" s="26" t="s">
        <v>288</v>
      </c>
      <c r="D58" s="26" t="s">
        <v>81</v>
      </c>
      <c r="E58" s="27">
        <v>1500000</v>
      </c>
      <c r="F58" s="28">
        <v>1481.8005000000001</v>
      </c>
      <c r="G58" s="29">
        <v>3.138378E-2</v>
      </c>
      <c r="H58" s="19">
        <v>6.4192999999999998</v>
      </c>
    </row>
    <row r="59" spans="1:8" ht="25.5" x14ac:dyDescent="0.2">
      <c r="A59" s="25">
        <v>2</v>
      </c>
      <c r="B59" s="26" t="s">
        <v>289</v>
      </c>
      <c r="C59" s="26" t="s">
        <v>290</v>
      </c>
      <c r="D59" s="26" t="s">
        <v>81</v>
      </c>
      <c r="E59" s="27">
        <v>500000</v>
      </c>
      <c r="F59" s="28">
        <v>505.86500000000001</v>
      </c>
      <c r="G59" s="29">
        <v>1.071396E-2</v>
      </c>
      <c r="H59" s="19">
        <v>6.6909000000000001</v>
      </c>
    </row>
    <row r="60" spans="1:8" x14ac:dyDescent="0.2">
      <c r="A60" s="17"/>
      <c r="B60" s="17"/>
      <c r="C60" s="18" t="s">
        <v>11</v>
      </c>
      <c r="D60" s="17"/>
      <c r="E60" s="17" t="s">
        <v>12</v>
      </c>
      <c r="F60" s="24">
        <v>1987.6655000000001</v>
      </c>
      <c r="G60" s="21">
        <v>4.2097740000000002E-2</v>
      </c>
      <c r="H60" s="19" t="s">
        <v>12</v>
      </c>
    </row>
    <row r="61" spans="1:8" x14ac:dyDescent="0.2">
      <c r="A61" s="17"/>
      <c r="B61" s="17"/>
      <c r="C61" s="22"/>
      <c r="D61" s="17"/>
      <c r="E61" s="17"/>
      <c r="F61" s="23"/>
      <c r="G61" s="23"/>
      <c r="H61" s="19" t="s">
        <v>12</v>
      </c>
    </row>
    <row r="62" spans="1:8" x14ac:dyDescent="0.2">
      <c r="A62" s="17"/>
      <c r="B62" s="17"/>
      <c r="C62" s="18" t="s">
        <v>94</v>
      </c>
      <c r="D62" s="17"/>
      <c r="E62" s="17"/>
      <c r="F62" s="23"/>
      <c r="G62" s="23"/>
      <c r="H62" s="19" t="s">
        <v>12</v>
      </c>
    </row>
    <row r="63" spans="1:8" x14ac:dyDescent="0.2">
      <c r="A63" s="17"/>
      <c r="B63" s="17"/>
      <c r="C63" s="18" t="s">
        <v>11</v>
      </c>
      <c r="D63" s="17"/>
      <c r="E63" s="17" t="s">
        <v>12</v>
      </c>
      <c r="F63" s="20" t="s">
        <v>13</v>
      </c>
      <c r="G63" s="21">
        <v>0</v>
      </c>
      <c r="H63" s="19" t="s">
        <v>12</v>
      </c>
    </row>
    <row r="64" spans="1:8" x14ac:dyDescent="0.2">
      <c r="A64" s="17"/>
      <c r="B64" s="17"/>
      <c r="C64" s="22"/>
      <c r="D64" s="17"/>
      <c r="E64" s="17"/>
      <c r="F64" s="23"/>
      <c r="G64" s="23"/>
      <c r="H64" s="19" t="s">
        <v>12</v>
      </c>
    </row>
    <row r="65" spans="1:8" x14ac:dyDescent="0.2">
      <c r="A65" s="17"/>
      <c r="B65" s="17"/>
      <c r="C65" s="18" t="s">
        <v>95</v>
      </c>
      <c r="D65" s="17"/>
      <c r="E65" s="17"/>
      <c r="F65" s="24">
        <v>26106.23935</v>
      </c>
      <c r="G65" s="21">
        <v>0.55291678</v>
      </c>
      <c r="H65" s="19" t="s">
        <v>12</v>
      </c>
    </row>
    <row r="66" spans="1:8" x14ac:dyDescent="0.2">
      <c r="A66" s="17"/>
      <c r="B66" s="17"/>
      <c r="C66" s="22"/>
      <c r="D66" s="17"/>
      <c r="E66" s="17"/>
      <c r="F66" s="23"/>
      <c r="G66" s="23"/>
      <c r="H66" s="19" t="s">
        <v>12</v>
      </c>
    </row>
    <row r="67" spans="1:8" x14ac:dyDescent="0.2">
      <c r="A67" s="17"/>
      <c r="B67" s="17"/>
      <c r="C67" s="18" t="s">
        <v>96</v>
      </c>
      <c r="D67" s="17"/>
      <c r="E67" s="17"/>
      <c r="F67" s="23"/>
      <c r="G67" s="23"/>
      <c r="H67" s="19" t="s">
        <v>12</v>
      </c>
    </row>
    <row r="68" spans="1:8" x14ac:dyDescent="0.2">
      <c r="A68" s="17"/>
      <c r="B68" s="17"/>
      <c r="C68" s="18" t="s">
        <v>97</v>
      </c>
      <c r="D68" s="17"/>
      <c r="E68" s="17"/>
      <c r="F68" s="23"/>
      <c r="G68" s="23"/>
      <c r="H68" s="19" t="s">
        <v>12</v>
      </c>
    </row>
    <row r="69" spans="1:8" x14ac:dyDescent="0.2">
      <c r="A69" s="25">
        <v>1</v>
      </c>
      <c r="B69" s="26" t="s">
        <v>184</v>
      </c>
      <c r="C69" s="26" t="s">
        <v>185</v>
      </c>
      <c r="D69" s="26" t="s">
        <v>164</v>
      </c>
      <c r="E69" s="27">
        <v>700</v>
      </c>
      <c r="F69" s="28">
        <v>3294.2734999999998</v>
      </c>
      <c r="G69" s="29">
        <v>6.9771029999999998E-2</v>
      </c>
      <c r="H69" s="19">
        <v>6.55</v>
      </c>
    </row>
    <row r="70" spans="1:8" x14ac:dyDescent="0.2">
      <c r="A70" s="25">
        <v>2</v>
      </c>
      <c r="B70" s="26" t="s">
        <v>192</v>
      </c>
      <c r="C70" s="26" t="s">
        <v>193</v>
      </c>
      <c r="D70" s="26" t="s">
        <v>100</v>
      </c>
      <c r="E70" s="27">
        <v>500</v>
      </c>
      <c r="F70" s="28">
        <v>2473.1550000000002</v>
      </c>
      <c r="G70" s="29">
        <v>5.2380160000000002E-2</v>
      </c>
      <c r="H70" s="19">
        <v>5.9132999999999996</v>
      </c>
    </row>
    <row r="71" spans="1:8" x14ac:dyDescent="0.2">
      <c r="A71" s="25">
        <v>3</v>
      </c>
      <c r="B71" s="26" t="s">
        <v>158</v>
      </c>
      <c r="C71" s="26" t="s">
        <v>159</v>
      </c>
      <c r="D71" s="26" t="s">
        <v>100</v>
      </c>
      <c r="E71" s="27">
        <v>500</v>
      </c>
      <c r="F71" s="28">
        <v>2435.23</v>
      </c>
      <c r="G71" s="29">
        <v>5.1576919999999998E-2</v>
      </c>
      <c r="H71" s="19">
        <v>6.3449999999999998</v>
      </c>
    </row>
    <row r="72" spans="1:8" x14ac:dyDescent="0.2">
      <c r="A72" s="25">
        <v>4</v>
      </c>
      <c r="B72" s="26" t="s">
        <v>98</v>
      </c>
      <c r="C72" s="26" t="s">
        <v>99</v>
      </c>
      <c r="D72" s="26" t="s">
        <v>100</v>
      </c>
      <c r="E72" s="27">
        <v>400</v>
      </c>
      <c r="F72" s="28">
        <v>1975.682</v>
      </c>
      <c r="G72" s="29">
        <v>4.1843930000000001E-2</v>
      </c>
      <c r="H72" s="19">
        <v>5.9112999999999998</v>
      </c>
    </row>
    <row r="73" spans="1:8" x14ac:dyDescent="0.2">
      <c r="A73" s="25">
        <v>5</v>
      </c>
      <c r="B73" s="26" t="s">
        <v>291</v>
      </c>
      <c r="C73" s="26" t="s">
        <v>292</v>
      </c>
      <c r="D73" s="26" t="s">
        <v>100</v>
      </c>
      <c r="E73" s="27">
        <v>200</v>
      </c>
      <c r="F73" s="28">
        <v>994.21500000000003</v>
      </c>
      <c r="G73" s="29">
        <v>2.105696E-2</v>
      </c>
      <c r="H73" s="19">
        <v>5.8998999999999997</v>
      </c>
    </row>
    <row r="74" spans="1:8" ht="25.5" x14ac:dyDescent="0.2">
      <c r="A74" s="25">
        <v>6</v>
      </c>
      <c r="B74" s="26" t="s">
        <v>176</v>
      </c>
      <c r="C74" s="26" t="s">
        <v>177</v>
      </c>
      <c r="D74" s="26" t="s">
        <v>100</v>
      </c>
      <c r="E74" s="27">
        <v>200</v>
      </c>
      <c r="F74" s="28">
        <v>990.78599999999994</v>
      </c>
      <c r="G74" s="29">
        <v>2.0984340000000001E-2</v>
      </c>
      <c r="H74" s="19">
        <v>5.9550000000000001</v>
      </c>
    </row>
    <row r="75" spans="1:8" ht="25.5" x14ac:dyDescent="0.2">
      <c r="A75" s="25">
        <v>7</v>
      </c>
      <c r="B75" s="26" t="s">
        <v>178</v>
      </c>
      <c r="C75" s="26" t="s">
        <v>179</v>
      </c>
      <c r="D75" s="26" t="s">
        <v>100</v>
      </c>
      <c r="E75" s="27">
        <v>200</v>
      </c>
      <c r="F75" s="28">
        <v>990.71699999999998</v>
      </c>
      <c r="G75" s="29">
        <v>2.0982879999999999E-2</v>
      </c>
      <c r="H75" s="19">
        <v>6.0000999999999998</v>
      </c>
    </row>
    <row r="76" spans="1:8" x14ac:dyDescent="0.2">
      <c r="A76" s="25">
        <v>8</v>
      </c>
      <c r="B76" s="26" t="s">
        <v>180</v>
      </c>
      <c r="C76" s="26" t="s">
        <v>181</v>
      </c>
      <c r="D76" s="26" t="s">
        <v>164</v>
      </c>
      <c r="E76" s="27">
        <v>200</v>
      </c>
      <c r="F76" s="28">
        <v>944.41200000000003</v>
      </c>
      <c r="G76" s="29">
        <v>2.0002160000000001E-2</v>
      </c>
      <c r="H76" s="19">
        <v>6.55</v>
      </c>
    </row>
    <row r="77" spans="1:8" x14ac:dyDescent="0.2">
      <c r="A77" s="25">
        <v>9</v>
      </c>
      <c r="B77" s="26" t="s">
        <v>154</v>
      </c>
      <c r="C77" s="26" t="s">
        <v>155</v>
      </c>
      <c r="D77" s="26" t="s">
        <v>100</v>
      </c>
      <c r="E77" s="27">
        <v>100</v>
      </c>
      <c r="F77" s="28">
        <v>493.76400000000001</v>
      </c>
      <c r="G77" s="29">
        <v>1.0457670000000001E-2</v>
      </c>
      <c r="H77" s="19">
        <v>5.91</v>
      </c>
    </row>
    <row r="78" spans="1:8" x14ac:dyDescent="0.2">
      <c r="A78" s="25">
        <v>10</v>
      </c>
      <c r="B78" s="26" t="s">
        <v>293</v>
      </c>
      <c r="C78" s="26" t="s">
        <v>294</v>
      </c>
      <c r="D78" s="26" t="s">
        <v>175</v>
      </c>
      <c r="E78" s="27">
        <v>100</v>
      </c>
      <c r="F78" s="28">
        <v>485.11450000000002</v>
      </c>
      <c r="G78" s="29">
        <v>1.0274480000000001E-2</v>
      </c>
      <c r="H78" s="19">
        <v>6.4001000000000001</v>
      </c>
    </row>
    <row r="79" spans="1:8" x14ac:dyDescent="0.2">
      <c r="A79" s="17"/>
      <c r="B79" s="17"/>
      <c r="C79" s="18" t="s">
        <v>11</v>
      </c>
      <c r="D79" s="17"/>
      <c r="E79" s="17" t="s">
        <v>12</v>
      </c>
      <c r="F79" s="24">
        <v>15077.349</v>
      </c>
      <c r="G79" s="21">
        <v>0.31933053</v>
      </c>
      <c r="H79" s="19" t="s">
        <v>12</v>
      </c>
    </row>
    <row r="80" spans="1:8" x14ac:dyDescent="0.2">
      <c r="A80" s="17"/>
      <c r="B80" s="17"/>
      <c r="C80" s="22"/>
      <c r="D80" s="17"/>
      <c r="E80" s="17"/>
      <c r="F80" s="23"/>
      <c r="G80" s="23"/>
      <c r="H80" s="19" t="s">
        <v>12</v>
      </c>
    </row>
    <row r="81" spans="1:8" x14ac:dyDescent="0.2">
      <c r="A81" s="17"/>
      <c r="B81" s="17"/>
      <c r="C81" s="18" t="s">
        <v>101</v>
      </c>
      <c r="D81" s="17"/>
      <c r="E81" s="17"/>
      <c r="F81" s="23"/>
      <c r="G81" s="23"/>
      <c r="H81" s="19" t="s">
        <v>12</v>
      </c>
    </row>
    <row r="82" spans="1:8" x14ac:dyDescent="0.2">
      <c r="A82" s="25">
        <v>1</v>
      </c>
      <c r="B82" s="26" t="s">
        <v>295</v>
      </c>
      <c r="C82" s="26" t="s">
        <v>296</v>
      </c>
      <c r="D82" s="26" t="s">
        <v>100</v>
      </c>
      <c r="E82" s="27">
        <v>140</v>
      </c>
      <c r="F82" s="28">
        <v>691.94299999999998</v>
      </c>
      <c r="G82" s="29">
        <v>1.4655E-2</v>
      </c>
      <c r="H82" s="19">
        <v>8.5</v>
      </c>
    </row>
    <row r="83" spans="1:8" x14ac:dyDescent="0.2">
      <c r="A83" s="17"/>
      <c r="B83" s="17"/>
      <c r="C83" s="18" t="s">
        <v>11</v>
      </c>
      <c r="D83" s="17"/>
      <c r="E83" s="17" t="s">
        <v>12</v>
      </c>
      <c r="F83" s="24">
        <v>691.94299999999998</v>
      </c>
      <c r="G83" s="21">
        <v>1.4655E-2</v>
      </c>
      <c r="H83" s="19" t="s">
        <v>12</v>
      </c>
    </row>
    <row r="84" spans="1:8" x14ac:dyDescent="0.2">
      <c r="A84" s="17"/>
      <c r="B84" s="17"/>
      <c r="C84" s="22"/>
      <c r="D84" s="17"/>
      <c r="E84" s="17"/>
      <c r="F84" s="23"/>
      <c r="G84" s="23"/>
      <c r="H84" s="19" t="s">
        <v>12</v>
      </c>
    </row>
    <row r="85" spans="1:8" x14ac:dyDescent="0.2">
      <c r="A85" s="17"/>
      <c r="B85" s="17"/>
      <c r="C85" s="18" t="s">
        <v>102</v>
      </c>
      <c r="D85" s="17"/>
      <c r="E85" s="17"/>
      <c r="F85" s="23"/>
      <c r="G85" s="23"/>
      <c r="H85" s="19" t="s">
        <v>12</v>
      </c>
    </row>
    <row r="86" spans="1:8" x14ac:dyDescent="0.2">
      <c r="A86" s="25">
        <v>1</v>
      </c>
      <c r="B86" s="26" t="s">
        <v>297</v>
      </c>
      <c r="C86" s="26" t="s">
        <v>298</v>
      </c>
      <c r="D86" s="26" t="s">
        <v>81</v>
      </c>
      <c r="E86" s="27">
        <v>2500000</v>
      </c>
      <c r="F86" s="28">
        <v>2482.6999999999998</v>
      </c>
      <c r="G86" s="29">
        <v>5.258231E-2</v>
      </c>
      <c r="H86" s="19">
        <v>5.1913</v>
      </c>
    </row>
    <row r="87" spans="1:8" x14ac:dyDescent="0.2">
      <c r="A87" s="17"/>
      <c r="B87" s="17"/>
      <c r="C87" s="18" t="s">
        <v>11</v>
      </c>
      <c r="D87" s="17"/>
      <c r="E87" s="17" t="s">
        <v>12</v>
      </c>
      <c r="F87" s="24">
        <v>2482.6999999999998</v>
      </c>
      <c r="G87" s="21">
        <v>5.258231E-2</v>
      </c>
      <c r="H87" s="19" t="s">
        <v>12</v>
      </c>
    </row>
    <row r="88" spans="1:8" x14ac:dyDescent="0.2">
      <c r="A88" s="17"/>
      <c r="B88" s="17"/>
      <c r="C88" s="22"/>
      <c r="D88" s="17"/>
      <c r="E88" s="17"/>
      <c r="F88" s="23"/>
      <c r="G88" s="23"/>
      <c r="H88" s="19" t="s">
        <v>12</v>
      </c>
    </row>
    <row r="89" spans="1:8" x14ac:dyDescent="0.2">
      <c r="A89" s="17"/>
      <c r="B89" s="17"/>
      <c r="C89" s="18" t="s">
        <v>103</v>
      </c>
      <c r="D89" s="17"/>
      <c r="E89" s="17"/>
      <c r="F89" s="23"/>
      <c r="G89" s="23"/>
      <c r="H89" s="19" t="s">
        <v>12</v>
      </c>
    </row>
    <row r="90" spans="1:8" x14ac:dyDescent="0.2">
      <c r="A90" s="25">
        <v>1</v>
      </c>
      <c r="B90" s="26"/>
      <c r="C90" s="26" t="s">
        <v>104</v>
      </c>
      <c r="D90" s="26"/>
      <c r="E90" s="30"/>
      <c r="F90" s="28">
        <v>1851.5036489910001</v>
      </c>
      <c r="G90" s="29">
        <v>3.9213900000000003E-2</v>
      </c>
      <c r="H90" s="19">
        <v>5.42</v>
      </c>
    </row>
    <row r="91" spans="1:8" x14ac:dyDescent="0.2">
      <c r="A91" s="17"/>
      <c r="B91" s="17"/>
      <c r="C91" s="18" t="s">
        <v>11</v>
      </c>
      <c r="D91" s="17"/>
      <c r="E91" s="17" t="s">
        <v>12</v>
      </c>
      <c r="F91" s="24">
        <v>1851.5036489910001</v>
      </c>
      <c r="G91" s="21">
        <v>3.9213900000000003E-2</v>
      </c>
      <c r="H91" s="19" t="s">
        <v>12</v>
      </c>
    </row>
    <row r="92" spans="1:8" x14ac:dyDescent="0.2">
      <c r="A92" s="17"/>
      <c r="B92" s="17"/>
      <c r="C92" s="22"/>
      <c r="D92" s="17"/>
      <c r="E92" s="17"/>
      <c r="F92" s="23"/>
      <c r="G92" s="23"/>
      <c r="H92" s="19" t="s">
        <v>12</v>
      </c>
    </row>
    <row r="93" spans="1:8" x14ac:dyDescent="0.2">
      <c r="A93" s="17"/>
      <c r="B93" s="17"/>
      <c r="C93" s="18" t="s">
        <v>105</v>
      </c>
      <c r="D93" s="17"/>
      <c r="E93" s="17"/>
      <c r="F93" s="24">
        <v>20103.495648991</v>
      </c>
      <c r="G93" s="21">
        <v>0.42578174000000002</v>
      </c>
      <c r="H93" s="19" t="s">
        <v>12</v>
      </c>
    </row>
    <row r="94" spans="1:8" x14ac:dyDescent="0.2">
      <c r="A94" s="17"/>
      <c r="B94" s="17"/>
      <c r="C94" s="23"/>
      <c r="D94" s="17"/>
      <c r="E94" s="17"/>
      <c r="F94" s="17"/>
      <c r="G94" s="17"/>
      <c r="H94" s="19" t="s">
        <v>12</v>
      </c>
    </row>
    <row r="95" spans="1:8" x14ac:dyDescent="0.2">
      <c r="A95" s="17"/>
      <c r="B95" s="17"/>
      <c r="C95" s="18" t="s">
        <v>106</v>
      </c>
      <c r="D95" s="17"/>
      <c r="E95" s="17"/>
      <c r="F95" s="17"/>
      <c r="G95" s="17"/>
      <c r="H95" s="19" t="s">
        <v>12</v>
      </c>
    </row>
    <row r="96" spans="1:8" x14ac:dyDescent="0.2">
      <c r="A96" s="17"/>
      <c r="B96" s="17"/>
      <c r="C96" s="18" t="s">
        <v>107</v>
      </c>
      <c r="D96" s="17"/>
      <c r="E96" s="17"/>
      <c r="F96" s="17"/>
      <c r="G96" s="17"/>
      <c r="H96" s="19" t="s">
        <v>12</v>
      </c>
    </row>
    <row r="97" spans="1:16" x14ac:dyDescent="0.2">
      <c r="A97" s="17"/>
      <c r="B97" s="17"/>
      <c r="C97" s="18" t="s">
        <v>11</v>
      </c>
      <c r="D97" s="17"/>
      <c r="E97" s="17" t="s">
        <v>12</v>
      </c>
      <c r="F97" s="24">
        <v>120.55746806499999</v>
      </c>
      <c r="G97" s="21">
        <v>2.5533499999999998E-3</v>
      </c>
      <c r="H97" s="19" t="s">
        <v>12</v>
      </c>
    </row>
    <row r="98" spans="1:16" x14ac:dyDescent="0.2">
      <c r="A98" s="17"/>
      <c r="B98" s="17"/>
      <c r="C98" s="22"/>
      <c r="D98" s="17"/>
      <c r="E98" s="17"/>
      <c r="F98" s="23"/>
      <c r="G98" s="23"/>
      <c r="H98" s="19" t="s">
        <v>12</v>
      </c>
    </row>
    <row r="99" spans="1:16" x14ac:dyDescent="0.2">
      <c r="A99" s="17"/>
      <c r="B99" s="17"/>
      <c r="C99" s="18" t="s">
        <v>624</v>
      </c>
      <c r="D99" s="17"/>
      <c r="E99" s="17"/>
      <c r="F99" s="23"/>
      <c r="G99" s="23"/>
      <c r="H99" s="19" t="s">
        <v>12</v>
      </c>
      <c r="J99" s="49"/>
      <c r="K99" s="49"/>
      <c r="L99" s="49"/>
      <c r="M99" s="49"/>
      <c r="N99" s="61"/>
      <c r="O99" s="61"/>
      <c r="P99" s="61"/>
    </row>
    <row r="100" spans="1:16" x14ac:dyDescent="0.2">
      <c r="A100" s="25">
        <v>1</v>
      </c>
      <c r="B100" s="26" t="s">
        <v>108</v>
      </c>
      <c r="C100" s="26" t="s">
        <v>109</v>
      </c>
      <c r="D100" s="26"/>
      <c r="E100" s="62">
        <v>1043.4449999999999</v>
      </c>
      <c r="F100" s="28">
        <v>120.55746806499999</v>
      </c>
      <c r="G100" s="29">
        <v>2.5533499999999998E-3</v>
      </c>
      <c r="H100" s="19"/>
    </row>
    <row r="101" spans="1:16" x14ac:dyDescent="0.2">
      <c r="A101" s="17"/>
      <c r="B101" s="17"/>
      <c r="C101" s="18" t="s">
        <v>11</v>
      </c>
      <c r="D101" s="17"/>
      <c r="E101" s="17" t="s">
        <v>12</v>
      </c>
      <c r="F101" s="24">
        <f>SUM(F100)</f>
        <v>120.55746806499999</v>
      </c>
      <c r="G101" s="21">
        <f>SUM(G100)</f>
        <v>2.5533499999999998E-3</v>
      </c>
      <c r="H101" s="19" t="s">
        <v>12</v>
      </c>
    </row>
    <row r="102" spans="1:16" x14ac:dyDescent="0.2">
      <c r="A102" s="17"/>
      <c r="B102" s="17"/>
      <c r="C102" s="22"/>
      <c r="D102" s="17"/>
      <c r="E102" s="17"/>
      <c r="F102" s="23"/>
      <c r="G102" s="23"/>
      <c r="H102" s="19" t="s">
        <v>12</v>
      </c>
    </row>
    <row r="103" spans="1:16" x14ac:dyDescent="0.2">
      <c r="A103" s="17"/>
      <c r="B103" s="17"/>
      <c r="C103" s="18" t="s">
        <v>110</v>
      </c>
      <c r="D103" s="17"/>
      <c r="E103" s="17"/>
      <c r="F103" s="17"/>
      <c r="G103" s="17"/>
      <c r="H103" s="19" t="s">
        <v>12</v>
      </c>
    </row>
    <row r="104" spans="1:16" x14ac:dyDescent="0.2">
      <c r="A104" s="17"/>
      <c r="B104" s="17"/>
      <c r="C104" s="18" t="s">
        <v>111</v>
      </c>
      <c r="D104" s="17"/>
      <c r="E104" s="17"/>
      <c r="F104" s="17"/>
      <c r="G104" s="17"/>
      <c r="H104" s="19" t="s">
        <v>12</v>
      </c>
    </row>
    <row r="105" spans="1:16" x14ac:dyDescent="0.2">
      <c r="A105" s="17"/>
      <c r="B105" s="17"/>
      <c r="C105" s="18" t="s">
        <v>11</v>
      </c>
      <c r="D105" s="17"/>
      <c r="E105" s="17" t="s">
        <v>12</v>
      </c>
      <c r="F105" s="20" t="s">
        <v>13</v>
      </c>
      <c r="G105" s="21">
        <v>0</v>
      </c>
      <c r="H105" s="19" t="s">
        <v>12</v>
      </c>
    </row>
    <row r="106" spans="1:16" x14ac:dyDescent="0.2">
      <c r="A106" s="17"/>
      <c r="B106" s="17"/>
      <c r="C106" s="22"/>
      <c r="D106" s="17"/>
      <c r="E106" s="17"/>
      <c r="F106" s="23"/>
      <c r="G106" s="23"/>
      <c r="H106" s="19" t="s">
        <v>12</v>
      </c>
    </row>
    <row r="107" spans="1:16" x14ac:dyDescent="0.2">
      <c r="A107" s="17"/>
      <c r="B107" s="17"/>
      <c r="C107" s="18" t="s">
        <v>112</v>
      </c>
      <c r="D107" s="17"/>
      <c r="E107" s="17"/>
      <c r="F107" s="23"/>
      <c r="G107" s="23"/>
      <c r="H107" s="19" t="s">
        <v>12</v>
      </c>
    </row>
    <row r="108" spans="1:16" x14ac:dyDescent="0.2">
      <c r="A108" s="17"/>
      <c r="B108" s="17"/>
      <c r="C108" s="18" t="s">
        <v>11</v>
      </c>
      <c r="D108" s="17"/>
      <c r="E108" s="17" t="s">
        <v>12</v>
      </c>
      <c r="F108" s="20" t="s">
        <v>13</v>
      </c>
      <c r="G108" s="21">
        <v>0</v>
      </c>
      <c r="H108" s="19" t="s">
        <v>12</v>
      </c>
    </row>
    <row r="109" spans="1:16" x14ac:dyDescent="0.2">
      <c r="A109" s="17"/>
      <c r="B109" s="17"/>
      <c r="C109" s="22"/>
      <c r="D109" s="17"/>
      <c r="E109" s="17"/>
      <c r="F109" s="23"/>
      <c r="G109" s="23"/>
      <c r="H109" s="19" t="s">
        <v>12</v>
      </c>
    </row>
    <row r="110" spans="1:16" x14ac:dyDescent="0.2">
      <c r="A110" s="30"/>
      <c r="B110" s="26"/>
      <c r="C110" s="26" t="s">
        <v>113</v>
      </c>
      <c r="D110" s="26"/>
      <c r="E110" s="30"/>
      <c r="F110" s="28">
        <v>885.20268147000002</v>
      </c>
      <c r="G110" s="29">
        <v>1.874814E-2</v>
      </c>
      <c r="H110" s="19" t="s">
        <v>12</v>
      </c>
    </row>
    <row r="111" spans="1:16" x14ac:dyDescent="0.2">
      <c r="A111" s="22"/>
      <c r="B111" s="22"/>
      <c r="C111" s="18" t="s">
        <v>114</v>
      </c>
      <c r="D111" s="23"/>
      <c r="E111" s="23"/>
      <c r="F111" s="24">
        <v>47215.495148526003</v>
      </c>
      <c r="G111" s="31">
        <v>1.0000000099999999</v>
      </c>
      <c r="H111" s="19" t="s">
        <v>12</v>
      </c>
    </row>
    <row r="112" spans="1:16" x14ac:dyDescent="0.2">
      <c r="A112" s="32"/>
      <c r="B112" s="32"/>
      <c r="C112" s="32"/>
      <c r="D112" s="33"/>
      <c r="E112" s="33"/>
      <c r="F112" s="33"/>
      <c r="G112" s="33"/>
    </row>
    <row r="113" spans="1:8" x14ac:dyDescent="0.2">
      <c r="A113" s="34"/>
      <c r="B113" s="140" t="s">
        <v>620</v>
      </c>
      <c r="C113" s="140"/>
      <c r="D113" s="140"/>
      <c r="E113" s="140"/>
      <c r="F113" s="140"/>
      <c r="G113" s="140"/>
      <c r="H113" s="140"/>
    </row>
    <row r="114" spans="1:8" x14ac:dyDescent="0.2">
      <c r="A114" s="34"/>
      <c r="B114" s="140" t="s">
        <v>621</v>
      </c>
      <c r="C114" s="140"/>
      <c r="D114" s="140"/>
      <c r="E114" s="140"/>
      <c r="F114" s="140"/>
      <c r="G114" s="140"/>
      <c r="H114" s="140"/>
    </row>
    <row r="115" spans="1:8" x14ac:dyDescent="0.2">
      <c r="A115" s="34"/>
      <c r="B115" s="140" t="s">
        <v>622</v>
      </c>
      <c r="C115" s="140"/>
      <c r="D115" s="140"/>
      <c r="E115" s="140"/>
      <c r="F115" s="140"/>
      <c r="G115" s="140"/>
      <c r="H115" s="140"/>
    </row>
    <row r="116" spans="1:8" x14ac:dyDescent="0.2">
      <c r="A116" s="34"/>
      <c r="B116" s="34"/>
      <c r="C116" s="34"/>
      <c r="D116" s="36"/>
      <c r="E116" s="36"/>
      <c r="F116" s="36"/>
      <c r="G116" s="36"/>
    </row>
    <row r="117" spans="1:8" x14ac:dyDescent="0.2">
      <c r="A117" s="34"/>
      <c r="B117" s="141" t="s">
        <v>115</v>
      </c>
      <c r="C117" s="142"/>
      <c r="D117" s="143"/>
      <c r="E117" s="37"/>
      <c r="F117" s="36"/>
      <c r="G117" s="36"/>
    </row>
    <row r="118" spans="1:8" x14ac:dyDescent="0.2">
      <c r="A118" s="34"/>
      <c r="B118" s="135" t="s">
        <v>116</v>
      </c>
      <c r="C118" s="136"/>
      <c r="D118" s="18" t="s">
        <v>641</v>
      </c>
      <c r="E118" s="37"/>
      <c r="F118" s="36"/>
      <c r="G118" s="36"/>
    </row>
    <row r="119" spans="1:8" x14ac:dyDescent="0.2">
      <c r="A119" s="34"/>
      <c r="B119" s="135" t="s">
        <v>118</v>
      </c>
      <c r="C119" s="136"/>
      <c r="D119" s="18" t="s">
        <v>117</v>
      </c>
      <c r="E119" s="37"/>
      <c r="F119" s="36"/>
      <c r="G119" s="36"/>
    </row>
    <row r="120" spans="1:8" x14ac:dyDescent="0.2">
      <c r="A120" s="34"/>
      <c r="B120" s="135" t="s">
        <v>119</v>
      </c>
      <c r="C120" s="136"/>
      <c r="D120" s="23" t="s">
        <v>12</v>
      </c>
      <c r="E120" s="37"/>
      <c r="F120" s="36"/>
      <c r="G120" s="36"/>
    </row>
    <row r="121" spans="1:8" x14ac:dyDescent="0.2">
      <c r="A121" s="38"/>
      <c r="B121" s="39" t="s">
        <v>12</v>
      </c>
      <c r="C121" s="39" t="s">
        <v>623</v>
      </c>
      <c r="D121" s="39" t="s">
        <v>120</v>
      </c>
      <c r="E121" s="38"/>
      <c r="F121" s="38"/>
      <c r="G121" s="38"/>
    </row>
    <row r="122" spans="1:8" x14ac:dyDescent="0.2">
      <c r="A122" s="38"/>
      <c r="B122" s="40" t="s">
        <v>121</v>
      </c>
      <c r="C122" s="41">
        <v>45991</v>
      </c>
      <c r="D122" s="41">
        <v>46022</v>
      </c>
      <c r="E122" s="38"/>
      <c r="F122" s="38"/>
      <c r="G122" s="38"/>
    </row>
    <row r="123" spans="1:8" x14ac:dyDescent="0.2">
      <c r="A123" s="38"/>
      <c r="B123" s="26" t="s">
        <v>122</v>
      </c>
      <c r="C123" s="43">
        <v>3816.9238999999998</v>
      </c>
      <c r="D123" s="43">
        <v>3832.0322000000001</v>
      </c>
      <c r="E123" s="38"/>
      <c r="F123" s="35"/>
      <c r="G123" s="44"/>
    </row>
    <row r="124" spans="1:8" ht="25.5" x14ac:dyDescent="0.2">
      <c r="A124" s="38"/>
      <c r="B124" s="26" t="s">
        <v>744</v>
      </c>
      <c r="C124" s="43">
        <v>1116.6261</v>
      </c>
      <c r="D124" s="43">
        <v>1121.0459000000001</v>
      </c>
      <c r="E124" s="38"/>
      <c r="F124" s="35"/>
      <c r="G124" s="44"/>
    </row>
    <row r="125" spans="1:8" x14ac:dyDescent="0.2">
      <c r="A125" s="38"/>
      <c r="B125" s="26" t="s">
        <v>123</v>
      </c>
      <c r="C125" s="43">
        <v>3548.7179999999998</v>
      </c>
      <c r="D125" s="43">
        <v>3560.4439000000002</v>
      </c>
      <c r="E125" s="38"/>
      <c r="F125" s="35"/>
      <c r="G125" s="44"/>
    </row>
    <row r="126" spans="1:8" ht="25.5" x14ac:dyDescent="0.2">
      <c r="A126" s="38"/>
      <c r="B126" s="26" t="s">
        <v>745</v>
      </c>
      <c r="C126" s="43">
        <v>1100.0142000000001</v>
      </c>
      <c r="D126" s="43">
        <v>1103.6486</v>
      </c>
      <c r="E126" s="38"/>
      <c r="F126" s="35"/>
      <c r="G126" s="44"/>
    </row>
    <row r="127" spans="1:8" x14ac:dyDescent="0.2">
      <c r="A127" s="38"/>
      <c r="B127" s="38"/>
      <c r="C127" s="38"/>
      <c r="D127" s="38"/>
      <c r="E127" s="38"/>
      <c r="F127" s="38"/>
      <c r="G127" s="38"/>
    </row>
    <row r="128" spans="1:8" x14ac:dyDescent="0.2">
      <c r="A128" s="38"/>
      <c r="B128" s="135" t="s">
        <v>625</v>
      </c>
      <c r="C128" s="136"/>
      <c r="D128" s="18" t="s">
        <v>117</v>
      </c>
      <c r="E128" s="38"/>
      <c r="F128" s="38"/>
      <c r="G128" s="38"/>
    </row>
    <row r="129" spans="1:20" x14ac:dyDescent="0.2">
      <c r="A129" s="38"/>
      <c r="B129" s="46"/>
      <c r="C129" s="46"/>
      <c r="D129" s="46"/>
      <c r="E129" s="38"/>
      <c r="F129" s="38"/>
      <c r="G129" s="38"/>
    </row>
    <row r="130" spans="1:20" x14ac:dyDescent="0.2">
      <c r="A130" s="38"/>
      <c r="B130" s="135" t="s">
        <v>124</v>
      </c>
      <c r="C130" s="136"/>
      <c r="D130" s="18" t="s">
        <v>117</v>
      </c>
      <c r="E130" s="48"/>
      <c r="F130" s="38"/>
      <c r="G130" s="38"/>
    </row>
    <row r="131" spans="1:20" x14ac:dyDescent="0.2">
      <c r="A131" s="38"/>
      <c r="B131" s="135" t="s">
        <v>125</v>
      </c>
      <c r="C131" s="136"/>
      <c r="D131" s="18" t="s">
        <v>117</v>
      </c>
      <c r="E131" s="48"/>
      <c r="F131" s="38"/>
      <c r="G131" s="38"/>
    </row>
    <row r="132" spans="1:20" x14ac:dyDescent="0.2">
      <c r="A132" s="38"/>
      <c r="B132" s="135" t="s">
        <v>626</v>
      </c>
      <c r="C132" s="136"/>
      <c r="D132" s="18" t="s">
        <v>117</v>
      </c>
      <c r="E132" s="48"/>
      <c r="F132" s="38"/>
      <c r="G132" s="38"/>
    </row>
    <row r="133" spans="1:20" x14ac:dyDescent="0.2">
      <c r="A133" s="38"/>
      <c r="B133" s="35"/>
      <c r="C133" s="35"/>
      <c r="D133" s="132"/>
      <c r="E133" s="38"/>
      <c r="F133" s="38"/>
      <c r="G133" s="38"/>
      <c r="J133" s="16"/>
    </row>
    <row r="134" spans="1:20" s="50" customFormat="1" x14ac:dyDescent="0.2">
      <c r="B134" s="137" t="s">
        <v>627</v>
      </c>
      <c r="C134" s="138"/>
      <c r="D134" s="139"/>
      <c r="I134"/>
      <c r="J134" s="16"/>
      <c r="K134" s="49"/>
      <c r="L134" s="49"/>
      <c r="M134" s="49"/>
      <c r="N134" s="49"/>
      <c r="O134" s="51"/>
    </row>
    <row r="135" spans="1:20" s="50" customFormat="1" ht="25.5" x14ac:dyDescent="0.2">
      <c r="B135" s="133" t="s">
        <v>628</v>
      </c>
      <c r="C135" s="133"/>
      <c r="D135" s="52" t="s">
        <v>246</v>
      </c>
      <c r="I135"/>
      <c r="J135" s="16"/>
      <c r="K135" s="49"/>
      <c r="L135" s="49"/>
      <c r="M135" s="49"/>
      <c r="N135" s="49"/>
      <c r="O135" s="51"/>
    </row>
    <row r="136" spans="1:20" s="50" customFormat="1" x14ac:dyDescent="0.2">
      <c r="B136" s="134" t="s">
        <v>629</v>
      </c>
      <c r="C136" s="134"/>
      <c r="D136" s="53"/>
      <c r="I136"/>
      <c r="J136" s="16"/>
      <c r="K136" s="49"/>
      <c r="L136" s="49"/>
      <c r="M136" s="49"/>
      <c r="N136" s="49"/>
      <c r="O136" s="51"/>
    </row>
    <row r="137" spans="1:20" s="50" customFormat="1" x14ac:dyDescent="0.2">
      <c r="B137" s="134"/>
      <c r="C137" s="134"/>
      <c r="D137" s="54"/>
      <c r="I137"/>
      <c r="J137" s="16"/>
      <c r="K137" s="49"/>
      <c r="L137" s="49"/>
      <c r="M137" s="49"/>
      <c r="N137" s="49"/>
      <c r="O137" s="51"/>
    </row>
    <row r="138" spans="1:20" s="50" customFormat="1" x14ac:dyDescent="0.2">
      <c r="B138" s="134" t="s">
        <v>630</v>
      </c>
      <c r="C138" s="134"/>
      <c r="D138" s="55">
        <v>6.6105714876124395</v>
      </c>
      <c r="I138"/>
      <c r="J138" s="16"/>
      <c r="K138" s="49"/>
      <c r="L138" s="49"/>
      <c r="M138" s="49"/>
      <c r="N138" s="49"/>
      <c r="O138" s="51"/>
    </row>
    <row r="139" spans="1:20" s="50" customFormat="1" x14ac:dyDescent="0.2">
      <c r="B139" s="134"/>
      <c r="C139" s="134"/>
      <c r="D139" s="54"/>
      <c r="I139"/>
      <c r="J139" s="16"/>
      <c r="K139" s="49"/>
      <c r="L139" s="49"/>
      <c r="M139" s="49"/>
      <c r="N139" s="49"/>
      <c r="O139" s="51"/>
      <c r="P139"/>
      <c r="Q139"/>
    </row>
    <row r="140" spans="1:20" s="50" customFormat="1" x14ac:dyDescent="0.2">
      <c r="B140" s="134" t="s">
        <v>631</v>
      </c>
      <c r="C140" s="134"/>
      <c r="D140" s="55">
        <v>0.97313175671453045</v>
      </c>
      <c r="I140"/>
      <c r="J140" s="16"/>
      <c r="K140" s="49"/>
      <c r="L140" s="49"/>
      <c r="M140" s="49"/>
      <c r="N140" s="49"/>
      <c r="O140" s="51"/>
      <c r="P140"/>
      <c r="Q140"/>
    </row>
    <row r="141" spans="1:20" s="50" customFormat="1" x14ac:dyDescent="0.2">
      <c r="B141" s="134" t="s">
        <v>642</v>
      </c>
      <c r="C141" s="134"/>
      <c r="D141" s="55">
        <v>1.0450275553705177</v>
      </c>
      <c r="I141"/>
      <c r="J141" s="16"/>
      <c r="K141" s="49"/>
      <c r="L141" s="49"/>
      <c r="M141" s="49"/>
      <c r="N141" s="49"/>
      <c r="O141"/>
      <c r="P141"/>
      <c r="Q141"/>
    </row>
    <row r="142" spans="1:20" s="50" customFormat="1" x14ac:dyDescent="0.2">
      <c r="B142" s="134"/>
      <c r="C142" s="134"/>
      <c r="D142" s="54"/>
      <c r="I142"/>
      <c r="J142" s="16"/>
      <c r="K142" s="49"/>
      <c r="L142" s="49"/>
      <c r="M142" s="49"/>
      <c r="N142" s="49"/>
      <c r="O142"/>
      <c r="P142"/>
      <c r="Q142"/>
    </row>
    <row r="143" spans="1:20" s="50" customFormat="1" x14ac:dyDescent="0.2">
      <c r="B143" s="134" t="s">
        <v>633</v>
      </c>
      <c r="C143" s="134"/>
      <c r="D143" s="57" t="s">
        <v>738</v>
      </c>
      <c r="I143"/>
      <c r="J143" s="16"/>
      <c r="K143" s="49"/>
      <c r="L143" s="49"/>
      <c r="M143" s="49"/>
      <c r="N143" s="49"/>
      <c r="O143" s="51"/>
    </row>
    <row r="144" spans="1:20" s="50" customFormat="1" x14ac:dyDescent="0.2">
      <c r="B144" s="145" t="s">
        <v>634</v>
      </c>
      <c r="C144" s="147"/>
      <c r="D144" s="146"/>
      <c r="I144"/>
      <c r="J144" s="16"/>
      <c r="K144" s="49"/>
      <c r="L144" s="49"/>
      <c r="M144" s="49"/>
      <c r="N144" s="49"/>
      <c r="O144"/>
      <c r="P144"/>
      <c r="Q144"/>
      <c r="R144"/>
      <c r="S144"/>
      <c r="T144"/>
    </row>
    <row r="145" spans="1:16" x14ac:dyDescent="0.2">
      <c r="A145" s="46"/>
      <c r="B145" s="46"/>
      <c r="C145" s="46"/>
      <c r="D145" s="46"/>
      <c r="E145" s="46"/>
      <c r="F145" s="46"/>
      <c r="G145" s="46"/>
      <c r="J145" s="16"/>
    </row>
    <row r="146" spans="1:16" s="50" customFormat="1" x14ac:dyDescent="0.2">
      <c r="B146" s="113" t="s">
        <v>739</v>
      </c>
      <c r="C146" s="113"/>
      <c r="D146" s="113"/>
      <c r="E146" s="113"/>
      <c r="F146" s="113"/>
      <c r="G146" s="113"/>
      <c r="H146" s="113"/>
      <c r="I146"/>
      <c r="J146" s="16"/>
      <c r="K146" s="49"/>
      <c r="L146" s="49"/>
      <c r="M146" s="49"/>
      <c r="N146" s="49"/>
      <c r="O146" s="51"/>
    </row>
    <row r="147" spans="1:16" s="50" customFormat="1" ht="6.75" customHeight="1" x14ac:dyDescent="0.2">
      <c r="B147" s="113"/>
      <c r="C147" s="113"/>
      <c r="D147" s="113"/>
      <c r="E147" s="113"/>
      <c r="F147" s="113"/>
      <c r="G147" s="113"/>
      <c r="H147" s="113"/>
      <c r="I147"/>
      <c r="J147" s="16"/>
      <c r="K147" s="49"/>
      <c r="L147" s="49"/>
      <c r="M147" s="49"/>
      <c r="N147" s="49"/>
      <c r="O147" s="51"/>
    </row>
    <row r="148" spans="1:16" ht="13.5" x14ac:dyDescent="0.25">
      <c r="B148" s="69" t="s">
        <v>643</v>
      </c>
      <c r="C148" s="69" t="s">
        <v>644</v>
      </c>
      <c r="D148" s="152" t="s">
        <v>645</v>
      </c>
      <c r="E148" s="152"/>
      <c r="F148" s="152"/>
      <c r="G148" s="153" t="s">
        <v>646</v>
      </c>
      <c r="H148" s="153"/>
      <c r="J148" s="16"/>
      <c r="K148" s="49"/>
      <c r="L148" s="49"/>
      <c r="M148" s="49"/>
      <c r="N148" s="49"/>
      <c r="P148" s="49"/>
    </row>
    <row r="149" spans="1:16" ht="27" x14ac:dyDescent="0.25">
      <c r="B149" s="68" t="s">
        <v>647</v>
      </c>
      <c r="C149" s="67" t="s">
        <v>648</v>
      </c>
      <c r="D149" s="154">
        <v>0</v>
      </c>
      <c r="E149" s="154"/>
      <c r="F149" s="154"/>
      <c r="G149" s="154">
        <v>0</v>
      </c>
      <c r="H149" s="154"/>
      <c r="J149" s="16"/>
      <c r="K149" s="49"/>
      <c r="L149" s="49"/>
      <c r="M149" s="49"/>
      <c r="N149" s="49"/>
      <c r="P149" s="49"/>
    </row>
    <row r="150" spans="1:16" ht="27" x14ac:dyDescent="0.25">
      <c r="B150" s="68" t="s">
        <v>649</v>
      </c>
      <c r="C150" s="67" t="s">
        <v>650</v>
      </c>
      <c r="D150" s="154">
        <v>0</v>
      </c>
      <c r="E150" s="154"/>
      <c r="F150" s="154"/>
      <c r="G150" s="154">
        <v>0</v>
      </c>
      <c r="H150" s="154"/>
      <c r="J150" s="16"/>
      <c r="K150" s="49"/>
      <c r="L150" s="49"/>
      <c r="M150" s="49"/>
      <c r="N150" s="49"/>
      <c r="P150" s="49"/>
    </row>
    <row r="151" spans="1:16" ht="27" x14ac:dyDescent="0.25">
      <c r="B151" s="68" t="s">
        <v>651</v>
      </c>
      <c r="C151" s="67" t="s">
        <v>652</v>
      </c>
      <c r="D151" s="154">
        <v>0</v>
      </c>
      <c r="E151" s="154"/>
      <c r="F151" s="154"/>
      <c r="G151" s="154">
        <v>0</v>
      </c>
      <c r="H151" s="154"/>
      <c r="J151" s="16"/>
      <c r="K151" s="49"/>
      <c r="L151" s="49"/>
      <c r="M151" s="49"/>
      <c r="N151" s="49"/>
      <c r="P151" s="49"/>
    </row>
    <row r="152" spans="1:16" ht="13.5" x14ac:dyDescent="0.25">
      <c r="B152" s="68"/>
      <c r="C152" s="68"/>
      <c r="D152" s="155"/>
      <c r="E152" s="155"/>
      <c r="F152" s="155"/>
      <c r="G152" s="155"/>
      <c r="H152" s="155"/>
      <c r="J152" s="16"/>
      <c r="K152" s="49"/>
      <c r="L152" s="49"/>
      <c r="M152" s="49"/>
      <c r="N152" s="49"/>
      <c r="P152" s="49"/>
    </row>
    <row r="153" spans="1:16" ht="13.5" x14ac:dyDescent="0.25">
      <c r="B153" s="153" t="s">
        <v>653</v>
      </c>
      <c r="C153" s="153"/>
      <c r="D153" s="153"/>
      <c r="E153" s="153"/>
      <c r="F153" s="153"/>
      <c r="G153" s="153"/>
      <c r="H153" s="153"/>
      <c r="J153" s="16"/>
      <c r="K153" s="49"/>
      <c r="L153" s="49"/>
      <c r="M153" s="49"/>
      <c r="N153" s="49"/>
      <c r="P153" s="49"/>
    </row>
    <row r="154" spans="1:16" ht="13.5" customHeight="1" x14ac:dyDescent="0.2">
      <c r="B154" s="156" t="s">
        <v>643</v>
      </c>
      <c r="C154" s="156" t="s">
        <v>644</v>
      </c>
      <c r="D154" s="156" t="s">
        <v>654</v>
      </c>
      <c r="E154" s="156"/>
      <c r="F154" s="156"/>
      <c r="G154" s="156"/>
      <c r="H154" s="157" t="s">
        <v>655</v>
      </c>
      <c r="I154" s="157" t="s">
        <v>656</v>
      </c>
      <c r="J154" s="159" t="s">
        <v>657</v>
      </c>
      <c r="K154" s="49"/>
      <c r="L154" s="49"/>
      <c r="M154" s="49"/>
      <c r="N154" s="49"/>
      <c r="O154" s="49"/>
      <c r="P154" s="49"/>
    </row>
    <row r="155" spans="1:16" ht="94.5" customHeight="1" x14ac:dyDescent="0.2">
      <c r="B155" s="156"/>
      <c r="C155" s="156"/>
      <c r="D155" s="64" t="s">
        <v>658</v>
      </c>
      <c r="E155" s="64" t="s">
        <v>659</v>
      </c>
      <c r="F155" s="64" t="s">
        <v>660</v>
      </c>
      <c r="G155" s="64" t="s">
        <v>661</v>
      </c>
      <c r="H155" s="157"/>
      <c r="I155" s="157"/>
      <c r="J155" s="160"/>
      <c r="K155" s="49"/>
      <c r="L155" s="49"/>
      <c r="M155" s="49"/>
      <c r="N155" s="49"/>
      <c r="O155" s="49"/>
      <c r="P155" s="49"/>
    </row>
    <row r="156" spans="1:16" ht="27" x14ac:dyDescent="0.25">
      <c r="B156" s="68" t="s">
        <v>647</v>
      </c>
      <c r="C156" s="67" t="s">
        <v>648</v>
      </c>
      <c r="D156" s="70">
        <v>1500</v>
      </c>
      <c r="E156" s="70">
        <v>99.850684900000005</v>
      </c>
      <c r="F156" s="128">
        <v>36.275342200000004</v>
      </c>
      <c r="G156" s="129">
        <v>1636.1260271000001</v>
      </c>
      <c r="H156" s="2">
        <v>726.67232000000001</v>
      </c>
      <c r="I156" s="2">
        <f>1250521/10^5</f>
        <v>12.50521</v>
      </c>
      <c r="J156" s="2">
        <f>H156+I156</f>
        <v>739.17753000000005</v>
      </c>
      <c r="K156" s="49"/>
      <c r="L156" s="49"/>
      <c r="M156" s="49"/>
      <c r="N156" s="49"/>
      <c r="O156" s="49"/>
      <c r="P156" s="49"/>
    </row>
    <row r="157" spans="1:16" ht="27" x14ac:dyDescent="0.25">
      <c r="B157" s="68" t="s">
        <v>649</v>
      </c>
      <c r="C157" s="67" t="s">
        <v>650</v>
      </c>
      <c r="D157" s="70">
        <v>2517.2199999999998</v>
      </c>
      <c r="E157" s="70">
        <v>183.25361600000002</v>
      </c>
      <c r="F157" s="128">
        <v>45.813405699999997</v>
      </c>
      <c r="G157" s="129">
        <v>2746.2870217</v>
      </c>
      <c r="H157" s="2">
        <v>1225.53333</v>
      </c>
      <c r="I157" s="2">
        <f>2109013/10^5</f>
        <v>21.090129999999998</v>
      </c>
      <c r="J157" s="2">
        <f>H157+I157</f>
        <v>1246.62346</v>
      </c>
      <c r="K157" s="49"/>
      <c r="L157" s="49"/>
      <c r="M157" s="49"/>
      <c r="N157" s="49"/>
      <c r="O157" s="49"/>
      <c r="P157" s="49"/>
    </row>
    <row r="158" spans="1:16" ht="27" x14ac:dyDescent="0.25">
      <c r="B158" s="68" t="s">
        <v>651</v>
      </c>
      <c r="C158" s="67" t="s">
        <v>652</v>
      </c>
      <c r="D158" s="70">
        <v>4882.25</v>
      </c>
      <c r="E158" s="70">
        <v>323.21163799999999</v>
      </c>
      <c r="F158" s="128">
        <v>117.42144879999999</v>
      </c>
      <c r="G158" s="129">
        <v>5322.8830868000005</v>
      </c>
      <c r="H158" s="2">
        <v>2364.0489899999998</v>
      </c>
      <c r="I158" s="2">
        <f>4068280/10^5</f>
        <v>40.6828</v>
      </c>
      <c r="J158" s="2">
        <f>H158+I158</f>
        <v>2404.7317899999998</v>
      </c>
      <c r="K158" s="49"/>
      <c r="L158" s="49"/>
      <c r="M158" s="49"/>
      <c r="N158" s="49"/>
      <c r="O158" s="49"/>
      <c r="P158" s="49"/>
    </row>
    <row r="159" spans="1:16" ht="13.5" x14ac:dyDescent="0.25">
      <c r="B159" s="119"/>
      <c r="C159" s="120"/>
      <c r="D159" s="130"/>
      <c r="E159" s="130"/>
      <c r="F159" s="5"/>
      <c r="G159" s="122"/>
      <c r="H159" s="3"/>
      <c r="I159" s="3"/>
      <c r="J159" s="3"/>
      <c r="K159" s="49"/>
      <c r="L159" s="49"/>
      <c r="M159" s="49"/>
      <c r="N159" s="49"/>
      <c r="O159" s="49"/>
      <c r="P159" s="49"/>
    </row>
    <row r="160" spans="1:16" ht="13.5" customHeight="1" x14ac:dyDescent="0.2">
      <c r="B160" s="161" t="s">
        <v>643</v>
      </c>
      <c r="C160" s="161" t="s">
        <v>644</v>
      </c>
      <c r="D160" s="164" t="s">
        <v>654</v>
      </c>
      <c r="E160" s="165"/>
      <c r="F160" s="166"/>
      <c r="G160" s="167" t="s">
        <v>662</v>
      </c>
      <c r="H160" s="168"/>
      <c r="I160" s="169"/>
      <c r="J160" s="49"/>
      <c r="K160" s="49"/>
      <c r="L160" s="49"/>
      <c r="M160" s="49"/>
      <c r="N160" s="49"/>
      <c r="O160" s="49"/>
    </row>
    <row r="161" spans="2:16" ht="46.5" customHeight="1" x14ac:dyDescent="0.2">
      <c r="B161" s="162"/>
      <c r="C161" s="162"/>
      <c r="D161" s="159" t="s">
        <v>663</v>
      </c>
      <c r="E161" s="159" t="s">
        <v>664</v>
      </c>
      <c r="F161" s="159" t="s">
        <v>665</v>
      </c>
      <c r="G161" s="170" t="s">
        <v>666</v>
      </c>
      <c r="H161" s="171"/>
      <c r="I161" s="159" t="s">
        <v>667</v>
      </c>
      <c r="J161" s="49"/>
      <c r="K161" s="49"/>
      <c r="L161" s="49"/>
      <c r="M161" s="49"/>
      <c r="N161" s="49"/>
      <c r="O161" s="49"/>
    </row>
    <row r="162" spans="2:16" ht="21" customHeight="1" x14ac:dyDescent="0.2">
      <c r="B162" s="163"/>
      <c r="C162" s="163"/>
      <c r="D162" s="160"/>
      <c r="E162" s="160"/>
      <c r="F162" s="160"/>
      <c r="G162" s="64" t="s">
        <v>668</v>
      </c>
      <c r="H162" s="64" t="s">
        <v>669</v>
      </c>
      <c r="I162" s="160"/>
      <c r="J162" s="49"/>
      <c r="K162" s="49"/>
      <c r="L162" s="49"/>
      <c r="M162" s="49"/>
      <c r="N162" s="49"/>
      <c r="O162" s="49"/>
    </row>
    <row r="163" spans="2:16" ht="13.5" x14ac:dyDescent="0.25">
      <c r="B163" s="68" t="s">
        <v>670</v>
      </c>
      <c r="C163" s="67" t="s">
        <v>671</v>
      </c>
      <c r="D163" s="131">
        <v>293.30880000000002</v>
      </c>
      <c r="E163" s="4">
        <v>6.6912000000000003</v>
      </c>
      <c r="F163" s="129">
        <f>D163+E163</f>
        <v>300</v>
      </c>
      <c r="G163" s="2">
        <v>12.699082800000001</v>
      </c>
      <c r="H163" s="2">
        <v>8</v>
      </c>
      <c r="I163" s="2">
        <f>G163+H163</f>
        <v>20.699082799999999</v>
      </c>
      <c r="J163" s="49"/>
      <c r="K163" s="49"/>
      <c r="L163" s="49"/>
      <c r="M163" s="49"/>
      <c r="N163" s="49"/>
      <c r="O163" s="49"/>
    </row>
    <row r="164" spans="2:16" ht="6.75" customHeight="1" x14ac:dyDescent="0.25">
      <c r="B164" s="119"/>
      <c r="C164" s="120"/>
      <c r="D164" s="121"/>
      <c r="E164" s="5"/>
      <c r="F164" s="122"/>
      <c r="G164" s="3"/>
      <c r="H164" s="3"/>
      <c r="I164" s="3"/>
      <c r="J164" s="49"/>
      <c r="K164" s="49"/>
      <c r="L164" s="49"/>
      <c r="M164" s="49"/>
      <c r="N164" s="49"/>
      <c r="O164" s="49"/>
    </row>
    <row r="165" spans="2:16" ht="45" customHeight="1" x14ac:dyDescent="0.2">
      <c r="B165" s="158" t="s">
        <v>672</v>
      </c>
      <c r="C165" s="158"/>
      <c r="D165" s="158"/>
      <c r="E165" s="158"/>
      <c r="F165" s="158"/>
      <c r="G165" s="158"/>
      <c r="H165" s="158"/>
      <c r="I165" s="158"/>
      <c r="J165" s="123"/>
      <c r="K165" s="49"/>
      <c r="L165" s="49"/>
      <c r="M165" s="49"/>
      <c r="N165" s="49"/>
      <c r="O165" s="49"/>
    </row>
    <row r="166" spans="2:16" ht="13.5" x14ac:dyDescent="0.25">
      <c r="B166" s="73" t="s">
        <v>673</v>
      </c>
      <c r="I166" s="49"/>
      <c r="J166" s="16"/>
      <c r="K166" s="49"/>
      <c r="L166" s="49"/>
      <c r="M166" s="49"/>
      <c r="N166" s="49"/>
      <c r="O166" s="49"/>
      <c r="P166" s="49"/>
    </row>
    <row r="167" spans="2:16" x14ac:dyDescent="0.2">
      <c r="B167" s="49"/>
      <c r="C167" s="49"/>
      <c r="D167" s="49"/>
      <c r="E167" s="49"/>
      <c r="F167" s="49"/>
      <c r="G167" s="49"/>
      <c r="H167" s="49"/>
      <c r="I167" s="49"/>
      <c r="J167" s="16"/>
      <c r="K167" s="49"/>
      <c r="L167" s="49"/>
      <c r="M167" s="49"/>
      <c r="N167" s="49"/>
      <c r="O167" s="49"/>
      <c r="P167" s="49"/>
    </row>
    <row r="168" spans="2:16" x14ac:dyDescent="0.2">
      <c r="B168" s="74" t="s">
        <v>674</v>
      </c>
      <c r="C168" s="49"/>
      <c r="D168" s="49"/>
      <c r="E168" s="49"/>
      <c r="F168" s="49"/>
      <c r="G168" s="49"/>
      <c r="H168" s="49"/>
      <c r="I168" s="49"/>
      <c r="J168" s="16"/>
      <c r="K168" s="49"/>
      <c r="L168" s="49"/>
      <c r="M168" s="49"/>
      <c r="N168" s="49"/>
      <c r="O168" s="49"/>
      <c r="P168" s="49"/>
    </row>
    <row r="169" spans="2:16" x14ac:dyDescent="0.2">
      <c r="B169" s="49"/>
      <c r="C169" s="49"/>
      <c r="D169" s="49"/>
      <c r="E169" s="49"/>
      <c r="F169" s="49"/>
      <c r="G169" s="49"/>
      <c r="H169" s="49"/>
      <c r="I169" s="49"/>
      <c r="J169" s="16"/>
      <c r="K169" s="49"/>
      <c r="L169" s="49"/>
      <c r="M169" s="49"/>
      <c r="N169" s="49"/>
      <c r="O169" s="49"/>
      <c r="P169" s="49"/>
    </row>
    <row r="170" spans="2:16" x14ac:dyDescent="0.2">
      <c r="B170" s="74" t="s">
        <v>675</v>
      </c>
      <c r="C170" s="49"/>
      <c r="D170" s="49"/>
      <c r="E170" s="49"/>
      <c r="F170" s="49"/>
      <c r="G170" s="49"/>
      <c r="H170" s="49"/>
      <c r="I170" s="49"/>
      <c r="J170" s="16"/>
      <c r="K170" s="49"/>
      <c r="L170" s="49"/>
      <c r="M170" s="49"/>
      <c r="N170" s="49"/>
      <c r="O170" s="49"/>
      <c r="P170" s="49"/>
    </row>
    <row r="171" spans="2:16" x14ac:dyDescent="0.2">
      <c r="J171" s="16"/>
    </row>
    <row r="172" spans="2:16" x14ac:dyDescent="0.2">
      <c r="B172" s="74" t="s">
        <v>676</v>
      </c>
      <c r="J172" s="16"/>
      <c r="K172" s="49"/>
      <c r="L172" s="49"/>
      <c r="M172" s="49"/>
      <c r="N172" s="49"/>
      <c r="O172" s="49"/>
    </row>
    <row r="173" spans="2:16" x14ac:dyDescent="0.2">
      <c r="B173" s="74"/>
      <c r="J173" s="16"/>
      <c r="K173" s="49"/>
      <c r="L173" s="49"/>
      <c r="M173" s="49"/>
      <c r="N173" s="49"/>
      <c r="O173" s="49"/>
    </row>
    <row r="174" spans="2:16" x14ac:dyDescent="0.2">
      <c r="B174" s="74" t="s">
        <v>677</v>
      </c>
      <c r="J174" s="16"/>
      <c r="K174" s="49"/>
      <c r="L174" s="49"/>
      <c r="M174" s="49"/>
      <c r="N174" s="49"/>
      <c r="O174" s="49"/>
    </row>
    <row r="175" spans="2:16" x14ac:dyDescent="0.2">
      <c r="B175" s="74"/>
      <c r="J175" s="16"/>
      <c r="K175" s="49"/>
      <c r="L175" s="49"/>
      <c r="M175" s="49"/>
      <c r="N175" s="49"/>
      <c r="O175" s="49"/>
    </row>
    <row r="176" spans="2:16" x14ac:dyDescent="0.2">
      <c r="B176" s="74" t="s">
        <v>678</v>
      </c>
      <c r="J176" s="16"/>
      <c r="K176" s="49"/>
      <c r="L176" s="49"/>
      <c r="M176" s="49"/>
      <c r="N176" s="49"/>
      <c r="O176" s="49"/>
    </row>
    <row r="177" spans="2:15" x14ac:dyDescent="0.2">
      <c r="B177" s="74"/>
      <c r="J177" s="16"/>
      <c r="K177" s="49"/>
      <c r="L177" s="49"/>
      <c r="M177" s="49"/>
      <c r="N177" s="49"/>
      <c r="O177" s="49"/>
    </row>
    <row r="178" spans="2:15" x14ac:dyDescent="0.2">
      <c r="B178" s="74" t="s">
        <v>679</v>
      </c>
      <c r="J178" s="16"/>
    </row>
    <row r="179" spans="2:15" x14ac:dyDescent="0.2">
      <c r="J179" s="16"/>
    </row>
    <row r="180" spans="2:15" x14ac:dyDescent="0.2">
      <c r="B180" s="59" t="s">
        <v>635</v>
      </c>
    </row>
    <row r="182" spans="2:15" ht="153.75" customHeight="1" x14ac:dyDescent="0.2"/>
    <row r="185" spans="2:15" x14ac:dyDescent="0.2">
      <c r="B185" s="59" t="s">
        <v>636</v>
      </c>
      <c r="C185" s="60"/>
      <c r="D185" s="59"/>
    </row>
    <row r="186" spans="2:15" x14ac:dyDescent="0.2">
      <c r="B186" s="59" t="s">
        <v>680</v>
      </c>
      <c r="D186" s="59"/>
    </row>
    <row r="187" spans="2:15" ht="180" customHeight="1" x14ac:dyDescent="0.2"/>
    <row r="195" customFormat="1" ht="13.9" customHeight="1" x14ac:dyDescent="0.2"/>
    <row r="198" customFormat="1" ht="12.75" customHeight="1" x14ac:dyDescent="0.2"/>
    <row r="199" customFormat="1" ht="12.75" customHeight="1" x14ac:dyDescent="0.2"/>
    <row r="200" customFormat="1" ht="12.75" customHeight="1" x14ac:dyDescent="0.2"/>
    <row r="201" customFormat="1" ht="12.75" customHeight="1" x14ac:dyDescent="0.2"/>
    <row r="202" customFormat="1" ht="12.75" customHeight="1" x14ac:dyDescent="0.2"/>
  </sheetData>
  <mergeCells count="52">
    <mergeCell ref="B165:I165"/>
    <mergeCell ref="I154:I155"/>
    <mergeCell ref="J154:J155"/>
    <mergeCell ref="B160:B162"/>
    <mergeCell ref="C160:C162"/>
    <mergeCell ref="D160:F160"/>
    <mergeCell ref="G160:I160"/>
    <mergeCell ref="D161:D162"/>
    <mergeCell ref="E161:E162"/>
    <mergeCell ref="F161:F162"/>
    <mergeCell ref="G161:H161"/>
    <mergeCell ref="I161:I162"/>
    <mergeCell ref="D152:F152"/>
    <mergeCell ref="G152:H152"/>
    <mergeCell ref="B153:H153"/>
    <mergeCell ref="B154:B155"/>
    <mergeCell ref="C154:C155"/>
    <mergeCell ref="D154:G154"/>
    <mergeCell ref="H154:H155"/>
    <mergeCell ref="D149:F149"/>
    <mergeCell ref="G149:H149"/>
    <mergeCell ref="D150:F150"/>
    <mergeCell ref="G150:H150"/>
    <mergeCell ref="D151:F151"/>
    <mergeCell ref="G151:H151"/>
    <mergeCell ref="B142:C142"/>
    <mergeCell ref="B143:C143"/>
    <mergeCell ref="B144:D144"/>
    <mergeCell ref="D148:F148"/>
    <mergeCell ref="G148:H148"/>
    <mergeCell ref="B137:C137"/>
    <mergeCell ref="B138:C138"/>
    <mergeCell ref="B139:C139"/>
    <mergeCell ref="B140:C140"/>
    <mergeCell ref="B141:C141"/>
    <mergeCell ref="A1:H1"/>
    <mergeCell ref="A2:H2"/>
    <mergeCell ref="A3:H3"/>
    <mergeCell ref="B113:H113"/>
    <mergeCell ref="B114:H114"/>
    <mergeCell ref="B115:H115"/>
    <mergeCell ref="B117:D117"/>
    <mergeCell ref="B118:C118"/>
    <mergeCell ref="B119:C119"/>
    <mergeCell ref="B120:C120"/>
    <mergeCell ref="B135:C135"/>
    <mergeCell ref="B136:C136"/>
    <mergeCell ref="B130:C130"/>
    <mergeCell ref="B131:C131"/>
    <mergeCell ref="B128:C128"/>
    <mergeCell ref="B132:C132"/>
    <mergeCell ref="B134:D134"/>
  </mergeCells>
  <hyperlinks>
    <hyperlink ref="I1" location="Index!B2" display="Index" xr:uid="{EAA7227B-764D-40DF-B6A3-29D6110CD363}"/>
    <hyperlink ref="B168" r:id="rId1" xr:uid="{61D29392-819B-4B5D-B302-07837D0CA399}"/>
    <hyperlink ref="B170" r:id="rId2" xr:uid="{9B0522FA-57C8-4A3B-B979-678D633ACC7A}"/>
    <hyperlink ref="B172" r:id="rId3" xr:uid="{4DB6AD98-B803-46A9-A29A-0E90EB1384CA}"/>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B7347-3B9F-42EB-A914-54FB258897B3}">
  <sheetPr>
    <outlinePr summaryBelow="0" summaryRight="0"/>
  </sheetPr>
  <dimension ref="A1:R237"/>
  <sheetViews>
    <sheetView showGridLines="0" workbookViewId="0">
      <selection sqref="A1:H1"/>
    </sheetView>
  </sheetViews>
  <sheetFormatPr defaultRowHeight="12.75" x14ac:dyDescent="0.2"/>
  <cols>
    <col min="1" max="1" width="5.85546875" bestFit="1" customWidth="1"/>
    <col min="2" max="2" width="19.28515625" bestFit="1" customWidth="1"/>
    <col min="3" max="3" width="39.42578125" bestFit="1" customWidth="1"/>
    <col min="4" max="4" width="17.7109375" customWidth="1"/>
    <col min="5" max="5" width="10.42578125" bestFit="1" customWidth="1"/>
    <col min="6" max="6" width="10.140625" bestFit="1" customWidth="1"/>
    <col min="7" max="7" width="14" bestFit="1" customWidth="1"/>
    <col min="8" max="8" width="11" customWidth="1"/>
    <col min="9" max="9" width="7.28515625" customWidth="1"/>
  </cols>
  <sheetData>
    <row r="1" spans="1:9" ht="15" x14ac:dyDescent="0.2">
      <c r="A1" s="144" t="s">
        <v>0</v>
      </c>
      <c r="B1" s="144"/>
      <c r="C1" s="144"/>
      <c r="D1" s="144"/>
      <c r="E1" s="144"/>
      <c r="F1" s="144"/>
      <c r="G1" s="144"/>
      <c r="H1" s="144"/>
      <c r="I1" s="1" t="s">
        <v>619</v>
      </c>
    </row>
    <row r="2" spans="1:9" ht="15" x14ac:dyDescent="0.2">
      <c r="A2" s="144" t="s">
        <v>299</v>
      </c>
      <c r="B2" s="144"/>
      <c r="C2" s="144"/>
      <c r="D2" s="144"/>
      <c r="E2" s="144"/>
      <c r="F2" s="144"/>
      <c r="G2" s="144"/>
      <c r="H2" s="144"/>
    </row>
    <row r="3" spans="1:9" ht="15" x14ac:dyDescent="0.2">
      <c r="A3" s="144" t="s">
        <v>759</v>
      </c>
      <c r="B3" s="144"/>
      <c r="C3" s="144"/>
      <c r="D3" s="144"/>
      <c r="E3" s="144"/>
      <c r="F3" s="144"/>
      <c r="G3" s="144"/>
      <c r="H3" s="144"/>
    </row>
    <row r="4" spans="1:9" s="16" customFormat="1" ht="30" x14ac:dyDescent="0.2">
      <c r="A4" s="14" t="s">
        <v>2</v>
      </c>
      <c r="B4" s="14" t="s">
        <v>3</v>
      </c>
      <c r="C4" s="14" t="s">
        <v>4</v>
      </c>
      <c r="D4" s="14" t="s">
        <v>5</v>
      </c>
      <c r="E4" s="14" t="s">
        <v>6</v>
      </c>
      <c r="F4" s="14" t="s">
        <v>7</v>
      </c>
      <c r="G4" s="14" t="s">
        <v>8</v>
      </c>
      <c r="H4" s="15" t="s">
        <v>618</v>
      </c>
    </row>
    <row r="5" spans="1:9" x14ac:dyDescent="0.2">
      <c r="A5" s="17"/>
      <c r="B5" s="17"/>
      <c r="C5" s="18" t="s">
        <v>9</v>
      </c>
      <c r="D5" s="17"/>
      <c r="E5" s="17"/>
      <c r="F5" s="17"/>
      <c r="G5" s="17"/>
      <c r="H5" s="19" t="s">
        <v>12</v>
      </c>
    </row>
    <row r="6" spans="1:9" x14ac:dyDescent="0.2">
      <c r="A6" s="17"/>
      <c r="B6" s="17"/>
      <c r="C6" s="18" t="s">
        <v>10</v>
      </c>
      <c r="D6" s="17"/>
      <c r="E6" s="17"/>
      <c r="F6" s="17"/>
      <c r="G6" s="17"/>
      <c r="H6" s="19" t="s">
        <v>12</v>
      </c>
    </row>
    <row r="7" spans="1:9" x14ac:dyDescent="0.2">
      <c r="A7" s="17"/>
      <c r="B7" s="17"/>
      <c r="C7" s="18" t="s">
        <v>11</v>
      </c>
      <c r="D7" s="17"/>
      <c r="E7" s="17" t="s">
        <v>12</v>
      </c>
      <c r="F7" s="20" t="s">
        <v>13</v>
      </c>
      <c r="G7" s="21">
        <v>0</v>
      </c>
      <c r="H7" s="19" t="s">
        <v>12</v>
      </c>
    </row>
    <row r="8" spans="1:9" x14ac:dyDescent="0.2">
      <c r="A8" s="17"/>
      <c r="B8" s="17"/>
      <c r="C8" s="22"/>
      <c r="D8" s="17"/>
      <c r="E8" s="17"/>
      <c r="F8" s="23"/>
      <c r="G8" s="23"/>
      <c r="H8" s="19" t="s">
        <v>12</v>
      </c>
    </row>
    <row r="9" spans="1:9" x14ac:dyDescent="0.2">
      <c r="A9" s="17"/>
      <c r="B9" s="17"/>
      <c r="C9" s="18" t="s">
        <v>14</v>
      </c>
      <c r="D9" s="17"/>
      <c r="E9" s="17"/>
      <c r="F9" s="17"/>
      <c r="G9" s="17"/>
      <c r="H9" s="19" t="s">
        <v>12</v>
      </c>
    </row>
    <row r="10" spans="1:9" x14ac:dyDescent="0.2">
      <c r="A10" s="17"/>
      <c r="B10" s="17"/>
      <c r="C10" s="18" t="s">
        <v>11</v>
      </c>
      <c r="D10" s="17"/>
      <c r="E10" s="17" t="s">
        <v>12</v>
      </c>
      <c r="F10" s="20" t="s">
        <v>13</v>
      </c>
      <c r="G10" s="21">
        <v>0</v>
      </c>
      <c r="H10" s="19" t="s">
        <v>12</v>
      </c>
    </row>
    <row r="11" spans="1:9" x14ac:dyDescent="0.2">
      <c r="A11" s="17"/>
      <c r="B11" s="17"/>
      <c r="C11" s="22"/>
      <c r="D11" s="17"/>
      <c r="E11" s="17"/>
      <c r="F11" s="23"/>
      <c r="G11" s="23"/>
      <c r="H11" s="19" t="s">
        <v>12</v>
      </c>
    </row>
    <row r="12" spans="1:9" x14ac:dyDescent="0.2">
      <c r="A12" s="17"/>
      <c r="B12" s="17"/>
      <c r="C12" s="18" t="s">
        <v>15</v>
      </c>
      <c r="D12" s="17"/>
      <c r="E12" s="17"/>
      <c r="F12" s="17"/>
      <c r="G12" s="17"/>
      <c r="H12" s="19" t="s">
        <v>12</v>
      </c>
    </row>
    <row r="13" spans="1:9" x14ac:dyDescent="0.2">
      <c r="A13" s="17"/>
      <c r="B13" s="17"/>
      <c r="C13" s="18" t="s">
        <v>11</v>
      </c>
      <c r="D13" s="17"/>
      <c r="E13" s="17" t="s">
        <v>12</v>
      </c>
      <c r="F13" s="20" t="s">
        <v>13</v>
      </c>
      <c r="G13" s="21">
        <v>0</v>
      </c>
      <c r="H13" s="19" t="s">
        <v>12</v>
      </c>
    </row>
    <row r="14" spans="1:9" x14ac:dyDescent="0.2">
      <c r="A14" s="17"/>
      <c r="B14" s="17"/>
      <c r="C14" s="22"/>
      <c r="D14" s="17"/>
      <c r="E14" s="17"/>
      <c r="F14" s="23"/>
      <c r="G14" s="23"/>
      <c r="H14" s="19" t="s">
        <v>12</v>
      </c>
    </row>
    <row r="15" spans="1:9" x14ac:dyDescent="0.2">
      <c r="A15" s="17"/>
      <c r="B15" s="17"/>
      <c r="C15" s="18" t="s">
        <v>16</v>
      </c>
      <c r="D15" s="17"/>
      <c r="E15" s="17"/>
      <c r="F15" s="17"/>
      <c r="G15" s="17"/>
      <c r="H15" s="19" t="s">
        <v>12</v>
      </c>
    </row>
    <row r="16" spans="1:9" x14ac:dyDescent="0.2">
      <c r="A16" s="17"/>
      <c r="B16" s="17"/>
      <c r="C16" s="18" t="s">
        <v>11</v>
      </c>
      <c r="D16" s="17"/>
      <c r="E16" s="17" t="s">
        <v>12</v>
      </c>
      <c r="F16" s="20" t="s">
        <v>13</v>
      </c>
      <c r="G16" s="21">
        <v>0</v>
      </c>
      <c r="H16" s="19" t="s">
        <v>12</v>
      </c>
    </row>
    <row r="17" spans="1:8" x14ac:dyDescent="0.2">
      <c r="A17" s="17"/>
      <c r="B17" s="17"/>
      <c r="C17" s="22"/>
      <c r="D17" s="17"/>
      <c r="E17" s="17"/>
      <c r="F17" s="23"/>
      <c r="G17" s="23"/>
      <c r="H17" s="19" t="s">
        <v>12</v>
      </c>
    </row>
    <row r="18" spans="1:8" x14ac:dyDescent="0.2">
      <c r="A18" s="17"/>
      <c r="B18" s="17"/>
      <c r="C18" s="18" t="s">
        <v>17</v>
      </c>
      <c r="D18" s="17"/>
      <c r="E18" s="17"/>
      <c r="F18" s="23"/>
      <c r="G18" s="23"/>
      <c r="H18" s="19" t="s">
        <v>12</v>
      </c>
    </row>
    <row r="19" spans="1:8" x14ac:dyDescent="0.2">
      <c r="A19" s="17"/>
      <c r="B19" s="17"/>
      <c r="C19" s="18" t="s">
        <v>11</v>
      </c>
      <c r="D19" s="17"/>
      <c r="E19" s="17" t="s">
        <v>12</v>
      </c>
      <c r="F19" s="20" t="s">
        <v>13</v>
      </c>
      <c r="G19" s="21">
        <v>0</v>
      </c>
      <c r="H19" s="19" t="s">
        <v>12</v>
      </c>
    </row>
    <row r="20" spans="1:8" x14ac:dyDescent="0.2">
      <c r="A20" s="17"/>
      <c r="B20" s="17"/>
      <c r="C20" s="22"/>
      <c r="D20" s="17"/>
      <c r="E20" s="17"/>
      <c r="F20" s="23"/>
      <c r="G20" s="23"/>
      <c r="H20" s="19" t="s">
        <v>12</v>
      </c>
    </row>
    <row r="21" spans="1:8" x14ac:dyDescent="0.2">
      <c r="A21" s="17"/>
      <c r="B21" s="17"/>
      <c r="C21" s="18" t="s">
        <v>18</v>
      </c>
      <c r="D21" s="17"/>
      <c r="E21" s="17"/>
      <c r="F21" s="23"/>
      <c r="G21" s="23"/>
      <c r="H21" s="19" t="s">
        <v>12</v>
      </c>
    </row>
    <row r="22" spans="1:8" x14ac:dyDescent="0.2">
      <c r="A22" s="17"/>
      <c r="B22" s="17"/>
      <c r="C22" s="18" t="s">
        <v>11</v>
      </c>
      <c r="D22" s="17"/>
      <c r="E22" s="17" t="s">
        <v>12</v>
      </c>
      <c r="F22" s="20" t="s">
        <v>13</v>
      </c>
      <c r="G22" s="21">
        <v>0</v>
      </c>
      <c r="H22" s="19" t="s">
        <v>12</v>
      </c>
    </row>
    <row r="23" spans="1:8" x14ac:dyDescent="0.2">
      <c r="A23" s="17"/>
      <c r="B23" s="17"/>
      <c r="C23" s="22"/>
      <c r="D23" s="17"/>
      <c r="E23" s="17"/>
      <c r="F23" s="23"/>
      <c r="G23" s="23"/>
      <c r="H23" s="19" t="s">
        <v>12</v>
      </c>
    </row>
    <row r="24" spans="1:8" x14ac:dyDescent="0.2">
      <c r="A24" s="17"/>
      <c r="B24" s="17"/>
      <c r="C24" s="18" t="s">
        <v>19</v>
      </c>
      <c r="D24" s="17"/>
      <c r="E24" s="17"/>
      <c r="F24" s="24">
        <v>0</v>
      </c>
      <c r="G24" s="21">
        <v>0</v>
      </c>
      <c r="H24" s="19" t="s">
        <v>12</v>
      </c>
    </row>
    <row r="25" spans="1:8" x14ac:dyDescent="0.2">
      <c r="A25" s="17"/>
      <c r="B25" s="17"/>
      <c r="C25" s="22"/>
      <c r="D25" s="17"/>
      <c r="E25" s="17"/>
      <c r="F25" s="23"/>
      <c r="G25" s="23"/>
      <c r="H25" s="19" t="s">
        <v>12</v>
      </c>
    </row>
    <row r="26" spans="1:8" x14ac:dyDescent="0.2">
      <c r="A26" s="17"/>
      <c r="B26" s="17"/>
      <c r="C26" s="18" t="s">
        <v>20</v>
      </c>
      <c r="D26" s="17"/>
      <c r="E26" s="17"/>
      <c r="F26" s="23"/>
      <c r="G26" s="23"/>
      <c r="H26" s="19" t="s">
        <v>12</v>
      </c>
    </row>
    <row r="27" spans="1:8" x14ac:dyDescent="0.2">
      <c r="A27" s="17"/>
      <c r="B27" s="17"/>
      <c r="C27" s="18" t="s">
        <v>10</v>
      </c>
      <c r="D27" s="17"/>
      <c r="E27" s="17"/>
      <c r="F27" s="23"/>
      <c r="G27" s="23"/>
      <c r="H27" s="19" t="s">
        <v>12</v>
      </c>
    </row>
    <row r="28" spans="1:8" ht="25.5" x14ac:dyDescent="0.2">
      <c r="A28" s="25">
        <v>1</v>
      </c>
      <c r="B28" s="26" t="s">
        <v>300</v>
      </c>
      <c r="C28" s="26" t="s">
        <v>301</v>
      </c>
      <c r="D28" s="26" t="s">
        <v>23</v>
      </c>
      <c r="E28" s="27">
        <v>5000</v>
      </c>
      <c r="F28" s="28">
        <v>5011.13</v>
      </c>
      <c r="G28" s="29">
        <v>7.8651899999999993E-3</v>
      </c>
      <c r="H28" s="19">
        <v>6.1349999999999998</v>
      </c>
    </row>
    <row r="29" spans="1:8" x14ac:dyDescent="0.2">
      <c r="A29" s="17"/>
      <c r="B29" s="17"/>
      <c r="C29" s="18" t="s">
        <v>11</v>
      </c>
      <c r="D29" s="17"/>
      <c r="E29" s="17" t="s">
        <v>12</v>
      </c>
      <c r="F29" s="24">
        <v>5011.13</v>
      </c>
      <c r="G29" s="21">
        <v>7.8651899999999993E-3</v>
      </c>
      <c r="H29" s="19" t="s">
        <v>12</v>
      </c>
    </row>
    <row r="30" spans="1:8" x14ac:dyDescent="0.2">
      <c r="A30" s="17"/>
      <c r="B30" s="17"/>
      <c r="C30" s="22"/>
      <c r="D30" s="17"/>
      <c r="E30" s="17"/>
      <c r="F30" s="23"/>
      <c r="G30" s="23"/>
      <c r="H30" s="19" t="s">
        <v>12</v>
      </c>
    </row>
    <row r="31" spans="1:8" x14ac:dyDescent="0.2">
      <c r="A31" s="17"/>
      <c r="B31" s="17"/>
      <c r="C31" s="18" t="s">
        <v>77</v>
      </c>
      <c r="D31" s="17"/>
      <c r="E31" s="17"/>
      <c r="F31" s="17"/>
      <c r="G31" s="17"/>
      <c r="H31" s="19" t="s">
        <v>12</v>
      </c>
    </row>
    <row r="32" spans="1:8" x14ac:dyDescent="0.2">
      <c r="A32" s="17"/>
      <c r="B32" s="17"/>
      <c r="C32" s="18" t="s">
        <v>11</v>
      </c>
      <c r="D32" s="17"/>
      <c r="E32" s="17" t="s">
        <v>12</v>
      </c>
      <c r="F32" s="20" t="s">
        <v>13</v>
      </c>
      <c r="G32" s="21">
        <v>0</v>
      </c>
      <c r="H32" s="19" t="s">
        <v>12</v>
      </c>
    </row>
    <row r="33" spans="1:8" x14ac:dyDescent="0.2">
      <c r="A33" s="17"/>
      <c r="B33" s="17"/>
      <c r="C33" s="22"/>
      <c r="D33" s="17"/>
      <c r="E33" s="17"/>
      <c r="F33" s="23"/>
      <c r="G33" s="23"/>
      <c r="H33" s="19" t="s">
        <v>12</v>
      </c>
    </row>
    <row r="34" spans="1:8" x14ac:dyDescent="0.2">
      <c r="A34" s="17"/>
      <c r="B34" s="17"/>
      <c r="C34" s="18" t="s">
        <v>78</v>
      </c>
      <c r="D34" s="17"/>
      <c r="E34" s="17"/>
      <c r="F34" s="17"/>
      <c r="G34" s="17"/>
      <c r="H34" s="19" t="s">
        <v>12</v>
      </c>
    </row>
    <row r="35" spans="1:8" x14ac:dyDescent="0.2">
      <c r="A35" s="17"/>
      <c r="B35" s="17"/>
      <c r="C35" s="18" t="s">
        <v>11</v>
      </c>
      <c r="D35" s="17"/>
      <c r="E35" s="17" t="s">
        <v>12</v>
      </c>
      <c r="F35" s="20" t="s">
        <v>13</v>
      </c>
      <c r="G35" s="21">
        <v>0</v>
      </c>
      <c r="H35" s="19" t="s">
        <v>12</v>
      </c>
    </row>
    <row r="36" spans="1:8" x14ac:dyDescent="0.2">
      <c r="A36" s="17"/>
      <c r="B36" s="17"/>
      <c r="C36" s="22"/>
      <c r="D36" s="17"/>
      <c r="E36" s="17"/>
      <c r="F36" s="23"/>
      <c r="G36" s="23"/>
      <c r="H36" s="19" t="s">
        <v>12</v>
      </c>
    </row>
    <row r="37" spans="1:8" x14ac:dyDescent="0.2">
      <c r="A37" s="17"/>
      <c r="B37" s="17"/>
      <c r="C37" s="18" t="s">
        <v>94</v>
      </c>
      <c r="D37" s="17"/>
      <c r="E37" s="17"/>
      <c r="F37" s="23"/>
      <c r="G37" s="23"/>
      <c r="H37" s="19" t="s">
        <v>12</v>
      </c>
    </row>
    <row r="38" spans="1:8" x14ac:dyDescent="0.2">
      <c r="A38" s="17"/>
      <c r="B38" s="17"/>
      <c r="C38" s="18" t="s">
        <v>11</v>
      </c>
      <c r="D38" s="17"/>
      <c r="E38" s="17" t="s">
        <v>12</v>
      </c>
      <c r="F38" s="20" t="s">
        <v>13</v>
      </c>
      <c r="G38" s="21">
        <v>0</v>
      </c>
      <c r="H38" s="19" t="s">
        <v>12</v>
      </c>
    </row>
    <row r="39" spans="1:8" x14ac:dyDescent="0.2">
      <c r="A39" s="17"/>
      <c r="B39" s="17"/>
      <c r="C39" s="22"/>
      <c r="D39" s="17"/>
      <c r="E39" s="17"/>
      <c r="F39" s="23"/>
      <c r="G39" s="23"/>
      <c r="H39" s="19" t="s">
        <v>12</v>
      </c>
    </row>
    <row r="40" spans="1:8" x14ac:dyDescent="0.2">
      <c r="A40" s="17"/>
      <c r="B40" s="17"/>
      <c r="C40" s="18" t="s">
        <v>95</v>
      </c>
      <c r="D40" s="17"/>
      <c r="E40" s="17"/>
      <c r="F40" s="24">
        <v>5011.13</v>
      </c>
      <c r="G40" s="21">
        <v>7.8651899999999993E-3</v>
      </c>
      <c r="H40" s="19" t="s">
        <v>12</v>
      </c>
    </row>
    <row r="41" spans="1:8" x14ac:dyDescent="0.2">
      <c r="A41" s="17"/>
      <c r="B41" s="17"/>
      <c r="C41" s="22"/>
      <c r="D41" s="17"/>
      <c r="E41" s="17"/>
      <c r="F41" s="23"/>
      <c r="G41" s="23"/>
      <c r="H41" s="19" t="s">
        <v>12</v>
      </c>
    </row>
    <row r="42" spans="1:8" x14ac:dyDescent="0.2">
      <c r="A42" s="17"/>
      <c r="B42" s="17"/>
      <c r="C42" s="18" t="s">
        <v>96</v>
      </c>
      <c r="D42" s="17"/>
      <c r="E42" s="17"/>
      <c r="F42" s="23"/>
      <c r="G42" s="23"/>
      <c r="H42" s="19" t="s">
        <v>12</v>
      </c>
    </row>
    <row r="43" spans="1:8" x14ac:dyDescent="0.2">
      <c r="A43" s="17"/>
      <c r="B43" s="17"/>
      <c r="C43" s="18" t="s">
        <v>97</v>
      </c>
      <c r="D43" s="17"/>
      <c r="E43" s="17"/>
      <c r="F43" s="23"/>
      <c r="G43" s="23"/>
      <c r="H43" s="19" t="s">
        <v>12</v>
      </c>
    </row>
    <row r="44" spans="1:8" x14ac:dyDescent="0.2">
      <c r="A44" s="25">
        <v>1</v>
      </c>
      <c r="B44" s="26" t="s">
        <v>302</v>
      </c>
      <c r="C44" s="26" t="s">
        <v>303</v>
      </c>
      <c r="D44" s="26" t="s">
        <v>100</v>
      </c>
      <c r="E44" s="27">
        <v>2500</v>
      </c>
      <c r="F44" s="28">
        <v>12431.5625</v>
      </c>
      <c r="G44" s="29">
        <v>1.9511879999999999E-2</v>
      </c>
      <c r="H44" s="19">
        <v>5.91</v>
      </c>
    </row>
    <row r="45" spans="1:8" x14ac:dyDescent="0.2">
      <c r="A45" s="25">
        <v>2</v>
      </c>
      <c r="B45" s="26" t="s">
        <v>304</v>
      </c>
      <c r="C45" s="26" t="s">
        <v>305</v>
      </c>
      <c r="D45" s="26" t="s">
        <v>100</v>
      </c>
      <c r="E45" s="27">
        <v>2000</v>
      </c>
      <c r="F45" s="28">
        <v>9967.07</v>
      </c>
      <c r="G45" s="29">
        <v>1.564376E-2</v>
      </c>
      <c r="H45" s="19">
        <v>6.03</v>
      </c>
    </row>
    <row r="46" spans="1:8" x14ac:dyDescent="0.2">
      <c r="A46" s="25">
        <v>3</v>
      </c>
      <c r="B46" s="26" t="s">
        <v>306</v>
      </c>
      <c r="C46" s="26" t="s">
        <v>307</v>
      </c>
      <c r="D46" s="26" t="s">
        <v>100</v>
      </c>
      <c r="E46" s="27">
        <v>2000</v>
      </c>
      <c r="F46" s="28">
        <v>9922.36</v>
      </c>
      <c r="G46" s="29">
        <v>1.557358E-2</v>
      </c>
      <c r="H46" s="19">
        <v>5.95</v>
      </c>
    </row>
    <row r="47" spans="1:8" x14ac:dyDescent="0.2">
      <c r="A47" s="25">
        <v>4</v>
      </c>
      <c r="B47" s="26" t="s">
        <v>308</v>
      </c>
      <c r="C47" s="26" t="s">
        <v>309</v>
      </c>
      <c r="D47" s="26" t="s">
        <v>164</v>
      </c>
      <c r="E47" s="27">
        <v>2000</v>
      </c>
      <c r="F47" s="28">
        <v>9914.85</v>
      </c>
      <c r="G47" s="29">
        <v>1.5561790000000001E-2</v>
      </c>
      <c r="H47" s="19">
        <v>5.915</v>
      </c>
    </row>
    <row r="48" spans="1:8" x14ac:dyDescent="0.2">
      <c r="A48" s="25">
        <v>5</v>
      </c>
      <c r="B48" s="26" t="s">
        <v>310</v>
      </c>
      <c r="C48" s="26" t="s">
        <v>311</v>
      </c>
      <c r="D48" s="26" t="s">
        <v>100</v>
      </c>
      <c r="E48" s="27">
        <v>2000</v>
      </c>
      <c r="F48" s="28">
        <v>9911.14</v>
      </c>
      <c r="G48" s="29">
        <v>1.5555970000000001E-2</v>
      </c>
      <c r="H48" s="19">
        <v>5.95</v>
      </c>
    </row>
    <row r="49" spans="1:8" x14ac:dyDescent="0.2">
      <c r="A49" s="25">
        <v>6</v>
      </c>
      <c r="B49" s="26" t="s">
        <v>312</v>
      </c>
      <c r="C49" s="26" t="s">
        <v>313</v>
      </c>
      <c r="D49" s="26" t="s">
        <v>100</v>
      </c>
      <c r="E49" s="27">
        <v>2000</v>
      </c>
      <c r="F49" s="28">
        <v>9910.09</v>
      </c>
      <c r="G49" s="29">
        <v>1.555432E-2</v>
      </c>
      <c r="H49" s="19">
        <v>5.9132999999999996</v>
      </c>
    </row>
    <row r="50" spans="1:8" x14ac:dyDescent="0.2">
      <c r="A50" s="25">
        <v>7</v>
      </c>
      <c r="B50" s="26" t="s">
        <v>314</v>
      </c>
      <c r="C50" s="26" t="s">
        <v>315</v>
      </c>
      <c r="D50" s="26" t="s">
        <v>100</v>
      </c>
      <c r="E50" s="27">
        <v>2000</v>
      </c>
      <c r="F50" s="28">
        <v>9909.92</v>
      </c>
      <c r="G50" s="29">
        <v>1.555406E-2</v>
      </c>
      <c r="H50" s="19">
        <v>5.9249999999999998</v>
      </c>
    </row>
    <row r="51" spans="1:8" x14ac:dyDescent="0.2">
      <c r="A51" s="25">
        <v>8</v>
      </c>
      <c r="B51" s="26" t="s">
        <v>316</v>
      </c>
      <c r="C51" s="26" t="s">
        <v>317</v>
      </c>
      <c r="D51" s="26" t="s">
        <v>164</v>
      </c>
      <c r="E51" s="27">
        <v>2000</v>
      </c>
      <c r="F51" s="28">
        <v>9903.7099999999991</v>
      </c>
      <c r="G51" s="29">
        <v>1.554431E-2</v>
      </c>
      <c r="H51" s="19">
        <v>5.915</v>
      </c>
    </row>
    <row r="52" spans="1:8" x14ac:dyDescent="0.2">
      <c r="A52" s="25">
        <v>9</v>
      </c>
      <c r="B52" s="26" t="s">
        <v>318</v>
      </c>
      <c r="C52" s="26" t="s">
        <v>319</v>
      </c>
      <c r="D52" s="26" t="s">
        <v>100</v>
      </c>
      <c r="E52" s="27">
        <v>2000</v>
      </c>
      <c r="F52" s="28">
        <v>9902.14</v>
      </c>
      <c r="G52" s="29">
        <v>1.5541839999999999E-2</v>
      </c>
      <c r="H52" s="19">
        <v>5.9132999999999996</v>
      </c>
    </row>
    <row r="53" spans="1:8" x14ac:dyDescent="0.2">
      <c r="A53" s="25">
        <v>10</v>
      </c>
      <c r="B53" s="26" t="s">
        <v>320</v>
      </c>
      <c r="C53" s="26" t="s">
        <v>321</v>
      </c>
      <c r="D53" s="26" t="s">
        <v>100</v>
      </c>
      <c r="E53" s="27">
        <v>2000</v>
      </c>
      <c r="F53" s="28">
        <v>9899.02</v>
      </c>
      <c r="G53" s="29">
        <v>1.5536950000000001E-2</v>
      </c>
      <c r="H53" s="19">
        <v>5.91</v>
      </c>
    </row>
    <row r="54" spans="1:8" x14ac:dyDescent="0.2">
      <c r="A54" s="25">
        <v>11</v>
      </c>
      <c r="B54" s="26" t="s">
        <v>322</v>
      </c>
      <c r="C54" s="26" t="s">
        <v>323</v>
      </c>
      <c r="D54" s="26" t="s">
        <v>175</v>
      </c>
      <c r="E54" s="27">
        <v>2000</v>
      </c>
      <c r="F54" s="28">
        <v>9898.77</v>
      </c>
      <c r="G54" s="29">
        <v>1.553656E-2</v>
      </c>
      <c r="H54" s="19">
        <v>5.9249999999999998</v>
      </c>
    </row>
    <row r="55" spans="1:8" x14ac:dyDescent="0.2">
      <c r="A55" s="25">
        <v>12</v>
      </c>
      <c r="B55" s="26" t="s">
        <v>324</v>
      </c>
      <c r="C55" s="26" t="s">
        <v>325</v>
      </c>
      <c r="D55" s="26" t="s">
        <v>100</v>
      </c>
      <c r="E55" s="27">
        <v>2000</v>
      </c>
      <c r="F55" s="28">
        <v>9878.44</v>
      </c>
      <c r="G55" s="29">
        <v>1.550465E-2</v>
      </c>
      <c r="H55" s="19">
        <v>5.91</v>
      </c>
    </row>
    <row r="56" spans="1:8" x14ac:dyDescent="0.2">
      <c r="A56" s="25">
        <v>13</v>
      </c>
      <c r="B56" s="26" t="s">
        <v>326</v>
      </c>
      <c r="C56" s="26" t="s">
        <v>327</v>
      </c>
      <c r="D56" s="26" t="s">
        <v>100</v>
      </c>
      <c r="E56" s="27">
        <v>2000</v>
      </c>
      <c r="F56" s="28">
        <v>9875.2099999999991</v>
      </c>
      <c r="G56" s="29">
        <v>1.5499580000000001E-2</v>
      </c>
      <c r="H56" s="19">
        <v>5.9132999999999996</v>
      </c>
    </row>
    <row r="57" spans="1:8" ht="25.5" x14ac:dyDescent="0.2">
      <c r="A57" s="25">
        <v>14</v>
      </c>
      <c r="B57" s="26" t="s">
        <v>328</v>
      </c>
      <c r="C57" s="26" t="s">
        <v>329</v>
      </c>
      <c r="D57" s="26" t="s">
        <v>100</v>
      </c>
      <c r="E57" s="27">
        <v>2000</v>
      </c>
      <c r="F57" s="28">
        <v>9867.2199999999993</v>
      </c>
      <c r="G57" s="29">
        <v>1.5487040000000001E-2</v>
      </c>
      <c r="H57" s="19">
        <v>5.99</v>
      </c>
    </row>
    <row r="58" spans="1:8" x14ac:dyDescent="0.2">
      <c r="A58" s="25">
        <v>15</v>
      </c>
      <c r="B58" s="26" t="s">
        <v>330</v>
      </c>
      <c r="C58" s="26" t="s">
        <v>331</v>
      </c>
      <c r="D58" s="26" t="s">
        <v>164</v>
      </c>
      <c r="E58" s="27">
        <v>1500</v>
      </c>
      <c r="F58" s="28">
        <v>7458.9075000000003</v>
      </c>
      <c r="G58" s="29">
        <v>1.170708E-2</v>
      </c>
      <c r="H58" s="19">
        <v>5.915</v>
      </c>
    </row>
    <row r="59" spans="1:8" x14ac:dyDescent="0.2">
      <c r="A59" s="25">
        <v>16</v>
      </c>
      <c r="B59" s="26" t="s">
        <v>332</v>
      </c>
      <c r="C59" s="26" t="s">
        <v>333</v>
      </c>
      <c r="D59" s="26" t="s">
        <v>100</v>
      </c>
      <c r="E59" s="27">
        <v>1500</v>
      </c>
      <c r="F59" s="28">
        <v>7438.3050000000003</v>
      </c>
      <c r="G59" s="29">
        <v>1.1674749999999999E-2</v>
      </c>
      <c r="H59" s="19">
        <v>6.0549999999999997</v>
      </c>
    </row>
    <row r="60" spans="1:8" x14ac:dyDescent="0.2">
      <c r="A60" s="25">
        <v>17</v>
      </c>
      <c r="B60" s="26" t="s">
        <v>192</v>
      </c>
      <c r="C60" s="26" t="s">
        <v>193</v>
      </c>
      <c r="D60" s="26" t="s">
        <v>100</v>
      </c>
      <c r="E60" s="27">
        <v>1500</v>
      </c>
      <c r="F60" s="28">
        <v>7419.4650000000001</v>
      </c>
      <c r="G60" s="29">
        <v>1.164518E-2</v>
      </c>
      <c r="H60" s="19">
        <v>5.9132999999999996</v>
      </c>
    </row>
    <row r="61" spans="1:8" x14ac:dyDescent="0.2">
      <c r="A61" s="25">
        <v>18</v>
      </c>
      <c r="B61" s="26" t="s">
        <v>334</v>
      </c>
      <c r="C61" s="26" t="s">
        <v>335</v>
      </c>
      <c r="D61" s="26" t="s">
        <v>100</v>
      </c>
      <c r="E61" s="27">
        <v>1500</v>
      </c>
      <c r="F61" s="28">
        <v>7404.585</v>
      </c>
      <c r="G61" s="29">
        <v>1.162182E-2</v>
      </c>
      <c r="H61" s="19">
        <v>6.03</v>
      </c>
    </row>
    <row r="62" spans="1:8" x14ac:dyDescent="0.2">
      <c r="A62" s="25">
        <v>19</v>
      </c>
      <c r="B62" s="26" t="s">
        <v>336</v>
      </c>
      <c r="C62" s="26" t="s">
        <v>337</v>
      </c>
      <c r="D62" s="26" t="s">
        <v>100</v>
      </c>
      <c r="E62" s="27">
        <v>1500</v>
      </c>
      <c r="F62" s="28">
        <v>7401.6750000000002</v>
      </c>
      <c r="G62" s="29">
        <v>1.1617260000000001E-2</v>
      </c>
      <c r="H62" s="19">
        <v>5.9132999999999996</v>
      </c>
    </row>
    <row r="63" spans="1:8" x14ac:dyDescent="0.2">
      <c r="A63" s="25">
        <v>20</v>
      </c>
      <c r="B63" s="26" t="s">
        <v>338</v>
      </c>
      <c r="C63" s="26" t="s">
        <v>339</v>
      </c>
      <c r="D63" s="26" t="s">
        <v>100</v>
      </c>
      <c r="E63" s="27">
        <v>1000</v>
      </c>
      <c r="F63" s="28">
        <v>4988.5200000000004</v>
      </c>
      <c r="G63" s="29">
        <v>7.8297000000000002E-3</v>
      </c>
      <c r="H63" s="19">
        <v>5.9999000000000002</v>
      </c>
    </row>
    <row r="64" spans="1:8" x14ac:dyDescent="0.2">
      <c r="A64" s="25">
        <v>21</v>
      </c>
      <c r="B64" s="26" t="s">
        <v>340</v>
      </c>
      <c r="C64" s="26" t="s">
        <v>341</v>
      </c>
      <c r="D64" s="26" t="s">
        <v>164</v>
      </c>
      <c r="E64" s="27">
        <v>1000</v>
      </c>
      <c r="F64" s="28">
        <v>4987.4449999999997</v>
      </c>
      <c r="G64" s="29">
        <v>7.8280099999999998E-3</v>
      </c>
      <c r="H64" s="19">
        <v>6.1246999999999998</v>
      </c>
    </row>
    <row r="65" spans="1:8" x14ac:dyDescent="0.2">
      <c r="A65" s="25">
        <v>22</v>
      </c>
      <c r="B65" s="26" t="s">
        <v>342</v>
      </c>
      <c r="C65" s="26" t="s">
        <v>343</v>
      </c>
      <c r="D65" s="26" t="s">
        <v>100</v>
      </c>
      <c r="E65" s="27">
        <v>1000</v>
      </c>
      <c r="F65" s="28">
        <v>4984.9449999999997</v>
      </c>
      <c r="G65" s="29">
        <v>7.8240900000000006E-3</v>
      </c>
      <c r="H65" s="19">
        <v>6.125</v>
      </c>
    </row>
    <row r="66" spans="1:8" ht="25.5" x14ac:dyDescent="0.2">
      <c r="A66" s="25">
        <v>23</v>
      </c>
      <c r="B66" s="26" t="s">
        <v>344</v>
      </c>
      <c r="C66" s="26" t="s">
        <v>345</v>
      </c>
      <c r="D66" s="26" t="s">
        <v>100</v>
      </c>
      <c r="E66" s="27">
        <v>1000</v>
      </c>
      <c r="F66" s="28">
        <v>4984.2</v>
      </c>
      <c r="G66" s="29">
        <v>7.8229200000000006E-3</v>
      </c>
      <c r="H66" s="19">
        <v>6.0896999999999997</v>
      </c>
    </row>
    <row r="67" spans="1:8" x14ac:dyDescent="0.2">
      <c r="A67" s="25">
        <v>24</v>
      </c>
      <c r="B67" s="26" t="s">
        <v>346</v>
      </c>
      <c r="C67" s="26" t="s">
        <v>347</v>
      </c>
      <c r="D67" s="26" t="s">
        <v>100</v>
      </c>
      <c r="E67" s="27">
        <v>1000</v>
      </c>
      <c r="F67" s="28">
        <v>4977.66</v>
      </c>
      <c r="G67" s="29">
        <v>7.8126600000000008E-3</v>
      </c>
      <c r="H67" s="19">
        <v>6.3</v>
      </c>
    </row>
    <row r="68" spans="1:8" x14ac:dyDescent="0.2">
      <c r="A68" s="25">
        <v>25</v>
      </c>
      <c r="B68" s="26" t="s">
        <v>348</v>
      </c>
      <c r="C68" s="26" t="s">
        <v>349</v>
      </c>
      <c r="D68" s="26" t="s">
        <v>175</v>
      </c>
      <c r="E68" s="27">
        <v>1000</v>
      </c>
      <c r="F68" s="28">
        <v>4973.3599999999997</v>
      </c>
      <c r="G68" s="29">
        <v>7.8059100000000001E-3</v>
      </c>
      <c r="H68" s="19">
        <v>5.9249999999999998</v>
      </c>
    </row>
    <row r="69" spans="1:8" x14ac:dyDescent="0.2">
      <c r="A69" s="25">
        <v>26</v>
      </c>
      <c r="B69" s="26" t="s">
        <v>350</v>
      </c>
      <c r="C69" s="26" t="s">
        <v>351</v>
      </c>
      <c r="D69" s="26" t="s">
        <v>164</v>
      </c>
      <c r="E69" s="27">
        <v>1000</v>
      </c>
      <c r="F69" s="28">
        <v>4971</v>
      </c>
      <c r="G69" s="29">
        <v>7.8021999999999996E-3</v>
      </c>
      <c r="H69" s="19">
        <v>5.915</v>
      </c>
    </row>
    <row r="70" spans="1:8" ht="25.5" x14ac:dyDescent="0.2">
      <c r="A70" s="25">
        <v>27</v>
      </c>
      <c r="B70" s="26" t="s">
        <v>206</v>
      </c>
      <c r="C70" s="26" t="s">
        <v>207</v>
      </c>
      <c r="D70" s="26" t="s">
        <v>100</v>
      </c>
      <c r="E70" s="27">
        <v>1000</v>
      </c>
      <c r="F70" s="28">
        <v>4970.71</v>
      </c>
      <c r="G70" s="29">
        <v>7.8017499999999997E-3</v>
      </c>
      <c r="H70" s="19">
        <v>5.9749999999999996</v>
      </c>
    </row>
    <row r="71" spans="1:8" x14ac:dyDescent="0.2">
      <c r="A71" s="25">
        <v>28</v>
      </c>
      <c r="B71" s="26" t="s">
        <v>352</v>
      </c>
      <c r="C71" s="26" t="s">
        <v>353</v>
      </c>
      <c r="D71" s="26" t="s">
        <v>100</v>
      </c>
      <c r="E71" s="27">
        <v>1000</v>
      </c>
      <c r="F71" s="28">
        <v>4966.2849999999999</v>
      </c>
      <c r="G71" s="29">
        <v>7.7948000000000002E-3</v>
      </c>
      <c r="H71" s="19">
        <v>5.9</v>
      </c>
    </row>
    <row r="72" spans="1:8" x14ac:dyDescent="0.2">
      <c r="A72" s="25">
        <v>29</v>
      </c>
      <c r="B72" s="26" t="s">
        <v>354</v>
      </c>
      <c r="C72" s="26" t="s">
        <v>355</v>
      </c>
      <c r="D72" s="26" t="s">
        <v>100</v>
      </c>
      <c r="E72" s="27">
        <v>1000</v>
      </c>
      <c r="F72" s="28">
        <v>4962.2700000000004</v>
      </c>
      <c r="G72" s="29">
        <v>7.7885000000000003E-3</v>
      </c>
      <c r="H72" s="19">
        <v>5.9048999999999996</v>
      </c>
    </row>
    <row r="73" spans="1:8" x14ac:dyDescent="0.2">
      <c r="A73" s="25">
        <v>30</v>
      </c>
      <c r="B73" s="26" t="s">
        <v>356</v>
      </c>
      <c r="C73" s="26" t="s">
        <v>357</v>
      </c>
      <c r="D73" s="26" t="s">
        <v>100</v>
      </c>
      <c r="E73" s="27">
        <v>1000</v>
      </c>
      <c r="F73" s="28">
        <v>4961.41</v>
      </c>
      <c r="G73" s="29">
        <v>7.7871499999999996E-3</v>
      </c>
      <c r="H73" s="19">
        <v>5.9149000000000003</v>
      </c>
    </row>
    <row r="74" spans="1:8" x14ac:dyDescent="0.2">
      <c r="A74" s="25">
        <v>31</v>
      </c>
      <c r="B74" s="26" t="s">
        <v>358</v>
      </c>
      <c r="C74" s="26" t="s">
        <v>359</v>
      </c>
      <c r="D74" s="26" t="s">
        <v>100</v>
      </c>
      <c r="E74" s="27">
        <v>1000</v>
      </c>
      <c r="F74" s="28">
        <v>4956.5550000000003</v>
      </c>
      <c r="G74" s="29">
        <v>7.7795299999999998E-3</v>
      </c>
      <c r="H74" s="19">
        <v>5.9249999999999998</v>
      </c>
    </row>
    <row r="75" spans="1:8" x14ac:dyDescent="0.2">
      <c r="A75" s="25">
        <v>32</v>
      </c>
      <c r="B75" s="26" t="s">
        <v>360</v>
      </c>
      <c r="C75" s="26" t="s">
        <v>361</v>
      </c>
      <c r="D75" s="26" t="s">
        <v>100</v>
      </c>
      <c r="E75" s="27">
        <v>1000</v>
      </c>
      <c r="F75" s="28">
        <v>4948.88</v>
      </c>
      <c r="G75" s="29">
        <v>7.7674900000000002E-3</v>
      </c>
      <c r="H75" s="19">
        <v>5.9850000000000003</v>
      </c>
    </row>
    <row r="76" spans="1:8" x14ac:dyDescent="0.2">
      <c r="A76" s="25">
        <v>33</v>
      </c>
      <c r="B76" s="26" t="s">
        <v>362</v>
      </c>
      <c r="C76" s="26" t="s">
        <v>363</v>
      </c>
      <c r="D76" s="26" t="s">
        <v>164</v>
      </c>
      <c r="E76" s="27">
        <v>1000</v>
      </c>
      <c r="F76" s="28">
        <v>4948.6750000000002</v>
      </c>
      <c r="G76" s="29">
        <v>7.7671600000000004E-3</v>
      </c>
      <c r="H76" s="19">
        <v>5.915</v>
      </c>
    </row>
    <row r="77" spans="1:8" x14ac:dyDescent="0.2">
      <c r="A77" s="25">
        <v>34</v>
      </c>
      <c r="B77" s="26" t="s">
        <v>364</v>
      </c>
      <c r="C77" s="26" t="s">
        <v>365</v>
      </c>
      <c r="D77" s="26" t="s">
        <v>100</v>
      </c>
      <c r="E77" s="27">
        <v>1000</v>
      </c>
      <c r="F77" s="28">
        <v>4948.59</v>
      </c>
      <c r="G77" s="29">
        <v>7.7670300000000003E-3</v>
      </c>
      <c r="H77" s="19">
        <v>5.9249999999999998</v>
      </c>
    </row>
    <row r="78" spans="1:8" x14ac:dyDescent="0.2">
      <c r="A78" s="25">
        <v>35</v>
      </c>
      <c r="B78" s="26" t="s">
        <v>366</v>
      </c>
      <c r="C78" s="26" t="s">
        <v>367</v>
      </c>
      <c r="D78" s="26" t="s">
        <v>175</v>
      </c>
      <c r="E78" s="27">
        <v>1000</v>
      </c>
      <c r="F78" s="28">
        <v>4948.59</v>
      </c>
      <c r="G78" s="29">
        <v>7.7670300000000003E-3</v>
      </c>
      <c r="H78" s="19">
        <v>5.9249999999999998</v>
      </c>
    </row>
    <row r="79" spans="1:8" x14ac:dyDescent="0.2">
      <c r="A79" s="25">
        <v>36</v>
      </c>
      <c r="B79" s="26" t="s">
        <v>368</v>
      </c>
      <c r="C79" s="26" t="s">
        <v>369</v>
      </c>
      <c r="D79" s="26" t="s">
        <v>100</v>
      </c>
      <c r="E79" s="27">
        <v>1000</v>
      </c>
      <c r="F79" s="28">
        <v>4946.43</v>
      </c>
      <c r="G79" s="29">
        <v>7.7636399999999996E-3</v>
      </c>
      <c r="H79" s="19">
        <v>5.9</v>
      </c>
    </row>
    <row r="80" spans="1:8" ht="25.5" x14ac:dyDescent="0.2">
      <c r="A80" s="25">
        <v>37</v>
      </c>
      <c r="B80" s="26" t="s">
        <v>370</v>
      </c>
      <c r="C80" s="26" t="s">
        <v>371</v>
      </c>
      <c r="D80" s="26" t="s">
        <v>100</v>
      </c>
      <c r="E80" s="27">
        <v>1000</v>
      </c>
      <c r="F80" s="28">
        <v>4943.97</v>
      </c>
      <c r="G80" s="29">
        <v>7.75978E-3</v>
      </c>
      <c r="H80" s="19">
        <v>5.9950000000000001</v>
      </c>
    </row>
    <row r="81" spans="1:8" x14ac:dyDescent="0.2">
      <c r="A81" s="25">
        <v>38</v>
      </c>
      <c r="B81" s="26" t="s">
        <v>372</v>
      </c>
      <c r="C81" s="26" t="s">
        <v>373</v>
      </c>
      <c r="D81" s="26" t="s">
        <v>100</v>
      </c>
      <c r="E81" s="27">
        <v>1000</v>
      </c>
      <c r="F81" s="28">
        <v>4943.22</v>
      </c>
      <c r="G81" s="29">
        <v>7.7586E-3</v>
      </c>
      <c r="H81" s="19">
        <v>5.9048999999999996</v>
      </c>
    </row>
    <row r="82" spans="1:8" x14ac:dyDescent="0.2">
      <c r="A82" s="25">
        <v>39</v>
      </c>
      <c r="B82" s="26" t="s">
        <v>374</v>
      </c>
      <c r="C82" s="26" t="s">
        <v>375</v>
      </c>
      <c r="D82" s="26" t="s">
        <v>100</v>
      </c>
      <c r="E82" s="27">
        <v>1000</v>
      </c>
      <c r="F82" s="28">
        <v>4943.1400000000003</v>
      </c>
      <c r="G82" s="29">
        <v>7.7584799999999999E-3</v>
      </c>
      <c r="H82" s="19">
        <v>5.9132999999999996</v>
      </c>
    </row>
    <row r="83" spans="1:8" x14ac:dyDescent="0.2">
      <c r="A83" s="25">
        <v>40</v>
      </c>
      <c r="B83" s="26" t="s">
        <v>376</v>
      </c>
      <c r="C83" s="26" t="s">
        <v>377</v>
      </c>
      <c r="D83" s="26" t="s">
        <v>164</v>
      </c>
      <c r="E83" s="27">
        <v>1000</v>
      </c>
      <c r="F83" s="28">
        <v>4943.125</v>
      </c>
      <c r="G83" s="29">
        <v>7.7584500000000001E-3</v>
      </c>
      <c r="H83" s="19">
        <v>5.915</v>
      </c>
    </row>
    <row r="84" spans="1:8" x14ac:dyDescent="0.2">
      <c r="A84" s="25">
        <v>41</v>
      </c>
      <c r="B84" s="26" t="s">
        <v>378</v>
      </c>
      <c r="C84" s="26" t="s">
        <v>379</v>
      </c>
      <c r="D84" s="26" t="s">
        <v>164</v>
      </c>
      <c r="E84" s="27">
        <v>1000</v>
      </c>
      <c r="F84" s="28">
        <v>4939.96</v>
      </c>
      <c r="G84" s="29">
        <v>7.75349E-3</v>
      </c>
      <c r="H84" s="19">
        <v>5.915</v>
      </c>
    </row>
    <row r="85" spans="1:8" x14ac:dyDescent="0.2">
      <c r="A85" s="25">
        <v>42</v>
      </c>
      <c r="B85" s="26" t="s">
        <v>380</v>
      </c>
      <c r="C85" s="26" t="s">
        <v>381</v>
      </c>
      <c r="D85" s="26" t="s">
        <v>100</v>
      </c>
      <c r="E85" s="27">
        <v>1000</v>
      </c>
      <c r="F85" s="28">
        <v>4939.5749999999998</v>
      </c>
      <c r="G85" s="29">
        <v>7.7528800000000002E-3</v>
      </c>
      <c r="H85" s="19">
        <v>5.875</v>
      </c>
    </row>
    <row r="86" spans="1:8" x14ac:dyDescent="0.2">
      <c r="A86" s="25">
        <v>43</v>
      </c>
      <c r="B86" s="26" t="s">
        <v>98</v>
      </c>
      <c r="C86" s="26" t="s">
        <v>99</v>
      </c>
      <c r="D86" s="26" t="s">
        <v>100</v>
      </c>
      <c r="E86" s="27">
        <v>1000</v>
      </c>
      <c r="F86" s="28">
        <v>4939.2049999999999</v>
      </c>
      <c r="G86" s="29">
        <v>7.7523000000000002E-3</v>
      </c>
      <c r="H86" s="19">
        <v>5.9112999999999998</v>
      </c>
    </row>
    <row r="87" spans="1:8" x14ac:dyDescent="0.2">
      <c r="A87" s="25">
        <v>44</v>
      </c>
      <c r="B87" s="26" t="s">
        <v>382</v>
      </c>
      <c r="C87" s="26" t="s">
        <v>383</v>
      </c>
      <c r="D87" s="26" t="s">
        <v>100</v>
      </c>
      <c r="E87" s="27">
        <v>1000</v>
      </c>
      <c r="F87" s="28">
        <v>4938.16</v>
      </c>
      <c r="G87" s="29">
        <v>7.7506600000000004E-3</v>
      </c>
      <c r="H87" s="19">
        <v>6.0143000000000004</v>
      </c>
    </row>
    <row r="88" spans="1:8" x14ac:dyDescent="0.2">
      <c r="A88" s="17"/>
      <c r="B88" s="17"/>
      <c r="C88" s="18" t="s">
        <v>11</v>
      </c>
      <c r="D88" s="17"/>
      <c r="E88" s="17" t="s">
        <v>12</v>
      </c>
      <c r="F88" s="24">
        <v>302270.32</v>
      </c>
      <c r="G88" s="21">
        <v>0.47442658999999998</v>
      </c>
      <c r="H88" s="19" t="s">
        <v>12</v>
      </c>
    </row>
    <row r="89" spans="1:8" x14ac:dyDescent="0.2">
      <c r="A89" s="17"/>
      <c r="B89" s="17"/>
      <c r="C89" s="22"/>
      <c r="D89" s="17"/>
      <c r="E89" s="17"/>
      <c r="F89" s="23"/>
      <c r="G89" s="23"/>
      <c r="H89" s="19" t="s">
        <v>12</v>
      </c>
    </row>
    <row r="90" spans="1:8" x14ac:dyDescent="0.2">
      <c r="A90" s="17"/>
      <c r="B90" s="17"/>
      <c r="C90" s="18" t="s">
        <v>101</v>
      </c>
      <c r="D90" s="17"/>
      <c r="E90" s="17"/>
      <c r="F90" s="23"/>
      <c r="G90" s="23"/>
      <c r="H90" s="19" t="s">
        <v>12</v>
      </c>
    </row>
    <row r="91" spans="1:8" ht="25.5" x14ac:dyDescent="0.2">
      <c r="A91" s="25">
        <v>1</v>
      </c>
      <c r="B91" s="26" t="s">
        <v>384</v>
      </c>
      <c r="C91" s="26" t="s">
        <v>385</v>
      </c>
      <c r="D91" s="26" t="s">
        <v>100</v>
      </c>
      <c r="E91" s="27">
        <v>2000</v>
      </c>
      <c r="F91" s="28">
        <v>9931.5499999999993</v>
      </c>
      <c r="G91" s="29">
        <v>1.5588009999999999E-2</v>
      </c>
      <c r="H91" s="19">
        <v>5.99</v>
      </c>
    </row>
    <row r="92" spans="1:8" x14ac:dyDescent="0.2">
      <c r="A92" s="25">
        <v>2</v>
      </c>
      <c r="B92" s="26" t="s">
        <v>386</v>
      </c>
      <c r="C92" s="26" t="s">
        <v>387</v>
      </c>
      <c r="D92" s="26" t="s">
        <v>100</v>
      </c>
      <c r="E92" s="27">
        <v>2000</v>
      </c>
      <c r="F92" s="28">
        <v>9921.91</v>
      </c>
      <c r="G92" s="29">
        <v>1.5572870000000001E-2</v>
      </c>
      <c r="H92" s="19">
        <v>6.1124999999999998</v>
      </c>
    </row>
    <row r="93" spans="1:8" x14ac:dyDescent="0.2">
      <c r="A93" s="25">
        <v>3</v>
      </c>
      <c r="B93" s="26" t="s">
        <v>388</v>
      </c>
      <c r="C93" s="26" t="s">
        <v>389</v>
      </c>
      <c r="D93" s="26" t="s">
        <v>100</v>
      </c>
      <c r="E93" s="27">
        <v>2000</v>
      </c>
      <c r="F93" s="28">
        <v>9889.39</v>
      </c>
      <c r="G93" s="29">
        <v>1.552183E-2</v>
      </c>
      <c r="H93" s="19">
        <v>6.48</v>
      </c>
    </row>
    <row r="94" spans="1:8" x14ac:dyDescent="0.2">
      <c r="A94" s="25">
        <v>4</v>
      </c>
      <c r="B94" s="26" t="s">
        <v>390</v>
      </c>
      <c r="C94" s="26" t="s">
        <v>391</v>
      </c>
      <c r="D94" s="26" t="s">
        <v>100</v>
      </c>
      <c r="E94" s="27">
        <v>2000</v>
      </c>
      <c r="F94" s="28">
        <v>9877.02</v>
      </c>
      <c r="G94" s="29">
        <v>1.5502419999999999E-2</v>
      </c>
      <c r="H94" s="19">
        <v>5.9801000000000002</v>
      </c>
    </row>
    <row r="95" spans="1:8" x14ac:dyDescent="0.2">
      <c r="A95" s="25">
        <v>5</v>
      </c>
      <c r="B95" s="26" t="s">
        <v>392</v>
      </c>
      <c r="C95" s="26" t="s">
        <v>393</v>
      </c>
      <c r="D95" s="26" t="s">
        <v>100</v>
      </c>
      <c r="E95" s="27">
        <v>2000</v>
      </c>
      <c r="F95" s="28">
        <v>9864.6200000000008</v>
      </c>
      <c r="G95" s="29">
        <v>1.548296E-2</v>
      </c>
      <c r="H95" s="19">
        <v>6.0350000000000001</v>
      </c>
    </row>
    <row r="96" spans="1:8" ht="25.5" x14ac:dyDescent="0.2">
      <c r="A96" s="25">
        <v>6</v>
      </c>
      <c r="B96" s="26" t="s">
        <v>394</v>
      </c>
      <c r="C96" s="26" t="s">
        <v>395</v>
      </c>
      <c r="D96" s="26" t="s">
        <v>175</v>
      </c>
      <c r="E96" s="27">
        <v>1500</v>
      </c>
      <c r="F96" s="28">
        <v>7483.7550000000001</v>
      </c>
      <c r="G96" s="29">
        <v>1.1746080000000001E-2</v>
      </c>
      <c r="H96" s="19">
        <v>6.0949999999999998</v>
      </c>
    </row>
    <row r="97" spans="1:8" ht="25.5" x14ac:dyDescent="0.2">
      <c r="A97" s="25">
        <v>7</v>
      </c>
      <c r="B97" s="26" t="s">
        <v>396</v>
      </c>
      <c r="C97" s="26" t="s">
        <v>397</v>
      </c>
      <c r="D97" s="26" t="s">
        <v>175</v>
      </c>
      <c r="E97" s="27">
        <v>1500</v>
      </c>
      <c r="F97" s="28">
        <v>7472.46</v>
      </c>
      <c r="G97" s="29">
        <v>1.172836E-2</v>
      </c>
      <c r="H97" s="19">
        <v>6.1151999999999997</v>
      </c>
    </row>
    <row r="98" spans="1:8" ht="25.5" x14ac:dyDescent="0.2">
      <c r="A98" s="25">
        <v>8</v>
      </c>
      <c r="B98" s="26" t="s">
        <v>398</v>
      </c>
      <c r="C98" s="26" t="s">
        <v>399</v>
      </c>
      <c r="D98" s="26" t="s">
        <v>175</v>
      </c>
      <c r="E98" s="27">
        <v>1500</v>
      </c>
      <c r="F98" s="28">
        <v>7456.89</v>
      </c>
      <c r="G98" s="29">
        <v>1.170392E-2</v>
      </c>
      <c r="H98" s="19">
        <v>6.03</v>
      </c>
    </row>
    <row r="99" spans="1:8" x14ac:dyDescent="0.2">
      <c r="A99" s="25">
        <v>9</v>
      </c>
      <c r="B99" s="26" t="s">
        <v>400</v>
      </c>
      <c r="C99" s="26" t="s">
        <v>401</v>
      </c>
      <c r="D99" s="26" t="s">
        <v>100</v>
      </c>
      <c r="E99" s="27">
        <v>1500</v>
      </c>
      <c r="F99" s="28">
        <v>7444.4925000000003</v>
      </c>
      <c r="G99" s="29">
        <v>1.1684460000000001E-2</v>
      </c>
      <c r="H99" s="19">
        <v>6.48</v>
      </c>
    </row>
    <row r="100" spans="1:8" x14ac:dyDescent="0.2">
      <c r="A100" s="25">
        <v>10</v>
      </c>
      <c r="B100" s="26" t="s">
        <v>402</v>
      </c>
      <c r="C100" s="26" t="s">
        <v>403</v>
      </c>
      <c r="D100" s="26" t="s">
        <v>100</v>
      </c>
      <c r="E100" s="27">
        <v>1500</v>
      </c>
      <c r="F100" s="28">
        <v>7405.0275000000001</v>
      </c>
      <c r="G100" s="29">
        <v>1.1622520000000001E-2</v>
      </c>
      <c r="H100" s="19">
        <v>6.16</v>
      </c>
    </row>
    <row r="101" spans="1:8" x14ac:dyDescent="0.2">
      <c r="A101" s="25">
        <v>11</v>
      </c>
      <c r="B101" s="26" t="s">
        <v>404</v>
      </c>
      <c r="C101" s="26" t="s">
        <v>405</v>
      </c>
      <c r="D101" s="26" t="s">
        <v>100</v>
      </c>
      <c r="E101" s="27">
        <v>1500</v>
      </c>
      <c r="F101" s="28">
        <v>7394.76</v>
      </c>
      <c r="G101" s="29">
        <v>1.1606399999999999E-2</v>
      </c>
      <c r="H101" s="19">
        <v>6.66</v>
      </c>
    </row>
    <row r="102" spans="1:8" x14ac:dyDescent="0.2">
      <c r="A102" s="25">
        <v>12</v>
      </c>
      <c r="B102" s="26" t="s">
        <v>406</v>
      </c>
      <c r="C102" s="26" t="s">
        <v>407</v>
      </c>
      <c r="D102" s="26" t="s">
        <v>100</v>
      </c>
      <c r="E102" s="27">
        <v>1500</v>
      </c>
      <c r="F102" s="28">
        <v>7390.26</v>
      </c>
      <c r="G102" s="29">
        <v>1.159934E-2</v>
      </c>
      <c r="H102" s="19">
        <v>6.53</v>
      </c>
    </row>
    <row r="103" spans="1:8" ht="25.5" x14ac:dyDescent="0.2">
      <c r="A103" s="25">
        <v>13</v>
      </c>
      <c r="B103" s="26" t="s">
        <v>408</v>
      </c>
      <c r="C103" s="26" t="s">
        <v>409</v>
      </c>
      <c r="D103" s="26" t="s">
        <v>100</v>
      </c>
      <c r="E103" s="27">
        <v>1400</v>
      </c>
      <c r="F103" s="28">
        <v>6957.9160000000002</v>
      </c>
      <c r="G103" s="29">
        <v>1.092076E-2</v>
      </c>
      <c r="H103" s="19">
        <v>6.69</v>
      </c>
    </row>
    <row r="104" spans="1:8" ht="25.5" x14ac:dyDescent="0.2">
      <c r="A104" s="25">
        <v>14</v>
      </c>
      <c r="B104" s="26" t="s">
        <v>410</v>
      </c>
      <c r="C104" s="26" t="s">
        <v>411</v>
      </c>
      <c r="D104" s="26" t="s">
        <v>100</v>
      </c>
      <c r="E104" s="27">
        <v>1000</v>
      </c>
      <c r="F104" s="28">
        <v>4977.3950000000004</v>
      </c>
      <c r="G104" s="29">
        <v>7.8122399999999998E-3</v>
      </c>
      <c r="H104" s="19">
        <v>6.14</v>
      </c>
    </row>
    <row r="105" spans="1:8" ht="25.5" x14ac:dyDescent="0.2">
      <c r="A105" s="25">
        <v>15</v>
      </c>
      <c r="B105" s="26" t="s">
        <v>412</v>
      </c>
      <c r="C105" s="26" t="s">
        <v>413</v>
      </c>
      <c r="D105" s="26" t="s">
        <v>175</v>
      </c>
      <c r="E105" s="27">
        <v>1000</v>
      </c>
      <c r="F105" s="28">
        <v>4972.9350000000004</v>
      </c>
      <c r="G105" s="29">
        <v>7.8052399999999997E-3</v>
      </c>
      <c r="H105" s="19">
        <v>6.02</v>
      </c>
    </row>
    <row r="106" spans="1:8" x14ac:dyDescent="0.2">
      <c r="A106" s="25">
        <v>16</v>
      </c>
      <c r="B106" s="26" t="s">
        <v>414</v>
      </c>
      <c r="C106" s="26" t="s">
        <v>415</v>
      </c>
      <c r="D106" s="26" t="s">
        <v>100</v>
      </c>
      <c r="E106" s="27">
        <v>1000</v>
      </c>
      <c r="F106" s="28">
        <v>4972.6450000000004</v>
      </c>
      <c r="G106" s="29">
        <v>7.8047899999999998E-3</v>
      </c>
      <c r="H106" s="19">
        <v>6.085</v>
      </c>
    </row>
    <row r="107" spans="1:8" ht="25.5" x14ac:dyDescent="0.2">
      <c r="A107" s="25">
        <v>17</v>
      </c>
      <c r="B107" s="26" t="s">
        <v>416</v>
      </c>
      <c r="C107" s="26" t="s">
        <v>417</v>
      </c>
      <c r="D107" s="26" t="s">
        <v>100</v>
      </c>
      <c r="E107" s="27">
        <v>1000</v>
      </c>
      <c r="F107" s="28">
        <v>4970.6850000000004</v>
      </c>
      <c r="G107" s="29">
        <v>7.8017099999999999E-3</v>
      </c>
      <c r="H107" s="19">
        <v>5.9802</v>
      </c>
    </row>
    <row r="108" spans="1:8" x14ac:dyDescent="0.2">
      <c r="A108" s="25">
        <v>18</v>
      </c>
      <c r="B108" s="26" t="s">
        <v>418</v>
      </c>
      <c r="C108" s="26" t="s">
        <v>419</v>
      </c>
      <c r="D108" s="26" t="s">
        <v>100</v>
      </c>
      <c r="E108" s="27">
        <v>1000</v>
      </c>
      <c r="F108" s="28">
        <v>4963.9049999999997</v>
      </c>
      <c r="G108" s="29">
        <v>7.7910699999999998E-3</v>
      </c>
      <c r="H108" s="19">
        <v>6.1726000000000001</v>
      </c>
    </row>
    <row r="109" spans="1:8" x14ac:dyDescent="0.2">
      <c r="A109" s="25">
        <v>19</v>
      </c>
      <c r="B109" s="26" t="s">
        <v>420</v>
      </c>
      <c r="C109" s="26" t="s">
        <v>421</v>
      </c>
      <c r="D109" s="26" t="s">
        <v>100</v>
      </c>
      <c r="E109" s="27">
        <v>1000</v>
      </c>
      <c r="F109" s="28">
        <v>4963.0200000000004</v>
      </c>
      <c r="G109" s="29">
        <v>7.7896800000000002E-3</v>
      </c>
      <c r="H109" s="19">
        <v>6.4749999999999996</v>
      </c>
    </row>
    <row r="110" spans="1:8" x14ac:dyDescent="0.2">
      <c r="A110" s="25">
        <v>20</v>
      </c>
      <c r="B110" s="26" t="s">
        <v>422</v>
      </c>
      <c r="C110" s="26" t="s">
        <v>423</v>
      </c>
      <c r="D110" s="26" t="s">
        <v>100</v>
      </c>
      <c r="E110" s="27">
        <v>1000</v>
      </c>
      <c r="F110" s="28">
        <v>4962.9949999999999</v>
      </c>
      <c r="G110" s="29">
        <v>7.7896399999999996E-3</v>
      </c>
      <c r="H110" s="19">
        <v>6.48</v>
      </c>
    </row>
    <row r="111" spans="1:8" ht="25.5" x14ac:dyDescent="0.2">
      <c r="A111" s="25">
        <v>21</v>
      </c>
      <c r="B111" s="26" t="s">
        <v>424</v>
      </c>
      <c r="C111" s="26" t="s">
        <v>425</v>
      </c>
      <c r="D111" s="26" t="s">
        <v>100</v>
      </c>
      <c r="E111" s="27">
        <v>1000</v>
      </c>
      <c r="F111" s="28">
        <v>4962.8149999999996</v>
      </c>
      <c r="G111" s="29">
        <v>7.7893600000000004E-3</v>
      </c>
      <c r="H111" s="19">
        <v>6.67</v>
      </c>
    </row>
    <row r="112" spans="1:8" x14ac:dyDescent="0.2">
      <c r="A112" s="25">
        <v>22</v>
      </c>
      <c r="B112" s="26" t="s">
        <v>426</v>
      </c>
      <c r="C112" s="26" t="s">
        <v>427</v>
      </c>
      <c r="D112" s="26" t="s">
        <v>100</v>
      </c>
      <c r="E112" s="27">
        <v>1000</v>
      </c>
      <c r="F112" s="28">
        <v>4960.0349999999999</v>
      </c>
      <c r="G112" s="29">
        <v>7.7849900000000003E-3</v>
      </c>
      <c r="H112" s="19">
        <v>6.84</v>
      </c>
    </row>
    <row r="113" spans="1:8" x14ac:dyDescent="0.2">
      <c r="A113" s="25">
        <v>23</v>
      </c>
      <c r="B113" s="26" t="s">
        <v>428</v>
      </c>
      <c r="C113" s="26" t="s">
        <v>429</v>
      </c>
      <c r="D113" s="26" t="s">
        <v>100</v>
      </c>
      <c r="E113" s="27">
        <v>1000</v>
      </c>
      <c r="F113" s="28">
        <v>4956.0050000000001</v>
      </c>
      <c r="G113" s="29">
        <v>7.7786699999999997E-3</v>
      </c>
      <c r="H113" s="19">
        <v>6.48</v>
      </c>
    </row>
    <row r="114" spans="1:8" ht="25.5" x14ac:dyDescent="0.2">
      <c r="A114" s="25">
        <v>24</v>
      </c>
      <c r="B114" s="26" t="s">
        <v>430</v>
      </c>
      <c r="C114" s="26" t="s">
        <v>431</v>
      </c>
      <c r="D114" s="26" t="s">
        <v>100</v>
      </c>
      <c r="E114" s="27">
        <v>1000</v>
      </c>
      <c r="F114" s="28">
        <v>4954.4949999999999</v>
      </c>
      <c r="G114" s="29">
        <v>7.7762999999999999E-3</v>
      </c>
      <c r="H114" s="19">
        <v>6.7050000000000001</v>
      </c>
    </row>
    <row r="115" spans="1:8" x14ac:dyDescent="0.2">
      <c r="A115" s="25">
        <v>25</v>
      </c>
      <c r="B115" s="26" t="s">
        <v>432</v>
      </c>
      <c r="C115" s="26" t="s">
        <v>433</v>
      </c>
      <c r="D115" s="26" t="s">
        <v>100</v>
      </c>
      <c r="E115" s="27">
        <v>1000</v>
      </c>
      <c r="F115" s="28">
        <v>4954.4250000000002</v>
      </c>
      <c r="G115" s="29">
        <v>7.7761899999999997E-3</v>
      </c>
      <c r="H115" s="19">
        <v>6.7149999999999999</v>
      </c>
    </row>
    <row r="116" spans="1:8" x14ac:dyDescent="0.2">
      <c r="A116" s="25">
        <v>26</v>
      </c>
      <c r="B116" s="26" t="s">
        <v>434</v>
      </c>
      <c r="C116" s="26" t="s">
        <v>435</v>
      </c>
      <c r="D116" s="26" t="s">
        <v>100</v>
      </c>
      <c r="E116" s="27">
        <v>1000</v>
      </c>
      <c r="F116" s="28">
        <v>4948.75</v>
      </c>
      <c r="G116" s="29">
        <v>7.7672799999999997E-3</v>
      </c>
      <c r="H116" s="19">
        <v>6.75</v>
      </c>
    </row>
    <row r="117" spans="1:8" ht="25.5" x14ac:dyDescent="0.2">
      <c r="A117" s="25">
        <v>27</v>
      </c>
      <c r="B117" s="26" t="s">
        <v>436</v>
      </c>
      <c r="C117" s="26" t="s">
        <v>437</v>
      </c>
      <c r="D117" s="26" t="s">
        <v>100</v>
      </c>
      <c r="E117" s="27">
        <v>1000</v>
      </c>
      <c r="F117" s="28">
        <v>4947.99</v>
      </c>
      <c r="G117" s="29">
        <v>7.7660899999999998E-3</v>
      </c>
      <c r="H117" s="19">
        <v>5.9950000000000001</v>
      </c>
    </row>
    <row r="118" spans="1:8" x14ac:dyDescent="0.2">
      <c r="A118" s="25">
        <v>28</v>
      </c>
      <c r="B118" s="26" t="s">
        <v>438</v>
      </c>
      <c r="C118" s="26" t="s">
        <v>439</v>
      </c>
      <c r="D118" s="26" t="s">
        <v>100</v>
      </c>
      <c r="E118" s="27">
        <v>1000</v>
      </c>
      <c r="F118" s="28">
        <v>4947.3</v>
      </c>
      <c r="G118" s="29">
        <v>7.7650100000000001E-3</v>
      </c>
      <c r="H118" s="19">
        <v>6.48</v>
      </c>
    </row>
    <row r="119" spans="1:8" x14ac:dyDescent="0.2">
      <c r="A119" s="25">
        <v>29</v>
      </c>
      <c r="B119" s="26" t="s">
        <v>440</v>
      </c>
      <c r="C119" s="26" t="s">
        <v>441</v>
      </c>
      <c r="D119" s="26" t="s">
        <v>100</v>
      </c>
      <c r="E119" s="27">
        <v>1000</v>
      </c>
      <c r="F119" s="28">
        <v>4945.67</v>
      </c>
      <c r="G119" s="29">
        <v>7.7624499999999997E-3</v>
      </c>
      <c r="H119" s="19">
        <v>6.3648999999999996</v>
      </c>
    </row>
    <row r="120" spans="1:8" x14ac:dyDescent="0.2">
      <c r="A120" s="25">
        <v>30</v>
      </c>
      <c r="B120" s="26" t="s">
        <v>442</v>
      </c>
      <c r="C120" s="26" t="s">
        <v>443</v>
      </c>
      <c r="D120" s="26" t="s">
        <v>100</v>
      </c>
      <c r="E120" s="27">
        <v>1000</v>
      </c>
      <c r="F120" s="28">
        <v>4937.8050000000003</v>
      </c>
      <c r="G120" s="29">
        <v>7.7501000000000002E-3</v>
      </c>
      <c r="H120" s="19">
        <v>6.4749999999999996</v>
      </c>
    </row>
    <row r="121" spans="1:8" x14ac:dyDescent="0.2">
      <c r="A121" s="25">
        <v>31</v>
      </c>
      <c r="B121" s="26" t="s">
        <v>444</v>
      </c>
      <c r="C121" s="26" t="s">
        <v>445</v>
      </c>
      <c r="D121" s="26" t="s">
        <v>100</v>
      </c>
      <c r="E121" s="27">
        <v>1000</v>
      </c>
      <c r="F121" s="28">
        <v>4937.76</v>
      </c>
      <c r="G121" s="29">
        <v>7.7500299999999998E-3</v>
      </c>
      <c r="H121" s="19">
        <v>6.48</v>
      </c>
    </row>
    <row r="122" spans="1:8" x14ac:dyDescent="0.2">
      <c r="A122" s="25">
        <v>32</v>
      </c>
      <c r="B122" s="26" t="s">
        <v>446</v>
      </c>
      <c r="C122" s="26" t="s">
        <v>447</v>
      </c>
      <c r="D122" s="26" t="s">
        <v>100</v>
      </c>
      <c r="E122" s="27">
        <v>1000</v>
      </c>
      <c r="F122" s="28">
        <v>4937.76</v>
      </c>
      <c r="G122" s="29">
        <v>7.7500299999999998E-3</v>
      </c>
      <c r="H122" s="19">
        <v>6.48</v>
      </c>
    </row>
    <row r="123" spans="1:8" x14ac:dyDescent="0.2">
      <c r="A123" s="25">
        <v>33</v>
      </c>
      <c r="B123" s="26" t="s">
        <v>448</v>
      </c>
      <c r="C123" s="26" t="s">
        <v>449</v>
      </c>
      <c r="D123" s="26" t="s">
        <v>100</v>
      </c>
      <c r="E123" s="27">
        <v>1000</v>
      </c>
      <c r="F123" s="28">
        <v>4937.2849999999999</v>
      </c>
      <c r="G123" s="29">
        <v>7.7492899999999998E-3</v>
      </c>
      <c r="H123" s="19">
        <v>6.53</v>
      </c>
    </row>
    <row r="124" spans="1:8" ht="25.5" x14ac:dyDescent="0.2">
      <c r="A124" s="25">
        <v>34</v>
      </c>
      <c r="B124" s="26" t="s">
        <v>450</v>
      </c>
      <c r="C124" s="26" t="s">
        <v>451</v>
      </c>
      <c r="D124" s="26" t="s">
        <v>100</v>
      </c>
      <c r="E124" s="27">
        <v>1000</v>
      </c>
      <c r="F124" s="28">
        <v>4937.04</v>
      </c>
      <c r="G124" s="29">
        <v>7.7489000000000004E-3</v>
      </c>
      <c r="H124" s="19">
        <v>6.8449999999999998</v>
      </c>
    </row>
    <row r="125" spans="1:8" ht="25.5" x14ac:dyDescent="0.2">
      <c r="A125" s="25">
        <v>35</v>
      </c>
      <c r="B125" s="26" t="s">
        <v>452</v>
      </c>
      <c r="C125" s="26" t="s">
        <v>453</v>
      </c>
      <c r="D125" s="26" t="s">
        <v>100</v>
      </c>
      <c r="E125" s="27">
        <v>1000</v>
      </c>
      <c r="F125" s="28">
        <v>4936.7550000000001</v>
      </c>
      <c r="G125" s="29">
        <v>7.7484499999999996E-3</v>
      </c>
      <c r="H125" s="19">
        <v>5.9950000000000001</v>
      </c>
    </row>
    <row r="126" spans="1:8" ht="25.5" x14ac:dyDescent="0.2">
      <c r="A126" s="25">
        <v>36</v>
      </c>
      <c r="B126" s="26" t="s">
        <v>454</v>
      </c>
      <c r="C126" s="26" t="s">
        <v>455</v>
      </c>
      <c r="D126" s="26" t="s">
        <v>100</v>
      </c>
      <c r="E126" s="27">
        <v>1000</v>
      </c>
      <c r="F126" s="28">
        <v>4935.7700000000004</v>
      </c>
      <c r="G126" s="29">
        <v>7.7469100000000001E-3</v>
      </c>
      <c r="H126" s="19">
        <v>6.69</v>
      </c>
    </row>
    <row r="127" spans="1:8" x14ac:dyDescent="0.2">
      <c r="A127" s="25">
        <v>37</v>
      </c>
      <c r="B127" s="26" t="s">
        <v>456</v>
      </c>
      <c r="C127" s="26" t="s">
        <v>457</v>
      </c>
      <c r="D127" s="26" t="s">
        <v>100</v>
      </c>
      <c r="E127" s="27">
        <v>1000</v>
      </c>
      <c r="F127" s="28">
        <v>4933.8</v>
      </c>
      <c r="G127" s="29">
        <v>7.7438200000000002E-3</v>
      </c>
      <c r="H127" s="19">
        <v>6.53</v>
      </c>
    </row>
    <row r="128" spans="1:8" x14ac:dyDescent="0.2">
      <c r="A128" s="25">
        <v>38</v>
      </c>
      <c r="B128" s="26" t="s">
        <v>234</v>
      </c>
      <c r="C128" s="26" t="s">
        <v>235</v>
      </c>
      <c r="D128" s="26" t="s">
        <v>100</v>
      </c>
      <c r="E128" s="27">
        <v>1000</v>
      </c>
      <c r="F128" s="28">
        <v>4931.95</v>
      </c>
      <c r="G128" s="29">
        <v>7.7409100000000002E-3</v>
      </c>
      <c r="H128" s="19">
        <v>6.7149999999999999</v>
      </c>
    </row>
    <row r="129" spans="1:8" x14ac:dyDescent="0.2">
      <c r="A129" s="17"/>
      <c r="B129" s="17"/>
      <c r="C129" s="18" t="s">
        <v>11</v>
      </c>
      <c r="D129" s="17"/>
      <c r="E129" s="17" t="s">
        <v>12</v>
      </c>
      <c r="F129" s="24">
        <v>232277.041</v>
      </c>
      <c r="G129" s="21">
        <v>0.36456907999999999</v>
      </c>
      <c r="H129" s="19" t="s">
        <v>12</v>
      </c>
    </row>
    <row r="130" spans="1:8" x14ac:dyDescent="0.2">
      <c r="A130" s="17"/>
      <c r="B130" s="17"/>
      <c r="C130" s="22"/>
      <c r="D130" s="17"/>
      <c r="E130" s="17"/>
      <c r="F130" s="23"/>
      <c r="G130" s="23"/>
      <c r="H130" s="19" t="s">
        <v>12</v>
      </c>
    </row>
    <row r="131" spans="1:8" x14ac:dyDescent="0.2">
      <c r="A131" s="17"/>
      <c r="B131" s="17"/>
      <c r="C131" s="18" t="s">
        <v>102</v>
      </c>
      <c r="D131" s="17"/>
      <c r="E131" s="17"/>
      <c r="F131" s="23"/>
      <c r="G131" s="23"/>
      <c r="H131" s="19" t="s">
        <v>12</v>
      </c>
    </row>
    <row r="132" spans="1:8" x14ac:dyDescent="0.2">
      <c r="A132" s="25">
        <v>1</v>
      </c>
      <c r="B132" s="26" t="s">
        <v>458</v>
      </c>
      <c r="C132" s="26" t="s">
        <v>459</v>
      </c>
      <c r="D132" s="26" t="s">
        <v>81</v>
      </c>
      <c r="E132" s="27">
        <v>20000000</v>
      </c>
      <c r="F132" s="28">
        <v>19900.759999999998</v>
      </c>
      <c r="G132" s="29">
        <v>3.1235120000000002E-2</v>
      </c>
      <c r="H132" s="19">
        <v>5.2</v>
      </c>
    </row>
    <row r="133" spans="1:8" x14ac:dyDescent="0.2">
      <c r="A133" s="25">
        <v>2</v>
      </c>
      <c r="B133" s="26" t="s">
        <v>460</v>
      </c>
      <c r="C133" s="26" t="s">
        <v>461</v>
      </c>
      <c r="D133" s="26" t="s">
        <v>81</v>
      </c>
      <c r="E133" s="27">
        <v>15000000</v>
      </c>
      <c r="F133" s="28">
        <v>14939.88</v>
      </c>
      <c r="G133" s="29">
        <v>2.3448799999999999E-2</v>
      </c>
      <c r="H133" s="19">
        <v>5.2464000000000004</v>
      </c>
    </row>
    <row r="134" spans="1:8" x14ac:dyDescent="0.2">
      <c r="A134" s="25">
        <v>3</v>
      </c>
      <c r="B134" s="26" t="s">
        <v>462</v>
      </c>
      <c r="C134" s="26" t="s">
        <v>463</v>
      </c>
      <c r="D134" s="26" t="s">
        <v>81</v>
      </c>
      <c r="E134" s="27">
        <v>12500000</v>
      </c>
      <c r="F134" s="28">
        <v>12462.362499999999</v>
      </c>
      <c r="G134" s="29">
        <v>1.9560230000000001E-2</v>
      </c>
      <c r="H134" s="19">
        <v>5.2499000000000002</v>
      </c>
    </row>
    <row r="135" spans="1:8" x14ac:dyDescent="0.2">
      <c r="A135" s="25">
        <v>4</v>
      </c>
      <c r="B135" s="26" t="s">
        <v>464</v>
      </c>
      <c r="C135" s="26" t="s">
        <v>465</v>
      </c>
      <c r="D135" s="26" t="s">
        <v>81</v>
      </c>
      <c r="E135" s="27">
        <v>10000000</v>
      </c>
      <c r="F135" s="28">
        <v>9929.33</v>
      </c>
      <c r="G135" s="29">
        <v>1.5584519999999999E-2</v>
      </c>
      <c r="H135" s="19">
        <v>5.1962999999999999</v>
      </c>
    </row>
    <row r="136" spans="1:8" x14ac:dyDescent="0.2">
      <c r="A136" s="25">
        <v>5</v>
      </c>
      <c r="B136" s="26" t="s">
        <v>466</v>
      </c>
      <c r="C136" s="26" t="s">
        <v>467</v>
      </c>
      <c r="D136" s="26" t="s">
        <v>81</v>
      </c>
      <c r="E136" s="27">
        <v>10000000</v>
      </c>
      <c r="F136" s="28">
        <v>9919.58</v>
      </c>
      <c r="G136" s="29">
        <v>1.556922E-2</v>
      </c>
      <c r="H136" s="19">
        <v>5.1913</v>
      </c>
    </row>
    <row r="137" spans="1:8" x14ac:dyDescent="0.2">
      <c r="A137" s="25">
        <v>6</v>
      </c>
      <c r="B137" s="26" t="s">
        <v>468</v>
      </c>
      <c r="C137" s="26" t="s">
        <v>469</v>
      </c>
      <c r="D137" s="26" t="s">
        <v>81</v>
      </c>
      <c r="E137" s="27">
        <v>7500000</v>
      </c>
      <c r="F137" s="28">
        <v>7476.12</v>
      </c>
      <c r="G137" s="29">
        <v>1.1734100000000001E-2</v>
      </c>
      <c r="H137" s="19">
        <v>5.2999000000000001</v>
      </c>
    </row>
    <row r="138" spans="1:8" x14ac:dyDescent="0.2">
      <c r="A138" s="25">
        <v>7</v>
      </c>
      <c r="B138" s="26" t="s">
        <v>470</v>
      </c>
      <c r="C138" s="26" t="s">
        <v>471</v>
      </c>
      <c r="D138" s="26" t="s">
        <v>81</v>
      </c>
      <c r="E138" s="27">
        <v>7500000</v>
      </c>
      <c r="F138" s="28">
        <v>7454.5424999999996</v>
      </c>
      <c r="G138" s="29">
        <v>1.1700230000000001E-2</v>
      </c>
      <c r="H138" s="19">
        <v>5.3</v>
      </c>
    </row>
    <row r="139" spans="1:8" x14ac:dyDescent="0.2">
      <c r="A139" s="25">
        <v>8</v>
      </c>
      <c r="B139" s="26" t="s">
        <v>472</v>
      </c>
      <c r="C139" s="26" t="s">
        <v>473</v>
      </c>
      <c r="D139" s="26" t="s">
        <v>81</v>
      </c>
      <c r="E139" s="27">
        <v>7500000</v>
      </c>
      <c r="F139" s="28">
        <v>7426.0725000000002</v>
      </c>
      <c r="G139" s="29">
        <v>1.1655550000000001E-2</v>
      </c>
      <c r="H139" s="19">
        <v>5.1909999999999998</v>
      </c>
    </row>
    <row r="140" spans="1:8" x14ac:dyDescent="0.2">
      <c r="A140" s="25">
        <v>9</v>
      </c>
      <c r="B140" s="26" t="s">
        <v>474</v>
      </c>
      <c r="C140" s="26" t="s">
        <v>475</v>
      </c>
      <c r="D140" s="26" t="s">
        <v>81</v>
      </c>
      <c r="E140" s="27">
        <v>5000000</v>
      </c>
      <c r="F140" s="28">
        <v>4945.6450000000004</v>
      </c>
      <c r="G140" s="29">
        <v>7.76241E-3</v>
      </c>
      <c r="H140" s="19">
        <v>5.21</v>
      </c>
    </row>
    <row r="141" spans="1:8" x14ac:dyDescent="0.2">
      <c r="A141" s="17"/>
      <c r="B141" s="17"/>
      <c r="C141" s="18" t="s">
        <v>11</v>
      </c>
      <c r="D141" s="17"/>
      <c r="E141" s="17" t="s">
        <v>12</v>
      </c>
      <c r="F141" s="24">
        <v>94454.292499999996</v>
      </c>
      <c r="G141" s="21">
        <v>0.14825018000000001</v>
      </c>
      <c r="H141" s="19" t="s">
        <v>12</v>
      </c>
    </row>
    <row r="142" spans="1:8" x14ac:dyDescent="0.2">
      <c r="A142" s="17"/>
      <c r="B142" s="17"/>
      <c r="C142" s="22"/>
      <c r="D142" s="17"/>
      <c r="E142" s="17"/>
      <c r="F142" s="23"/>
      <c r="G142" s="23"/>
      <c r="H142" s="19" t="s">
        <v>12</v>
      </c>
    </row>
    <row r="143" spans="1:8" x14ac:dyDescent="0.2">
      <c r="A143" s="17"/>
      <c r="B143" s="17"/>
      <c r="C143" s="18" t="s">
        <v>103</v>
      </c>
      <c r="D143" s="17"/>
      <c r="E143" s="17"/>
      <c r="F143" s="23"/>
      <c r="G143" s="23"/>
      <c r="H143" s="19" t="s">
        <v>12</v>
      </c>
    </row>
    <row r="144" spans="1:8" x14ac:dyDescent="0.2">
      <c r="A144" s="25">
        <v>1</v>
      </c>
      <c r="B144" s="26"/>
      <c r="C144" s="26" t="s">
        <v>104</v>
      </c>
      <c r="D144" s="26"/>
      <c r="E144" s="30"/>
      <c r="F144" s="28">
        <v>46027.978459956001</v>
      </c>
      <c r="G144" s="29">
        <v>7.2242940000000005E-2</v>
      </c>
      <c r="H144" s="19">
        <v>5.42</v>
      </c>
    </row>
    <row r="145" spans="1:16" x14ac:dyDescent="0.2">
      <c r="A145" s="17"/>
      <c r="B145" s="17"/>
      <c r="C145" s="18" t="s">
        <v>11</v>
      </c>
      <c r="D145" s="17"/>
      <c r="E145" s="17" t="s">
        <v>12</v>
      </c>
      <c r="F145" s="24">
        <v>46027.978459956001</v>
      </c>
      <c r="G145" s="21">
        <v>7.2242940000000005E-2</v>
      </c>
      <c r="H145" s="19" t="s">
        <v>12</v>
      </c>
    </row>
    <row r="146" spans="1:16" x14ac:dyDescent="0.2">
      <c r="A146" s="17"/>
      <c r="B146" s="17"/>
      <c r="C146" s="22"/>
      <c r="D146" s="17"/>
      <c r="E146" s="17"/>
      <c r="F146" s="23"/>
      <c r="G146" s="23"/>
      <c r="H146" s="19" t="s">
        <v>12</v>
      </c>
    </row>
    <row r="147" spans="1:16" x14ac:dyDescent="0.2">
      <c r="A147" s="17"/>
      <c r="B147" s="17"/>
      <c r="C147" s="18" t="s">
        <v>105</v>
      </c>
      <c r="D147" s="17"/>
      <c r="E147" s="17"/>
      <c r="F147" s="24">
        <v>675029.63195995602</v>
      </c>
      <c r="G147" s="21">
        <v>1.0594887900000001</v>
      </c>
      <c r="H147" s="19" t="s">
        <v>12</v>
      </c>
    </row>
    <row r="148" spans="1:16" x14ac:dyDescent="0.2">
      <c r="A148" s="17"/>
      <c r="B148" s="17"/>
      <c r="C148" s="23"/>
      <c r="D148" s="17"/>
      <c r="E148" s="17"/>
      <c r="F148" s="17"/>
      <c r="G148" s="17"/>
      <c r="H148" s="19" t="s">
        <v>12</v>
      </c>
    </row>
    <row r="149" spans="1:16" x14ac:dyDescent="0.2">
      <c r="A149" s="17"/>
      <c r="B149" s="17"/>
      <c r="C149" s="18" t="s">
        <v>106</v>
      </c>
      <c r="D149" s="17"/>
      <c r="E149" s="17"/>
      <c r="F149" s="17"/>
      <c r="G149" s="17"/>
      <c r="H149" s="19" t="s">
        <v>12</v>
      </c>
    </row>
    <row r="150" spans="1:16" x14ac:dyDescent="0.2">
      <c r="A150" s="17"/>
      <c r="B150" s="17"/>
      <c r="C150" s="18" t="s">
        <v>107</v>
      </c>
      <c r="D150" s="17"/>
      <c r="E150" s="17"/>
      <c r="F150" s="17"/>
      <c r="G150" s="17"/>
      <c r="H150" s="19" t="s">
        <v>12</v>
      </c>
    </row>
    <row r="151" spans="1:16" x14ac:dyDescent="0.2">
      <c r="A151" s="17"/>
      <c r="B151" s="17"/>
      <c r="C151" s="18" t="s">
        <v>11</v>
      </c>
      <c r="D151" s="17"/>
      <c r="E151" s="17" t="s">
        <v>12</v>
      </c>
      <c r="F151" s="20" t="s">
        <v>13</v>
      </c>
      <c r="G151" s="21">
        <v>0</v>
      </c>
      <c r="H151" s="19" t="s">
        <v>12</v>
      </c>
    </row>
    <row r="152" spans="1:16" x14ac:dyDescent="0.2">
      <c r="A152" s="17"/>
      <c r="B152" s="17"/>
      <c r="C152" s="22"/>
      <c r="D152" s="17"/>
      <c r="E152" s="17"/>
      <c r="F152" s="23"/>
      <c r="G152" s="23"/>
      <c r="H152" s="19" t="s">
        <v>12</v>
      </c>
    </row>
    <row r="153" spans="1:16" x14ac:dyDescent="0.2">
      <c r="A153" s="17"/>
      <c r="B153" s="17"/>
      <c r="C153" s="18" t="s">
        <v>624</v>
      </c>
      <c r="D153" s="17"/>
      <c r="E153" s="17"/>
      <c r="F153" s="23"/>
      <c r="G153" s="23"/>
      <c r="H153" s="19" t="s">
        <v>12</v>
      </c>
      <c r="J153" s="49"/>
      <c r="K153" s="49"/>
      <c r="L153" s="49"/>
      <c r="M153" s="49"/>
      <c r="N153" s="61"/>
      <c r="O153" s="61"/>
      <c r="P153" s="61"/>
    </row>
    <row r="154" spans="1:16" ht="25.5" x14ac:dyDescent="0.2">
      <c r="A154" s="25">
        <v>1</v>
      </c>
      <c r="B154" s="26" t="s">
        <v>108</v>
      </c>
      <c r="C154" s="26" t="s">
        <v>109</v>
      </c>
      <c r="D154" s="26"/>
      <c r="E154" s="62">
        <v>13881.0234</v>
      </c>
      <c r="F154" s="28">
        <v>1603.78461275</v>
      </c>
      <c r="G154" s="29">
        <v>2.5172100000000002E-3</v>
      </c>
      <c r="H154" s="19"/>
    </row>
    <row r="155" spans="1:16" x14ac:dyDescent="0.2">
      <c r="A155" s="17"/>
      <c r="B155" s="17"/>
      <c r="C155" s="18" t="s">
        <v>11</v>
      </c>
      <c r="D155" s="17"/>
      <c r="E155" s="17" t="s">
        <v>12</v>
      </c>
      <c r="F155" s="24">
        <f>SUM(F154)</f>
        <v>1603.78461275</v>
      </c>
      <c r="G155" s="21">
        <f>SUM(G154)</f>
        <v>2.5172100000000002E-3</v>
      </c>
      <c r="H155" s="19" t="s">
        <v>12</v>
      </c>
    </row>
    <row r="156" spans="1:16" x14ac:dyDescent="0.2">
      <c r="A156" s="17"/>
      <c r="B156" s="17"/>
      <c r="C156" s="22"/>
      <c r="D156" s="17"/>
      <c r="E156" s="17"/>
      <c r="F156" s="23"/>
      <c r="G156" s="23"/>
      <c r="H156" s="19" t="s">
        <v>12</v>
      </c>
    </row>
    <row r="157" spans="1:16" x14ac:dyDescent="0.2">
      <c r="A157" s="17"/>
      <c r="B157" s="17"/>
      <c r="C157" s="18" t="s">
        <v>110</v>
      </c>
      <c r="D157" s="17"/>
      <c r="E157" s="17"/>
      <c r="F157" s="17"/>
      <c r="G157" s="17"/>
      <c r="H157" s="19" t="s">
        <v>12</v>
      </c>
    </row>
    <row r="158" spans="1:16" x14ac:dyDescent="0.2">
      <c r="A158" s="17"/>
      <c r="B158" s="17"/>
      <c r="C158" s="18" t="s">
        <v>111</v>
      </c>
      <c r="D158" s="17"/>
      <c r="E158" s="17"/>
      <c r="F158" s="17"/>
      <c r="G158" s="17"/>
      <c r="H158" s="19" t="s">
        <v>12</v>
      </c>
    </row>
    <row r="159" spans="1:16" x14ac:dyDescent="0.2">
      <c r="A159" s="17"/>
      <c r="B159" s="17"/>
      <c r="C159" s="18" t="s">
        <v>11</v>
      </c>
      <c r="D159" s="17"/>
      <c r="E159" s="17" t="s">
        <v>12</v>
      </c>
      <c r="F159" s="20" t="s">
        <v>13</v>
      </c>
      <c r="G159" s="21">
        <v>0</v>
      </c>
      <c r="H159" s="19" t="s">
        <v>12</v>
      </c>
    </row>
    <row r="160" spans="1:16" x14ac:dyDescent="0.2">
      <c r="A160" s="17"/>
      <c r="B160" s="17"/>
      <c r="C160" s="22"/>
      <c r="D160" s="17"/>
      <c r="E160" s="17"/>
      <c r="F160" s="23"/>
      <c r="G160" s="23"/>
      <c r="H160" s="19" t="s">
        <v>12</v>
      </c>
    </row>
    <row r="161" spans="1:9" x14ac:dyDescent="0.2">
      <c r="A161" s="17"/>
      <c r="B161" s="17"/>
      <c r="C161" s="18" t="s">
        <v>112</v>
      </c>
      <c r="D161" s="17"/>
      <c r="E161" s="17"/>
      <c r="F161" s="23"/>
      <c r="G161" s="23"/>
      <c r="H161" s="19" t="s">
        <v>12</v>
      </c>
    </row>
    <row r="162" spans="1:9" x14ac:dyDescent="0.2">
      <c r="A162" s="17"/>
      <c r="B162" s="17"/>
      <c r="C162" s="18" t="s">
        <v>11</v>
      </c>
      <c r="D162" s="17"/>
      <c r="E162" s="17" t="s">
        <v>12</v>
      </c>
      <c r="F162" s="20" t="s">
        <v>13</v>
      </c>
      <c r="G162" s="21">
        <v>0</v>
      </c>
      <c r="H162" s="19" t="s">
        <v>12</v>
      </c>
    </row>
    <row r="163" spans="1:9" x14ac:dyDescent="0.2">
      <c r="A163" s="17"/>
      <c r="B163" s="26"/>
      <c r="C163" s="26"/>
      <c r="D163" s="18"/>
      <c r="E163" s="17"/>
      <c r="F163" s="26"/>
      <c r="G163" s="30"/>
      <c r="H163" s="19" t="s">
        <v>12</v>
      </c>
    </row>
    <row r="164" spans="1:9" x14ac:dyDescent="0.2">
      <c r="A164" s="30"/>
      <c r="B164" s="26"/>
      <c r="C164" s="26" t="s">
        <v>113</v>
      </c>
      <c r="D164" s="26"/>
      <c r="E164" s="30"/>
      <c r="F164" s="28">
        <v>-44516.822563840004</v>
      </c>
      <c r="G164" s="29">
        <v>-6.987111E-2</v>
      </c>
      <c r="H164" s="19" t="s">
        <v>12</v>
      </c>
    </row>
    <row r="165" spans="1:9" x14ac:dyDescent="0.2">
      <c r="A165" s="22"/>
      <c r="B165" s="22"/>
      <c r="C165" s="18" t="s">
        <v>114</v>
      </c>
      <c r="D165" s="23"/>
      <c r="E165" s="23"/>
      <c r="F165" s="24">
        <v>637127.724008866</v>
      </c>
      <c r="G165" s="31">
        <v>1.00000008</v>
      </c>
      <c r="H165" s="19" t="s">
        <v>12</v>
      </c>
    </row>
    <row r="166" spans="1:9" x14ac:dyDescent="0.2">
      <c r="A166" s="32"/>
      <c r="B166" s="32"/>
      <c r="C166" s="32"/>
      <c r="D166" s="33"/>
      <c r="E166" s="33"/>
      <c r="F166" s="33"/>
      <c r="G166" s="33"/>
    </row>
    <row r="167" spans="1:9" x14ac:dyDescent="0.2">
      <c r="A167" s="34"/>
      <c r="B167" s="140" t="s">
        <v>620</v>
      </c>
      <c r="C167" s="140"/>
      <c r="D167" s="140"/>
      <c r="E167" s="140"/>
      <c r="F167" s="140"/>
      <c r="G167" s="140"/>
      <c r="H167" s="140"/>
    </row>
    <row r="168" spans="1:9" x14ac:dyDescent="0.2">
      <c r="A168" s="34"/>
      <c r="B168" s="140" t="s">
        <v>621</v>
      </c>
      <c r="C168" s="140"/>
      <c r="D168" s="140"/>
      <c r="E168" s="140"/>
      <c r="F168" s="140"/>
      <c r="G168" s="140"/>
      <c r="H168" s="140"/>
    </row>
    <row r="169" spans="1:9" x14ac:dyDescent="0.2">
      <c r="A169" s="34"/>
      <c r="B169" s="140" t="s">
        <v>622</v>
      </c>
      <c r="C169" s="140"/>
      <c r="D169" s="140"/>
      <c r="E169" s="140"/>
      <c r="F169" s="140"/>
      <c r="G169" s="140"/>
      <c r="H169" s="140"/>
    </row>
    <row r="170" spans="1:9" x14ac:dyDescent="0.2">
      <c r="A170" s="34"/>
      <c r="B170" s="150" t="s">
        <v>681</v>
      </c>
      <c r="C170" s="140"/>
      <c r="D170" s="140"/>
      <c r="E170" s="140"/>
      <c r="F170" s="140"/>
      <c r="G170" s="140"/>
      <c r="H170" s="140"/>
      <c r="I170" s="96"/>
    </row>
    <row r="171" spans="1:9" x14ac:dyDescent="0.2">
      <c r="A171" s="34"/>
      <c r="B171" s="34"/>
      <c r="C171" s="34"/>
      <c r="D171" s="36"/>
      <c r="E171" s="36"/>
      <c r="F171" s="36"/>
      <c r="G171" s="36"/>
    </row>
    <row r="172" spans="1:9" x14ac:dyDescent="0.2">
      <c r="A172" s="34"/>
      <c r="B172" s="141" t="s">
        <v>115</v>
      </c>
      <c r="C172" s="142"/>
      <c r="D172" s="143"/>
      <c r="E172" s="37"/>
      <c r="F172" s="36"/>
      <c r="G172" s="36"/>
    </row>
    <row r="173" spans="1:9" x14ac:dyDescent="0.2">
      <c r="A173" s="34"/>
      <c r="B173" s="135" t="s">
        <v>116</v>
      </c>
      <c r="C173" s="136"/>
      <c r="D173" s="18" t="s">
        <v>641</v>
      </c>
      <c r="E173" s="37"/>
      <c r="F173" s="36"/>
      <c r="G173" s="36"/>
    </row>
    <row r="174" spans="1:9" x14ac:dyDescent="0.2">
      <c r="A174" s="34"/>
      <c r="B174" s="135" t="s">
        <v>118</v>
      </c>
      <c r="C174" s="136"/>
      <c r="D174" s="18" t="s">
        <v>117</v>
      </c>
      <c r="E174" s="37"/>
      <c r="F174" s="36"/>
      <c r="G174" s="36"/>
    </row>
    <row r="175" spans="1:9" x14ac:dyDescent="0.2">
      <c r="A175" s="34"/>
      <c r="B175" s="135" t="s">
        <v>119</v>
      </c>
      <c r="C175" s="136"/>
      <c r="D175" s="23" t="s">
        <v>12</v>
      </c>
      <c r="E175" s="37"/>
      <c r="F175" s="36"/>
      <c r="G175" s="36"/>
    </row>
    <row r="176" spans="1:9" x14ac:dyDescent="0.2">
      <c r="A176" s="38"/>
      <c r="B176" s="39" t="s">
        <v>12</v>
      </c>
      <c r="C176" s="39" t="s">
        <v>623</v>
      </c>
      <c r="D176" s="39" t="s">
        <v>120</v>
      </c>
      <c r="E176" s="38"/>
      <c r="F176" s="38"/>
      <c r="G176" s="38"/>
    </row>
    <row r="177" spans="1:15" x14ac:dyDescent="0.2">
      <c r="A177" s="38"/>
      <c r="B177" s="40" t="s">
        <v>121</v>
      </c>
      <c r="C177" s="41">
        <v>45991</v>
      </c>
      <c r="D177" s="41">
        <v>46022</v>
      </c>
      <c r="E177" s="38"/>
      <c r="F177" s="38"/>
      <c r="G177" s="38"/>
    </row>
    <row r="178" spans="1:15" x14ac:dyDescent="0.2">
      <c r="A178" s="38"/>
      <c r="B178" s="26" t="s">
        <v>122</v>
      </c>
      <c r="C178" s="43">
        <v>2386.9335000000001</v>
      </c>
      <c r="D178" s="43">
        <v>2398.9528</v>
      </c>
      <c r="E178" s="38"/>
      <c r="F178" s="35"/>
      <c r="G178" s="44"/>
    </row>
    <row r="179" spans="1:15" ht="25.5" x14ac:dyDescent="0.2">
      <c r="A179" s="38"/>
      <c r="B179" s="26" t="s">
        <v>744</v>
      </c>
      <c r="C179" s="43">
        <v>1039.7221</v>
      </c>
      <c r="D179" s="43">
        <v>1044.9576</v>
      </c>
      <c r="E179" s="38"/>
      <c r="F179" s="35"/>
      <c r="G179" s="44"/>
    </row>
    <row r="180" spans="1:15" x14ac:dyDescent="0.2">
      <c r="A180" s="38"/>
      <c r="B180" s="26" t="s">
        <v>123</v>
      </c>
      <c r="C180" s="43">
        <v>2357.4783000000002</v>
      </c>
      <c r="D180" s="43">
        <v>2368.9553999999998</v>
      </c>
      <c r="E180" s="38"/>
      <c r="F180" s="35"/>
      <c r="G180" s="44"/>
    </row>
    <row r="181" spans="1:15" ht="25.5" x14ac:dyDescent="0.2">
      <c r="A181" s="38"/>
      <c r="B181" s="26" t="s">
        <v>745</v>
      </c>
      <c r="C181" s="43">
        <v>1038.0898</v>
      </c>
      <c r="D181" s="43">
        <v>1043.1434999999999</v>
      </c>
      <c r="E181" s="38"/>
      <c r="F181" s="35"/>
      <c r="G181" s="44"/>
    </row>
    <row r="182" spans="1:15" x14ac:dyDescent="0.2">
      <c r="A182" s="38"/>
      <c r="B182" s="38"/>
      <c r="C182" s="38"/>
      <c r="D182" s="38"/>
      <c r="E182" s="38"/>
      <c r="F182" s="38"/>
      <c r="G182" s="38"/>
    </row>
    <row r="183" spans="1:15" x14ac:dyDescent="0.2">
      <c r="A183" s="38"/>
      <c r="B183" s="135" t="s">
        <v>625</v>
      </c>
      <c r="C183" s="136"/>
      <c r="D183" s="18" t="s">
        <v>117</v>
      </c>
      <c r="E183" s="38"/>
      <c r="F183" s="38"/>
      <c r="G183" s="38"/>
    </row>
    <row r="184" spans="1:15" x14ac:dyDescent="0.2">
      <c r="A184" s="38"/>
      <c r="B184" s="46"/>
      <c r="C184" s="46"/>
      <c r="D184" s="46"/>
      <c r="E184" s="38"/>
      <c r="F184" s="38"/>
      <c r="G184" s="38"/>
    </row>
    <row r="185" spans="1:15" x14ac:dyDescent="0.2">
      <c r="A185" s="38"/>
      <c r="B185" s="135" t="s">
        <v>124</v>
      </c>
      <c r="C185" s="136"/>
      <c r="D185" s="18" t="s">
        <v>117</v>
      </c>
      <c r="E185" s="48"/>
      <c r="F185" s="38"/>
      <c r="G185" s="38"/>
    </row>
    <row r="186" spans="1:15" x14ac:dyDescent="0.2">
      <c r="A186" s="38"/>
      <c r="B186" s="135" t="s">
        <v>125</v>
      </c>
      <c r="C186" s="136"/>
      <c r="D186" s="18" t="s">
        <v>117</v>
      </c>
      <c r="E186" s="48"/>
      <c r="F186" s="38"/>
      <c r="G186" s="38"/>
    </row>
    <row r="187" spans="1:15" x14ac:dyDescent="0.2">
      <c r="A187" s="38"/>
      <c r="B187" s="135" t="s">
        <v>626</v>
      </c>
      <c r="C187" s="136"/>
      <c r="D187" s="18" t="s">
        <v>117</v>
      </c>
      <c r="E187" s="48"/>
      <c r="F187" s="38"/>
      <c r="G187" s="38"/>
    </row>
    <row r="188" spans="1:15" x14ac:dyDescent="0.2">
      <c r="A188" s="46"/>
      <c r="B188" s="46"/>
      <c r="C188" s="46"/>
      <c r="D188" s="46"/>
      <c r="E188" s="46"/>
      <c r="F188" s="46"/>
      <c r="G188" s="46"/>
      <c r="I188" s="96"/>
      <c r="J188" s="16"/>
    </row>
    <row r="189" spans="1:15" s="50" customFormat="1" x14ac:dyDescent="0.2">
      <c r="B189" s="113" t="s">
        <v>739</v>
      </c>
      <c r="C189" s="113"/>
      <c r="D189" s="113"/>
      <c r="E189" s="113"/>
      <c r="F189" s="113"/>
      <c r="G189" s="113"/>
      <c r="I189" s="96"/>
      <c r="J189" s="16"/>
      <c r="K189" s="49"/>
      <c r="L189" s="49"/>
      <c r="M189" s="49"/>
      <c r="N189" s="49"/>
      <c r="O189"/>
    </row>
    <row r="190" spans="1:15" ht="13.5" customHeight="1" x14ac:dyDescent="0.2">
      <c r="B190" s="161" t="s">
        <v>643</v>
      </c>
      <c r="C190" s="161" t="s">
        <v>644</v>
      </c>
      <c r="D190" s="164" t="s">
        <v>654</v>
      </c>
      <c r="E190" s="165"/>
      <c r="F190" s="166"/>
      <c r="G190" s="167" t="s">
        <v>662</v>
      </c>
      <c r="H190" s="168"/>
      <c r="I190" s="169"/>
      <c r="J190" s="49"/>
      <c r="K190" s="49"/>
      <c r="L190" s="49"/>
      <c r="M190" s="49"/>
      <c r="N190" s="49"/>
      <c r="O190" s="49"/>
    </row>
    <row r="191" spans="1:15" ht="46.5" customHeight="1" x14ac:dyDescent="0.2">
      <c r="B191" s="162"/>
      <c r="C191" s="162"/>
      <c r="D191" s="159" t="s">
        <v>663</v>
      </c>
      <c r="E191" s="159" t="s">
        <v>664</v>
      </c>
      <c r="F191" s="159" t="s">
        <v>665</v>
      </c>
      <c r="G191" s="170" t="s">
        <v>682</v>
      </c>
      <c r="H191" s="171"/>
      <c r="I191" s="159" t="s">
        <v>667</v>
      </c>
      <c r="J191" s="49"/>
      <c r="K191" s="49"/>
      <c r="L191" s="49"/>
      <c r="M191" s="49"/>
      <c r="N191" s="49"/>
      <c r="O191" s="49"/>
    </row>
    <row r="192" spans="1:15" ht="22.5" customHeight="1" x14ac:dyDescent="0.2">
      <c r="B192" s="163"/>
      <c r="C192" s="163"/>
      <c r="D192" s="160"/>
      <c r="E192" s="160"/>
      <c r="F192" s="160"/>
      <c r="G192" s="64" t="s">
        <v>668</v>
      </c>
      <c r="H192" s="64" t="s">
        <v>669</v>
      </c>
      <c r="I192" s="160"/>
      <c r="J192" s="49"/>
      <c r="K192" s="49"/>
      <c r="L192" s="49"/>
      <c r="M192" s="49"/>
      <c r="N192" s="49"/>
      <c r="O192" s="49"/>
    </row>
    <row r="193" spans="2:18" ht="13.5" x14ac:dyDescent="0.25">
      <c r="B193" s="68" t="s">
        <v>670</v>
      </c>
      <c r="C193" s="67" t="s">
        <v>671</v>
      </c>
      <c r="D193" s="131">
        <v>5523.9823999999999</v>
      </c>
      <c r="E193" s="4">
        <v>126.0176</v>
      </c>
      <c r="F193" s="129">
        <f>D193+E193</f>
        <v>5650</v>
      </c>
      <c r="G193" s="2">
        <v>239.15547683099999</v>
      </c>
      <c r="H193" s="2">
        <v>150.66</v>
      </c>
      <c r="I193" s="2">
        <f>G193+H193</f>
        <v>389.81547683099996</v>
      </c>
      <c r="J193" s="49"/>
      <c r="K193" s="49"/>
      <c r="L193" s="49"/>
      <c r="M193" s="49"/>
      <c r="N193" s="49"/>
      <c r="O193" s="49"/>
    </row>
    <row r="194" spans="2:18" ht="6.75" customHeight="1" x14ac:dyDescent="0.25">
      <c r="B194" s="119"/>
      <c r="C194" s="120"/>
      <c r="D194" s="121"/>
      <c r="E194" s="5"/>
      <c r="F194" s="122"/>
      <c r="G194" s="3"/>
      <c r="H194" s="3"/>
      <c r="I194" s="3"/>
      <c r="J194" s="49"/>
      <c r="K194" s="49"/>
      <c r="L194" s="49"/>
      <c r="M194" s="49"/>
      <c r="N194" s="49"/>
      <c r="O194" s="49"/>
    </row>
    <row r="195" spans="2:18" ht="51" customHeight="1" x14ac:dyDescent="0.2">
      <c r="B195" s="158" t="s">
        <v>672</v>
      </c>
      <c r="C195" s="158"/>
      <c r="D195" s="158"/>
      <c r="E195" s="158"/>
      <c r="F195" s="158"/>
      <c r="G195" s="158"/>
      <c r="H195" s="158"/>
      <c r="I195" s="158"/>
      <c r="J195" s="123"/>
      <c r="K195" s="49"/>
      <c r="L195" s="49"/>
      <c r="M195" s="49"/>
      <c r="N195" s="49"/>
      <c r="O195" s="49"/>
    </row>
    <row r="196" spans="2:18" ht="13.5" x14ac:dyDescent="0.25">
      <c r="B196" s="73" t="s">
        <v>673</v>
      </c>
      <c r="I196" s="49"/>
      <c r="J196" s="16"/>
      <c r="K196" s="49"/>
      <c r="L196" s="49"/>
      <c r="M196" s="49"/>
      <c r="N196" s="49"/>
      <c r="O196" s="49"/>
      <c r="P196" s="49"/>
    </row>
    <row r="197" spans="2:18" x14ac:dyDescent="0.2">
      <c r="B197" s="74"/>
      <c r="J197" s="16"/>
      <c r="K197" s="49"/>
      <c r="L197" s="49"/>
      <c r="M197" s="49"/>
      <c r="N197" s="49"/>
      <c r="O197" s="49"/>
    </row>
    <row r="198" spans="2:18" x14ac:dyDescent="0.2">
      <c r="B198" s="74" t="s">
        <v>677</v>
      </c>
      <c r="J198" s="16"/>
      <c r="K198" s="49"/>
      <c r="L198" s="49"/>
      <c r="M198" s="49"/>
      <c r="N198" s="49"/>
      <c r="O198" s="49"/>
    </row>
    <row r="199" spans="2:18" x14ac:dyDescent="0.2">
      <c r="B199" s="74"/>
      <c r="J199" s="16"/>
      <c r="K199" s="49"/>
      <c r="L199" s="49"/>
      <c r="M199" s="49"/>
      <c r="N199" s="49"/>
      <c r="O199" s="49"/>
    </row>
    <row r="200" spans="2:18" x14ac:dyDescent="0.2">
      <c r="B200" s="74" t="s">
        <v>678</v>
      </c>
      <c r="J200" s="16"/>
      <c r="K200" s="49"/>
      <c r="L200" s="49"/>
      <c r="M200" s="49"/>
      <c r="N200" s="49"/>
      <c r="O200" s="49"/>
    </row>
    <row r="201" spans="2:18" x14ac:dyDescent="0.2">
      <c r="B201" s="74"/>
      <c r="J201" s="16"/>
      <c r="K201" s="49"/>
      <c r="L201" s="49"/>
      <c r="M201" s="49"/>
      <c r="N201" s="49"/>
      <c r="O201" s="49"/>
    </row>
    <row r="202" spans="2:18" x14ac:dyDescent="0.2">
      <c r="B202" s="74" t="s">
        <v>679</v>
      </c>
      <c r="J202" s="16"/>
    </row>
    <row r="203" spans="2:18" s="50" customFormat="1" x14ac:dyDescent="0.2">
      <c r="I203" s="96"/>
      <c r="J203" s="16"/>
      <c r="K203" s="49"/>
      <c r="L203" s="49"/>
      <c r="M203" s="49"/>
      <c r="N203" s="49"/>
      <c r="O203"/>
      <c r="R203"/>
    </row>
    <row r="204" spans="2:18" s="50" customFormat="1" x14ac:dyDescent="0.2">
      <c r="B204" s="137" t="s">
        <v>627</v>
      </c>
      <c r="C204" s="138"/>
      <c r="D204" s="139"/>
      <c r="I204" s="96"/>
      <c r="J204" s="16"/>
      <c r="K204" s="49"/>
      <c r="L204" s="49"/>
      <c r="M204" s="49"/>
      <c r="N204" s="49"/>
      <c r="O204"/>
      <c r="R204"/>
    </row>
    <row r="205" spans="2:18" s="50" customFormat="1" ht="25.5" x14ac:dyDescent="0.2">
      <c r="B205" s="133" t="s">
        <v>628</v>
      </c>
      <c r="C205" s="133"/>
      <c r="D205" s="52" t="s">
        <v>299</v>
      </c>
      <c r="I205" s="96"/>
      <c r="J205" s="16"/>
      <c r="K205" s="49"/>
      <c r="L205" s="49"/>
      <c r="M205" s="49"/>
      <c r="N205" s="49"/>
      <c r="O205"/>
      <c r="R205"/>
    </row>
    <row r="206" spans="2:18" s="50" customFormat="1" x14ac:dyDescent="0.2">
      <c r="B206" s="134" t="s">
        <v>629</v>
      </c>
      <c r="C206" s="134"/>
      <c r="D206" s="53"/>
      <c r="I206" s="96"/>
      <c r="J206" s="16"/>
      <c r="K206" s="49"/>
      <c r="L206" s="49"/>
      <c r="M206" s="49"/>
      <c r="N206" s="49"/>
      <c r="O206"/>
      <c r="R206"/>
    </row>
    <row r="207" spans="2:18" s="50" customFormat="1" x14ac:dyDescent="0.2">
      <c r="B207" s="134"/>
      <c r="C207" s="134"/>
      <c r="D207" s="54"/>
      <c r="I207" s="96"/>
      <c r="J207" s="16"/>
      <c r="K207" s="49"/>
      <c r="L207" s="49"/>
      <c r="M207" s="49"/>
      <c r="N207" s="49"/>
      <c r="O207"/>
      <c r="R207"/>
    </row>
    <row r="208" spans="2:18" s="50" customFormat="1" x14ac:dyDescent="0.2">
      <c r="B208" s="134" t="s">
        <v>630</v>
      </c>
      <c r="C208" s="134"/>
      <c r="D208" s="55">
        <v>5.9896104381398576</v>
      </c>
      <c r="I208" s="96"/>
      <c r="J208" s="16"/>
      <c r="K208" s="49"/>
      <c r="L208" s="49"/>
      <c r="M208" s="49"/>
      <c r="N208" s="49"/>
      <c r="O208"/>
      <c r="R208"/>
    </row>
    <row r="209" spans="2:18" s="50" customFormat="1" x14ac:dyDescent="0.2">
      <c r="B209" s="134"/>
      <c r="C209" s="134"/>
      <c r="D209" s="54"/>
      <c r="I209" s="96"/>
      <c r="J209" s="16"/>
      <c r="K209" s="49"/>
      <c r="L209" s="49"/>
      <c r="M209" s="49"/>
      <c r="N209" s="49"/>
      <c r="O209"/>
      <c r="R209"/>
    </row>
    <row r="210" spans="2:18" s="50" customFormat="1" x14ac:dyDescent="0.2">
      <c r="B210" s="134" t="s">
        <v>631</v>
      </c>
      <c r="C210" s="134"/>
      <c r="D210" s="55">
        <v>0.14908080566339924</v>
      </c>
      <c r="I210" s="96"/>
      <c r="J210" s="16"/>
      <c r="K210" s="49"/>
      <c r="L210" s="49"/>
      <c r="M210" s="49"/>
      <c r="N210" s="49"/>
      <c r="O210"/>
      <c r="R210"/>
    </row>
    <row r="211" spans="2:18" s="50" customFormat="1" x14ac:dyDescent="0.2">
      <c r="B211" s="134" t="s">
        <v>632</v>
      </c>
      <c r="C211" s="134"/>
      <c r="D211" s="55">
        <v>0.14908080566339924</v>
      </c>
      <c r="I211" s="96"/>
      <c r="J211" s="16"/>
      <c r="K211" s="49"/>
      <c r="L211" s="49"/>
      <c r="M211" s="49"/>
      <c r="N211" s="49"/>
      <c r="O211"/>
      <c r="R211"/>
    </row>
    <row r="212" spans="2:18" s="50" customFormat="1" x14ac:dyDescent="0.2">
      <c r="B212" s="134"/>
      <c r="C212" s="134"/>
      <c r="D212" s="54"/>
      <c r="I212" s="96"/>
      <c r="J212" s="16"/>
      <c r="K212" s="49"/>
      <c r="L212" s="49"/>
      <c r="M212" s="49"/>
      <c r="N212" s="49"/>
      <c r="O212"/>
      <c r="P212"/>
      <c r="Q212"/>
      <c r="R212"/>
    </row>
    <row r="213" spans="2:18" s="50" customFormat="1" x14ac:dyDescent="0.2">
      <c r="B213" s="134" t="s">
        <v>633</v>
      </c>
      <c r="C213" s="134"/>
      <c r="D213" s="57" t="s">
        <v>738</v>
      </c>
      <c r="I213" s="96"/>
      <c r="J213" s="16"/>
      <c r="K213" s="49"/>
      <c r="L213" s="49"/>
      <c r="M213" s="49"/>
      <c r="N213" s="49"/>
      <c r="O213" s="51"/>
    </row>
    <row r="214" spans="2:18" s="50" customFormat="1" x14ac:dyDescent="0.2">
      <c r="B214" s="145" t="s">
        <v>634</v>
      </c>
      <c r="C214" s="147"/>
      <c r="D214" s="146"/>
      <c r="I214" s="96"/>
      <c r="J214" s="16"/>
      <c r="K214" s="49"/>
      <c r="L214" s="49"/>
      <c r="M214" s="49"/>
      <c r="N214" s="49"/>
      <c r="O214"/>
      <c r="P214"/>
      <c r="Q214"/>
      <c r="R214"/>
    </row>
    <row r="215" spans="2:18" x14ac:dyDescent="0.2">
      <c r="I215" s="96"/>
      <c r="J215" s="16"/>
    </row>
    <row r="216" spans="2:18" x14ac:dyDescent="0.2">
      <c r="B216" s="59" t="s">
        <v>635</v>
      </c>
      <c r="I216" s="96"/>
    </row>
    <row r="217" spans="2:18" x14ac:dyDescent="0.2">
      <c r="I217" s="96"/>
    </row>
    <row r="218" spans="2:18" ht="153.75" customHeight="1" x14ac:dyDescent="0.2">
      <c r="I218" s="96"/>
    </row>
    <row r="219" spans="2:18" x14ac:dyDescent="0.2">
      <c r="I219" s="96"/>
    </row>
    <row r="220" spans="2:18" x14ac:dyDescent="0.2">
      <c r="I220" s="96"/>
    </row>
    <row r="221" spans="2:18" x14ac:dyDescent="0.2">
      <c r="B221" s="59" t="s">
        <v>636</v>
      </c>
      <c r="C221" s="60"/>
      <c r="D221" s="59"/>
      <c r="I221" s="96"/>
    </row>
    <row r="222" spans="2:18" x14ac:dyDescent="0.2">
      <c r="B222" s="59" t="s">
        <v>683</v>
      </c>
      <c r="D222" s="59"/>
      <c r="I222" s="96"/>
    </row>
    <row r="223" spans="2:18" ht="165" customHeight="1" x14ac:dyDescent="0.2">
      <c r="I223" s="96"/>
    </row>
    <row r="224" spans="2:18" x14ac:dyDescent="0.2">
      <c r="I224" s="96"/>
    </row>
    <row r="225" spans="9:10" x14ac:dyDescent="0.2">
      <c r="I225" s="96"/>
      <c r="J225" s="16"/>
    </row>
    <row r="230" spans="9:10" ht="13.9" customHeight="1" x14ac:dyDescent="0.2"/>
    <row r="235" spans="9:10" ht="12.75" customHeight="1" x14ac:dyDescent="0.2"/>
    <row r="236" spans="9:10" ht="12.75" customHeight="1" x14ac:dyDescent="0.2"/>
    <row r="237" spans="9:10" ht="12.75" customHeight="1" x14ac:dyDescent="0.2"/>
  </sheetData>
  <mergeCells count="36">
    <mergeCell ref="B213:C213"/>
    <mergeCell ref="B214:D214"/>
    <mergeCell ref="B208:C208"/>
    <mergeCell ref="B209:C209"/>
    <mergeCell ref="B210:C210"/>
    <mergeCell ref="B211:C211"/>
    <mergeCell ref="B212:C212"/>
    <mergeCell ref="B195:I195"/>
    <mergeCell ref="B204:D204"/>
    <mergeCell ref="B205:C205"/>
    <mergeCell ref="B206:C206"/>
    <mergeCell ref="B207:C207"/>
    <mergeCell ref="D190:F190"/>
    <mergeCell ref="G190:I190"/>
    <mergeCell ref="D191:D192"/>
    <mergeCell ref="E191:E192"/>
    <mergeCell ref="F191:F192"/>
    <mergeCell ref="G191:H191"/>
    <mergeCell ref="I191:I192"/>
    <mergeCell ref="A1:H1"/>
    <mergeCell ref="A2:H2"/>
    <mergeCell ref="A3:H3"/>
    <mergeCell ref="B167:H167"/>
    <mergeCell ref="B168:H168"/>
    <mergeCell ref="B169:H169"/>
    <mergeCell ref="B172:D172"/>
    <mergeCell ref="B173:C173"/>
    <mergeCell ref="B174:C174"/>
    <mergeCell ref="B175:C175"/>
    <mergeCell ref="B170:H170"/>
    <mergeCell ref="B185:C185"/>
    <mergeCell ref="B186:C186"/>
    <mergeCell ref="B183:C183"/>
    <mergeCell ref="B187:C187"/>
    <mergeCell ref="B190:B192"/>
    <mergeCell ref="C190:C192"/>
  </mergeCells>
  <hyperlinks>
    <hyperlink ref="I1" location="Index!B2" display="Index" xr:uid="{A2A264FD-A893-410D-A66E-0AC935B9AF3A}"/>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CA8C5-D731-481E-8FA5-0C1E05B7A258}">
  <sheetPr>
    <outlinePr summaryBelow="0" summaryRight="0"/>
  </sheetPr>
  <dimension ref="A1:S183"/>
  <sheetViews>
    <sheetView showGridLines="0" workbookViewId="0">
      <selection sqref="A1:H1"/>
    </sheetView>
  </sheetViews>
  <sheetFormatPr defaultRowHeight="12.75" x14ac:dyDescent="0.2"/>
  <cols>
    <col min="1" max="1" width="5.85546875" bestFit="1" customWidth="1"/>
    <col min="2" max="2" width="19.28515625" bestFit="1" customWidth="1"/>
    <col min="3" max="3" width="45.5703125" customWidth="1"/>
    <col min="4" max="4" width="18.7109375" customWidth="1"/>
    <col min="5" max="5" width="9.42578125" bestFit="1" customWidth="1"/>
    <col min="6" max="6" width="10.140625" bestFit="1" customWidth="1"/>
    <col min="7" max="7" width="14" bestFit="1" customWidth="1"/>
    <col min="8" max="8" width="9.85546875" bestFit="1" customWidth="1"/>
    <col min="9" max="9" width="5.7109375" bestFit="1" customWidth="1"/>
  </cols>
  <sheetData>
    <row r="1" spans="1:9" ht="15" x14ac:dyDescent="0.2">
      <c r="A1" s="144" t="s">
        <v>0</v>
      </c>
      <c r="B1" s="144"/>
      <c r="C1" s="144"/>
      <c r="D1" s="144"/>
      <c r="E1" s="144"/>
      <c r="F1" s="144"/>
      <c r="G1" s="144"/>
      <c r="H1" s="144"/>
      <c r="I1" s="1" t="s">
        <v>619</v>
      </c>
    </row>
    <row r="2" spans="1:9" ht="15" x14ac:dyDescent="0.2">
      <c r="A2" s="144" t="s">
        <v>476</v>
      </c>
      <c r="B2" s="144"/>
      <c r="C2" s="144"/>
      <c r="D2" s="144"/>
      <c r="E2" s="144"/>
      <c r="F2" s="144"/>
      <c r="G2" s="144"/>
      <c r="H2" s="144"/>
    </row>
    <row r="3" spans="1:9" ht="15" x14ac:dyDescent="0.2">
      <c r="A3" s="144" t="s">
        <v>759</v>
      </c>
      <c r="B3" s="144"/>
      <c r="C3" s="144"/>
      <c r="D3" s="144"/>
      <c r="E3" s="144"/>
      <c r="F3" s="144"/>
      <c r="G3" s="144"/>
      <c r="H3" s="144"/>
    </row>
    <row r="4" spans="1:9" s="16" customFormat="1" ht="30" x14ac:dyDescent="0.2">
      <c r="A4" s="14" t="s">
        <v>2</v>
      </c>
      <c r="B4" s="14" t="s">
        <v>3</v>
      </c>
      <c r="C4" s="14" t="s">
        <v>4</v>
      </c>
      <c r="D4" s="14" t="s">
        <v>5</v>
      </c>
      <c r="E4" s="14" t="s">
        <v>6</v>
      </c>
      <c r="F4" s="14" t="s">
        <v>7</v>
      </c>
      <c r="G4" s="14" t="s">
        <v>8</v>
      </c>
      <c r="H4" s="15" t="s">
        <v>618</v>
      </c>
    </row>
    <row r="5" spans="1:9" x14ac:dyDescent="0.2">
      <c r="A5" s="17"/>
      <c r="B5" s="17"/>
      <c r="C5" s="18" t="s">
        <v>9</v>
      </c>
      <c r="D5" s="17"/>
      <c r="E5" s="17"/>
      <c r="F5" s="17"/>
      <c r="G5" s="17"/>
      <c r="H5" s="19" t="s">
        <v>12</v>
      </c>
    </row>
    <row r="6" spans="1:9" x14ac:dyDescent="0.2">
      <c r="A6" s="17"/>
      <c r="B6" s="17"/>
      <c r="C6" s="18" t="s">
        <v>10</v>
      </c>
      <c r="D6" s="17"/>
      <c r="E6" s="17"/>
      <c r="F6" s="17"/>
      <c r="G6" s="17"/>
      <c r="H6" s="19" t="s">
        <v>12</v>
      </c>
    </row>
    <row r="7" spans="1:9" x14ac:dyDescent="0.2">
      <c r="A7" s="17"/>
      <c r="B7" s="17"/>
      <c r="C7" s="18" t="s">
        <v>11</v>
      </c>
      <c r="D7" s="17"/>
      <c r="E7" s="17" t="s">
        <v>12</v>
      </c>
      <c r="F7" s="20" t="s">
        <v>13</v>
      </c>
      <c r="G7" s="21">
        <v>0</v>
      </c>
      <c r="H7" s="19" t="s">
        <v>12</v>
      </c>
    </row>
    <row r="8" spans="1:9" x14ac:dyDescent="0.2">
      <c r="A8" s="17"/>
      <c r="B8" s="17"/>
      <c r="C8" s="22"/>
      <c r="D8" s="17"/>
      <c r="E8" s="17"/>
      <c r="F8" s="23"/>
      <c r="G8" s="23"/>
      <c r="H8" s="19" t="s">
        <v>12</v>
      </c>
    </row>
    <row r="9" spans="1:9" x14ac:dyDescent="0.2">
      <c r="A9" s="17"/>
      <c r="B9" s="17"/>
      <c r="C9" s="18" t="s">
        <v>14</v>
      </c>
      <c r="D9" s="17"/>
      <c r="E9" s="17"/>
      <c r="F9" s="17"/>
      <c r="G9" s="17"/>
      <c r="H9" s="19" t="s">
        <v>12</v>
      </c>
    </row>
    <row r="10" spans="1:9" x14ac:dyDescent="0.2">
      <c r="A10" s="17"/>
      <c r="B10" s="17"/>
      <c r="C10" s="18" t="s">
        <v>11</v>
      </c>
      <c r="D10" s="17"/>
      <c r="E10" s="17" t="s">
        <v>12</v>
      </c>
      <c r="F10" s="20" t="s">
        <v>13</v>
      </c>
      <c r="G10" s="21">
        <v>0</v>
      </c>
      <c r="H10" s="19" t="s">
        <v>12</v>
      </c>
    </row>
    <row r="11" spans="1:9" x14ac:dyDescent="0.2">
      <c r="A11" s="17"/>
      <c r="B11" s="17"/>
      <c r="C11" s="22"/>
      <c r="D11" s="17"/>
      <c r="E11" s="17"/>
      <c r="F11" s="23"/>
      <c r="G11" s="23"/>
      <c r="H11" s="19" t="s">
        <v>12</v>
      </c>
    </row>
    <row r="12" spans="1:9" x14ac:dyDescent="0.2">
      <c r="A12" s="17"/>
      <c r="B12" s="17"/>
      <c r="C12" s="18" t="s">
        <v>15</v>
      </c>
      <c r="D12" s="17"/>
      <c r="E12" s="17"/>
      <c r="F12" s="17"/>
      <c r="G12" s="17"/>
      <c r="H12" s="19" t="s">
        <v>12</v>
      </c>
    </row>
    <row r="13" spans="1:9" x14ac:dyDescent="0.2">
      <c r="A13" s="17"/>
      <c r="B13" s="17"/>
      <c r="C13" s="18" t="s">
        <v>11</v>
      </c>
      <c r="D13" s="17"/>
      <c r="E13" s="17" t="s">
        <v>12</v>
      </c>
      <c r="F13" s="20" t="s">
        <v>13</v>
      </c>
      <c r="G13" s="21">
        <v>0</v>
      </c>
      <c r="H13" s="19" t="s">
        <v>12</v>
      </c>
    </row>
    <row r="14" spans="1:9" x14ac:dyDescent="0.2">
      <c r="A14" s="17"/>
      <c r="B14" s="17"/>
      <c r="C14" s="22"/>
      <c r="D14" s="17"/>
      <c r="E14" s="17"/>
      <c r="F14" s="23"/>
      <c r="G14" s="23"/>
      <c r="H14" s="19" t="s">
        <v>12</v>
      </c>
    </row>
    <row r="15" spans="1:9" x14ac:dyDescent="0.2">
      <c r="A15" s="17"/>
      <c r="B15" s="17"/>
      <c r="C15" s="18" t="s">
        <v>16</v>
      </c>
      <c r="D15" s="17"/>
      <c r="E15" s="17"/>
      <c r="F15" s="17"/>
      <c r="G15" s="17"/>
      <c r="H15" s="19" t="s">
        <v>12</v>
      </c>
    </row>
    <row r="16" spans="1:9" x14ac:dyDescent="0.2">
      <c r="A16" s="17"/>
      <c r="B16" s="17"/>
      <c r="C16" s="18" t="s">
        <v>11</v>
      </c>
      <c r="D16" s="17"/>
      <c r="E16" s="17" t="s">
        <v>12</v>
      </c>
      <c r="F16" s="20" t="s">
        <v>13</v>
      </c>
      <c r="G16" s="21">
        <v>0</v>
      </c>
      <c r="H16" s="19" t="s">
        <v>12</v>
      </c>
    </row>
    <row r="17" spans="1:8" x14ac:dyDescent="0.2">
      <c r="A17" s="17"/>
      <c r="B17" s="17"/>
      <c r="C17" s="22"/>
      <c r="D17" s="17"/>
      <c r="E17" s="17"/>
      <c r="F17" s="23"/>
      <c r="G17" s="23"/>
      <c r="H17" s="19" t="s">
        <v>12</v>
      </c>
    </row>
    <row r="18" spans="1:8" x14ac:dyDescent="0.2">
      <c r="A18" s="17"/>
      <c r="B18" s="17"/>
      <c r="C18" s="18" t="s">
        <v>17</v>
      </c>
      <c r="D18" s="17"/>
      <c r="E18" s="17"/>
      <c r="F18" s="23"/>
      <c r="G18" s="23"/>
      <c r="H18" s="19" t="s">
        <v>12</v>
      </c>
    </row>
    <row r="19" spans="1:8" x14ac:dyDescent="0.2">
      <c r="A19" s="17"/>
      <c r="B19" s="17"/>
      <c r="C19" s="18" t="s">
        <v>11</v>
      </c>
      <c r="D19" s="17"/>
      <c r="E19" s="17" t="s">
        <v>12</v>
      </c>
      <c r="F19" s="20" t="s">
        <v>13</v>
      </c>
      <c r="G19" s="21">
        <v>0</v>
      </c>
      <c r="H19" s="19" t="s">
        <v>12</v>
      </c>
    </row>
    <row r="20" spans="1:8" x14ac:dyDescent="0.2">
      <c r="A20" s="17"/>
      <c r="B20" s="17"/>
      <c r="C20" s="22"/>
      <c r="D20" s="17"/>
      <c r="E20" s="17"/>
      <c r="F20" s="23"/>
      <c r="G20" s="23"/>
      <c r="H20" s="19" t="s">
        <v>12</v>
      </c>
    </row>
    <row r="21" spans="1:8" x14ac:dyDescent="0.2">
      <c r="A21" s="17"/>
      <c r="B21" s="17"/>
      <c r="C21" s="18" t="s">
        <v>18</v>
      </c>
      <c r="D21" s="17"/>
      <c r="E21" s="17"/>
      <c r="F21" s="23"/>
      <c r="G21" s="23"/>
      <c r="H21" s="19" t="s">
        <v>12</v>
      </c>
    </row>
    <row r="22" spans="1:8" x14ac:dyDescent="0.2">
      <c r="A22" s="17"/>
      <c r="B22" s="17"/>
      <c r="C22" s="18" t="s">
        <v>11</v>
      </c>
      <c r="D22" s="17"/>
      <c r="E22" s="17" t="s">
        <v>12</v>
      </c>
      <c r="F22" s="20" t="s">
        <v>13</v>
      </c>
      <c r="G22" s="21">
        <v>0</v>
      </c>
      <c r="H22" s="19" t="s">
        <v>12</v>
      </c>
    </row>
    <row r="23" spans="1:8" x14ac:dyDescent="0.2">
      <c r="A23" s="17"/>
      <c r="B23" s="17"/>
      <c r="C23" s="22"/>
      <c r="D23" s="17"/>
      <c r="E23" s="17"/>
      <c r="F23" s="23"/>
      <c r="G23" s="23"/>
      <c r="H23" s="19" t="s">
        <v>12</v>
      </c>
    </row>
    <row r="24" spans="1:8" x14ac:dyDescent="0.2">
      <c r="A24" s="17"/>
      <c r="B24" s="17"/>
      <c r="C24" s="18" t="s">
        <v>19</v>
      </c>
      <c r="D24" s="17"/>
      <c r="E24" s="17"/>
      <c r="F24" s="24">
        <v>0</v>
      </c>
      <c r="G24" s="21">
        <v>0</v>
      </c>
      <c r="H24" s="19" t="s">
        <v>12</v>
      </c>
    </row>
    <row r="25" spans="1:8" x14ac:dyDescent="0.2">
      <c r="A25" s="17"/>
      <c r="B25" s="17"/>
      <c r="C25" s="22"/>
      <c r="D25" s="17"/>
      <c r="E25" s="17"/>
      <c r="F25" s="23"/>
      <c r="G25" s="23"/>
      <c r="H25" s="19" t="s">
        <v>12</v>
      </c>
    </row>
    <row r="26" spans="1:8" x14ac:dyDescent="0.2">
      <c r="A26" s="17"/>
      <c r="B26" s="17"/>
      <c r="C26" s="18" t="s">
        <v>20</v>
      </c>
      <c r="D26" s="17"/>
      <c r="E26" s="17"/>
      <c r="F26" s="23"/>
      <c r="G26" s="23"/>
      <c r="H26" s="19" t="s">
        <v>12</v>
      </c>
    </row>
    <row r="27" spans="1:8" x14ac:dyDescent="0.2">
      <c r="A27" s="17"/>
      <c r="B27" s="17"/>
      <c r="C27" s="18" t="s">
        <v>10</v>
      </c>
      <c r="D27" s="17"/>
      <c r="E27" s="17"/>
      <c r="F27" s="23"/>
      <c r="G27" s="23"/>
      <c r="H27" s="19" t="s">
        <v>12</v>
      </c>
    </row>
    <row r="28" spans="1:8" x14ac:dyDescent="0.2">
      <c r="A28" s="25">
        <v>1</v>
      </c>
      <c r="B28" s="26" t="s">
        <v>477</v>
      </c>
      <c r="C28" s="26" t="s">
        <v>478</v>
      </c>
      <c r="D28" s="26" t="s">
        <v>28</v>
      </c>
      <c r="E28" s="27">
        <v>1000</v>
      </c>
      <c r="F28" s="28">
        <v>1018.712</v>
      </c>
      <c r="G28" s="29">
        <v>5.3711229999999999E-2</v>
      </c>
      <c r="H28" s="19">
        <v>6.8388</v>
      </c>
    </row>
    <row r="29" spans="1:8" ht="25.5" x14ac:dyDescent="0.2">
      <c r="A29" s="25">
        <v>2</v>
      </c>
      <c r="B29" s="26" t="s">
        <v>31</v>
      </c>
      <c r="C29" s="26" t="s">
        <v>32</v>
      </c>
      <c r="D29" s="26" t="s">
        <v>23</v>
      </c>
      <c r="E29" s="27">
        <v>1000</v>
      </c>
      <c r="F29" s="28">
        <v>1017.977</v>
      </c>
      <c r="G29" s="29">
        <v>5.3672480000000002E-2</v>
      </c>
      <c r="H29" s="19">
        <v>6.98</v>
      </c>
    </row>
    <row r="30" spans="1:8" x14ac:dyDescent="0.2">
      <c r="A30" s="25">
        <v>3</v>
      </c>
      <c r="B30" s="26" t="s">
        <v>55</v>
      </c>
      <c r="C30" s="26" t="s">
        <v>56</v>
      </c>
      <c r="D30" s="26" t="s">
        <v>28</v>
      </c>
      <c r="E30" s="27">
        <v>1000</v>
      </c>
      <c r="F30" s="28">
        <v>1013.64</v>
      </c>
      <c r="G30" s="29">
        <v>5.3443810000000001E-2</v>
      </c>
      <c r="H30" s="19">
        <v>6.7689000000000004</v>
      </c>
    </row>
    <row r="31" spans="1:8" x14ac:dyDescent="0.2">
      <c r="A31" s="25">
        <v>4</v>
      </c>
      <c r="B31" s="26" t="s">
        <v>262</v>
      </c>
      <c r="C31" s="26" t="s">
        <v>263</v>
      </c>
      <c r="D31" s="26" t="s">
        <v>264</v>
      </c>
      <c r="E31" s="27">
        <v>1000</v>
      </c>
      <c r="F31" s="28">
        <v>1013.194</v>
      </c>
      <c r="G31" s="29">
        <v>5.3420299999999997E-2</v>
      </c>
      <c r="H31" s="19">
        <v>7.1849999999999996</v>
      </c>
    </row>
    <row r="32" spans="1:8" ht="25.5" x14ac:dyDescent="0.2">
      <c r="A32" s="25">
        <v>5</v>
      </c>
      <c r="B32" s="26" t="s">
        <v>479</v>
      </c>
      <c r="C32" s="26" t="s">
        <v>480</v>
      </c>
      <c r="D32" s="26" t="s">
        <v>261</v>
      </c>
      <c r="E32" s="27">
        <v>500</v>
      </c>
      <c r="F32" s="28">
        <v>513.16849999999999</v>
      </c>
      <c r="G32" s="29">
        <v>2.7056630000000002E-2</v>
      </c>
      <c r="H32" s="19">
        <v>7.58</v>
      </c>
    </row>
    <row r="33" spans="1:8" x14ac:dyDescent="0.2">
      <c r="A33" s="25">
        <v>6</v>
      </c>
      <c r="B33" s="26" t="s">
        <v>65</v>
      </c>
      <c r="C33" s="26" t="s">
        <v>66</v>
      </c>
      <c r="D33" s="26" t="s">
        <v>23</v>
      </c>
      <c r="E33" s="27">
        <v>50</v>
      </c>
      <c r="F33" s="28">
        <v>508.51400000000001</v>
      </c>
      <c r="G33" s="29">
        <v>2.681122E-2</v>
      </c>
      <c r="H33" s="19">
        <v>7.03</v>
      </c>
    </row>
    <row r="34" spans="1:8" x14ac:dyDescent="0.2">
      <c r="A34" s="25">
        <v>7</v>
      </c>
      <c r="B34" s="26" t="s">
        <v>282</v>
      </c>
      <c r="C34" s="26" t="s">
        <v>283</v>
      </c>
      <c r="D34" s="26" t="s">
        <v>261</v>
      </c>
      <c r="E34" s="27">
        <v>500</v>
      </c>
      <c r="F34" s="28">
        <v>508.2355</v>
      </c>
      <c r="G34" s="29">
        <v>2.6796540000000001E-2</v>
      </c>
      <c r="H34" s="19">
        <v>7.75</v>
      </c>
    </row>
    <row r="35" spans="1:8" ht="25.5" x14ac:dyDescent="0.2">
      <c r="A35" s="25">
        <v>8</v>
      </c>
      <c r="B35" s="26" t="s">
        <v>24</v>
      </c>
      <c r="C35" s="26" t="s">
        <v>25</v>
      </c>
      <c r="D35" s="26" t="s">
        <v>23</v>
      </c>
      <c r="E35" s="27">
        <v>500</v>
      </c>
      <c r="F35" s="28">
        <v>506.536</v>
      </c>
      <c r="G35" s="29">
        <v>2.670693E-2</v>
      </c>
      <c r="H35" s="19">
        <v>6.9119000000000002</v>
      </c>
    </row>
    <row r="36" spans="1:8" x14ac:dyDescent="0.2">
      <c r="A36" s="25">
        <v>9</v>
      </c>
      <c r="B36" s="26" t="s">
        <v>133</v>
      </c>
      <c r="C36" s="26" t="s">
        <v>134</v>
      </c>
      <c r="D36" s="26" t="s">
        <v>23</v>
      </c>
      <c r="E36" s="27">
        <v>500</v>
      </c>
      <c r="F36" s="28">
        <v>505.69600000000003</v>
      </c>
      <c r="G36" s="29">
        <v>2.6662640000000001E-2</v>
      </c>
      <c r="H36" s="19">
        <v>6.7567000000000004</v>
      </c>
    </row>
    <row r="37" spans="1:8" x14ac:dyDescent="0.2">
      <c r="A37" s="25">
        <v>10</v>
      </c>
      <c r="B37" s="26" t="s">
        <v>278</v>
      </c>
      <c r="C37" s="26" t="s">
        <v>279</v>
      </c>
      <c r="D37" s="26" t="s">
        <v>28</v>
      </c>
      <c r="E37" s="27">
        <v>500</v>
      </c>
      <c r="F37" s="28">
        <v>505.55349999999999</v>
      </c>
      <c r="G37" s="29">
        <v>2.6655129999999999E-2</v>
      </c>
      <c r="H37" s="19">
        <v>6.7949999999999999</v>
      </c>
    </row>
    <row r="38" spans="1:8" x14ac:dyDescent="0.2">
      <c r="A38" s="25">
        <v>11</v>
      </c>
      <c r="B38" s="26" t="s">
        <v>272</v>
      </c>
      <c r="C38" s="26" t="s">
        <v>273</v>
      </c>
      <c r="D38" s="26" t="s">
        <v>28</v>
      </c>
      <c r="E38" s="27">
        <v>500</v>
      </c>
      <c r="F38" s="28">
        <v>504.69850000000002</v>
      </c>
      <c r="G38" s="29">
        <v>2.661005E-2</v>
      </c>
      <c r="H38" s="19">
        <v>7.09</v>
      </c>
    </row>
    <row r="39" spans="1:8" x14ac:dyDescent="0.2">
      <c r="A39" s="25">
        <v>12</v>
      </c>
      <c r="B39" s="26" t="s">
        <v>481</v>
      </c>
      <c r="C39" s="26" t="s">
        <v>482</v>
      </c>
      <c r="D39" s="26" t="s">
        <v>256</v>
      </c>
      <c r="E39" s="27">
        <v>500</v>
      </c>
      <c r="F39" s="28">
        <v>503.33249999999998</v>
      </c>
      <c r="G39" s="29">
        <v>2.6538030000000001E-2</v>
      </c>
      <c r="H39" s="19">
        <v>7.8</v>
      </c>
    </row>
    <row r="40" spans="1:8" x14ac:dyDescent="0.2">
      <c r="A40" s="25">
        <v>13</v>
      </c>
      <c r="B40" s="26" t="s">
        <v>254</v>
      </c>
      <c r="C40" s="26" t="s">
        <v>255</v>
      </c>
      <c r="D40" s="26" t="s">
        <v>256</v>
      </c>
      <c r="E40" s="27">
        <v>500</v>
      </c>
      <c r="F40" s="28">
        <v>502.86500000000001</v>
      </c>
      <c r="G40" s="29">
        <v>2.651338E-2</v>
      </c>
      <c r="H40" s="19">
        <v>7.2649999999999997</v>
      </c>
    </row>
    <row r="41" spans="1:8" x14ac:dyDescent="0.2">
      <c r="A41" s="25">
        <v>14</v>
      </c>
      <c r="B41" s="26" t="s">
        <v>257</v>
      </c>
      <c r="C41" s="26" t="s">
        <v>258</v>
      </c>
      <c r="D41" s="26" t="s">
        <v>28</v>
      </c>
      <c r="E41" s="27">
        <v>500</v>
      </c>
      <c r="F41" s="28">
        <v>501.81299999999999</v>
      </c>
      <c r="G41" s="29">
        <v>2.6457910000000001E-2</v>
      </c>
      <c r="H41" s="19">
        <v>6.55</v>
      </c>
    </row>
    <row r="42" spans="1:8" x14ac:dyDescent="0.2">
      <c r="A42" s="25">
        <v>15</v>
      </c>
      <c r="B42" s="26" t="s">
        <v>268</v>
      </c>
      <c r="C42" s="26" t="s">
        <v>269</v>
      </c>
      <c r="D42" s="26" t="s">
        <v>28</v>
      </c>
      <c r="E42" s="27">
        <v>50</v>
      </c>
      <c r="F42" s="28">
        <v>501.75349999999997</v>
      </c>
      <c r="G42" s="29">
        <v>2.6454780000000001E-2</v>
      </c>
      <c r="H42" s="19">
        <v>6.5949999999999998</v>
      </c>
    </row>
    <row r="43" spans="1:8" ht="25.5" x14ac:dyDescent="0.2">
      <c r="A43" s="25">
        <v>16</v>
      </c>
      <c r="B43" s="26" t="s">
        <v>270</v>
      </c>
      <c r="C43" s="26" t="s">
        <v>271</v>
      </c>
      <c r="D43" s="26" t="s">
        <v>23</v>
      </c>
      <c r="E43" s="27">
        <v>500</v>
      </c>
      <c r="F43" s="28">
        <v>501.642</v>
      </c>
      <c r="G43" s="29">
        <v>2.6448900000000001E-2</v>
      </c>
      <c r="H43" s="19">
        <v>6.7438000000000002</v>
      </c>
    </row>
    <row r="44" spans="1:8" x14ac:dyDescent="0.2">
      <c r="A44" s="25">
        <v>17</v>
      </c>
      <c r="B44" s="26" t="s">
        <v>483</v>
      </c>
      <c r="C44" s="26" t="s">
        <v>484</v>
      </c>
      <c r="D44" s="26" t="s">
        <v>28</v>
      </c>
      <c r="E44" s="27">
        <v>500</v>
      </c>
      <c r="F44" s="28">
        <v>501.37549999999999</v>
      </c>
      <c r="G44" s="29">
        <v>2.6434849999999999E-2</v>
      </c>
      <c r="H44" s="19">
        <v>6.8</v>
      </c>
    </row>
    <row r="45" spans="1:8" x14ac:dyDescent="0.2">
      <c r="A45" s="25">
        <v>18</v>
      </c>
      <c r="B45" s="26" t="s">
        <v>284</v>
      </c>
      <c r="C45" s="26" t="s">
        <v>285</v>
      </c>
      <c r="D45" s="26" t="s">
        <v>286</v>
      </c>
      <c r="E45" s="27">
        <v>500</v>
      </c>
      <c r="F45" s="28">
        <v>501.25650000000002</v>
      </c>
      <c r="G45" s="29">
        <v>2.6428569999999998E-2</v>
      </c>
      <c r="H45" s="19">
        <v>8.6850000000000005</v>
      </c>
    </row>
    <row r="46" spans="1:8" x14ac:dyDescent="0.2">
      <c r="A46" s="25">
        <v>19</v>
      </c>
      <c r="B46" s="26" t="s">
        <v>485</v>
      </c>
      <c r="C46" s="26" t="s">
        <v>486</v>
      </c>
      <c r="D46" s="26" t="s">
        <v>23</v>
      </c>
      <c r="E46" s="27">
        <v>50</v>
      </c>
      <c r="F46" s="28">
        <v>497.40499999999997</v>
      </c>
      <c r="G46" s="29">
        <v>2.6225499999999999E-2</v>
      </c>
      <c r="H46" s="19">
        <v>6.84</v>
      </c>
    </row>
    <row r="47" spans="1:8" x14ac:dyDescent="0.2">
      <c r="A47" s="25">
        <v>20</v>
      </c>
      <c r="B47" s="26" t="s">
        <v>251</v>
      </c>
      <c r="C47" s="26" t="s">
        <v>252</v>
      </c>
      <c r="D47" s="26" t="s">
        <v>253</v>
      </c>
      <c r="E47" s="27">
        <v>300</v>
      </c>
      <c r="F47" s="28">
        <v>301.86540000000002</v>
      </c>
      <c r="G47" s="29">
        <v>1.5915749999999999E-2</v>
      </c>
      <c r="H47" s="19">
        <v>6.8550000000000004</v>
      </c>
    </row>
    <row r="48" spans="1:8" x14ac:dyDescent="0.2">
      <c r="A48" s="17"/>
      <c r="B48" s="17"/>
      <c r="C48" s="18" t="s">
        <v>11</v>
      </c>
      <c r="D48" s="17"/>
      <c r="E48" s="17" t="s">
        <v>12</v>
      </c>
      <c r="F48" s="24">
        <v>11929.233399999999</v>
      </c>
      <c r="G48" s="21">
        <v>0.62896463000000002</v>
      </c>
      <c r="H48" s="19" t="s">
        <v>12</v>
      </c>
    </row>
    <row r="49" spans="1:8" x14ac:dyDescent="0.2">
      <c r="A49" s="17"/>
      <c r="B49" s="17"/>
      <c r="C49" s="22"/>
      <c r="D49" s="17"/>
      <c r="E49" s="17"/>
      <c r="F49" s="23"/>
      <c r="G49" s="23"/>
      <c r="H49" s="19" t="s">
        <v>12</v>
      </c>
    </row>
    <row r="50" spans="1:8" x14ac:dyDescent="0.2">
      <c r="A50" s="17"/>
      <c r="B50" s="17"/>
      <c r="C50" s="18" t="s">
        <v>77</v>
      </c>
      <c r="D50" s="17"/>
      <c r="E50" s="17"/>
      <c r="F50" s="17"/>
      <c r="G50" s="17"/>
      <c r="H50" s="19" t="s">
        <v>12</v>
      </c>
    </row>
    <row r="51" spans="1:8" x14ac:dyDescent="0.2">
      <c r="A51" s="17"/>
      <c r="B51" s="17"/>
      <c r="C51" s="18" t="s">
        <v>11</v>
      </c>
      <c r="D51" s="17"/>
      <c r="E51" s="17" t="s">
        <v>12</v>
      </c>
      <c r="F51" s="20" t="s">
        <v>13</v>
      </c>
      <c r="G51" s="21">
        <v>0</v>
      </c>
      <c r="H51" s="19" t="s">
        <v>12</v>
      </c>
    </row>
    <row r="52" spans="1:8" x14ac:dyDescent="0.2">
      <c r="A52" s="17"/>
      <c r="B52" s="17"/>
      <c r="C52" s="22"/>
      <c r="D52" s="17"/>
      <c r="E52" s="17"/>
      <c r="F52" s="23"/>
      <c r="G52" s="23"/>
      <c r="H52" s="19" t="s">
        <v>12</v>
      </c>
    </row>
    <row r="53" spans="1:8" x14ac:dyDescent="0.2">
      <c r="A53" s="17"/>
      <c r="B53" s="17"/>
      <c r="C53" s="18" t="s">
        <v>78</v>
      </c>
      <c r="D53" s="17"/>
      <c r="E53" s="17"/>
      <c r="F53" s="17"/>
      <c r="G53" s="17"/>
      <c r="H53" s="19" t="s">
        <v>12</v>
      </c>
    </row>
    <row r="54" spans="1:8" x14ac:dyDescent="0.2">
      <c r="A54" s="25">
        <v>1</v>
      </c>
      <c r="B54" s="26" t="s">
        <v>82</v>
      </c>
      <c r="C54" s="26" t="s">
        <v>83</v>
      </c>
      <c r="D54" s="26" t="s">
        <v>81</v>
      </c>
      <c r="E54" s="27">
        <v>2000000</v>
      </c>
      <c r="F54" s="28">
        <v>2017.9259999999999</v>
      </c>
      <c r="G54" s="29">
        <v>0.10639443</v>
      </c>
      <c r="H54" s="19">
        <v>6.7618999999999998</v>
      </c>
    </row>
    <row r="55" spans="1:8" ht="25.5" x14ac:dyDescent="0.2">
      <c r="A55" s="25">
        <v>2</v>
      </c>
      <c r="B55" s="26" t="s">
        <v>289</v>
      </c>
      <c r="C55" s="26" t="s">
        <v>290</v>
      </c>
      <c r="D55" s="26" t="s">
        <v>81</v>
      </c>
      <c r="E55" s="27">
        <v>1500000</v>
      </c>
      <c r="F55" s="28">
        <v>1517.595</v>
      </c>
      <c r="G55" s="29">
        <v>8.0014660000000001E-2</v>
      </c>
      <c r="H55" s="19">
        <v>6.6909000000000001</v>
      </c>
    </row>
    <row r="56" spans="1:8" x14ac:dyDescent="0.2">
      <c r="A56" s="25">
        <v>3</v>
      </c>
      <c r="B56" s="26" t="s">
        <v>84</v>
      </c>
      <c r="C56" s="26" t="s">
        <v>85</v>
      </c>
      <c r="D56" s="26" t="s">
        <v>81</v>
      </c>
      <c r="E56" s="27">
        <v>500000</v>
      </c>
      <c r="F56" s="28">
        <v>519.23649999999998</v>
      </c>
      <c r="G56" s="29">
        <v>2.7376560000000001E-2</v>
      </c>
      <c r="H56" s="19">
        <v>6.4870000000000001</v>
      </c>
    </row>
    <row r="57" spans="1:8" x14ac:dyDescent="0.2">
      <c r="A57" s="25">
        <v>4</v>
      </c>
      <c r="B57" s="26" t="s">
        <v>487</v>
      </c>
      <c r="C57" s="26" t="s">
        <v>488</v>
      </c>
      <c r="D57" s="26" t="s">
        <v>81</v>
      </c>
      <c r="E57" s="27">
        <v>500000</v>
      </c>
      <c r="F57" s="28">
        <v>515.26800000000003</v>
      </c>
      <c r="G57" s="29">
        <v>2.7167319999999998E-2</v>
      </c>
      <c r="H57" s="19">
        <v>6.1279000000000003</v>
      </c>
    </row>
    <row r="58" spans="1:8" x14ac:dyDescent="0.2">
      <c r="A58" s="25">
        <v>5</v>
      </c>
      <c r="B58" s="26" t="s">
        <v>489</v>
      </c>
      <c r="C58" s="26" t="s">
        <v>490</v>
      </c>
      <c r="D58" s="26" t="s">
        <v>81</v>
      </c>
      <c r="E58" s="27">
        <v>500000</v>
      </c>
      <c r="F58" s="28">
        <v>514.30799999999999</v>
      </c>
      <c r="G58" s="29">
        <v>2.7116709999999999E-2</v>
      </c>
      <c r="H58" s="19">
        <v>6.7526999999999999</v>
      </c>
    </row>
    <row r="59" spans="1:8" x14ac:dyDescent="0.2">
      <c r="A59" s="25">
        <v>6</v>
      </c>
      <c r="B59" s="26" t="s">
        <v>90</v>
      </c>
      <c r="C59" s="26" t="s">
        <v>91</v>
      </c>
      <c r="D59" s="26" t="s">
        <v>81</v>
      </c>
      <c r="E59" s="27">
        <v>500000</v>
      </c>
      <c r="F59" s="28">
        <v>512.45050000000003</v>
      </c>
      <c r="G59" s="29">
        <v>2.7018770000000001E-2</v>
      </c>
      <c r="H59" s="19">
        <v>6.9814999999999996</v>
      </c>
    </row>
    <row r="60" spans="1:8" ht="25.5" x14ac:dyDescent="0.2">
      <c r="A60" s="25">
        <v>7</v>
      </c>
      <c r="B60" s="26" t="s">
        <v>491</v>
      </c>
      <c r="C60" s="26" t="s">
        <v>492</v>
      </c>
      <c r="D60" s="26" t="s">
        <v>81</v>
      </c>
      <c r="E60" s="27">
        <v>500000</v>
      </c>
      <c r="F60" s="28">
        <v>503.59199999999998</v>
      </c>
      <c r="G60" s="29">
        <v>2.6551709999999999E-2</v>
      </c>
      <c r="H60" s="19">
        <v>7.4534000000000002</v>
      </c>
    </row>
    <row r="61" spans="1:8" x14ac:dyDescent="0.2">
      <c r="A61" s="17"/>
      <c r="B61" s="17"/>
      <c r="C61" s="18" t="s">
        <v>11</v>
      </c>
      <c r="D61" s="17"/>
      <c r="E61" s="17" t="s">
        <v>12</v>
      </c>
      <c r="F61" s="24">
        <v>6100.3760000000002</v>
      </c>
      <c r="G61" s="21">
        <v>0.32164016000000001</v>
      </c>
      <c r="H61" s="19" t="s">
        <v>12</v>
      </c>
    </row>
    <row r="62" spans="1:8" x14ac:dyDescent="0.2">
      <c r="A62" s="17"/>
      <c r="B62" s="17"/>
      <c r="C62" s="22"/>
      <c r="D62" s="17"/>
      <c r="E62" s="17"/>
      <c r="F62" s="23"/>
      <c r="G62" s="23"/>
      <c r="H62" s="19" t="s">
        <v>12</v>
      </c>
    </row>
    <row r="63" spans="1:8" x14ac:dyDescent="0.2">
      <c r="A63" s="17"/>
      <c r="B63" s="17"/>
      <c r="C63" s="18" t="s">
        <v>94</v>
      </c>
      <c r="D63" s="17"/>
      <c r="E63" s="17"/>
      <c r="F63" s="23"/>
      <c r="G63" s="23"/>
      <c r="H63" s="19" t="s">
        <v>12</v>
      </c>
    </row>
    <row r="64" spans="1:8" x14ac:dyDescent="0.2">
      <c r="A64" s="17"/>
      <c r="B64" s="17"/>
      <c r="C64" s="18" t="s">
        <v>11</v>
      </c>
      <c r="D64" s="17"/>
      <c r="E64" s="17" t="s">
        <v>12</v>
      </c>
      <c r="F64" s="20" t="s">
        <v>13</v>
      </c>
      <c r="G64" s="21">
        <v>0</v>
      </c>
      <c r="H64" s="19" t="s">
        <v>12</v>
      </c>
    </row>
    <row r="65" spans="1:8" x14ac:dyDescent="0.2">
      <c r="A65" s="17"/>
      <c r="B65" s="17"/>
      <c r="C65" s="22"/>
      <c r="D65" s="17"/>
      <c r="E65" s="17"/>
      <c r="F65" s="23"/>
      <c r="G65" s="23"/>
      <c r="H65" s="19" t="s">
        <v>12</v>
      </c>
    </row>
    <row r="66" spans="1:8" x14ac:dyDescent="0.2">
      <c r="A66" s="17"/>
      <c r="B66" s="17"/>
      <c r="C66" s="18" t="s">
        <v>95</v>
      </c>
      <c r="D66" s="17"/>
      <c r="E66" s="17"/>
      <c r="F66" s="24">
        <v>18029.609400000001</v>
      </c>
      <c r="G66" s="21">
        <v>0.95060478999999998</v>
      </c>
      <c r="H66" s="19" t="s">
        <v>12</v>
      </c>
    </row>
    <row r="67" spans="1:8" x14ac:dyDescent="0.2">
      <c r="A67" s="17"/>
      <c r="B67" s="17"/>
      <c r="C67" s="22"/>
      <c r="D67" s="17"/>
      <c r="E67" s="17"/>
      <c r="F67" s="23"/>
      <c r="G67" s="23"/>
      <c r="H67" s="19" t="s">
        <v>12</v>
      </c>
    </row>
    <row r="68" spans="1:8" x14ac:dyDescent="0.2">
      <c r="A68" s="17"/>
      <c r="B68" s="17"/>
      <c r="C68" s="18" t="s">
        <v>96</v>
      </c>
      <c r="D68" s="17"/>
      <c r="E68" s="17"/>
      <c r="F68" s="23"/>
      <c r="G68" s="23"/>
      <c r="H68" s="19" t="s">
        <v>12</v>
      </c>
    </row>
    <row r="69" spans="1:8" x14ac:dyDescent="0.2">
      <c r="A69" s="17"/>
      <c r="B69" s="17"/>
      <c r="C69" s="18" t="s">
        <v>97</v>
      </c>
      <c r="D69" s="17"/>
      <c r="E69" s="17"/>
      <c r="F69" s="23"/>
      <c r="G69" s="23"/>
      <c r="H69" s="19" t="s">
        <v>12</v>
      </c>
    </row>
    <row r="70" spans="1:8" x14ac:dyDescent="0.2">
      <c r="A70" s="17"/>
      <c r="B70" s="17"/>
      <c r="C70" s="18" t="s">
        <v>11</v>
      </c>
      <c r="D70" s="17"/>
      <c r="E70" s="17" t="s">
        <v>12</v>
      </c>
      <c r="F70" s="20" t="s">
        <v>13</v>
      </c>
      <c r="G70" s="21">
        <v>0</v>
      </c>
      <c r="H70" s="19" t="s">
        <v>12</v>
      </c>
    </row>
    <row r="71" spans="1:8" x14ac:dyDescent="0.2">
      <c r="A71" s="17"/>
      <c r="B71" s="17"/>
      <c r="C71" s="22"/>
      <c r="D71" s="17"/>
      <c r="E71" s="17"/>
      <c r="F71" s="23"/>
      <c r="G71" s="23"/>
      <c r="H71" s="19" t="s">
        <v>12</v>
      </c>
    </row>
    <row r="72" spans="1:8" x14ac:dyDescent="0.2">
      <c r="A72" s="17"/>
      <c r="B72" s="17"/>
      <c r="C72" s="18" t="s">
        <v>101</v>
      </c>
      <c r="D72" s="17"/>
      <c r="E72" s="17"/>
      <c r="F72" s="23"/>
      <c r="G72" s="23"/>
      <c r="H72" s="19" t="s">
        <v>12</v>
      </c>
    </row>
    <row r="73" spans="1:8" x14ac:dyDescent="0.2">
      <c r="A73" s="17"/>
      <c r="B73" s="17"/>
      <c r="C73" s="18" t="s">
        <v>11</v>
      </c>
      <c r="D73" s="17"/>
      <c r="E73" s="17" t="s">
        <v>12</v>
      </c>
      <c r="F73" s="20" t="s">
        <v>13</v>
      </c>
      <c r="G73" s="21">
        <v>0</v>
      </c>
      <c r="H73" s="19" t="s">
        <v>12</v>
      </c>
    </row>
    <row r="74" spans="1:8" x14ac:dyDescent="0.2">
      <c r="A74" s="17"/>
      <c r="B74" s="17"/>
      <c r="C74" s="22"/>
      <c r="D74" s="17"/>
      <c r="E74" s="17"/>
      <c r="F74" s="23"/>
      <c r="G74" s="23"/>
      <c r="H74" s="19" t="s">
        <v>12</v>
      </c>
    </row>
    <row r="75" spans="1:8" x14ac:dyDescent="0.2">
      <c r="A75" s="17"/>
      <c r="B75" s="17"/>
      <c r="C75" s="18" t="s">
        <v>102</v>
      </c>
      <c r="D75" s="17"/>
      <c r="E75" s="17"/>
      <c r="F75" s="23"/>
      <c r="G75" s="23"/>
      <c r="H75" s="19" t="s">
        <v>12</v>
      </c>
    </row>
    <row r="76" spans="1:8" x14ac:dyDescent="0.2">
      <c r="A76" s="17"/>
      <c r="B76" s="17"/>
      <c r="C76" s="18" t="s">
        <v>11</v>
      </c>
      <c r="D76" s="17"/>
      <c r="E76" s="17" t="s">
        <v>12</v>
      </c>
      <c r="F76" s="20" t="s">
        <v>13</v>
      </c>
      <c r="G76" s="21">
        <v>0</v>
      </c>
      <c r="H76" s="19" t="s">
        <v>12</v>
      </c>
    </row>
    <row r="77" spans="1:8" x14ac:dyDescent="0.2">
      <c r="A77" s="17"/>
      <c r="B77" s="17"/>
      <c r="C77" s="22"/>
      <c r="D77" s="17"/>
      <c r="E77" s="17"/>
      <c r="F77" s="23"/>
      <c r="G77" s="23"/>
      <c r="H77" s="19" t="s">
        <v>12</v>
      </c>
    </row>
    <row r="78" spans="1:8" x14ac:dyDescent="0.2">
      <c r="A78" s="17"/>
      <c r="B78" s="17"/>
      <c r="C78" s="18" t="s">
        <v>103</v>
      </c>
      <c r="D78" s="17"/>
      <c r="E78" s="17"/>
      <c r="F78" s="23"/>
      <c r="G78" s="23"/>
      <c r="H78" s="19" t="s">
        <v>12</v>
      </c>
    </row>
    <row r="79" spans="1:8" x14ac:dyDescent="0.2">
      <c r="A79" s="25">
        <v>1</v>
      </c>
      <c r="B79" s="26"/>
      <c r="C79" s="26" t="s">
        <v>104</v>
      </c>
      <c r="D79" s="26"/>
      <c r="E79" s="30"/>
      <c r="F79" s="28">
        <v>219.07987399999999</v>
      </c>
      <c r="G79" s="29">
        <v>1.1550909999999999E-2</v>
      </c>
      <c r="H79" s="19">
        <v>5.42</v>
      </c>
    </row>
    <row r="80" spans="1:8" x14ac:dyDescent="0.2">
      <c r="A80" s="17"/>
      <c r="B80" s="17"/>
      <c r="C80" s="18" t="s">
        <v>11</v>
      </c>
      <c r="D80" s="17"/>
      <c r="E80" s="17" t="s">
        <v>12</v>
      </c>
      <c r="F80" s="24">
        <v>219.07987399999999</v>
      </c>
      <c r="G80" s="21">
        <v>1.1550909999999999E-2</v>
      </c>
      <c r="H80" s="19" t="s">
        <v>12</v>
      </c>
    </row>
    <row r="81" spans="1:16" x14ac:dyDescent="0.2">
      <c r="A81" s="17"/>
      <c r="B81" s="17"/>
      <c r="C81" s="22"/>
      <c r="D81" s="17"/>
      <c r="E81" s="17"/>
      <c r="F81" s="23"/>
      <c r="G81" s="23"/>
      <c r="H81" s="19" t="s">
        <v>12</v>
      </c>
    </row>
    <row r="82" spans="1:16" x14ac:dyDescent="0.2">
      <c r="A82" s="17"/>
      <c r="B82" s="17"/>
      <c r="C82" s="18" t="s">
        <v>105</v>
      </c>
      <c r="D82" s="17"/>
      <c r="E82" s="17"/>
      <c r="F82" s="24">
        <v>219.07987399999999</v>
      </c>
      <c r="G82" s="21">
        <v>1.1550909999999999E-2</v>
      </c>
      <c r="H82" s="19" t="s">
        <v>12</v>
      </c>
    </row>
    <row r="83" spans="1:16" x14ac:dyDescent="0.2">
      <c r="A83" s="17"/>
      <c r="B83" s="17"/>
      <c r="C83" s="23"/>
      <c r="D83" s="17"/>
      <c r="E83" s="17"/>
      <c r="F83" s="17"/>
      <c r="G83" s="17"/>
      <c r="H83" s="19" t="s">
        <v>12</v>
      </c>
    </row>
    <row r="84" spans="1:16" x14ac:dyDescent="0.2">
      <c r="A84" s="17"/>
      <c r="B84" s="17"/>
      <c r="C84" s="18" t="s">
        <v>106</v>
      </c>
      <c r="D84" s="17"/>
      <c r="E84" s="17"/>
      <c r="F84" s="17"/>
      <c r="G84" s="17"/>
      <c r="H84" s="19" t="s">
        <v>12</v>
      </c>
    </row>
    <row r="85" spans="1:16" x14ac:dyDescent="0.2">
      <c r="A85" s="17"/>
      <c r="B85" s="17"/>
      <c r="C85" s="18" t="s">
        <v>107</v>
      </c>
      <c r="D85" s="17"/>
      <c r="E85" s="17"/>
      <c r="F85" s="17"/>
      <c r="G85" s="17"/>
      <c r="H85" s="19" t="s">
        <v>12</v>
      </c>
    </row>
    <row r="86" spans="1:16" x14ac:dyDescent="0.2">
      <c r="A86" s="17"/>
      <c r="B86" s="17"/>
      <c r="C86" s="18" t="s">
        <v>11</v>
      </c>
      <c r="D86" s="17"/>
      <c r="E86" s="17" t="s">
        <v>12</v>
      </c>
      <c r="F86" s="20" t="s">
        <v>13</v>
      </c>
      <c r="G86" s="21">
        <v>0</v>
      </c>
      <c r="H86" s="19" t="s">
        <v>12</v>
      </c>
    </row>
    <row r="87" spans="1:16" x14ac:dyDescent="0.2">
      <c r="A87" s="17"/>
      <c r="B87" s="17"/>
      <c r="C87" s="22"/>
      <c r="D87" s="17"/>
      <c r="E87" s="17"/>
      <c r="F87" s="23"/>
      <c r="G87" s="23"/>
      <c r="H87" s="19" t="s">
        <v>12</v>
      </c>
    </row>
    <row r="88" spans="1:16" x14ac:dyDescent="0.2">
      <c r="A88" s="17"/>
      <c r="B88" s="17"/>
      <c r="C88" s="18" t="s">
        <v>624</v>
      </c>
      <c r="D88" s="17"/>
      <c r="E88" s="17"/>
      <c r="F88" s="23"/>
      <c r="G88" s="23"/>
      <c r="H88" s="19"/>
      <c r="J88" s="49"/>
      <c r="K88" s="49"/>
      <c r="L88" s="49"/>
      <c r="M88" s="49"/>
      <c r="N88" s="61"/>
      <c r="O88" s="61"/>
      <c r="P88" s="61"/>
    </row>
    <row r="89" spans="1:16" x14ac:dyDescent="0.2">
      <c r="A89" s="25">
        <v>1</v>
      </c>
      <c r="B89" s="26" t="s">
        <v>108</v>
      </c>
      <c r="C89" s="26" t="s">
        <v>109</v>
      </c>
      <c r="D89" s="26"/>
      <c r="E89" s="62">
        <v>543.85400000000004</v>
      </c>
      <c r="F89" s="28">
        <v>62.835761574999999</v>
      </c>
      <c r="G89" s="29">
        <v>3.31299E-3</v>
      </c>
      <c r="H89" s="19"/>
    </row>
    <row r="90" spans="1:16" x14ac:dyDescent="0.2">
      <c r="A90" s="17"/>
      <c r="B90" s="17"/>
      <c r="C90" s="18" t="s">
        <v>11</v>
      </c>
      <c r="D90" s="17"/>
      <c r="E90" s="17" t="s">
        <v>12</v>
      </c>
      <c r="F90" s="24">
        <f>SUM(F89)</f>
        <v>62.835761574999999</v>
      </c>
      <c r="G90" s="21">
        <f>SUM(G89)</f>
        <v>3.31299E-3</v>
      </c>
      <c r="H90" s="19"/>
    </row>
    <row r="91" spans="1:16" x14ac:dyDescent="0.2">
      <c r="A91" s="17"/>
      <c r="B91" s="17"/>
      <c r="C91" s="22"/>
      <c r="D91" s="17"/>
      <c r="E91" s="17"/>
      <c r="F91" s="23"/>
      <c r="G91" s="23"/>
      <c r="H91" s="19" t="s">
        <v>12</v>
      </c>
    </row>
    <row r="92" spans="1:16" x14ac:dyDescent="0.2">
      <c r="A92" s="17"/>
      <c r="B92" s="17"/>
      <c r="C92" s="18" t="s">
        <v>110</v>
      </c>
      <c r="D92" s="17"/>
      <c r="E92" s="17"/>
      <c r="F92" s="17"/>
      <c r="G92" s="17"/>
      <c r="H92" s="19" t="s">
        <v>12</v>
      </c>
    </row>
    <row r="93" spans="1:16" x14ac:dyDescent="0.2">
      <c r="A93" s="17"/>
      <c r="B93" s="17"/>
      <c r="C93" s="18" t="s">
        <v>111</v>
      </c>
      <c r="D93" s="17"/>
      <c r="E93" s="17"/>
      <c r="F93" s="17"/>
      <c r="G93" s="17"/>
      <c r="H93" s="19" t="s">
        <v>12</v>
      </c>
    </row>
    <row r="94" spans="1:16" x14ac:dyDescent="0.2">
      <c r="A94" s="17"/>
      <c r="B94" s="17"/>
      <c r="C94" s="18" t="s">
        <v>11</v>
      </c>
      <c r="D94" s="17"/>
      <c r="E94" s="17" t="s">
        <v>12</v>
      </c>
      <c r="F94" s="20" t="s">
        <v>13</v>
      </c>
      <c r="G94" s="21">
        <v>0</v>
      </c>
      <c r="H94" s="19" t="s">
        <v>12</v>
      </c>
    </row>
    <row r="95" spans="1:16" x14ac:dyDescent="0.2">
      <c r="A95" s="17"/>
      <c r="B95" s="17"/>
      <c r="C95" s="22"/>
      <c r="D95" s="17"/>
      <c r="E95" s="17"/>
      <c r="F95" s="23"/>
      <c r="G95" s="23"/>
      <c r="H95" s="19" t="s">
        <v>12</v>
      </c>
    </row>
    <row r="96" spans="1:16" x14ac:dyDescent="0.2">
      <c r="A96" s="17"/>
      <c r="B96" s="17"/>
      <c r="C96" s="18" t="s">
        <v>112</v>
      </c>
      <c r="D96" s="17"/>
      <c r="E96" s="17"/>
      <c r="F96" s="23"/>
      <c r="G96" s="23"/>
      <c r="H96" s="19" t="s">
        <v>12</v>
      </c>
    </row>
    <row r="97" spans="1:8" x14ac:dyDescent="0.2">
      <c r="A97" s="17"/>
      <c r="B97" s="17"/>
      <c r="C97" s="18" t="s">
        <v>11</v>
      </c>
      <c r="D97" s="17"/>
      <c r="E97" s="17" t="s">
        <v>12</v>
      </c>
      <c r="F97" s="20" t="s">
        <v>13</v>
      </c>
      <c r="G97" s="21">
        <v>0</v>
      </c>
      <c r="H97" s="19" t="s">
        <v>12</v>
      </c>
    </row>
    <row r="98" spans="1:8" x14ac:dyDescent="0.2">
      <c r="A98" s="17"/>
      <c r="B98" s="17"/>
      <c r="C98" s="22"/>
      <c r="D98" s="17"/>
      <c r="E98" s="17"/>
      <c r="F98" s="23"/>
      <c r="G98" s="23"/>
      <c r="H98" s="19" t="s">
        <v>12</v>
      </c>
    </row>
    <row r="99" spans="1:8" x14ac:dyDescent="0.2">
      <c r="A99" s="17"/>
      <c r="B99" s="26"/>
      <c r="C99" s="26"/>
      <c r="D99" s="18"/>
      <c r="E99" s="17"/>
      <c r="F99" s="26"/>
      <c r="G99" s="30"/>
      <c r="H99" s="19" t="s">
        <v>12</v>
      </c>
    </row>
    <row r="100" spans="1:8" x14ac:dyDescent="0.2">
      <c r="A100" s="30"/>
      <c r="B100" s="26"/>
      <c r="C100" s="26" t="s">
        <v>113</v>
      </c>
      <c r="D100" s="26"/>
      <c r="E100" s="30"/>
      <c r="F100" s="28">
        <v>654.93698606999999</v>
      </c>
      <c r="G100" s="29">
        <v>3.4531319999999997E-2</v>
      </c>
      <c r="H100" s="19" t="s">
        <v>12</v>
      </c>
    </row>
    <row r="101" spans="1:8" x14ac:dyDescent="0.2">
      <c r="A101" s="22"/>
      <c r="B101" s="22"/>
      <c r="C101" s="18" t="s">
        <v>114</v>
      </c>
      <c r="D101" s="23"/>
      <c r="E101" s="23"/>
      <c r="F101" s="24">
        <v>18966.462021644998</v>
      </c>
      <c r="G101" s="31">
        <v>1.0000000099999999</v>
      </c>
      <c r="H101" s="19" t="s">
        <v>12</v>
      </c>
    </row>
    <row r="102" spans="1:8" x14ac:dyDescent="0.2">
      <c r="A102" s="32"/>
      <c r="B102" s="32"/>
      <c r="C102" s="32"/>
      <c r="D102" s="33"/>
      <c r="E102" s="33"/>
      <c r="F102" s="33"/>
      <c r="G102" s="33"/>
    </row>
    <row r="103" spans="1:8" x14ac:dyDescent="0.2">
      <c r="A103" s="34"/>
      <c r="B103" s="140" t="s">
        <v>620</v>
      </c>
      <c r="C103" s="140"/>
      <c r="D103" s="140"/>
      <c r="E103" s="140"/>
      <c r="F103" s="140"/>
      <c r="G103" s="140"/>
      <c r="H103" s="140"/>
    </row>
    <row r="104" spans="1:8" x14ac:dyDescent="0.2">
      <c r="A104" s="34"/>
      <c r="B104" s="140" t="s">
        <v>621</v>
      </c>
      <c r="C104" s="140"/>
      <c r="D104" s="140"/>
      <c r="E104" s="140"/>
      <c r="F104" s="140"/>
      <c r="G104" s="140"/>
      <c r="H104" s="140"/>
    </row>
    <row r="105" spans="1:8" x14ac:dyDescent="0.2">
      <c r="A105" s="34"/>
      <c r="B105" s="140" t="s">
        <v>622</v>
      </c>
      <c r="C105" s="140"/>
      <c r="D105" s="140"/>
      <c r="E105" s="140"/>
      <c r="F105" s="140"/>
      <c r="G105" s="140"/>
      <c r="H105" s="140"/>
    </row>
    <row r="106" spans="1:8" x14ac:dyDescent="0.2">
      <c r="A106" s="34"/>
      <c r="B106" s="34"/>
      <c r="C106" s="34"/>
      <c r="D106" s="36"/>
      <c r="E106" s="36"/>
      <c r="F106" s="36"/>
      <c r="G106" s="36"/>
    </row>
    <row r="107" spans="1:8" x14ac:dyDescent="0.2">
      <c r="A107" s="34"/>
      <c r="B107" s="141" t="s">
        <v>115</v>
      </c>
      <c r="C107" s="142"/>
      <c r="D107" s="143"/>
      <c r="E107" s="37"/>
      <c r="F107" s="36"/>
      <c r="G107" s="36"/>
    </row>
    <row r="108" spans="1:8" x14ac:dyDescent="0.2">
      <c r="A108" s="34"/>
      <c r="B108" s="135" t="s">
        <v>116</v>
      </c>
      <c r="C108" s="136"/>
      <c r="D108" s="18" t="s">
        <v>641</v>
      </c>
      <c r="E108" s="37"/>
      <c r="F108" s="36"/>
      <c r="G108" s="36"/>
    </row>
    <row r="109" spans="1:8" x14ac:dyDescent="0.2">
      <c r="A109" s="34"/>
      <c r="B109" s="135" t="s">
        <v>118</v>
      </c>
      <c r="C109" s="136"/>
      <c r="D109" s="18" t="s">
        <v>117</v>
      </c>
      <c r="E109" s="37"/>
      <c r="F109" s="36"/>
      <c r="G109" s="36"/>
    </row>
    <row r="110" spans="1:8" x14ac:dyDescent="0.2">
      <c r="A110" s="34"/>
      <c r="B110" s="135" t="s">
        <v>119</v>
      </c>
      <c r="C110" s="136"/>
      <c r="D110" s="23" t="s">
        <v>12</v>
      </c>
      <c r="E110" s="37"/>
      <c r="F110" s="36"/>
      <c r="G110" s="36"/>
    </row>
    <row r="111" spans="1:8" x14ac:dyDescent="0.2">
      <c r="A111" s="38"/>
      <c r="B111" s="39" t="s">
        <v>12</v>
      </c>
      <c r="C111" s="39" t="s">
        <v>623</v>
      </c>
      <c r="D111" s="39" t="s">
        <v>120</v>
      </c>
      <c r="E111" s="38"/>
      <c r="F111" s="38"/>
      <c r="G111" s="38"/>
    </row>
    <row r="112" spans="1:8" x14ac:dyDescent="0.2">
      <c r="A112" s="38"/>
      <c r="B112" s="40" t="s">
        <v>121</v>
      </c>
      <c r="C112" s="41">
        <v>45991</v>
      </c>
      <c r="D112" s="41">
        <v>46022</v>
      </c>
      <c r="E112" s="38"/>
      <c r="F112" s="38"/>
      <c r="G112" s="38"/>
    </row>
    <row r="113" spans="1:19" x14ac:dyDescent="0.2">
      <c r="A113" s="38"/>
      <c r="B113" s="26" t="s">
        <v>122</v>
      </c>
      <c r="C113" s="43">
        <v>49.298299999999998</v>
      </c>
      <c r="D113" s="43">
        <v>49.415100000000002</v>
      </c>
      <c r="E113" s="38"/>
      <c r="F113" s="35"/>
      <c r="G113" s="44"/>
    </row>
    <row r="114" spans="1:19" ht="25.5" x14ac:dyDescent="0.2">
      <c r="A114" s="38"/>
      <c r="B114" s="26" t="s">
        <v>744</v>
      </c>
      <c r="C114" s="43">
        <v>13.200799999999999</v>
      </c>
      <c r="D114" s="43">
        <v>13.232100000000001</v>
      </c>
      <c r="E114" s="38"/>
      <c r="F114" s="35"/>
      <c r="G114" s="44"/>
    </row>
    <row r="115" spans="1:19" x14ac:dyDescent="0.2">
      <c r="A115" s="38"/>
      <c r="B115" s="26" t="s">
        <v>123</v>
      </c>
      <c r="C115" s="43">
        <v>45.441099999999999</v>
      </c>
      <c r="D115" s="43">
        <v>45.527799999999999</v>
      </c>
      <c r="E115" s="38"/>
      <c r="F115" s="35"/>
      <c r="G115" s="44"/>
    </row>
    <row r="116" spans="1:19" ht="25.5" x14ac:dyDescent="0.2">
      <c r="A116" s="38"/>
      <c r="B116" s="26" t="s">
        <v>745</v>
      </c>
      <c r="C116" s="43">
        <v>13.0997</v>
      </c>
      <c r="D116" s="43">
        <v>13.1248</v>
      </c>
      <c r="E116" s="38"/>
      <c r="F116" s="35"/>
      <c r="G116" s="44"/>
    </row>
    <row r="117" spans="1:19" x14ac:dyDescent="0.2">
      <c r="A117" s="38"/>
      <c r="B117" s="38"/>
      <c r="C117" s="38"/>
      <c r="D117" s="38"/>
      <c r="E117" s="38"/>
      <c r="F117" s="38"/>
      <c r="G117" s="38"/>
    </row>
    <row r="118" spans="1:19" x14ac:dyDescent="0.2">
      <c r="A118" s="38"/>
      <c r="B118" s="135" t="s">
        <v>625</v>
      </c>
      <c r="C118" s="136"/>
      <c r="D118" s="18" t="s">
        <v>117</v>
      </c>
      <c r="E118" s="38"/>
      <c r="F118" s="38"/>
      <c r="G118" s="38"/>
    </row>
    <row r="119" spans="1:19" x14ac:dyDescent="0.2">
      <c r="A119" s="38"/>
      <c r="B119" s="46"/>
      <c r="C119" s="46"/>
      <c r="D119" s="46"/>
      <c r="E119" s="38"/>
      <c r="F119" s="38"/>
      <c r="G119" s="38"/>
    </row>
    <row r="120" spans="1:19" x14ac:dyDescent="0.2">
      <c r="A120" s="38"/>
      <c r="B120" s="135" t="s">
        <v>124</v>
      </c>
      <c r="C120" s="136"/>
      <c r="D120" s="18" t="s">
        <v>117</v>
      </c>
      <c r="E120" s="48"/>
      <c r="F120" s="38"/>
      <c r="G120" s="38"/>
    </row>
    <row r="121" spans="1:19" x14ac:dyDescent="0.2">
      <c r="A121" s="38"/>
      <c r="B121" s="135" t="s">
        <v>125</v>
      </c>
      <c r="C121" s="136"/>
      <c r="D121" s="18" t="s">
        <v>117</v>
      </c>
      <c r="E121" s="48"/>
      <c r="F121" s="38"/>
      <c r="G121" s="38"/>
    </row>
    <row r="122" spans="1:19" x14ac:dyDescent="0.2">
      <c r="A122" s="38"/>
      <c r="B122" s="135" t="s">
        <v>626</v>
      </c>
      <c r="C122" s="136"/>
      <c r="D122" s="18" t="s">
        <v>117</v>
      </c>
      <c r="E122" s="48"/>
      <c r="F122" s="38"/>
      <c r="G122" s="38"/>
    </row>
    <row r="123" spans="1:19" x14ac:dyDescent="0.2">
      <c r="A123" s="46"/>
      <c r="B123" s="46"/>
      <c r="C123" s="46"/>
      <c r="D123" s="46"/>
      <c r="E123" s="46"/>
      <c r="F123" s="46"/>
      <c r="G123" s="46"/>
      <c r="J123" s="16"/>
    </row>
    <row r="124" spans="1:19" s="50" customFormat="1" x14ac:dyDescent="0.2">
      <c r="B124" s="137" t="s">
        <v>627</v>
      </c>
      <c r="C124" s="138"/>
      <c r="D124" s="139"/>
      <c r="I124"/>
      <c r="J124" s="16"/>
      <c r="K124"/>
      <c r="L124" s="49"/>
      <c r="M124" s="49"/>
      <c r="N124" s="49"/>
      <c r="O124" s="51"/>
      <c r="R124"/>
      <c r="S124"/>
    </row>
    <row r="125" spans="1:19" s="50" customFormat="1" ht="25.5" x14ac:dyDescent="0.2">
      <c r="B125" s="133" t="s">
        <v>628</v>
      </c>
      <c r="C125" s="133"/>
      <c r="D125" s="52" t="s">
        <v>476</v>
      </c>
      <c r="I125"/>
      <c r="J125" s="16"/>
      <c r="K125"/>
      <c r="L125" s="49"/>
      <c r="M125" s="49"/>
      <c r="N125" s="49"/>
      <c r="O125" s="51"/>
      <c r="R125"/>
      <c r="S125"/>
    </row>
    <row r="126" spans="1:19" s="50" customFormat="1" x14ac:dyDescent="0.2">
      <c r="B126" s="134" t="s">
        <v>629</v>
      </c>
      <c r="C126" s="134"/>
      <c r="D126" s="53"/>
      <c r="I126"/>
      <c r="J126" s="16"/>
      <c r="K126"/>
      <c r="L126" s="49"/>
      <c r="M126" s="49"/>
      <c r="N126" s="49"/>
      <c r="O126" s="51"/>
      <c r="R126"/>
      <c r="S126"/>
    </row>
    <row r="127" spans="1:19" s="50" customFormat="1" x14ac:dyDescent="0.2">
      <c r="B127" s="134"/>
      <c r="C127" s="134"/>
      <c r="D127" s="54"/>
      <c r="I127"/>
      <c r="J127" s="16"/>
      <c r="K127"/>
      <c r="L127" s="49"/>
      <c r="M127" s="49"/>
      <c r="N127" s="49"/>
      <c r="O127" s="51"/>
      <c r="R127"/>
      <c r="S127"/>
    </row>
    <row r="128" spans="1:19" s="50" customFormat="1" x14ac:dyDescent="0.2">
      <c r="B128" s="134" t="s">
        <v>630</v>
      </c>
      <c r="C128" s="134"/>
      <c r="D128" s="55">
        <v>6.9485395975827196</v>
      </c>
      <c r="I128"/>
      <c r="J128" s="16"/>
      <c r="K128"/>
      <c r="L128" s="49"/>
      <c r="M128" s="49"/>
      <c r="N128" s="49"/>
      <c r="O128" s="51"/>
    </row>
    <row r="129" spans="2:15" s="50" customFormat="1" x14ac:dyDescent="0.2">
      <c r="B129" s="134"/>
      <c r="C129" s="134"/>
      <c r="D129" s="54"/>
      <c r="I129"/>
      <c r="J129" s="16"/>
      <c r="K129"/>
      <c r="L129" s="49"/>
      <c r="M129" s="49"/>
      <c r="N129" s="49"/>
      <c r="O129" s="51"/>
    </row>
    <row r="130" spans="2:15" s="50" customFormat="1" x14ac:dyDescent="0.2">
      <c r="B130" s="134" t="s">
        <v>631</v>
      </c>
      <c r="C130" s="134"/>
      <c r="D130" s="55">
        <v>2.7502489893022757</v>
      </c>
      <c r="I130"/>
      <c r="J130" s="16"/>
      <c r="K130"/>
      <c r="L130" s="49"/>
      <c r="M130" s="49"/>
      <c r="N130" s="49"/>
      <c r="O130" s="51"/>
    </row>
    <row r="131" spans="2:15" s="50" customFormat="1" x14ac:dyDescent="0.2">
      <c r="B131" s="134" t="s">
        <v>642</v>
      </c>
      <c r="C131" s="134"/>
      <c r="D131" s="55">
        <v>3.3486945720908006</v>
      </c>
      <c r="I131"/>
      <c r="J131" s="16"/>
      <c r="K131"/>
      <c r="L131" s="49"/>
      <c r="M131" s="49"/>
      <c r="N131" s="49"/>
      <c r="O131" s="51"/>
    </row>
    <row r="132" spans="2:15" s="50" customFormat="1" x14ac:dyDescent="0.2">
      <c r="B132" s="134"/>
      <c r="C132" s="134"/>
      <c r="D132" s="54"/>
      <c r="I132"/>
      <c r="J132" s="16"/>
      <c r="K132"/>
      <c r="L132" s="49"/>
      <c r="M132" s="49"/>
      <c r="N132" s="49"/>
      <c r="O132" s="51"/>
    </row>
    <row r="133" spans="2:15" s="50" customFormat="1" x14ac:dyDescent="0.2">
      <c r="B133" s="134" t="s">
        <v>633</v>
      </c>
      <c r="C133" s="134"/>
      <c r="D133" s="57" t="s">
        <v>738</v>
      </c>
      <c r="I133"/>
      <c r="J133" s="16"/>
      <c r="K133" s="49"/>
      <c r="L133" s="49"/>
      <c r="M133" s="49"/>
      <c r="N133" s="49"/>
      <c r="O133" s="51"/>
    </row>
    <row r="134" spans="2:15" s="50" customFormat="1" x14ac:dyDescent="0.2">
      <c r="B134" s="145" t="s">
        <v>634</v>
      </c>
      <c r="C134" s="147"/>
      <c r="D134" s="146"/>
      <c r="I134"/>
      <c r="J134" s="16"/>
      <c r="K134"/>
      <c r="L134" s="49"/>
      <c r="M134" s="49"/>
      <c r="N134" s="49"/>
      <c r="O134" s="51"/>
    </row>
    <row r="135" spans="2:15" x14ac:dyDescent="0.2">
      <c r="J135" s="16"/>
    </row>
    <row r="136" spans="2:15" ht="13.5" x14ac:dyDescent="0.2">
      <c r="B136" s="172" t="s">
        <v>739</v>
      </c>
      <c r="C136" s="172"/>
      <c r="D136" s="172"/>
      <c r="E136" s="172"/>
      <c r="F136" s="172"/>
      <c r="G136" s="172"/>
      <c r="H136" s="172"/>
    </row>
    <row r="137" spans="2:15" ht="13.5" x14ac:dyDescent="0.2">
      <c r="B137" s="127"/>
      <c r="C137" s="127"/>
      <c r="D137" s="127"/>
      <c r="E137" s="127"/>
      <c r="F137" s="127"/>
      <c r="G137" s="127"/>
      <c r="H137" s="127"/>
      <c r="J137" s="49"/>
      <c r="K137" s="49"/>
      <c r="L137" s="49"/>
      <c r="M137" s="49"/>
      <c r="N137" s="49"/>
      <c r="O137" s="49"/>
    </row>
    <row r="138" spans="2:15" ht="13.5" x14ac:dyDescent="0.25">
      <c r="B138" s="69" t="s">
        <v>643</v>
      </c>
      <c r="C138" s="69" t="s">
        <v>644</v>
      </c>
      <c r="D138" s="173" t="s">
        <v>645</v>
      </c>
      <c r="E138" s="174"/>
      <c r="F138" s="175"/>
      <c r="G138" s="176" t="s">
        <v>646</v>
      </c>
      <c r="H138" s="177"/>
      <c r="J138" s="49"/>
      <c r="K138" s="49"/>
      <c r="L138" s="49"/>
      <c r="M138" s="49"/>
      <c r="N138" s="49"/>
      <c r="O138" s="49"/>
    </row>
    <row r="139" spans="2:15" ht="27" x14ac:dyDescent="0.25">
      <c r="B139" s="68" t="s">
        <v>651</v>
      </c>
      <c r="C139" s="67" t="s">
        <v>684</v>
      </c>
      <c r="D139" s="178">
        <v>0</v>
      </c>
      <c r="E139" s="179"/>
      <c r="F139" s="180"/>
      <c r="G139" s="178">
        <v>0</v>
      </c>
      <c r="H139" s="180"/>
      <c r="J139" s="49"/>
      <c r="K139" s="49"/>
      <c r="L139" s="49"/>
      <c r="M139" s="49"/>
      <c r="N139" s="49"/>
      <c r="O139" s="49"/>
    </row>
    <row r="140" spans="2:15" ht="27" x14ac:dyDescent="0.25">
      <c r="B140" s="68" t="s">
        <v>647</v>
      </c>
      <c r="C140" s="67" t="s">
        <v>685</v>
      </c>
      <c r="D140" s="178">
        <v>0</v>
      </c>
      <c r="E140" s="179"/>
      <c r="F140" s="180"/>
      <c r="G140" s="178">
        <v>0</v>
      </c>
      <c r="H140" s="180"/>
      <c r="J140" s="49"/>
      <c r="K140" s="49"/>
      <c r="L140" s="49"/>
      <c r="M140" s="49"/>
      <c r="N140" s="49"/>
      <c r="O140" s="49"/>
    </row>
    <row r="141" spans="2:15" ht="27" x14ac:dyDescent="0.25">
      <c r="B141" s="68" t="s">
        <v>686</v>
      </c>
      <c r="C141" s="67" t="s">
        <v>687</v>
      </c>
      <c r="D141" s="178">
        <v>0</v>
      </c>
      <c r="E141" s="179"/>
      <c r="F141" s="180"/>
      <c r="G141" s="178">
        <v>0</v>
      </c>
      <c r="H141" s="180"/>
      <c r="J141" s="49"/>
      <c r="K141" s="49"/>
      <c r="L141" s="49"/>
      <c r="M141" s="49"/>
      <c r="N141" s="49"/>
      <c r="O141" s="49"/>
    </row>
    <row r="142" spans="2:15" ht="27" x14ac:dyDescent="0.25">
      <c r="B142" s="68" t="s">
        <v>649</v>
      </c>
      <c r="C142" s="67" t="s">
        <v>688</v>
      </c>
      <c r="D142" s="154">
        <v>0</v>
      </c>
      <c r="E142" s="154"/>
      <c r="F142" s="154"/>
      <c r="G142" s="154">
        <v>0</v>
      </c>
      <c r="H142" s="154"/>
      <c r="J142" s="49"/>
      <c r="K142" s="49"/>
      <c r="L142" s="49"/>
      <c r="M142" s="49"/>
      <c r="N142" s="49"/>
      <c r="O142" s="49"/>
    </row>
    <row r="143" spans="2:15" ht="13.5" x14ac:dyDescent="0.25">
      <c r="B143" s="119"/>
      <c r="C143" s="119"/>
      <c r="D143" s="181"/>
      <c r="E143" s="181"/>
      <c r="F143" s="181"/>
      <c r="G143" s="181"/>
      <c r="H143" s="181"/>
      <c r="J143" s="49"/>
      <c r="K143" s="49"/>
      <c r="L143" s="49"/>
      <c r="M143" s="49"/>
      <c r="N143" s="49"/>
      <c r="O143" s="49"/>
    </row>
    <row r="144" spans="2:15" ht="13.5" x14ac:dyDescent="0.25">
      <c r="B144" s="182" t="s">
        <v>653</v>
      </c>
      <c r="C144" s="182"/>
      <c r="D144" s="182"/>
      <c r="E144" s="182"/>
      <c r="F144" s="182"/>
      <c r="G144" s="182"/>
      <c r="H144" s="182"/>
      <c r="J144" s="49"/>
      <c r="K144" s="49"/>
      <c r="L144" s="49"/>
      <c r="M144" s="49"/>
      <c r="N144" s="49"/>
      <c r="O144" s="49"/>
    </row>
    <row r="145" spans="2:15" ht="13.5" x14ac:dyDescent="0.2">
      <c r="B145" s="156" t="s">
        <v>643</v>
      </c>
      <c r="C145" s="156" t="s">
        <v>644</v>
      </c>
      <c r="D145" s="156" t="s">
        <v>689</v>
      </c>
      <c r="E145" s="156"/>
      <c r="F145" s="156"/>
      <c r="G145" s="156"/>
      <c r="H145" s="157" t="s">
        <v>690</v>
      </c>
      <c r="I145" s="157" t="s">
        <v>691</v>
      </c>
      <c r="J145" s="157" t="s">
        <v>692</v>
      </c>
      <c r="K145" s="49"/>
      <c r="L145" s="49"/>
      <c r="M145" s="49"/>
      <c r="N145" s="49"/>
      <c r="O145" s="49"/>
    </row>
    <row r="146" spans="2:15" ht="121.5" x14ac:dyDescent="0.2">
      <c r="B146" s="156"/>
      <c r="C146" s="156"/>
      <c r="D146" s="64" t="s">
        <v>693</v>
      </c>
      <c r="E146" s="64" t="s">
        <v>694</v>
      </c>
      <c r="F146" s="64" t="s">
        <v>695</v>
      </c>
      <c r="G146" s="64" t="s">
        <v>696</v>
      </c>
      <c r="H146" s="157"/>
      <c r="I146" s="157"/>
      <c r="J146" s="157"/>
      <c r="K146" s="49"/>
      <c r="L146" s="49"/>
      <c r="M146" s="49"/>
      <c r="N146" s="49"/>
      <c r="O146" s="49"/>
    </row>
    <row r="147" spans="2:15" ht="27" x14ac:dyDescent="0.25">
      <c r="B147" s="68" t="s">
        <v>651</v>
      </c>
      <c r="C147" s="67" t="s">
        <v>684</v>
      </c>
      <c r="D147" s="70">
        <v>3000</v>
      </c>
      <c r="E147" s="70">
        <v>198.60410960000002</v>
      </c>
      <c r="F147" s="128">
        <v>72.152053199999997</v>
      </c>
      <c r="G147" s="129">
        <v>3270.7561627999999</v>
      </c>
      <c r="H147" s="2">
        <v>1452.6372699999999</v>
      </c>
      <c r="I147" s="2">
        <f>2499839/10^5</f>
        <v>24.998390000000001</v>
      </c>
      <c r="J147" s="2">
        <f>H147+I147</f>
        <v>1477.6356599999999</v>
      </c>
      <c r="K147" s="49"/>
      <c r="L147" s="49"/>
      <c r="M147" s="49"/>
      <c r="N147" s="49"/>
      <c r="O147" s="49"/>
    </row>
    <row r="148" spans="2:15" ht="27" x14ac:dyDescent="0.25">
      <c r="B148" s="68" t="s">
        <v>647</v>
      </c>
      <c r="C148" s="67" t="s">
        <v>685</v>
      </c>
      <c r="D148" s="70">
        <v>500</v>
      </c>
      <c r="E148" s="70">
        <v>33.283561599999999</v>
      </c>
      <c r="F148" s="128">
        <v>12.091777499999999</v>
      </c>
      <c r="G148" s="129">
        <f>D148+E148+F148</f>
        <v>545.37533910000002</v>
      </c>
      <c r="H148" s="2">
        <v>242.22076999999999</v>
      </c>
      <c r="I148" s="2">
        <f>416840/10^5</f>
        <v>4.1684000000000001</v>
      </c>
      <c r="J148" s="2">
        <f>H148+I148</f>
        <v>246.38916999999998</v>
      </c>
      <c r="K148" s="49"/>
      <c r="L148" s="49"/>
      <c r="M148" s="49"/>
      <c r="N148" s="49"/>
      <c r="O148" s="49"/>
    </row>
    <row r="149" spans="2:15" ht="27" x14ac:dyDescent="0.25">
      <c r="B149" s="68" t="s">
        <v>686</v>
      </c>
      <c r="C149" s="67" t="s">
        <v>697</v>
      </c>
      <c r="D149" s="70">
        <v>2000</v>
      </c>
      <c r="E149" s="70">
        <v>39.762295099999996</v>
      </c>
      <c r="F149" s="128">
        <v>64.029485721917808</v>
      </c>
      <c r="G149" s="129">
        <v>2103.7917808219199</v>
      </c>
      <c r="H149" s="2">
        <v>933.64715000000001</v>
      </c>
      <c r="I149" s="2">
        <f>1606686/10^5</f>
        <v>16.066859999999998</v>
      </c>
      <c r="J149" s="2">
        <f>H149+I149</f>
        <v>949.71401000000003</v>
      </c>
      <c r="K149" s="49"/>
      <c r="L149" s="49"/>
      <c r="M149" s="49"/>
      <c r="N149" s="49"/>
      <c r="O149" s="49"/>
    </row>
    <row r="150" spans="2:15" ht="27" x14ac:dyDescent="0.25">
      <c r="B150" s="68" t="s">
        <v>649</v>
      </c>
      <c r="C150" s="67" t="s">
        <v>688</v>
      </c>
      <c r="D150" s="70">
        <v>1882.78</v>
      </c>
      <c r="E150" s="70">
        <v>137.066384</v>
      </c>
      <c r="F150" s="128">
        <v>34.266601500000007</v>
      </c>
      <c r="G150" s="129">
        <v>2054.1129854999999</v>
      </c>
      <c r="H150" s="2">
        <v>916.65184999999997</v>
      </c>
      <c r="I150" s="2">
        <f>1577458/10^5</f>
        <v>15.77458</v>
      </c>
      <c r="J150" s="2">
        <f>H150+I150</f>
        <v>932.42642999999998</v>
      </c>
      <c r="K150" s="49"/>
      <c r="L150" s="49"/>
      <c r="M150" s="49"/>
      <c r="N150" s="49"/>
      <c r="O150" s="49"/>
    </row>
    <row r="151" spans="2:15" ht="13.5" x14ac:dyDescent="0.25">
      <c r="B151" s="119"/>
      <c r="C151" s="120"/>
      <c r="D151" s="130"/>
      <c r="E151" s="130"/>
      <c r="F151" s="5"/>
      <c r="G151" s="122"/>
      <c r="H151" s="3"/>
      <c r="J151" s="16"/>
      <c r="K151" s="49"/>
      <c r="L151" s="49"/>
      <c r="M151" s="49"/>
      <c r="N151" s="49"/>
      <c r="O151" s="49"/>
    </row>
    <row r="152" spans="2:15" ht="39" customHeight="1" x14ac:dyDescent="0.2">
      <c r="B152" s="183" t="s">
        <v>698</v>
      </c>
      <c r="C152" s="183"/>
      <c r="D152" s="183"/>
      <c r="E152" s="183"/>
      <c r="F152" s="183"/>
      <c r="G152" s="183"/>
      <c r="H152" s="183"/>
      <c r="I152" s="183"/>
      <c r="J152" s="16"/>
      <c r="K152" s="49"/>
      <c r="L152" s="49"/>
      <c r="M152" s="49"/>
      <c r="N152" s="49"/>
      <c r="O152" s="49"/>
    </row>
    <row r="153" spans="2:15" x14ac:dyDescent="0.2">
      <c r="B153" s="49"/>
      <c r="C153" s="49"/>
      <c r="D153" s="49"/>
      <c r="E153" s="49"/>
      <c r="F153" s="49"/>
      <c r="G153" s="49"/>
      <c r="H153" s="49"/>
      <c r="J153" s="16"/>
      <c r="K153" s="49"/>
      <c r="L153" s="49"/>
      <c r="M153" s="49"/>
      <c r="N153" s="49"/>
      <c r="O153" s="49"/>
    </row>
    <row r="154" spans="2:15" ht="13.5" x14ac:dyDescent="0.25">
      <c r="B154" s="73" t="s">
        <v>673</v>
      </c>
      <c r="C154" s="49"/>
      <c r="D154" s="49"/>
      <c r="E154" s="49"/>
      <c r="F154" s="49"/>
      <c r="G154" s="49"/>
      <c r="H154" s="49"/>
      <c r="J154" s="16"/>
      <c r="K154" s="49"/>
      <c r="L154" s="49"/>
      <c r="M154" s="49"/>
      <c r="N154" s="49"/>
      <c r="O154" s="49"/>
    </row>
    <row r="155" spans="2:15" x14ac:dyDescent="0.2">
      <c r="B155" s="49"/>
      <c r="C155" s="49"/>
      <c r="D155" s="49"/>
      <c r="E155" s="49"/>
      <c r="F155" s="49"/>
      <c r="G155" s="49"/>
      <c r="H155" s="49"/>
      <c r="I155" s="49"/>
      <c r="J155" s="16"/>
      <c r="K155" s="49"/>
      <c r="L155" s="49"/>
      <c r="M155" s="49"/>
      <c r="N155" s="49"/>
      <c r="O155" s="49"/>
    </row>
    <row r="156" spans="2:15" x14ac:dyDescent="0.2">
      <c r="B156" s="74" t="s">
        <v>674</v>
      </c>
      <c r="C156" s="49"/>
      <c r="D156" s="49"/>
      <c r="E156" s="49"/>
      <c r="F156" s="49"/>
      <c r="G156" s="49"/>
      <c r="H156" s="49"/>
      <c r="I156" s="49"/>
      <c r="J156" s="16"/>
      <c r="K156" s="49"/>
      <c r="L156" s="49"/>
      <c r="M156" s="49"/>
      <c r="N156" s="49"/>
      <c r="O156" s="49"/>
    </row>
    <row r="157" spans="2:15" x14ac:dyDescent="0.2">
      <c r="B157" s="49"/>
      <c r="C157" s="49"/>
      <c r="D157" s="49"/>
      <c r="E157" s="49"/>
      <c r="F157" s="49"/>
      <c r="G157" s="49"/>
      <c r="H157" s="49"/>
      <c r="I157" s="49"/>
      <c r="J157" s="16"/>
      <c r="K157" s="49"/>
      <c r="L157" s="49"/>
      <c r="M157" s="49"/>
      <c r="N157" s="49"/>
      <c r="O157" s="49"/>
    </row>
    <row r="158" spans="2:15" x14ac:dyDescent="0.2">
      <c r="B158" s="74" t="s">
        <v>675</v>
      </c>
      <c r="C158" s="49"/>
      <c r="D158" s="49"/>
      <c r="E158" s="49"/>
      <c r="F158" s="49"/>
      <c r="G158" s="49"/>
      <c r="H158" s="49"/>
      <c r="I158" s="49"/>
      <c r="J158" s="16"/>
      <c r="K158" s="49"/>
      <c r="L158" s="49"/>
      <c r="M158" s="49"/>
      <c r="N158" s="49"/>
      <c r="O158" s="49"/>
    </row>
    <row r="159" spans="2:15" x14ac:dyDescent="0.2">
      <c r="I159" s="49"/>
      <c r="J159" s="16"/>
      <c r="K159" s="49"/>
      <c r="L159" s="49"/>
      <c r="M159" s="49"/>
      <c r="N159" s="49"/>
      <c r="O159" s="49"/>
    </row>
    <row r="160" spans="2:15" x14ac:dyDescent="0.2">
      <c r="B160" s="74" t="s">
        <v>676</v>
      </c>
      <c r="J160" s="16"/>
      <c r="K160" s="49"/>
      <c r="L160" s="49"/>
      <c r="M160" s="49"/>
      <c r="N160" s="49"/>
      <c r="O160" s="49"/>
    </row>
    <row r="161" spans="2:15" x14ac:dyDescent="0.2">
      <c r="I161" s="49"/>
      <c r="J161" s="16"/>
      <c r="K161" s="49"/>
      <c r="L161" s="49"/>
      <c r="M161" s="49"/>
      <c r="N161" s="49"/>
      <c r="O161" s="49"/>
    </row>
    <row r="162" spans="2:15" x14ac:dyDescent="0.2">
      <c r="B162" s="59" t="s">
        <v>635</v>
      </c>
    </row>
    <row r="164" spans="2:15" ht="153.75" customHeight="1" x14ac:dyDescent="0.2"/>
    <row r="167" spans="2:15" x14ac:dyDescent="0.2">
      <c r="B167" s="59" t="s">
        <v>636</v>
      </c>
      <c r="C167" s="60"/>
      <c r="D167" s="59"/>
    </row>
    <row r="168" spans="2:15" x14ac:dyDescent="0.2">
      <c r="B168" s="59" t="s">
        <v>699</v>
      </c>
      <c r="D168" s="59"/>
    </row>
    <row r="169" spans="2:15" ht="165" customHeight="1" x14ac:dyDescent="0.2"/>
    <row r="171" spans="2:15" x14ac:dyDescent="0.2">
      <c r="J171" s="16"/>
    </row>
    <row r="175" spans="2:15" ht="13.9" customHeight="1" x14ac:dyDescent="0.2"/>
    <row r="176" spans="2:15" ht="13.9" customHeight="1" x14ac:dyDescent="0.2"/>
    <row r="177" customFormat="1" ht="13.9" customHeight="1" x14ac:dyDescent="0.2"/>
    <row r="178" customFormat="1" ht="12.75" customHeight="1" x14ac:dyDescent="0.2"/>
    <row r="179" customFormat="1" ht="12.75" customHeight="1" x14ac:dyDescent="0.2"/>
    <row r="180" customFormat="1" ht="12.75" customHeight="1" x14ac:dyDescent="0.2"/>
    <row r="181" customFormat="1" ht="12.75" customHeight="1" x14ac:dyDescent="0.2"/>
    <row r="182" customFormat="1" ht="12.75" customHeight="1" x14ac:dyDescent="0.2"/>
    <row r="183" customFormat="1" ht="12.75" customHeight="1" x14ac:dyDescent="0.2"/>
  </sheetData>
  <mergeCells count="46">
    <mergeCell ref="J145:J146"/>
    <mergeCell ref="B152:I152"/>
    <mergeCell ref="B145:B146"/>
    <mergeCell ref="C145:C146"/>
    <mergeCell ref="D145:G145"/>
    <mergeCell ref="H145:H146"/>
    <mergeCell ref="I145:I146"/>
    <mergeCell ref="D142:F142"/>
    <mergeCell ref="G142:H142"/>
    <mergeCell ref="D143:F143"/>
    <mergeCell ref="G143:H143"/>
    <mergeCell ref="B144:H144"/>
    <mergeCell ref="D139:F139"/>
    <mergeCell ref="G139:H139"/>
    <mergeCell ref="D140:F140"/>
    <mergeCell ref="G140:H140"/>
    <mergeCell ref="D141:F141"/>
    <mergeCell ref="G141:H141"/>
    <mergeCell ref="B132:C132"/>
    <mergeCell ref="B133:C133"/>
    <mergeCell ref="B134:D134"/>
    <mergeCell ref="B136:H136"/>
    <mergeCell ref="D138:F138"/>
    <mergeCell ref="G138:H138"/>
    <mergeCell ref="B127:C127"/>
    <mergeCell ref="B128:C128"/>
    <mergeCell ref="B129:C129"/>
    <mergeCell ref="B130:C130"/>
    <mergeCell ref="B131:C131"/>
    <mergeCell ref="A1:H1"/>
    <mergeCell ref="A2:H2"/>
    <mergeCell ref="A3:H3"/>
    <mergeCell ref="B103:H103"/>
    <mergeCell ref="B104:H104"/>
    <mergeCell ref="B105:H105"/>
    <mergeCell ref="B107:D107"/>
    <mergeCell ref="B108:C108"/>
    <mergeCell ref="B109:C109"/>
    <mergeCell ref="B110:C110"/>
    <mergeCell ref="B125:C125"/>
    <mergeCell ref="B126:C126"/>
    <mergeCell ref="B120:C120"/>
    <mergeCell ref="B121:C121"/>
    <mergeCell ref="B118:C118"/>
    <mergeCell ref="B122:C122"/>
    <mergeCell ref="B124:D124"/>
  </mergeCells>
  <hyperlinks>
    <hyperlink ref="I1" location="Index!B2" display="Index" xr:uid="{CD3F328B-8595-48A7-A496-178391497505}"/>
    <hyperlink ref="B156" r:id="rId1" xr:uid="{6438C306-131E-42AF-95F8-2BC01C4A6916}"/>
    <hyperlink ref="B158" r:id="rId2" xr:uid="{B0492337-3ACC-435A-94BA-26CE9B4274BF}"/>
    <hyperlink ref="B160" r:id="rId3" xr:uid="{2C3F03BF-5FFD-4B04-AD50-D1D475340491}"/>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0482C-E1B0-46E7-91AA-D535500D6DBC}">
  <sheetPr>
    <outlinePr summaryBelow="0" summaryRight="0"/>
  </sheetPr>
  <dimension ref="A1:Q220"/>
  <sheetViews>
    <sheetView showGridLines="0" workbookViewId="0">
      <selection sqref="A1:H1"/>
    </sheetView>
  </sheetViews>
  <sheetFormatPr defaultRowHeight="12.75" x14ac:dyDescent="0.2"/>
  <cols>
    <col min="1" max="1" width="6.85546875" customWidth="1"/>
    <col min="2" max="2" width="20.5703125" customWidth="1"/>
    <col min="3" max="3" width="43.5703125" customWidth="1"/>
    <col min="4" max="4" width="17.85546875" customWidth="1"/>
    <col min="5" max="6" width="19.140625" customWidth="1"/>
    <col min="7" max="7" width="16.42578125" customWidth="1"/>
  </cols>
  <sheetData>
    <row r="1" spans="1:9" ht="15" x14ac:dyDescent="0.2">
      <c r="A1" s="144" t="s">
        <v>0</v>
      </c>
      <c r="B1" s="144"/>
      <c r="C1" s="144"/>
      <c r="D1" s="144"/>
      <c r="E1" s="144"/>
      <c r="F1" s="144"/>
      <c r="G1" s="144"/>
      <c r="H1" s="144"/>
      <c r="I1" s="1" t="s">
        <v>619</v>
      </c>
    </row>
    <row r="2" spans="1:9" ht="15" x14ac:dyDescent="0.2">
      <c r="A2" s="144" t="s">
        <v>493</v>
      </c>
      <c r="B2" s="144"/>
      <c r="C2" s="144"/>
      <c r="D2" s="144"/>
      <c r="E2" s="144"/>
      <c r="F2" s="144"/>
      <c r="G2" s="144"/>
      <c r="H2" s="144"/>
    </row>
    <row r="3" spans="1:9" ht="15" x14ac:dyDescent="0.2">
      <c r="A3" s="144" t="s">
        <v>759</v>
      </c>
      <c r="B3" s="144"/>
      <c r="C3" s="144"/>
      <c r="D3" s="144"/>
      <c r="E3" s="144"/>
      <c r="F3" s="144"/>
      <c r="G3" s="144"/>
      <c r="H3" s="144"/>
    </row>
    <row r="4" spans="1:9" s="16" customFormat="1" ht="30" x14ac:dyDescent="0.2">
      <c r="A4" s="14" t="s">
        <v>2</v>
      </c>
      <c r="B4" s="14" t="s">
        <v>3</v>
      </c>
      <c r="C4" s="14" t="s">
        <v>4</v>
      </c>
      <c r="D4" s="14" t="s">
        <v>5</v>
      </c>
      <c r="E4" s="14" t="s">
        <v>6</v>
      </c>
      <c r="F4" s="14" t="s">
        <v>7</v>
      </c>
      <c r="G4" s="14" t="s">
        <v>8</v>
      </c>
      <c r="H4" s="15" t="s">
        <v>618</v>
      </c>
    </row>
    <row r="5" spans="1:9" x14ac:dyDescent="0.2">
      <c r="A5" s="17"/>
      <c r="B5" s="17"/>
      <c r="C5" s="18" t="s">
        <v>9</v>
      </c>
      <c r="D5" s="17"/>
      <c r="E5" s="17"/>
      <c r="F5" s="17"/>
      <c r="G5" s="17"/>
      <c r="H5" s="19" t="s">
        <v>12</v>
      </c>
    </row>
    <row r="6" spans="1:9" x14ac:dyDescent="0.2">
      <c r="A6" s="17"/>
      <c r="B6" s="17"/>
      <c r="C6" s="18" t="s">
        <v>10</v>
      </c>
      <c r="D6" s="17"/>
      <c r="E6" s="17"/>
      <c r="F6" s="17"/>
      <c r="G6" s="17"/>
      <c r="H6" s="19" t="s">
        <v>12</v>
      </c>
    </row>
    <row r="7" spans="1:9" x14ac:dyDescent="0.2">
      <c r="A7" s="17"/>
      <c r="B7" s="17"/>
      <c r="C7" s="18" t="s">
        <v>11</v>
      </c>
      <c r="D7" s="17"/>
      <c r="E7" s="17" t="s">
        <v>12</v>
      </c>
      <c r="F7" s="20" t="s">
        <v>13</v>
      </c>
      <c r="G7" s="21">
        <v>0</v>
      </c>
      <c r="H7" s="19" t="s">
        <v>12</v>
      </c>
    </row>
    <row r="8" spans="1:9" x14ac:dyDescent="0.2">
      <c r="A8" s="17"/>
      <c r="B8" s="17"/>
      <c r="C8" s="22"/>
      <c r="D8" s="17"/>
      <c r="E8" s="17"/>
      <c r="F8" s="23"/>
      <c r="G8" s="23"/>
      <c r="H8" s="19" t="s">
        <v>12</v>
      </c>
    </row>
    <row r="9" spans="1:9" x14ac:dyDescent="0.2">
      <c r="A9" s="17"/>
      <c r="B9" s="17"/>
      <c r="C9" s="18" t="s">
        <v>14</v>
      </c>
      <c r="D9" s="17"/>
      <c r="E9" s="17"/>
      <c r="F9" s="17"/>
      <c r="G9" s="17"/>
      <c r="H9" s="19" t="s">
        <v>12</v>
      </c>
    </row>
    <row r="10" spans="1:9" x14ac:dyDescent="0.2">
      <c r="A10" s="17"/>
      <c r="B10" s="17"/>
      <c r="C10" s="18" t="s">
        <v>11</v>
      </c>
      <c r="D10" s="17"/>
      <c r="E10" s="17" t="s">
        <v>12</v>
      </c>
      <c r="F10" s="20" t="s">
        <v>13</v>
      </c>
      <c r="G10" s="21">
        <v>0</v>
      </c>
      <c r="H10" s="19" t="s">
        <v>12</v>
      </c>
    </row>
    <row r="11" spans="1:9" x14ac:dyDescent="0.2">
      <c r="A11" s="17"/>
      <c r="B11" s="17"/>
      <c r="C11" s="22"/>
      <c r="D11" s="17"/>
      <c r="E11" s="17"/>
      <c r="F11" s="23"/>
      <c r="G11" s="23"/>
      <c r="H11" s="19" t="s">
        <v>12</v>
      </c>
    </row>
    <row r="12" spans="1:9" x14ac:dyDescent="0.2">
      <c r="A12" s="17"/>
      <c r="B12" s="17"/>
      <c r="C12" s="18" t="s">
        <v>15</v>
      </c>
      <c r="D12" s="17"/>
      <c r="E12" s="17"/>
      <c r="F12" s="17"/>
      <c r="G12" s="17"/>
      <c r="H12" s="19" t="s">
        <v>12</v>
      </c>
    </row>
    <row r="13" spans="1:9" x14ac:dyDescent="0.2">
      <c r="A13" s="17"/>
      <c r="B13" s="17"/>
      <c r="C13" s="18" t="s">
        <v>11</v>
      </c>
      <c r="D13" s="17"/>
      <c r="E13" s="17" t="s">
        <v>12</v>
      </c>
      <c r="F13" s="20" t="s">
        <v>13</v>
      </c>
      <c r="G13" s="21">
        <v>0</v>
      </c>
      <c r="H13" s="19" t="s">
        <v>12</v>
      </c>
    </row>
    <row r="14" spans="1:9" x14ac:dyDescent="0.2">
      <c r="A14" s="17"/>
      <c r="B14" s="17"/>
      <c r="C14" s="22"/>
      <c r="D14" s="17"/>
      <c r="E14" s="17"/>
      <c r="F14" s="23"/>
      <c r="G14" s="23"/>
      <c r="H14" s="19" t="s">
        <v>12</v>
      </c>
    </row>
    <row r="15" spans="1:9" x14ac:dyDescent="0.2">
      <c r="A15" s="17"/>
      <c r="B15" s="17"/>
      <c r="C15" s="18" t="s">
        <v>16</v>
      </c>
      <c r="D15" s="17"/>
      <c r="E15" s="17"/>
      <c r="F15" s="17"/>
      <c r="G15" s="17"/>
      <c r="H15" s="19" t="s">
        <v>12</v>
      </c>
    </row>
    <row r="16" spans="1:9" x14ac:dyDescent="0.2">
      <c r="A16" s="17"/>
      <c r="B16" s="17"/>
      <c r="C16" s="18" t="s">
        <v>11</v>
      </c>
      <c r="D16" s="17"/>
      <c r="E16" s="17" t="s">
        <v>12</v>
      </c>
      <c r="F16" s="20" t="s">
        <v>13</v>
      </c>
      <c r="G16" s="21">
        <v>0</v>
      </c>
      <c r="H16" s="19" t="s">
        <v>12</v>
      </c>
    </row>
    <row r="17" spans="1:8" x14ac:dyDescent="0.2">
      <c r="A17" s="17"/>
      <c r="B17" s="17"/>
      <c r="C17" s="22"/>
      <c r="D17" s="17"/>
      <c r="E17" s="17"/>
      <c r="F17" s="23"/>
      <c r="G17" s="23"/>
      <c r="H17" s="19" t="s">
        <v>12</v>
      </c>
    </row>
    <row r="18" spans="1:8" x14ac:dyDescent="0.2">
      <c r="A18" s="17"/>
      <c r="B18" s="17"/>
      <c r="C18" s="18" t="s">
        <v>17</v>
      </c>
      <c r="D18" s="17"/>
      <c r="E18" s="17"/>
      <c r="F18" s="23"/>
      <c r="G18" s="23"/>
      <c r="H18" s="19" t="s">
        <v>12</v>
      </c>
    </row>
    <row r="19" spans="1:8" x14ac:dyDescent="0.2">
      <c r="A19" s="17"/>
      <c r="B19" s="17"/>
      <c r="C19" s="18" t="s">
        <v>11</v>
      </c>
      <c r="D19" s="17"/>
      <c r="E19" s="17" t="s">
        <v>12</v>
      </c>
      <c r="F19" s="20" t="s">
        <v>13</v>
      </c>
      <c r="G19" s="21">
        <v>0</v>
      </c>
      <c r="H19" s="19" t="s">
        <v>12</v>
      </c>
    </row>
    <row r="20" spans="1:8" x14ac:dyDescent="0.2">
      <c r="A20" s="17"/>
      <c r="B20" s="17"/>
      <c r="C20" s="22"/>
      <c r="D20" s="17"/>
      <c r="E20" s="17"/>
      <c r="F20" s="23"/>
      <c r="G20" s="23"/>
      <c r="H20" s="19" t="s">
        <v>12</v>
      </c>
    </row>
    <row r="21" spans="1:8" x14ac:dyDescent="0.2">
      <c r="A21" s="17"/>
      <c r="B21" s="17"/>
      <c r="C21" s="18" t="s">
        <v>18</v>
      </c>
      <c r="D21" s="17"/>
      <c r="E21" s="17"/>
      <c r="F21" s="23"/>
      <c r="G21" s="23"/>
      <c r="H21" s="19" t="s">
        <v>12</v>
      </c>
    </row>
    <row r="22" spans="1:8" x14ac:dyDescent="0.2">
      <c r="A22" s="17"/>
      <c r="B22" s="17"/>
      <c r="C22" s="18" t="s">
        <v>11</v>
      </c>
      <c r="D22" s="17"/>
      <c r="E22" s="17" t="s">
        <v>12</v>
      </c>
      <c r="F22" s="20" t="s">
        <v>13</v>
      </c>
      <c r="G22" s="21">
        <v>0</v>
      </c>
      <c r="H22" s="19" t="s">
        <v>12</v>
      </c>
    </row>
    <row r="23" spans="1:8" x14ac:dyDescent="0.2">
      <c r="A23" s="17"/>
      <c r="B23" s="17"/>
      <c r="C23" s="22"/>
      <c r="D23" s="17"/>
      <c r="E23" s="17"/>
      <c r="F23" s="23"/>
      <c r="G23" s="23"/>
      <c r="H23" s="19" t="s">
        <v>12</v>
      </c>
    </row>
    <row r="24" spans="1:8" x14ac:dyDescent="0.2">
      <c r="A24" s="17"/>
      <c r="B24" s="17"/>
      <c r="C24" s="18" t="s">
        <v>19</v>
      </c>
      <c r="D24" s="17"/>
      <c r="E24" s="17"/>
      <c r="F24" s="24">
        <v>0</v>
      </c>
      <c r="G24" s="21">
        <v>0</v>
      </c>
      <c r="H24" s="19" t="s">
        <v>12</v>
      </c>
    </row>
    <row r="25" spans="1:8" x14ac:dyDescent="0.2">
      <c r="A25" s="17"/>
      <c r="B25" s="17"/>
      <c r="C25" s="22"/>
      <c r="D25" s="17"/>
      <c r="E25" s="17"/>
      <c r="F25" s="23"/>
      <c r="G25" s="23"/>
      <c r="H25" s="19" t="s">
        <v>12</v>
      </c>
    </row>
    <row r="26" spans="1:8" x14ac:dyDescent="0.2">
      <c r="A26" s="17"/>
      <c r="B26" s="17"/>
      <c r="C26" s="18" t="s">
        <v>20</v>
      </c>
      <c r="D26" s="17"/>
      <c r="E26" s="17"/>
      <c r="F26" s="23"/>
      <c r="G26" s="23"/>
      <c r="H26" s="19" t="s">
        <v>12</v>
      </c>
    </row>
    <row r="27" spans="1:8" x14ac:dyDescent="0.2">
      <c r="A27" s="17"/>
      <c r="B27" s="17"/>
      <c r="C27" s="18" t="s">
        <v>10</v>
      </c>
      <c r="D27" s="17"/>
      <c r="E27" s="17"/>
      <c r="F27" s="23"/>
      <c r="G27" s="23"/>
      <c r="H27" s="19" t="s">
        <v>12</v>
      </c>
    </row>
    <row r="28" spans="1:8" x14ac:dyDescent="0.2">
      <c r="A28" s="25">
        <v>1</v>
      </c>
      <c r="B28" s="26" t="s">
        <v>257</v>
      </c>
      <c r="C28" s="26" t="s">
        <v>258</v>
      </c>
      <c r="D28" s="26" t="s">
        <v>28</v>
      </c>
      <c r="E28" s="27">
        <v>8000</v>
      </c>
      <c r="F28" s="28">
        <v>8029.0079999999998</v>
      </c>
      <c r="G28" s="29">
        <v>4.0229750000000002E-2</v>
      </c>
      <c r="H28" s="19">
        <v>6.55</v>
      </c>
    </row>
    <row r="29" spans="1:8" ht="25.5" x14ac:dyDescent="0.2">
      <c r="A29" s="25">
        <v>2</v>
      </c>
      <c r="B29" s="26" t="s">
        <v>494</v>
      </c>
      <c r="C29" s="26" t="s">
        <v>495</v>
      </c>
      <c r="D29" s="26" t="s">
        <v>23</v>
      </c>
      <c r="E29" s="27">
        <v>7500</v>
      </c>
      <c r="F29" s="28">
        <v>7525.6274999999996</v>
      </c>
      <c r="G29" s="29">
        <v>3.7707539999999998E-2</v>
      </c>
      <c r="H29" s="19">
        <v>6.75</v>
      </c>
    </row>
    <row r="30" spans="1:8" ht="25.5" x14ac:dyDescent="0.2">
      <c r="A30" s="25">
        <v>3</v>
      </c>
      <c r="B30" s="26" t="s">
        <v>496</v>
      </c>
      <c r="C30" s="26" t="s">
        <v>497</v>
      </c>
      <c r="D30" s="26" t="s">
        <v>28</v>
      </c>
      <c r="E30" s="27">
        <v>5000</v>
      </c>
      <c r="F30" s="28">
        <v>5017.1350000000002</v>
      </c>
      <c r="G30" s="29">
        <v>2.5138609999999999E-2</v>
      </c>
      <c r="H30" s="19">
        <v>6.15</v>
      </c>
    </row>
    <row r="31" spans="1:8" x14ac:dyDescent="0.2">
      <c r="A31" s="25">
        <v>4</v>
      </c>
      <c r="B31" s="26" t="s">
        <v>280</v>
      </c>
      <c r="C31" s="26" t="s">
        <v>281</v>
      </c>
      <c r="D31" s="26" t="s">
        <v>23</v>
      </c>
      <c r="E31" s="27">
        <v>4500</v>
      </c>
      <c r="F31" s="28">
        <v>4492.5884999999998</v>
      </c>
      <c r="G31" s="29">
        <v>2.251034E-2</v>
      </c>
      <c r="H31" s="19">
        <v>6.9749999999999996</v>
      </c>
    </row>
    <row r="32" spans="1:8" x14ac:dyDescent="0.2">
      <c r="A32" s="25">
        <v>5</v>
      </c>
      <c r="B32" s="26" t="s">
        <v>284</v>
      </c>
      <c r="C32" s="26" t="s">
        <v>285</v>
      </c>
      <c r="D32" s="26" t="s">
        <v>286</v>
      </c>
      <c r="E32" s="27">
        <v>3100</v>
      </c>
      <c r="F32" s="28">
        <v>3107.7903000000001</v>
      </c>
      <c r="G32" s="29">
        <v>1.5571740000000001E-2</v>
      </c>
      <c r="H32" s="19">
        <v>8.6850000000000005</v>
      </c>
    </row>
    <row r="33" spans="1:8" x14ac:dyDescent="0.2">
      <c r="A33" s="25">
        <v>6</v>
      </c>
      <c r="B33" s="26" t="s">
        <v>254</v>
      </c>
      <c r="C33" s="26" t="s">
        <v>255</v>
      </c>
      <c r="D33" s="26" t="s">
        <v>256</v>
      </c>
      <c r="E33" s="27">
        <v>3000</v>
      </c>
      <c r="F33" s="28">
        <v>3017.19</v>
      </c>
      <c r="G33" s="29">
        <v>1.5117780000000001E-2</v>
      </c>
      <c r="H33" s="19">
        <v>7.2649999999999997</v>
      </c>
    </row>
    <row r="34" spans="1:8" x14ac:dyDescent="0.2">
      <c r="A34" s="25">
        <v>7</v>
      </c>
      <c r="B34" s="26" t="s">
        <v>498</v>
      </c>
      <c r="C34" s="26" t="s">
        <v>499</v>
      </c>
      <c r="D34" s="26" t="s">
        <v>256</v>
      </c>
      <c r="E34" s="27">
        <v>2500</v>
      </c>
      <c r="F34" s="28">
        <v>2539.8649999999998</v>
      </c>
      <c r="G34" s="29">
        <v>1.272612E-2</v>
      </c>
      <c r="H34" s="19">
        <v>7.75</v>
      </c>
    </row>
    <row r="35" spans="1:8" ht="25.5" x14ac:dyDescent="0.2">
      <c r="A35" s="25">
        <v>8</v>
      </c>
      <c r="B35" s="26" t="s">
        <v>143</v>
      </c>
      <c r="C35" s="26" t="s">
        <v>144</v>
      </c>
      <c r="D35" s="26" t="s">
        <v>28</v>
      </c>
      <c r="E35" s="27">
        <v>2500</v>
      </c>
      <c r="F35" s="28">
        <v>2526.875</v>
      </c>
      <c r="G35" s="29">
        <v>1.266104E-2</v>
      </c>
      <c r="H35" s="19">
        <v>6.8</v>
      </c>
    </row>
    <row r="36" spans="1:8" x14ac:dyDescent="0.2">
      <c r="A36" s="25">
        <v>9</v>
      </c>
      <c r="B36" s="26" t="s">
        <v>500</v>
      </c>
      <c r="C36" s="26" t="s">
        <v>501</v>
      </c>
      <c r="D36" s="26" t="s">
        <v>23</v>
      </c>
      <c r="E36" s="27">
        <v>250</v>
      </c>
      <c r="F36" s="28">
        <v>2517.5149999999999</v>
      </c>
      <c r="G36" s="29">
        <v>1.2614139999999999E-2</v>
      </c>
      <c r="H36" s="19">
        <v>7.16</v>
      </c>
    </row>
    <row r="37" spans="1:8" x14ac:dyDescent="0.2">
      <c r="A37" s="25">
        <v>10</v>
      </c>
      <c r="B37" s="26" t="s">
        <v>502</v>
      </c>
      <c r="C37" s="26" t="s">
        <v>503</v>
      </c>
      <c r="D37" s="26" t="s">
        <v>23</v>
      </c>
      <c r="E37" s="27">
        <v>250</v>
      </c>
      <c r="F37" s="28">
        <v>2517.1999999999998</v>
      </c>
      <c r="G37" s="29">
        <v>1.261256E-2</v>
      </c>
      <c r="H37" s="19">
        <v>6.8</v>
      </c>
    </row>
    <row r="38" spans="1:8" ht="25.5" x14ac:dyDescent="0.2">
      <c r="A38" s="25">
        <v>11</v>
      </c>
      <c r="B38" s="26" t="s">
        <v>504</v>
      </c>
      <c r="C38" s="26" t="s">
        <v>505</v>
      </c>
      <c r="D38" s="26" t="s">
        <v>23</v>
      </c>
      <c r="E38" s="27">
        <v>2500</v>
      </c>
      <c r="F38" s="28">
        <v>2511.4724999999999</v>
      </c>
      <c r="G38" s="29">
        <v>1.2583860000000001E-2</v>
      </c>
      <c r="H38" s="19">
        <v>6.7438000000000002</v>
      </c>
    </row>
    <row r="39" spans="1:8" ht="25.5" x14ac:dyDescent="0.2">
      <c r="A39" s="25">
        <v>12</v>
      </c>
      <c r="B39" s="26" t="s">
        <v>506</v>
      </c>
      <c r="C39" s="26" t="s">
        <v>507</v>
      </c>
      <c r="D39" s="26" t="s">
        <v>28</v>
      </c>
      <c r="E39" s="27">
        <v>2500</v>
      </c>
      <c r="F39" s="28">
        <v>2509.1925000000001</v>
      </c>
      <c r="G39" s="29">
        <v>1.2572440000000001E-2</v>
      </c>
      <c r="H39" s="19">
        <v>6.75</v>
      </c>
    </row>
    <row r="40" spans="1:8" ht="25.5" x14ac:dyDescent="0.2">
      <c r="A40" s="25">
        <v>13</v>
      </c>
      <c r="B40" s="26" t="s">
        <v>508</v>
      </c>
      <c r="C40" s="26" t="s">
        <v>509</v>
      </c>
      <c r="D40" s="26" t="s">
        <v>23</v>
      </c>
      <c r="E40" s="27">
        <v>2500</v>
      </c>
      <c r="F40" s="28">
        <v>2508.585</v>
      </c>
      <c r="G40" s="29">
        <v>1.256939E-2</v>
      </c>
      <c r="H40" s="19">
        <v>6.7438000000000002</v>
      </c>
    </row>
    <row r="41" spans="1:8" ht="25.5" x14ac:dyDescent="0.2">
      <c r="A41" s="25">
        <v>14</v>
      </c>
      <c r="B41" s="26" t="s">
        <v>510</v>
      </c>
      <c r="C41" s="26" t="s">
        <v>511</v>
      </c>
      <c r="D41" s="26" t="s">
        <v>23</v>
      </c>
      <c r="E41" s="27">
        <v>250</v>
      </c>
      <c r="F41" s="28">
        <v>2504.1424999999999</v>
      </c>
      <c r="G41" s="29">
        <v>1.254713E-2</v>
      </c>
      <c r="H41" s="19">
        <v>6.7450000000000001</v>
      </c>
    </row>
    <row r="42" spans="1:8" ht="25.5" x14ac:dyDescent="0.2">
      <c r="A42" s="25">
        <v>15</v>
      </c>
      <c r="B42" s="26" t="s">
        <v>276</v>
      </c>
      <c r="C42" s="26" t="s">
        <v>277</v>
      </c>
      <c r="D42" s="26" t="s">
        <v>28</v>
      </c>
      <c r="E42" s="27">
        <v>2000</v>
      </c>
      <c r="F42" s="28">
        <v>2026.9459999999999</v>
      </c>
      <c r="G42" s="29">
        <v>1.0156119999999999E-2</v>
      </c>
      <c r="H42" s="19">
        <v>6.8250000000000002</v>
      </c>
    </row>
    <row r="43" spans="1:8" x14ac:dyDescent="0.2">
      <c r="A43" s="25">
        <v>16</v>
      </c>
      <c r="B43" s="26" t="s">
        <v>147</v>
      </c>
      <c r="C43" s="26" t="s">
        <v>148</v>
      </c>
      <c r="D43" s="26" t="s">
        <v>23</v>
      </c>
      <c r="E43" s="27">
        <v>2000</v>
      </c>
      <c r="F43" s="28">
        <v>1994.5920000000001</v>
      </c>
      <c r="G43" s="29">
        <v>9.9940099999999994E-3</v>
      </c>
      <c r="H43" s="19">
        <v>7.49</v>
      </c>
    </row>
    <row r="44" spans="1:8" x14ac:dyDescent="0.2">
      <c r="A44" s="25">
        <v>17</v>
      </c>
      <c r="B44" s="26" t="s">
        <v>251</v>
      </c>
      <c r="C44" s="26" t="s">
        <v>252</v>
      </c>
      <c r="D44" s="26" t="s">
        <v>253</v>
      </c>
      <c r="E44" s="27">
        <v>1600</v>
      </c>
      <c r="F44" s="28">
        <v>1609.9487999999999</v>
      </c>
      <c r="G44" s="29">
        <v>8.0667299999999994E-3</v>
      </c>
      <c r="H44" s="19">
        <v>6.8550000000000004</v>
      </c>
    </row>
    <row r="45" spans="1:8" x14ac:dyDescent="0.2">
      <c r="A45" s="25">
        <v>18</v>
      </c>
      <c r="B45" s="26" t="s">
        <v>282</v>
      </c>
      <c r="C45" s="26" t="s">
        <v>283</v>
      </c>
      <c r="D45" s="26" t="s">
        <v>261</v>
      </c>
      <c r="E45" s="27">
        <v>1500</v>
      </c>
      <c r="F45" s="28">
        <v>1524.7065</v>
      </c>
      <c r="G45" s="29">
        <v>7.6396199999999997E-3</v>
      </c>
      <c r="H45" s="19">
        <v>7.75</v>
      </c>
    </row>
    <row r="46" spans="1:8" x14ac:dyDescent="0.2">
      <c r="A46" s="25">
        <v>19</v>
      </c>
      <c r="B46" s="26" t="s">
        <v>278</v>
      </c>
      <c r="C46" s="26" t="s">
        <v>279</v>
      </c>
      <c r="D46" s="26" t="s">
        <v>28</v>
      </c>
      <c r="E46" s="27">
        <v>1500</v>
      </c>
      <c r="F46" s="28">
        <v>1516.6605</v>
      </c>
      <c r="G46" s="29">
        <v>7.5993099999999997E-3</v>
      </c>
      <c r="H46" s="19">
        <v>6.7949999999999999</v>
      </c>
    </row>
    <row r="47" spans="1:8" x14ac:dyDescent="0.2">
      <c r="A47" s="25">
        <v>20</v>
      </c>
      <c r="B47" s="26" t="s">
        <v>512</v>
      </c>
      <c r="C47" s="26" t="s">
        <v>513</v>
      </c>
      <c r="D47" s="26" t="s">
        <v>23</v>
      </c>
      <c r="E47" s="27">
        <v>150</v>
      </c>
      <c r="F47" s="28">
        <v>1504.4804999999999</v>
      </c>
      <c r="G47" s="29">
        <v>7.5382799999999996E-3</v>
      </c>
      <c r="H47" s="19">
        <v>7</v>
      </c>
    </row>
    <row r="48" spans="1:8" ht="25.5" x14ac:dyDescent="0.2">
      <c r="A48" s="25">
        <v>21</v>
      </c>
      <c r="B48" s="26" t="s">
        <v>514</v>
      </c>
      <c r="C48" s="26" t="s">
        <v>515</v>
      </c>
      <c r="D48" s="26" t="s">
        <v>261</v>
      </c>
      <c r="E48" s="27">
        <v>1300</v>
      </c>
      <c r="F48" s="28">
        <v>1300.0208</v>
      </c>
      <c r="G48" s="29">
        <v>6.51382E-3</v>
      </c>
      <c r="H48" s="19">
        <v>7.33</v>
      </c>
    </row>
    <row r="49" spans="1:8" ht="25.5" x14ac:dyDescent="0.2">
      <c r="A49" s="25">
        <v>22</v>
      </c>
      <c r="B49" s="26" t="s">
        <v>270</v>
      </c>
      <c r="C49" s="26" t="s">
        <v>271</v>
      </c>
      <c r="D49" s="26" t="s">
        <v>23</v>
      </c>
      <c r="E49" s="27">
        <v>1000</v>
      </c>
      <c r="F49" s="28">
        <v>1003.284</v>
      </c>
      <c r="G49" s="29">
        <v>5.0270100000000002E-3</v>
      </c>
      <c r="H49" s="19">
        <v>6.7438000000000002</v>
      </c>
    </row>
    <row r="50" spans="1:8" x14ac:dyDescent="0.2">
      <c r="A50" s="25">
        <v>23</v>
      </c>
      <c r="B50" s="26" t="s">
        <v>249</v>
      </c>
      <c r="C50" s="26" t="s">
        <v>250</v>
      </c>
      <c r="D50" s="26" t="s">
        <v>23</v>
      </c>
      <c r="E50" s="27">
        <v>500</v>
      </c>
      <c r="F50" s="28">
        <v>509.452</v>
      </c>
      <c r="G50" s="29">
        <v>2.5526400000000001E-3</v>
      </c>
      <c r="H50" s="19">
        <v>7.49</v>
      </c>
    </row>
    <row r="51" spans="1:8" x14ac:dyDescent="0.2">
      <c r="A51" s="17"/>
      <c r="B51" s="17"/>
      <c r="C51" s="18" t="s">
        <v>11</v>
      </c>
      <c r="D51" s="17"/>
      <c r="E51" s="17" t="s">
        <v>12</v>
      </c>
      <c r="F51" s="24">
        <v>64314.277900000001</v>
      </c>
      <c r="G51" s="21">
        <v>0.32224997999999999</v>
      </c>
      <c r="H51" s="19" t="s">
        <v>12</v>
      </c>
    </row>
    <row r="52" spans="1:8" x14ac:dyDescent="0.2">
      <c r="A52" s="17"/>
      <c r="B52" s="17"/>
      <c r="C52" s="22"/>
      <c r="D52" s="17"/>
      <c r="E52" s="17"/>
      <c r="F52" s="23"/>
      <c r="G52" s="23"/>
      <c r="H52" s="19" t="s">
        <v>12</v>
      </c>
    </row>
    <row r="53" spans="1:8" x14ac:dyDescent="0.2">
      <c r="A53" s="17"/>
      <c r="B53" s="17"/>
      <c r="C53" s="18" t="s">
        <v>77</v>
      </c>
      <c r="D53" s="17"/>
      <c r="E53" s="17"/>
      <c r="F53" s="17"/>
      <c r="G53" s="17"/>
      <c r="H53" s="19" t="s">
        <v>12</v>
      </c>
    </row>
    <row r="54" spans="1:8" x14ac:dyDescent="0.2">
      <c r="A54" s="17"/>
      <c r="B54" s="17"/>
      <c r="C54" s="18" t="s">
        <v>11</v>
      </c>
      <c r="D54" s="17"/>
      <c r="E54" s="17" t="s">
        <v>12</v>
      </c>
      <c r="F54" s="20" t="s">
        <v>13</v>
      </c>
      <c r="G54" s="21">
        <v>0</v>
      </c>
      <c r="H54" s="19" t="s">
        <v>12</v>
      </c>
    </row>
    <row r="55" spans="1:8" x14ac:dyDescent="0.2">
      <c r="A55" s="17"/>
      <c r="B55" s="17"/>
      <c r="C55" s="22"/>
      <c r="D55" s="17"/>
      <c r="E55" s="17"/>
      <c r="F55" s="23"/>
      <c r="G55" s="23"/>
      <c r="H55" s="19" t="s">
        <v>12</v>
      </c>
    </row>
    <row r="56" spans="1:8" x14ac:dyDescent="0.2">
      <c r="A56" s="17"/>
      <c r="B56" s="17"/>
      <c r="C56" s="18" t="s">
        <v>78</v>
      </c>
      <c r="D56" s="17"/>
      <c r="E56" s="17"/>
      <c r="F56" s="17"/>
      <c r="G56" s="17"/>
      <c r="H56" s="19" t="s">
        <v>12</v>
      </c>
    </row>
    <row r="57" spans="1:8" ht="25.5" x14ac:dyDescent="0.2">
      <c r="A57" s="25">
        <v>1</v>
      </c>
      <c r="B57" s="26" t="s">
        <v>516</v>
      </c>
      <c r="C57" s="26" t="s">
        <v>517</v>
      </c>
      <c r="D57" s="26" t="s">
        <v>81</v>
      </c>
      <c r="E57" s="27">
        <v>2500000</v>
      </c>
      <c r="F57" s="28">
        <v>2542.6750000000002</v>
      </c>
      <c r="G57" s="29">
        <v>1.27402E-2</v>
      </c>
      <c r="H57" s="19">
        <v>6.0746000000000002</v>
      </c>
    </row>
    <row r="58" spans="1:8" x14ac:dyDescent="0.2">
      <c r="A58" s="25">
        <v>2</v>
      </c>
      <c r="B58" s="26" t="s">
        <v>518</v>
      </c>
      <c r="C58" s="26" t="s">
        <v>519</v>
      </c>
      <c r="D58" s="26" t="s">
        <v>81</v>
      </c>
      <c r="E58" s="27">
        <v>1500000</v>
      </c>
      <c r="F58" s="28">
        <v>1517.34</v>
      </c>
      <c r="G58" s="29">
        <v>7.6027100000000004E-3</v>
      </c>
      <c r="H58" s="19">
        <v>5.7991999999999999</v>
      </c>
    </row>
    <row r="59" spans="1:8" x14ac:dyDescent="0.2">
      <c r="A59" s="17"/>
      <c r="B59" s="17"/>
      <c r="C59" s="18" t="s">
        <v>11</v>
      </c>
      <c r="D59" s="17"/>
      <c r="E59" s="17" t="s">
        <v>12</v>
      </c>
      <c r="F59" s="24">
        <v>4060.0149999999999</v>
      </c>
      <c r="G59" s="21">
        <v>2.0342909999999999E-2</v>
      </c>
      <c r="H59" s="19" t="s">
        <v>12</v>
      </c>
    </row>
    <row r="60" spans="1:8" x14ac:dyDescent="0.2">
      <c r="A60" s="17"/>
      <c r="B60" s="17"/>
      <c r="C60" s="22"/>
      <c r="D60" s="17"/>
      <c r="E60" s="17"/>
      <c r="F60" s="23"/>
      <c r="G60" s="23"/>
      <c r="H60" s="19" t="s">
        <v>12</v>
      </c>
    </row>
    <row r="61" spans="1:8" x14ac:dyDescent="0.2">
      <c r="A61" s="17"/>
      <c r="B61" s="17"/>
      <c r="C61" s="18" t="s">
        <v>94</v>
      </c>
      <c r="D61" s="17"/>
      <c r="E61" s="17"/>
      <c r="F61" s="23"/>
      <c r="G61" s="23"/>
      <c r="H61" s="19" t="s">
        <v>12</v>
      </c>
    </row>
    <row r="62" spans="1:8" x14ac:dyDescent="0.2">
      <c r="A62" s="17"/>
      <c r="B62" s="17"/>
      <c r="C62" s="18" t="s">
        <v>11</v>
      </c>
      <c r="D62" s="17"/>
      <c r="E62" s="17" t="s">
        <v>12</v>
      </c>
      <c r="F62" s="20" t="s">
        <v>13</v>
      </c>
      <c r="G62" s="21">
        <v>0</v>
      </c>
      <c r="H62" s="19" t="s">
        <v>12</v>
      </c>
    </row>
    <row r="63" spans="1:8" x14ac:dyDescent="0.2">
      <c r="A63" s="17"/>
      <c r="B63" s="17"/>
      <c r="C63" s="22"/>
      <c r="D63" s="17"/>
      <c r="E63" s="17"/>
      <c r="F63" s="23"/>
      <c r="G63" s="23"/>
      <c r="H63" s="19" t="s">
        <v>12</v>
      </c>
    </row>
    <row r="64" spans="1:8" x14ac:dyDescent="0.2">
      <c r="A64" s="17"/>
      <c r="B64" s="17"/>
      <c r="C64" s="18" t="s">
        <v>95</v>
      </c>
      <c r="D64" s="17"/>
      <c r="E64" s="17"/>
      <c r="F64" s="24">
        <v>68374.2929</v>
      </c>
      <c r="G64" s="21">
        <v>0.34259288999999998</v>
      </c>
      <c r="H64" s="19" t="s">
        <v>12</v>
      </c>
    </row>
    <row r="65" spans="1:8" x14ac:dyDescent="0.2">
      <c r="A65" s="17"/>
      <c r="B65" s="17"/>
      <c r="C65" s="22"/>
      <c r="D65" s="17"/>
      <c r="E65" s="17"/>
      <c r="F65" s="23"/>
      <c r="G65" s="23"/>
      <c r="H65" s="19" t="s">
        <v>12</v>
      </c>
    </row>
    <row r="66" spans="1:8" x14ac:dyDescent="0.2">
      <c r="A66" s="17"/>
      <c r="B66" s="17"/>
      <c r="C66" s="18" t="s">
        <v>96</v>
      </c>
      <c r="D66" s="17"/>
      <c r="E66" s="17"/>
      <c r="F66" s="23"/>
      <c r="G66" s="23"/>
      <c r="H66" s="19" t="s">
        <v>12</v>
      </c>
    </row>
    <row r="67" spans="1:8" x14ac:dyDescent="0.2">
      <c r="A67" s="17"/>
      <c r="B67" s="17"/>
      <c r="C67" s="18" t="s">
        <v>97</v>
      </c>
      <c r="D67" s="17"/>
      <c r="E67" s="17"/>
      <c r="F67" s="23"/>
      <c r="G67" s="23"/>
      <c r="H67" s="19" t="s">
        <v>12</v>
      </c>
    </row>
    <row r="68" spans="1:8" x14ac:dyDescent="0.2">
      <c r="A68" s="25">
        <v>1</v>
      </c>
      <c r="B68" s="26" t="s">
        <v>162</v>
      </c>
      <c r="C68" s="26" t="s">
        <v>163</v>
      </c>
      <c r="D68" s="26" t="s">
        <v>164</v>
      </c>
      <c r="E68" s="27">
        <v>2000</v>
      </c>
      <c r="F68" s="28">
        <v>9736.42</v>
      </c>
      <c r="G68" s="29">
        <v>4.8784830000000001E-2</v>
      </c>
      <c r="H68" s="19">
        <v>6.375</v>
      </c>
    </row>
    <row r="69" spans="1:8" x14ac:dyDescent="0.2">
      <c r="A69" s="25">
        <v>2</v>
      </c>
      <c r="B69" s="26" t="s">
        <v>520</v>
      </c>
      <c r="C69" s="26" t="s">
        <v>521</v>
      </c>
      <c r="D69" s="26" t="s">
        <v>100</v>
      </c>
      <c r="E69" s="27">
        <v>1500</v>
      </c>
      <c r="F69" s="28">
        <v>7303.2224999999999</v>
      </c>
      <c r="G69" s="29">
        <v>3.6593170000000001E-2</v>
      </c>
      <c r="H69" s="19">
        <v>6.3449999999999998</v>
      </c>
    </row>
    <row r="70" spans="1:8" x14ac:dyDescent="0.2">
      <c r="A70" s="25">
        <v>3</v>
      </c>
      <c r="B70" s="26" t="s">
        <v>522</v>
      </c>
      <c r="C70" s="26" t="s">
        <v>523</v>
      </c>
      <c r="D70" s="26" t="s">
        <v>100</v>
      </c>
      <c r="E70" s="27">
        <v>1000</v>
      </c>
      <c r="F70" s="28">
        <v>4972.6499999999996</v>
      </c>
      <c r="G70" s="29">
        <v>2.4915719999999999E-2</v>
      </c>
      <c r="H70" s="19">
        <v>5.9048999999999996</v>
      </c>
    </row>
    <row r="71" spans="1:8" x14ac:dyDescent="0.2">
      <c r="A71" s="25">
        <v>4</v>
      </c>
      <c r="B71" s="26" t="s">
        <v>302</v>
      </c>
      <c r="C71" s="26" t="s">
        <v>303</v>
      </c>
      <c r="D71" s="26" t="s">
        <v>100</v>
      </c>
      <c r="E71" s="27">
        <v>1000</v>
      </c>
      <c r="F71" s="28">
        <v>4972.625</v>
      </c>
      <c r="G71" s="29">
        <v>2.4915590000000001E-2</v>
      </c>
      <c r="H71" s="19">
        <v>5.91</v>
      </c>
    </row>
    <row r="72" spans="1:8" x14ac:dyDescent="0.2">
      <c r="A72" s="25">
        <v>5</v>
      </c>
      <c r="B72" s="26" t="s">
        <v>524</v>
      </c>
      <c r="C72" s="26" t="s">
        <v>525</v>
      </c>
      <c r="D72" s="26" t="s">
        <v>100</v>
      </c>
      <c r="E72" s="27">
        <v>1000</v>
      </c>
      <c r="F72" s="28">
        <v>4971.5</v>
      </c>
      <c r="G72" s="29">
        <v>2.490995E-2</v>
      </c>
      <c r="H72" s="19">
        <v>6.1548999999999996</v>
      </c>
    </row>
    <row r="73" spans="1:8" x14ac:dyDescent="0.2">
      <c r="A73" s="25">
        <v>6</v>
      </c>
      <c r="B73" s="26" t="s">
        <v>356</v>
      </c>
      <c r="C73" s="26" t="s">
        <v>357</v>
      </c>
      <c r="D73" s="26" t="s">
        <v>100</v>
      </c>
      <c r="E73" s="27">
        <v>1000</v>
      </c>
      <c r="F73" s="28">
        <v>4961.41</v>
      </c>
      <c r="G73" s="29">
        <v>2.48594E-2</v>
      </c>
      <c r="H73" s="19">
        <v>5.9149000000000003</v>
      </c>
    </row>
    <row r="74" spans="1:8" x14ac:dyDescent="0.2">
      <c r="A74" s="25">
        <v>7</v>
      </c>
      <c r="B74" s="26" t="s">
        <v>526</v>
      </c>
      <c r="C74" s="26" t="s">
        <v>527</v>
      </c>
      <c r="D74" s="26" t="s">
        <v>100</v>
      </c>
      <c r="E74" s="27">
        <v>1000</v>
      </c>
      <c r="F74" s="28">
        <v>4943.78</v>
      </c>
      <c r="G74" s="29">
        <v>2.4771060000000001E-2</v>
      </c>
      <c r="H74" s="19">
        <v>5.9301000000000004</v>
      </c>
    </row>
    <row r="75" spans="1:8" x14ac:dyDescent="0.2">
      <c r="A75" s="25">
        <v>8</v>
      </c>
      <c r="B75" s="26" t="s">
        <v>528</v>
      </c>
      <c r="C75" s="26" t="s">
        <v>529</v>
      </c>
      <c r="D75" s="26" t="s">
        <v>100</v>
      </c>
      <c r="E75" s="27">
        <v>1000</v>
      </c>
      <c r="F75" s="28">
        <v>4874.88</v>
      </c>
      <c r="G75" s="29">
        <v>2.4425840000000001E-2</v>
      </c>
      <c r="H75" s="19">
        <v>6.33</v>
      </c>
    </row>
    <row r="76" spans="1:8" x14ac:dyDescent="0.2">
      <c r="A76" s="25">
        <v>9</v>
      </c>
      <c r="B76" s="26" t="s">
        <v>291</v>
      </c>
      <c r="C76" s="26" t="s">
        <v>292</v>
      </c>
      <c r="D76" s="26" t="s">
        <v>100</v>
      </c>
      <c r="E76" s="27">
        <v>800</v>
      </c>
      <c r="F76" s="28">
        <v>3976.86</v>
      </c>
      <c r="G76" s="29">
        <v>1.9926260000000001E-2</v>
      </c>
      <c r="H76" s="19">
        <v>5.8998999999999997</v>
      </c>
    </row>
    <row r="77" spans="1:8" x14ac:dyDescent="0.2">
      <c r="A77" s="25">
        <v>10</v>
      </c>
      <c r="B77" s="26" t="s">
        <v>208</v>
      </c>
      <c r="C77" s="26" t="s">
        <v>209</v>
      </c>
      <c r="D77" s="26" t="s">
        <v>100</v>
      </c>
      <c r="E77" s="27">
        <v>800</v>
      </c>
      <c r="F77" s="28">
        <v>3774.7559999999999</v>
      </c>
      <c r="G77" s="29">
        <v>1.8913610000000001E-2</v>
      </c>
      <c r="H77" s="19">
        <v>6.6200999999999999</v>
      </c>
    </row>
    <row r="78" spans="1:8" x14ac:dyDescent="0.2">
      <c r="A78" s="25">
        <v>11</v>
      </c>
      <c r="B78" s="26" t="s">
        <v>173</v>
      </c>
      <c r="C78" s="26" t="s">
        <v>174</v>
      </c>
      <c r="D78" s="26" t="s">
        <v>175</v>
      </c>
      <c r="E78" s="27">
        <v>600</v>
      </c>
      <c r="F78" s="28">
        <v>2925.7890000000002</v>
      </c>
      <c r="G78" s="29">
        <v>1.465982E-2</v>
      </c>
      <c r="H78" s="19">
        <v>6.3851000000000004</v>
      </c>
    </row>
    <row r="79" spans="1:8" x14ac:dyDescent="0.2">
      <c r="A79" s="25">
        <v>12</v>
      </c>
      <c r="B79" s="26" t="s">
        <v>188</v>
      </c>
      <c r="C79" s="26" t="s">
        <v>189</v>
      </c>
      <c r="D79" s="26" t="s">
        <v>100</v>
      </c>
      <c r="E79" s="27">
        <v>500</v>
      </c>
      <c r="F79" s="28">
        <v>2478.3724999999999</v>
      </c>
      <c r="G79" s="29">
        <v>1.241801E-2</v>
      </c>
      <c r="H79" s="19">
        <v>6.0099</v>
      </c>
    </row>
    <row r="80" spans="1:8" x14ac:dyDescent="0.2">
      <c r="A80" s="25">
        <v>13</v>
      </c>
      <c r="B80" s="26" t="s">
        <v>530</v>
      </c>
      <c r="C80" s="26" t="s">
        <v>531</v>
      </c>
      <c r="D80" s="26" t="s">
        <v>164</v>
      </c>
      <c r="E80" s="27">
        <v>500</v>
      </c>
      <c r="F80" s="28">
        <v>2478.3074999999999</v>
      </c>
      <c r="G80" s="29">
        <v>1.241769E-2</v>
      </c>
      <c r="H80" s="19">
        <v>5.9166999999999996</v>
      </c>
    </row>
    <row r="81" spans="1:8" x14ac:dyDescent="0.2">
      <c r="A81" s="25">
        <v>14</v>
      </c>
      <c r="B81" s="26" t="s">
        <v>358</v>
      </c>
      <c r="C81" s="26" t="s">
        <v>359</v>
      </c>
      <c r="D81" s="26" t="s">
        <v>100</v>
      </c>
      <c r="E81" s="27">
        <v>500</v>
      </c>
      <c r="F81" s="28">
        <v>2478.2775000000001</v>
      </c>
      <c r="G81" s="29">
        <v>1.2417539999999999E-2</v>
      </c>
      <c r="H81" s="19">
        <v>5.9249999999999998</v>
      </c>
    </row>
    <row r="82" spans="1:8" ht="25.5" x14ac:dyDescent="0.2">
      <c r="A82" s="25">
        <v>15</v>
      </c>
      <c r="B82" s="26" t="s">
        <v>532</v>
      </c>
      <c r="C82" s="26" t="s">
        <v>533</v>
      </c>
      <c r="D82" s="26" t="s">
        <v>100</v>
      </c>
      <c r="E82" s="27">
        <v>500</v>
      </c>
      <c r="F82" s="28">
        <v>2472.41</v>
      </c>
      <c r="G82" s="29">
        <v>1.2388140000000001E-2</v>
      </c>
      <c r="H82" s="19">
        <v>5.99</v>
      </c>
    </row>
    <row r="83" spans="1:8" ht="25.5" x14ac:dyDescent="0.2">
      <c r="A83" s="25">
        <v>16</v>
      </c>
      <c r="B83" s="26" t="s">
        <v>370</v>
      </c>
      <c r="C83" s="26" t="s">
        <v>371</v>
      </c>
      <c r="D83" s="26" t="s">
        <v>100</v>
      </c>
      <c r="E83" s="27">
        <v>500</v>
      </c>
      <c r="F83" s="28">
        <v>2471.9850000000001</v>
      </c>
      <c r="G83" s="29">
        <v>1.2386009999999999E-2</v>
      </c>
      <c r="H83" s="19">
        <v>5.9950000000000001</v>
      </c>
    </row>
    <row r="84" spans="1:8" x14ac:dyDescent="0.2">
      <c r="A84" s="25">
        <v>17</v>
      </c>
      <c r="B84" s="26" t="s">
        <v>534</v>
      </c>
      <c r="C84" s="26" t="s">
        <v>535</v>
      </c>
      <c r="D84" s="26" t="s">
        <v>100</v>
      </c>
      <c r="E84" s="27">
        <v>500</v>
      </c>
      <c r="F84" s="28">
        <v>2471.5149999999999</v>
      </c>
      <c r="G84" s="29">
        <v>1.238365E-2</v>
      </c>
      <c r="H84" s="19">
        <v>5.9249999999999998</v>
      </c>
    </row>
    <row r="85" spans="1:8" ht="25.5" x14ac:dyDescent="0.2">
      <c r="A85" s="25">
        <v>18</v>
      </c>
      <c r="B85" s="26" t="s">
        <v>536</v>
      </c>
      <c r="C85" s="26" t="s">
        <v>537</v>
      </c>
      <c r="D85" s="26" t="s">
        <v>100</v>
      </c>
      <c r="E85" s="27">
        <v>500</v>
      </c>
      <c r="F85" s="28">
        <v>2471.2049999999999</v>
      </c>
      <c r="G85" s="29">
        <v>1.23821E-2</v>
      </c>
      <c r="H85" s="19">
        <v>5.99</v>
      </c>
    </row>
    <row r="86" spans="1:8" x14ac:dyDescent="0.2">
      <c r="A86" s="25">
        <v>19</v>
      </c>
      <c r="B86" s="26" t="s">
        <v>194</v>
      </c>
      <c r="C86" s="26" t="s">
        <v>195</v>
      </c>
      <c r="D86" s="26" t="s">
        <v>100</v>
      </c>
      <c r="E86" s="27">
        <v>500</v>
      </c>
      <c r="F86" s="28">
        <v>2441.3874999999998</v>
      </c>
      <c r="G86" s="29">
        <v>1.2232700000000001E-2</v>
      </c>
      <c r="H86" s="19">
        <v>6.35</v>
      </c>
    </row>
    <row r="87" spans="1:8" x14ac:dyDescent="0.2">
      <c r="A87" s="25">
        <v>20</v>
      </c>
      <c r="B87" s="26" t="s">
        <v>538</v>
      </c>
      <c r="C87" s="26" t="s">
        <v>539</v>
      </c>
      <c r="D87" s="26" t="s">
        <v>100</v>
      </c>
      <c r="E87" s="27">
        <v>500</v>
      </c>
      <c r="F87" s="28">
        <v>2437.7275</v>
      </c>
      <c r="G87" s="29">
        <v>1.221436E-2</v>
      </c>
      <c r="H87" s="19">
        <v>6.4749999999999996</v>
      </c>
    </row>
    <row r="88" spans="1:8" x14ac:dyDescent="0.2">
      <c r="A88" s="25">
        <v>21</v>
      </c>
      <c r="B88" s="26" t="s">
        <v>167</v>
      </c>
      <c r="C88" s="26" t="s">
        <v>168</v>
      </c>
      <c r="D88" s="26" t="s">
        <v>100</v>
      </c>
      <c r="E88" s="27">
        <v>500</v>
      </c>
      <c r="F88" s="28">
        <v>2391.4250000000002</v>
      </c>
      <c r="G88" s="29">
        <v>1.1982359999999999E-2</v>
      </c>
      <c r="H88" s="19">
        <v>6.55</v>
      </c>
    </row>
    <row r="89" spans="1:8" x14ac:dyDescent="0.2">
      <c r="A89" s="25">
        <v>22</v>
      </c>
      <c r="B89" s="26" t="s">
        <v>200</v>
      </c>
      <c r="C89" s="26" t="s">
        <v>201</v>
      </c>
      <c r="D89" s="26" t="s">
        <v>100</v>
      </c>
      <c r="E89" s="27">
        <v>500</v>
      </c>
      <c r="F89" s="28">
        <v>2358.8200000000002</v>
      </c>
      <c r="G89" s="29">
        <v>1.181899E-2</v>
      </c>
      <c r="H89" s="19">
        <v>6.6200999999999999</v>
      </c>
    </row>
    <row r="90" spans="1:8" ht="25.5" x14ac:dyDescent="0.2">
      <c r="A90" s="25">
        <v>23</v>
      </c>
      <c r="B90" s="26" t="s">
        <v>204</v>
      </c>
      <c r="C90" s="26" t="s">
        <v>205</v>
      </c>
      <c r="D90" s="26" t="s">
        <v>100</v>
      </c>
      <c r="E90" s="27">
        <v>500</v>
      </c>
      <c r="F90" s="28">
        <v>2349.9074999999998</v>
      </c>
      <c r="G90" s="29">
        <v>1.177433E-2</v>
      </c>
      <c r="H90" s="19">
        <v>6.68</v>
      </c>
    </row>
    <row r="91" spans="1:8" x14ac:dyDescent="0.2">
      <c r="A91" s="25">
        <v>24</v>
      </c>
      <c r="B91" s="26" t="s">
        <v>293</v>
      </c>
      <c r="C91" s="26" t="s">
        <v>294</v>
      </c>
      <c r="D91" s="26" t="s">
        <v>175</v>
      </c>
      <c r="E91" s="27">
        <v>400</v>
      </c>
      <c r="F91" s="28">
        <v>1940.4580000000001</v>
      </c>
      <c r="G91" s="29">
        <v>9.7227600000000004E-3</v>
      </c>
      <c r="H91" s="19">
        <v>6.4001000000000001</v>
      </c>
    </row>
    <row r="92" spans="1:8" ht="25.5" x14ac:dyDescent="0.2">
      <c r="A92" s="25">
        <v>25</v>
      </c>
      <c r="B92" s="26" t="s">
        <v>206</v>
      </c>
      <c r="C92" s="26" t="s">
        <v>207</v>
      </c>
      <c r="D92" s="26" t="s">
        <v>100</v>
      </c>
      <c r="E92" s="27">
        <v>300</v>
      </c>
      <c r="F92" s="28">
        <v>1491.213</v>
      </c>
      <c r="G92" s="29">
        <v>7.4717999999999998E-3</v>
      </c>
      <c r="H92" s="19">
        <v>5.9749999999999996</v>
      </c>
    </row>
    <row r="93" spans="1:8" ht="25.5" x14ac:dyDescent="0.2">
      <c r="A93" s="25">
        <v>26</v>
      </c>
      <c r="B93" s="26" t="s">
        <v>182</v>
      </c>
      <c r="C93" s="26" t="s">
        <v>183</v>
      </c>
      <c r="D93" s="26" t="s">
        <v>100</v>
      </c>
      <c r="E93" s="27">
        <v>200</v>
      </c>
      <c r="F93" s="28">
        <v>941.90700000000004</v>
      </c>
      <c r="G93" s="29">
        <v>4.7194699999999999E-3</v>
      </c>
      <c r="H93" s="19">
        <v>6.68</v>
      </c>
    </row>
    <row r="94" spans="1:8" x14ac:dyDescent="0.2">
      <c r="A94" s="17"/>
      <c r="B94" s="17"/>
      <c r="C94" s="18" t="s">
        <v>11</v>
      </c>
      <c r="D94" s="17"/>
      <c r="E94" s="17" t="s">
        <v>12</v>
      </c>
      <c r="F94" s="24">
        <v>91088.810500000007</v>
      </c>
      <c r="G94" s="21">
        <v>0.45640515999999998</v>
      </c>
      <c r="H94" s="19" t="s">
        <v>12</v>
      </c>
    </row>
    <row r="95" spans="1:8" x14ac:dyDescent="0.2">
      <c r="A95" s="17"/>
      <c r="B95" s="17"/>
      <c r="C95" s="22"/>
      <c r="D95" s="17"/>
      <c r="E95" s="17"/>
      <c r="F95" s="23"/>
      <c r="G95" s="23"/>
      <c r="H95" s="19" t="s">
        <v>12</v>
      </c>
    </row>
    <row r="96" spans="1:8" x14ac:dyDescent="0.2">
      <c r="A96" s="17"/>
      <c r="B96" s="17"/>
      <c r="C96" s="18" t="s">
        <v>101</v>
      </c>
      <c r="D96" s="17"/>
      <c r="E96" s="17"/>
      <c r="F96" s="23"/>
      <c r="G96" s="23"/>
      <c r="H96" s="19" t="s">
        <v>12</v>
      </c>
    </row>
    <row r="97" spans="1:8" ht="25.5" x14ac:dyDescent="0.2">
      <c r="A97" s="25">
        <v>1</v>
      </c>
      <c r="B97" s="26" t="s">
        <v>240</v>
      </c>
      <c r="C97" s="26" t="s">
        <v>241</v>
      </c>
      <c r="D97" s="26" t="s">
        <v>100</v>
      </c>
      <c r="E97" s="27">
        <v>1100</v>
      </c>
      <c r="F97" s="28">
        <v>5457.1220000000003</v>
      </c>
      <c r="G97" s="29">
        <v>2.734319E-2</v>
      </c>
      <c r="H97" s="19">
        <v>6.67</v>
      </c>
    </row>
    <row r="98" spans="1:8" ht="25.5" x14ac:dyDescent="0.2">
      <c r="A98" s="25">
        <v>2</v>
      </c>
      <c r="B98" s="26" t="s">
        <v>540</v>
      </c>
      <c r="C98" s="26" t="s">
        <v>541</v>
      </c>
      <c r="D98" s="26" t="s">
        <v>100</v>
      </c>
      <c r="E98" s="27">
        <v>1000</v>
      </c>
      <c r="F98" s="28">
        <v>4955.8999999999996</v>
      </c>
      <c r="G98" s="29">
        <v>2.4831789999999999E-2</v>
      </c>
      <c r="H98" s="19">
        <v>6.0149999999999997</v>
      </c>
    </row>
    <row r="99" spans="1:8" ht="25.5" x14ac:dyDescent="0.2">
      <c r="A99" s="25">
        <v>3</v>
      </c>
      <c r="B99" s="26" t="s">
        <v>542</v>
      </c>
      <c r="C99" s="26" t="s">
        <v>543</v>
      </c>
      <c r="D99" s="26" t="s">
        <v>100</v>
      </c>
      <c r="E99" s="27">
        <v>1000</v>
      </c>
      <c r="F99" s="28">
        <v>4931.8649999999998</v>
      </c>
      <c r="G99" s="29">
        <v>2.4711360000000002E-2</v>
      </c>
      <c r="H99" s="19">
        <v>6.6349999999999998</v>
      </c>
    </row>
    <row r="100" spans="1:8" x14ac:dyDescent="0.2">
      <c r="A100" s="25">
        <v>4</v>
      </c>
      <c r="B100" s="26" t="s">
        <v>544</v>
      </c>
      <c r="C100" s="26" t="s">
        <v>545</v>
      </c>
      <c r="D100" s="26" t="s">
        <v>100</v>
      </c>
      <c r="E100" s="27">
        <v>1000</v>
      </c>
      <c r="F100" s="28">
        <v>4856.87</v>
      </c>
      <c r="G100" s="29">
        <v>2.4335599999999999E-2</v>
      </c>
      <c r="H100" s="19">
        <v>6.7649999999999997</v>
      </c>
    </row>
    <row r="101" spans="1:8" x14ac:dyDescent="0.2">
      <c r="A101" s="25">
        <v>5</v>
      </c>
      <c r="B101" s="26" t="s">
        <v>295</v>
      </c>
      <c r="C101" s="26" t="s">
        <v>296</v>
      </c>
      <c r="D101" s="26" t="s">
        <v>100</v>
      </c>
      <c r="E101" s="27">
        <v>860</v>
      </c>
      <c r="F101" s="28">
        <v>4250.5069999999996</v>
      </c>
      <c r="G101" s="29">
        <v>2.1297380000000001E-2</v>
      </c>
      <c r="H101" s="19">
        <v>8.5</v>
      </c>
    </row>
    <row r="102" spans="1:8" ht="25.5" x14ac:dyDescent="0.2">
      <c r="A102" s="25">
        <v>6</v>
      </c>
      <c r="B102" s="26" t="s">
        <v>242</v>
      </c>
      <c r="C102" s="26" t="s">
        <v>243</v>
      </c>
      <c r="D102" s="26" t="s">
        <v>100</v>
      </c>
      <c r="E102" s="27">
        <v>600</v>
      </c>
      <c r="F102" s="28">
        <v>2921.5619999999999</v>
      </c>
      <c r="G102" s="29">
        <v>1.463864E-2</v>
      </c>
      <c r="H102" s="19">
        <v>6.95</v>
      </c>
    </row>
    <row r="103" spans="1:8" x14ac:dyDescent="0.2">
      <c r="A103" s="25">
        <v>7</v>
      </c>
      <c r="B103" s="26" t="s">
        <v>228</v>
      </c>
      <c r="C103" s="26" t="s">
        <v>229</v>
      </c>
      <c r="D103" s="26" t="s">
        <v>100</v>
      </c>
      <c r="E103" s="27">
        <v>500</v>
      </c>
      <c r="F103" s="28">
        <v>2480.4274999999998</v>
      </c>
      <c r="G103" s="29">
        <v>1.242831E-2</v>
      </c>
      <c r="H103" s="19">
        <v>6</v>
      </c>
    </row>
    <row r="104" spans="1:8" x14ac:dyDescent="0.2">
      <c r="A104" s="25">
        <v>8</v>
      </c>
      <c r="B104" s="26" t="s">
        <v>232</v>
      </c>
      <c r="C104" s="26" t="s">
        <v>233</v>
      </c>
      <c r="D104" s="26" t="s">
        <v>100</v>
      </c>
      <c r="E104" s="27">
        <v>500</v>
      </c>
      <c r="F104" s="28">
        <v>2474.4775</v>
      </c>
      <c r="G104" s="29">
        <v>1.23985E-2</v>
      </c>
      <c r="H104" s="19">
        <v>6.8449999999999998</v>
      </c>
    </row>
    <row r="105" spans="1:8" ht="25.5" x14ac:dyDescent="0.2">
      <c r="A105" s="25">
        <v>9</v>
      </c>
      <c r="B105" s="26" t="s">
        <v>546</v>
      </c>
      <c r="C105" s="26" t="s">
        <v>547</v>
      </c>
      <c r="D105" s="26" t="s">
        <v>100</v>
      </c>
      <c r="E105" s="27">
        <v>500</v>
      </c>
      <c r="F105" s="28">
        <v>2431.9299999999998</v>
      </c>
      <c r="G105" s="29">
        <v>1.218531E-2</v>
      </c>
      <c r="H105" s="19">
        <v>6.95</v>
      </c>
    </row>
    <row r="106" spans="1:8" x14ac:dyDescent="0.2">
      <c r="A106" s="25">
        <v>10</v>
      </c>
      <c r="B106" s="26" t="s">
        <v>222</v>
      </c>
      <c r="C106" s="26" t="s">
        <v>223</v>
      </c>
      <c r="D106" s="26" t="s">
        <v>100</v>
      </c>
      <c r="E106" s="27">
        <v>200</v>
      </c>
      <c r="F106" s="28">
        <v>989.28599999999994</v>
      </c>
      <c r="G106" s="29">
        <v>4.9568700000000004E-3</v>
      </c>
      <c r="H106" s="19">
        <v>6.48</v>
      </c>
    </row>
    <row r="107" spans="1:8" x14ac:dyDescent="0.2">
      <c r="A107" s="17"/>
      <c r="B107" s="17"/>
      <c r="C107" s="18" t="s">
        <v>11</v>
      </c>
      <c r="D107" s="17"/>
      <c r="E107" s="17" t="s">
        <v>12</v>
      </c>
      <c r="F107" s="24">
        <v>35749.947</v>
      </c>
      <c r="G107" s="21">
        <v>0.17912695000000001</v>
      </c>
      <c r="H107" s="19" t="s">
        <v>12</v>
      </c>
    </row>
    <row r="108" spans="1:8" x14ac:dyDescent="0.2">
      <c r="A108" s="17"/>
      <c r="B108" s="17"/>
      <c r="C108" s="22"/>
      <c r="D108" s="17"/>
      <c r="E108" s="17"/>
      <c r="F108" s="23"/>
      <c r="G108" s="23"/>
      <c r="H108" s="19" t="s">
        <v>12</v>
      </c>
    </row>
    <row r="109" spans="1:8" x14ac:dyDescent="0.2">
      <c r="A109" s="17"/>
      <c r="B109" s="17"/>
      <c r="C109" s="18" t="s">
        <v>102</v>
      </c>
      <c r="D109" s="17"/>
      <c r="E109" s="17"/>
      <c r="F109" s="23"/>
      <c r="G109" s="23"/>
      <c r="H109" s="19" t="s">
        <v>12</v>
      </c>
    </row>
    <row r="110" spans="1:8" x14ac:dyDescent="0.2">
      <c r="A110" s="25">
        <v>1</v>
      </c>
      <c r="B110" s="26" t="s">
        <v>548</v>
      </c>
      <c r="C110" s="26" t="s">
        <v>549</v>
      </c>
      <c r="D110" s="26" t="s">
        <v>81</v>
      </c>
      <c r="E110" s="27">
        <v>7500000</v>
      </c>
      <c r="F110" s="28">
        <v>7440.75</v>
      </c>
      <c r="G110" s="29">
        <v>3.7282259999999998E-2</v>
      </c>
      <c r="H110" s="19">
        <v>5.19</v>
      </c>
    </row>
    <row r="111" spans="1:8" x14ac:dyDescent="0.2">
      <c r="A111" s="25">
        <v>2</v>
      </c>
      <c r="B111" s="26" t="s">
        <v>550</v>
      </c>
      <c r="C111" s="26" t="s">
        <v>551</v>
      </c>
      <c r="D111" s="26" t="s">
        <v>81</v>
      </c>
      <c r="E111" s="27">
        <v>2500000</v>
      </c>
      <c r="F111" s="28">
        <v>2484.8474999999999</v>
      </c>
      <c r="G111" s="29">
        <v>1.245046E-2</v>
      </c>
      <c r="H111" s="19">
        <v>5.3</v>
      </c>
    </row>
    <row r="112" spans="1:8" x14ac:dyDescent="0.2">
      <c r="A112" s="17"/>
      <c r="B112" s="17"/>
      <c r="C112" s="18" t="s">
        <v>11</v>
      </c>
      <c r="D112" s="17"/>
      <c r="E112" s="17" t="s">
        <v>12</v>
      </c>
      <c r="F112" s="24">
        <v>9925.5974999999999</v>
      </c>
      <c r="G112" s="21">
        <v>4.9732720000000001E-2</v>
      </c>
      <c r="H112" s="19" t="s">
        <v>12</v>
      </c>
    </row>
    <row r="113" spans="1:16" x14ac:dyDescent="0.2">
      <c r="A113" s="17"/>
      <c r="B113" s="17"/>
      <c r="C113" s="22"/>
      <c r="D113" s="17"/>
      <c r="E113" s="17"/>
      <c r="F113" s="23"/>
      <c r="G113" s="23"/>
      <c r="H113" s="19" t="s">
        <v>12</v>
      </c>
    </row>
    <row r="114" spans="1:16" x14ac:dyDescent="0.2">
      <c r="A114" s="17"/>
      <c r="B114" s="17"/>
      <c r="C114" s="18" t="s">
        <v>103</v>
      </c>
      <c r="D114" s="17"/>
      <c r="E114" s="17"/>
      <c r="F114" s="23"/>
      <c r="G114" s="23"/>
      <c r="H114" s="19" t="s">
        <v>12</v>
      </c>
    </row>
    <row r="115" spans="1:16" x14ac:dyDescent="0.2">
      <c r="A115" s="25">
        <v>1</v>
      </c>
      <c r="B115" s="26"/>
      <c r="C115" s="26" t="s">
        <v>104</v>
      </c>
      <c r="D115" s="26"/>
      <c r="E115" s="30"/>
      <c r="F115" s="28">
        <v>3.7372339999999999</v>
      </c>
      <c r="G115" s="29">
        <v>1.8729999999999999E-5</v>
      </c>
      <c r="H115" s="19">
        <v>5.42</v>
      </c>
    </row>
    <row r="116" spans="1:16" x14ac:dyDescent="0.2">
      <c r="A116" s="17"/>
      <c r="B116" s="17"/>
      <c r="C116" s="18" t="s">
        <v>11</v>
      </c>
      <c r="D116" s="17"/>
      <c r="E116" s="17" t="s">
        <v>12</v>
      </c>
      <c r="F116" s="24">
        <v>3.7372339999999999</v>
      </c>
      <c r="G116" s="21">
        <v>1.8729999999999999E-5</v>
      </c>
      <c r="H116" s="19" t="s">
        <v>12</v>
      </c>
    </row>
    <row r="117" spans="1:16" x14ac:dyDescent="0.2">
      <c r="A117" s="17"/>
      <c r="B117" s="17"/>
      <c r="C117" s="22"/>
      <c r="D117" s="17"/>
      <c r="E117" s="17"/>
      <c r="F117" s="23"/>
      <c r="G117" s="23"/>
      <c r="H117" s="19" t="s">
        <v>12</v>
      </c>
    </row>
    <row r="118" spans="1:16" x14ac:dyDescent="0.2">
      <c r="A118" s="17"/>
      <c r="B118" s="17"/>
      <c r="C118" s="18" t="s">
        <v>105</v>
      </c>
      <c r="D118" s="17"/>
      <c r="E118" s="17"/>
      <c r="F118" s="24">
        <v>136768.09223400001</v>
      </c>
      <c r="G118" s="21">
        <v>0.68528356000000001</v>
      </c>
      <c r="H118" s="19" t="s">
        <v>12</v>
      </c>
    </row>
    <row r="119" spans="1:16" x14ac:dyDescent="0.2">
      <c r="A119" s="17"/>
      <c r="B119" s="17"/>
      <c r="C119" s="23"/>
      <c r="D119" s="17"/>
      <c r="E119" s="17"/>
      <c r="F119" s="17"/>
      <c r="G119" s="17"/>
      <c r="H119" s="19" t="s">
        <v>12</v>
      </c>
    </row>
    <row r="120" spans="1:16" x14ac:dyDescent="0.2">
      <c r="A120" s="17"/>
      <c r="B120" s="17"/>
      <c r="C120" s="18" t="s">
        <v>106</v>
      </c>
      <c r="D120" s="17"/>
      <c r="E120" s="17"/>
      <c r="F120" s="17"/>
      <c r="G120" s="17"/>
      <c r="H120" s="19" t="s">
        <v>12</v>
      </c>
    </row>
    <row r="121" spans="1:16" x14ac:dyDescent="0.2">
      <c r="A121" s="17"/>
      <c r="B121" s="17"/>
      <c r="C121" s="18" t="s">
        <v>107</v>
      </c>
      <c r="D121" s="17"/>
      <c r="E121" s="17"/>
      <c r="F121" s="17"/>
      <c r="G121" s="17"/>
      <c r="H121" s="19" t="s">
        <v>12</v>
      </c>
    </row>
    <row r="122" spans="1:16" x14ac:dyDescent="0.2">
      <c r="A122" s="17"/>
      <c r="B122" s="17"/>
      <c r="C122" s="18" t="s">
        <v>11</v>
      </c>
      <c r="D122" s="17"/>
      <c r="E122" s="17" t="s">
        <v>12</v>
      </c>
      <c r="F122" s="20" t="s">
        <v>13</v>
      </c>
      <c r="G122" s="21">
        <v>0</v>
      </c>
      <c r="H122" s="19" t="s">
        <v>12</v>
      </c>
    </row>
    <row r="123" spans="1:16" x14ac:dyDescent="0.2">
      <c r="A123" s="17"/>
      <c r="B123" s="17"/>
      <c r="C123" s="22"/>
      <c r="D123" s="17"/>
      <c r="E123" s="17"/>
      <c r="F123" s="23"/>
      <c r="G123" s="23"/>
      <c r="H123" s="19" t="s">
        <v>12</v>
      </c>
    </row>
    <row r="124" spans="1:16" x14ac:dyDescent="0.2">
      <c r="A124" s="17"/>
      <c r="B124" s="17"/>
      <c r="C124" s="18" t="s">
        <v>624</v>
      </c>
      <c r="D124" s="17"/>
      <c r="E124" s="17"/>
      <c r="F124" s="23"/>
      <c r="G124" s="23"/>
      <c r="H124" s="19" t="s">
        <v>12</v>
      </c>
      <c r="J124" s="49"/>
      <c r="K124" s="49"/>
      <c r="L124" s="49"/>
      <c r="M124" s="49"/>
      <c r="N124" s="61"/>
      <c r="O124" s="61"/>
      <c r="P124" s="61"/>
    </row>
    <row r="125" spans="1:16" x14ac:dyDescent="0.2">
      <c r="A125" s="25">
        <v>1</v>
      </c>
      <c r="B125" s="26" t="s">
        <v>108</v>
      </c>
      <c r="C125" s="26" t="s">
        <v>109</v>
      </c>
      <c r="D125" s="26"/>
      <c r="E125" s="62">
        <v>5925.4179999999997</v>
      </c>
      <c r="F125" s="28">
        <v>684.610488627</v>
      </c>
      <c r="G125" s="29">
        <v>3.43028E-3</v>
      </c>
      <c r="H125" s="19"/>
    </row>
    <row r="126" spans="1:16" x14ac:dyDescent="0.2">
      <c r="A126" s="17"/>
      <c r="B126" s="17"/>
      <c r="C126" s="18" t="s">
        <v>11</v>
      </c>
      <c r="D126" s="17"/>
      <c r="E126" s="17" t="s">
        <v>12</v>
      </c>
      <c r="F126" s="24">
        <f>SUM(F125)</f>
        <v>684.610488627</v>
      </c>
      <c r="G126" s="21">
        <f>SUM(G125)</f>
        <v>3.43028E-3</v>
      </c>
      <c r="H126" s="19" t="s">
        <v>12</v>
      </c>
    </row>
    <row r="127" spans="1:16" x14ac:dyDescent="0.2">
      <c r="A127" s="17"/>
      <c r="B127" s="17"/>
      <c r="C127" s="22"/>
      <c r="D127" s="17"/>
      <c r="E127" s="17"/>
      <c r="F127" s="23"/>
      <c r="G127" s="23"/>
      <c r="H127" s="19" t="s">
        <v>12</v>
      </c>
    </row>
    <row r="128" spans="1:16" x14ac:dyDescent="0.2">
      <c r="A128" s="17"/>
      <c r="B128" s="17"/>
      <c r="C128" s="18" t="s">
        <v>110</v>
      </c>
      <c r="D128" s="17"/>
      <c r="E128" s="17"/>
      <c r="F128" s="17"/>
      <c r="G128" s="17"/>
      <c r="H128" s="19" t="s">
        <v>12</v>
      </c>
    </row>
    <row r="129" spans="1:8" x14ac:dyDescent="0.2">
      <c r="A129" s="17"/>
      <c r="B129" s="17"/>
      <c r="C129" s="18" t="s">
        <v>111</v>
      </c>
      <c r="D129" s="17"/>
      <c r="E129" s="17"/>
      <c r="F129" s="17"/>
      <c r="G129" s="17"/>
      <c r="H129" s="19" t="s">
        <v>12</v>
      </c>
    </row>
    <row r="130" spans="1:8" x14ac:dyDescent="0.2">
      <c r="A130" s="17"/>
      <c r="B130" s="17"/>
      <c r="C130" s="18" t="s">
        <v>11</v>
      </c>
      <c r="D130" s="17"/>
      <c r="E130" s="17" t="s">
        <v>12</v>
      </c>
      <c r="F130" s="20" t="s">
        <v>13</v>
      </c>
      <c r="G130" s="21">
        <v>0</v>
      </c>
      <c r="H130" s="19" t="s">
        <v>12</v>
      </c>
    </row>
    <row r="131" spans="1:8" x14ac:dyDescent="0.2">
      <c r="A131" s="17"/>
      <c r="B131" s="17"/>
      <c r="C131" s="22"/>
      <c r="D131" s="17"/>
      <c r="E131" s="17"/>
      <c r="F131" s="23"/>
      <c r="G131" s="23"/>
      <c r="H131" s="19" t="s">
        <v>12</v>
      </c>
    </row>
    <row r="132" spans="1:8" x14ac:dyDescent="0.2">
      <c r="A132" s="17"/>
      <c r="B132" s="17"/>
      <c r="C132" s="18" t="s">
        <v>112</v>
      </c>
      <c r="D132" s="17"/>
      <c r="E132" s="17"/>
      <c r="F132" s="23"/>
      <c r="G132" s="23"/>
      <c r="H132" s="19" t="s">
        <v>12</v>
      </c>
    </row>
    <row r="133" spans="1:8" x14ac:dyDescent="0.2">
      <c r="A133" s="17"/>
      <c r="B133" s="17"/>
      <c r="C133" s="18" t="s">
        <v>11</v>
      </c>
      <c r="D133" s="17"/>
      <c r="E133" s="17" t="s">
        <v>12</v>
      </c>
      <c r="F133" s="20" t="s">
        <v>13</v>
      </c>
      <c r="G133" s="21">
        <v>0</v>
      </c>
      <c r="H133" s="19" t="s">
        <v>12</v>
      </c>
    </row>
    <row r="134" spans="1:8" x14ac:dyDescent="0.2">
      <c r="A134" s="17"/>
      <c r="B134" s="17"/>
      <c r="C134" s="22"/>
      <c r="D134" s="17"/>
      <c r="E134" s="17"/>
      <c r="F134" s="23"/>
      <c r="G134" s="23"/>
      <c r="H134" s="90" t="s">
        <v>12</v>
      </c>
    </row>
    <row r="135" spans="1:8" x14ac:dyDescent="0.2">
      <c r="A135" s="91"/>
      <c r="B135" s="91"/>
      <c r="C135" s="92" t="s">
        <v>700</v>
      </c>
      <c r="D135" s="93"/>
      <c r="E135" s="94"/>
      <c r="F135" s="94"/>
      <c r="G135" s="93"/>
      <c r="H135" s="94" t="s">
        <v>12</v>
      </c>
    </row>
    <row r="136" spans="1:8" ht="25.5" x14ac:dyDescent="0.2">
      <c r="A136" s="25"/>
      <c r="B136" s="26"/>
      <c r="C136" s="26" t="s">
        <v>701</v>
      </c>
      <c r="D136" s="26"/>
      <c r="E136" s="27">
        <v>2500000</v>
      </c>
      <c r="F136" s="28">
        <f>-274250/10^5</f>
        <v>-2.7425000000000002</v>
      </c>
      <c r="G136" s="29" t="s">
        <v>702</v>
      </c>
      <c r="H136" s="95" t="s">
        <v>12</v>
      </c>
    </row>
    <row r="137" spans="1:8" ht="25.5" x14ac:dyDescent="0.2">
      <c r="A137" s="25"/>
      <c r="B137" s="26"/>
      <c r="C137" s="26" t="s">
        <v>703</v>
      </c>
      <c r="D137" s="26"/>
      <c r="E137" s="27">
        <v>2500000</v>
      </c>
      <c r="F137" s="28">
        <f>-267500/10^5</f>
        <v>-2.6749999999999998</v>
      </c>
      <c r="G137" s="29" t="s">
        <v>702</v>
      </c>
      <c r="H137" s="95" t="s">
        <v>12</v>
      </c>
    </row>
    <row r="138" spans="1:8" ht="25.5" x14ac:dyDescent="0.2">
      <c r="A138" s="25"/>
      <c r="B138" s="26"/>
      <c r="C138" s="26" t="s">
        <v>704</v>
      </c>
      <c r="D138" s="26"/>
      <c r="E138" s="27">
        <v>2500000</v>
      </c>
      <c r="F138" s="28">
        <f>11750/10^5</f>
        <v>0.11749999999999999</v>
      </c>
      <c r="G138" s="29" t="s">
        <v>702</v>
      </c>
      <c r="H138" s="95" t="s">
        <v>12</v>
      </c>
    </row>
    <row r="139" spans="1:8" x14ac:dyDescent="0.2">
      <c r="A139" s="17"/>
      <c r="B139" s="26"/>
      <c r="C139" s="26"/>
      <c r="D139" s="18"/>
      <c r="E139" s="17"/>
      <c r="F139" s="26"/>
      <c r="G139" s="30"/>
      <c r="H139" s="19" t="s">
        <v>12</v>
      </c>
    </row>
    <row r="140" spans="1:8" x14ac:dyDescent="0.2">
      <c r="A140" s="30"/>
      <c r="B140" s="26"/>
      <c r="C140" s="26" t="s">
        <v>113</v>
      </c>
      <c r="D140" s="26"/>
      <c r="E140" s="30"/>
      <c r="F140" s="28">
        <f>-13742.84482051+2500+2500+2500</f>
        <v>-6242.8448205099994</v>
      </c>
      <c r="G140" s="29">
        <f>F140/F141</f>
        <v>-3.1280092030892583E-2</v>
      </c>
      <c r="H140" s="19" t="s">
        <v>12</v>
      </c>
    </row>
    <row r="141" spans="1:8" x14ac:dyDescent="0.2">
      <c r="A141" s="22"/>
      <c r="B141" s="22"/>
      <c r="C141" s="18" t="s">
        <v>114</v>
      </c>
      <c r="D141" s="23"/>
      <c r="E141" s="23"/>
      <c r="F141" s="24">
        <f>F140+F138+F137+F136+F126+F118+F64+F24</f>
        <v>199578.850802117</v>
      </c>
      <c r="G141" s="21">
        <f>G140+G126+G118+G64+G24</f>
        <v>1.0000266379691074</v>
      </c>
      <c r="H141" s="19" t="s">
        <v>12</v>
      </c>
    </row>
    <row r="142" spans="1:8" x14ac:dyDescent="0.2">
      <c r="A142" s="32"/>
      <c r="B142" s="32"/>
      <c r="C142" s="32"/>
      <c r="D142" s="33"/>
      <c r="E142" s="33"/>
      <c r="F142" s="33"/>
      <c r="G142" s="33"/>
    </row>
    <row r="143" spans="1:8" x14ac:dyDescent="0.2">
      <c r="A143" s="34"/>
      <c r="B143" s="140" t="s">
        <v>620</v>
      </c>
      <c r="C143" s="140"/>
      <c r="D143" s="140"/>
      <c r="E143" s="140"/>
      <c r="F143" s="140"/>
      <c r="G143" s="140"/>
      <c r="H143" s="140"/>
    </row>
    <row r="144" spans="1:8" x14ac:dyDescent="0.2">
      <c r="A144" s="34"/>
      <c r="B144" s="140" t="s">
        <v>621</v>
      </c>
      <c r="C144" s="140"/>
      <c r="D144" s="140"/>
      <c r="E144" s="140"/>
      <c r="F144" s="140"/>
      <c r="G144" s="140"/>
      <c r="H144" s="140"/>
    </row>
    <row r="145" spans="1:9" x14ac:dyDescent="0.2">
      <c r="A145" s="34"/>
      <c r="B145" s="140" t="s">
        <v>622</v>
      </c>
      <c r="C145" s="140"/>
      <c r="D145" s="140"/>
      <c r="E145" s="140"/>
      <c r="F145" s="140"/>
      <c r="G145" s="140"/>
      <c r="H145" s="140"/>
    </row>
    <row r="146" spans="1:9" ht="54.75" customHeight="1" x14ac:dyDescent="0.2">
      <c r="A146" s="34"/>
      <c r="B146" s="184" t="s">
        <v>705</v>
      </c>
      <c r="C146" s="184"/>
      <c r="D146" s="184"/>
      <c r="E146" s="184"/>
      <c r="F146" s="184"/>
      <c r="G146" s="184"/>
      <c r="H146" s="184"/>
      <c r="I146" s="96"/>
    </row>
    <row r="147" spans="1:9" x14ac:dyDescent="0.2">
      <c r="A147" s="34"/>
      <c r="B147" s="34"/>
      <c r="C147" s="34"/>
      <c r="D147" s="36"/>
      <c r="E147" s="36"/>
      <c r="F147" s="36"/>
      <c r="G147" s="36"/>
    </row>
    <row r="148" spans="1:9" x14ac:dyDescent="0.2">
      <c r="A148" s="34"/>
      <c r="B148" s="141" t="s">
        <v>115</v>
      </c>
      <c r="C148" s="142"/>
      <c r="D148" s="143"/>
      <c r="E148" s="37"/>
      <c r="F148" s="36"/>
      <c r="G148" s="36"/>
    </row>
    <row r="149" spans="1:9" x14ac:dyDescent="0.2">
      <c r="A149" s="34"/>
      <c r="B149" s="135" t="s">
        <v>116</v>
      </c>
      <c r="C149" s="136"/>
      <c r="D149" s="18" t="s">
        <v>706</v>
      </c>
      <c r="E149" s="37"/>
      <c r="F149" s="36"/>
      <c r="G149" s="36"/>
    </row>
    <row r="150" spans="1:9" x14ac:dyDescent="0.2">
      <c r="A150" s="34"/>
      <c r="B150" s="135" t="s">
        <v>118</v>
      </c>
      <c r="C150" s="136"/>
      <c r="D150" s="18" t="s">
        <v>117</v>
      </c>
      <c r="E150" s="37"/>
      <c r="F150" s="36"/>
      <c r="G150" s="36"/>
    </row>
    <row r="151" spans="1:9" x14ac:dyDescent="0.2">
      <c r="A151" s="34"/>
      <c r="B151" s="135" t="s">
        <v>119</v>
      </c>
      <c r="C151" s="136"/>
      <c r="D151" s="23" t="s">
        <v>12</v>
      </c>
      <c r="E151" s="37"/>
      <c r="F151" s="36"/>
      <c r="G151" s="36"/>
    </row>
    <row r="152" spans="1:9" x14ac:dyDescent="0.2">
      <c r="A152" s="38"/>
      <c r="B152" s="39" t="s">
        <v>12</v>
      </c>
      <c r="C152" s="39" t="s">
        <v>623</v>
      </c>
      <c r="D152" s="39" t="s">
        <v>120</v>
      </c>
      <c r="E152" s="38"/>
      <c r="F152" s="38"/>
      <c r="G152" s="38"/>
    </row>
    <row r="153" spans="1:9" x14ac:dyDescent="0.2">
      <c r="A153" s="38"/>
      <c r="B153" s="40" t="s">
        <v>121</v>
      </c>
      <c r="C153" s="41">
        <v>45991</v>
      </c>
      <c r="D153" s="41">
        <v>46022</v>
      </c>
      <c r="E153" s="38"/>
      <c r="F153" s="38"/>
      <c r="G153" s="38"/>
    </row>
    <row r="154" spans="1:9" x14ac:dyDescent="0.2">
      <c r="A154" s="38"/>
      <c r="B154" s="26" t="s">
        <v>122</v>
      </c>
      <c r="C154" s="43">
        <v>3008.4567000000002</v>
      </c>
      <c r="D154" s="43">
        <v>3022.7438999999999</v>
      </c>
      <c r="E154" s="38"/>
      <c r="F154" s="35"/>
      <c r="G154" s="44"/>
    </row>
    <row r="155" spans="1:9" ht="25.5" x14ac:dyDescent="0.2">
      <c r="A155" s="38"/>
      <c r="B155" s="26" t="s">
        <v>744</v>
      </c>
      <c r="C155" s="43">
        <v>1083.3825999999999</v>
      </c>
      <c r="D155" s="43">
        <v>1088.5277000000001</v>
      </c>
      <c r="E155" s="38"/>
      <c r="F155" s="35"/>
      <c r="G155" s="44"/>
    </row>
    <row r="156" spans="1:9" x14ac:dyDescent="0.2">
      <c r="A156" s="38"/>
      <c r="B156" s="26" t="s">
        <v>123</v>
      </c>
      <c r="C156" s="43">
        <v>2743.8879999999999</v>
      </c>
      <c r="D156" s="43">
        <v>2754.0342000000001</v>
      </c>
      <c r="E156" s="38"/>
      <c r="F156" s="35"/>
      <c r="G156" s="44"/>
    </row>
    <row r="157" spans="1:9" ht="25.5" x14ac:dyDescent="0.2">
      <c r="A157" s="38"/>
      <c r="B157" s="26" t="s">
        <v>745</v>
      </c>
      <c r="C157" s="43">
        <v>1072.2280000000001</v>
      </c>
      <c r="D157" s="43">
        <v>1076.1928</v>
      </c>
      <c r="E157" s="38"/>
      <c r="F157" s="35"/>
      <c r="G157" s="44"/>
    </row>
    <row r="158" spans="1:9" x14ac:dyDescent="0.2">
      <c r="A158" s="38"/>
      <c r="B158" s="38"/>
      <c r="C158" s="38"/>
      <c r="D158" s="38"/>
      <c r="E158" s="38"/>
      <c r="F158" s="38"/>
      <c r="G158" s="38"/>
    </row>
    <row r="159" spans="1:9" x14ac:dyDescent="0.2">
      <c r="A159" s="38"/>
      <c r="B159" s="135" t="s">
        <v>625</v>
      </c>
      <c r="C159" s="136"/>
      <c r="D159" s="18" t="s">
        <v>117</v>
      </c>
      <c r="E159" s="38"/>
      <c r="F159" s="38"/>
      <c r="G159" s="38"/>
    </row>
    <row r="160" spans="1:9" x14ac:dyDescent="0.2">
      <c r="A160" s="38"/>
      <c r="B160" s="46"/>
      <c r="C160" s="46"/>
      <c r="D160" s="46"/>
      <c r="E160" s="38"/>
      <c r="F160" s="38"/>
      <c r="G160" s="38"/>
    </row>
    <row r="161" spans="1:15" x14ac:dyDescent="0.2">
      <c r="A161" s="38"/>
      <c r="B161" s="135" t="s">
        <v>124</v>
      </c>
      <c r="C161" s="136"/>
      <c r="D161" s="97" t="s">
        <v>641</v>
      </c>
      <c r="E161" s="48"/>
      <c r="F161" s="38"/>
      <c r="G161" s="38"/>
      <c r="I161" s="96"/>
    </row>
    <row r="162" spans="1:15" x14ac:dyDescent="0.2">
      <c r="A162" s="38"/>
      <c r="B162" s="135" t="s">
        <v>125</v>
      </c>
      <c r="C162" s="136"/>
      <c r="D162" s="18" t="s">
        <v>117</v>
      </c>
      <c r="E162" s="48"/>
      <c r="F162" s="38"/>
      <c r="G162" s="38"/>
      <c r="I162" s="96"/>
    </row>
    <row r="163" spans="1:15" x14ac:dyDescent="0.2">
      <c r="A163" s="38"/>
      <c r="B163" s="135" t="s">
        <v>626</v>
      </c>
      <c r="C163" s="136"/>
      <c r="D163" s="18" t="s">
        <v>117</v>
      </c>
      <c r="E163" s="48"/>
      <c r="F163" s="38"/>
      <c r="G163" s="38"/>
      <c r="I163" s="96"/>
      <c r="J163" s="16"/>
    </row>
    <row r="164" spans="1:15" ht="12.75" customHeight="1" x14ac:dyDescent="0.2">
      <c r="A164" s="46"/>
      <c r="B164" s="46"/>
      <c r="C164" s="46"/>
      <c r="D164" s="46"/>
      <c r="E164" s="46"/>
      <c r="F164" s="46"/>
      <c r="G164" s="46"/>
      <c r="I164" s="96"/>
      <c r="J164" s="16"/>
    </row>
    <row r="165" spans="1:15" ht="13.5" x14ac:dyDescent="0.25">
      <c r="A165" s="46"/>
      <c r="B165" s="98" t="s">
        <v>740</v>
      </c>
      <c r="C165" s="46"/>
      <c r="D165" s="46"/>
      <c r="E165" s="46"/>
      <c r="F165" s="46"/>
      <c r="G165" s="46"/>
      <c r="H165" s="46"/>
      <c r="I165" s="96"/>
      <c r="J165" s="16"/>
    </row>
    <row r="166" spans="1:15" s="16" customFormat="1" ht="25.5" x14ac:dyDescent="0.2">
      <c r="A166" s="99"/>
      <c r="B166" s="100" t="s">
        <v>707</v>
      </c>
      <c r="C166" s="100" t="s">
        <v>708</v>
      </c>
      <c r="D166" s="101" t="s">
        <v>709</v>
      </c>
      <c r="E166" s="101" t="s">
        <v>710</v>
      </c>
      <c r="F166" s="100" t="s">
        <v>711</v>
      </c>
      <c r="G166" s="100" t="s">
        <v>712</v>
      </c>
      <c r="H166" s="100" t="s">
        <v>8</v>
      </c>
      <c r="I166" s="102"/>
    </row>
    <row r="167" spans="1:15" s="51" customFormat="1" x14ac:dyDescent="0.2">
      <c r="A167" s="103"/>
      <c r="B167" s="104" t="s">
        <v>713</v>
      </c>
      <c r="C167" s="104" t="s">
        <v>714</v>
      </c>
      <c r="D167" s="105" t="s">
        <v>715</v>
      </c>
      <c r="E167" s="106" t="s">
        <v>716</v>
      </c>
      <c r="F167" s="107">
        <v>2500</v>
      </c>
      <c r="G167" s="108">
        <v>46087</v>
      </c>
      <c r="H167" s="109" t="e">
        <f>F167/$F$147</f>
        <v>#DIV/0!</v>
      </c>
      <c r="I167" s="110"/>
      <c r="J167" s="16"/>
    </row>
    <row r="168" spans="1:15" s="51" customFormat="1" x14ac:dyDescent="0.2">
      <c r="A168" s="103"/>
      <c r="B168" s="104" t="s">
        <v>713</v>
      </c>
      <c r="C168" s="104" t="s">
        <v>717</v>
      </c>
      <c r="D168" s="105" t="s">
        <v>715</v>
      </c>
      <c r="E168" s="106" t="s">
        <v>716</v>
      </c>
      <c r="F168" s="107">
        <v>2500</v>
      </c>
      <c r="G168" s="108">
        <v>46101</v>
      </c>
      <c r="H168" s="109" t="e">
        <f>H167</f>
        <v>#DIV/0!</v>
      </c>
      <c r="I168" s="110"/>
      <c r="J168" s="16"/>
    </row>
    <row r="169" spans="1:15" s="51" customFormat="1" x14ac:dyDescent="0.2">
      <c r="A169" s="103"/>
      <c r="B169" s="104" t="s">
        <v>713</v>
      </c>
      <c r="C169" s="104" t="s">
        <v>717</v>
      </c>
      <c r="D169" s="105" t="s">
        <v>715</v>
      </c>
      <c r="E169" s="106" t="s">
        <v>716</v>
      </c>
      <c r="F169" s="107">
        <v>2500</v>
      </c>
      <c r="G169" s="108">
        <v>46168</v>
      </c>
      <c r="H169" s="109" t="e">
        <f>H168</f>
        <v>#DIV/0!</v>
      </c>
      <c r="I169" s="110"/>
      <c r="J169" s="16"/>
    </row>
    <row r="170" spans="1:15" s="60" customFormat="1" x14ac:dyDescent="0.2">
      <c r="A170" s="46"/>
      <c r="B170" s="46"/>
      <c r="C170" s="46"/>
      <c r="D170" s="46"/>
      <c r="E170" s="46"/>
      <c r="F170" s="46"/>
      <c r="G170" s="46"/>
      <c r="H170"/>
      <c r="I170" s="111"/>
      <c r="J170" s="112"/>
      <c r="K170" s="112"/>
      <c r="L170" s="112"/>
      <c r="M170" s="112"/>
      <c r="N170" s="112"/>
      <c r="O170" s="112"/>
    </row>
    <row r="171" spans="1:15" x14ac:dyDescent="0.2">
      <c r="A171" s="50"/>
      <c r="B171" s="113" t="s">
        <v>741</v>
      </c>
      <c r="C171" s="113"/>
      <c r="D171" s="113"/>
      <c r="E171" s="113"/>
      <c r="F171" s="113"/>
      <c r="G171" s="113"/>
      <c r="H171" s="50"/>
      <c r="I171" s="96"/>
      <c r="J171" s="16"/>
    </row>
    <row r="172" spans="1:15" ht="13.5" customHeight="1" x14ac:dyDescent="0.2">
      <c r="B172" s="185" t="s">
        <v>643</v>
      </c>
      <c r="C172" s="185" t="s">
        <v>644</v>
      </c>
      <c r="D172" s="186" t="s">
        <v>654</v>
      </c>
      <c r="E172" s="187"/>
      <c r="F172" s="188"/>
      <c r="G172" s="189" t="s">
        <v>662</v>
      </c>
      <c r="H172" s="190"/>
      <c r="I172" s="191"/>
      <c r="J172" s="49"/>
      <c r="K172" s="49"/>
      <c r="L172" s="49"/>
      <c r="M172" s="49"/>
      <c r="N172" s="49"/>
      <c r="O172" s="49"/>
    </row>
    <row r="173" spans="1:15" ht="46.5" customHeight="1" x14ac:dyDescent="0.2">
      <c r="B173" s="162"/>
      <c r="C173" s="162"/>
      <c r="D173" s="192" t="s">
        <v>663</v>
      </c>
      <c r="E173" s="192" t="s">
        <v>664</v>
      </c>
      <c r="F173" s="192" t="s">
        <v>665</v>
      </c>
      <c r="G173" s="170" t="s">
        <v>682</v>
      </c>
      <c r="H173" s="171"/>
      <c r="I173" s="192" t="s">
        <v>667</v>
      </c>
      <c r="J173" s="49"/>
      <c r="K173" s="49"/>
      <c r="L173" s="49"/>
      <c r="M173" s="49"/>
      <c r="N173" s="49"/>
      <c r="O173" s="49"/>
    </row>
    <row r="174" spans="1:15" ht="21" customHeight="1" x14ac:dyDescent="0.2">
      <c r="B174" s="163"/>
      <c r="C174" s="163"/>
      <c r="D174" s="160"/>
      <c r="E174" s="160"/>
      <c r="F174" s="160"/>
      <c r="G174" s="114" t="s">
        <v>668</v>
      </c>
      <c r="H174" s="114" t="s">
        <v>669</v>
      </c>
      <c r="I174" s="160"/>
      <c r="J174" s="49"/>
      <c r="K174" s="49"/>
      <c r="L174" s="49"/>
      <c r="M174" s="49"/>
      <c r="N174" s="49"/>
      <c r="O174" s="49"/>
    </row>
    <row r="175" spans="1:15" ht="13.5" x14ac:dyDescent="0.25">
      <c r="B175" s="115" t="s">
        <v>670</v>
      </c>
      <c r="C175" s="116" t="s">
        <v>671</v>
      </c>
      <c r="D175" s="117">
        <v>488.84800000000001</v>
      </c>
      <c r="E175" s="6">
        <v>11.151999999999999</v>
      </c>
      <c r="F175" s="118">
        <f>D175+E175</f>
        <v>500</v>
      </c>
      <c r="G175" s="7">
        <v>21.175720568999996</v>
      </c>
      <c r="H175" s="7">
        <v>13.34</v>
      </c>
      <c r="I175" s="7">
        <f>G175+H175</f>
        <v>34.515720568999996</v>
      </c>
      <c r="J175" s="49"/>
      <c r="K175" s="49"/>
      <c r="L175" s="49"/>
      <c r="M175" s="49"/>
      <c r="N175" s="49"/>
      <c r="O175" s="49"/>
    </row>
    <row r="176" spans="1:15" ht="6.75" customHeight="1" x14ac:dyDescent="0.25">
      <c r="B176" s="119"/>
      <c r="C176" s="120"/>
      <c r="D176" s="121"/>
      <c r="E176" s="5"/>
      <c r="F176" s="122"/>
      <c r="G176" s="3"/>
      <c r="H176" s="3"/>
      <c r="I176" s="3"/>
      <c r="J176" s="49"/>
      <c r="K176" s="49"/>
      <c r="L176" s="49"/>
      <c r="M176" s="49"/>
      <c r="N176" s="49"/>
      <c r="O176" s="49"/>
    </row>
    <row r="177" spans="2:16" ht="51" customHeight="1" x14ac:dyDescent="0.2">
      <c r="B177" s="158" t="s">
        <v>672</v>
      </c>
      <c r="C177" s="158"/>
      <c r="D177" s="158"/>
      <c r="E177" s="158"/>
      <c r="F177" s="158"/>
      <c r="G177" s="158"/>
      <c r="H177" s="158"/>
      <c r="I177" s="158"/>
      <c r="J177" s="123"/>
      <c r="K177" s="49"/>
      <c r="L177" s="49"/>
      <c r="M177" s="49"/>
      <c r="N177" s="49"/>
      <c r="O177" s="49"/>
    </row>
    <row r="178" spans="2:16" ht="13.5" x14ac:dyDescent="0.25">
      <c r="B178" s="73" t="s">
        <v>673</v>
      </c>
      <c r="I178" s="49"/>
      <c r="J178" s="16"/>
      <c r="K178" s="49"/>
      <c r="L178" s="49"/>
      <c r="M178" s="49"/>
      <c r="N178" s="49"/>
      <c r="O178" s="49"/>
      <c r="P178" s="49"/>
    </row>
    <row r="179" spans="2:16" ht="7.5" customHeight="1" x14ac:dyDescent="0.2">
      <c r="B179" s="74"/>
      <c r="J179" s="16"/>
      <c r="K179" s="49"/>
      <c r="L179" s="49"/>
      <c r="M179" s="49"/>
      <c r="N179" s="49"/>
      <c r="O179" s="49"/>
    </row>
    <row r="180" spans="2:16" x14ac:dyDescent="0.2">
      <c r="B180" s="74" t="s">
        <v>677</v>
      </c>
      <c r="J180" s="16"/>
      <c r="K180" s="49"/>
      <c r="L180" s="49"/>
      <c r="M180" s="49"/>
      <c r="N180" s="49"/>
      <c r="O180" s="49"/>
    </row>
    <row r="181" spans="2:16" x14ac:dyDescent="0.2">
      <c r="B181" s="74"/>
      <c r="J181" s="16"/>
      <c r="K181" s="49"/>
      <c r="L181" s="49"/>
      <c r="M181" s="49"/>
      <c r="N181" s="49"/>
      <c r="O181" s="49"/>
    </row>
    <row r="182" spans="2:16" x14ac:dyDescent="0.2">
      <c r="B182" s="74" t="s">
        <v>678</v>
      </c>
      <c r="J182" s="16"/>
      <c r="K182" s="49"/>
      <c r="L182" s="49"/>
      <c r="M182" s="49"/>
      <c r="N182" s="49"/>
      <c r="O182" s="49"/>
    </row>
    <row r="183" spans="2:16" x14ac:dyDescent="0.2">
      <c r="B183" s="74"/>
      <c r="J183" s="16"/>
      <c r="K183" s="49"/>
      <c r="L183" s="49"/>
      <c r="M183" s="49"/>
      <c r="N183" s="49"/>
      <c r="O183" s="49"/>
    </row>
    <row r="184" spans="2:16" x14ac:dyDescent="0.2">
      <c r="B184" s="74" t="s">
        <v>679</v>
      </c>
      <c r="J184" s="16"/>
    </row>
    <row r="185" spans="2:16" s="50" customFormat="1" x14ac:dyDescent="0.2">
      <c r="I185" s="96"/>
      <c r="J185" s="16"/>
      <c r="K185" s="49"/>
      <c r="L185" s="49"/>
      <c r="M185" s="49"/>
      <c r="N185" s="49"/>
      <c r="O185" s="51"/>
    </row>
    <row r="186" spans="2:16" s="50" customFormat="1" x14ac:dyDescent="0.2">
      <c r="B186" s="193" t="s">
        <v>627</v>
      </c>
      <c r="C186" s="194"/>
      <c r="D186" s="195"/>
      <c r="I186" s="96"/>
      <c r="J186" s="16"/>
      <c r="K186" s="49"/>
      <c r="L186" s="49"/>
      <c r="M186" s="49"/>
      <c r="N186" s="49"/>
      <c r="O186" s="51"/>
    </row>
    <row r="187" spans="2:16" s="50" customFormat="1" ht="25.5" x14ac:dyDescent="0.2">
      <c r="B187" s="196" t="s">
        <v>628</v>
      </c>
      <c r="C187" s="196"/>
      <c r="D187" s="124" t="s">
        <v>493</v>
      </c>
      <c r="I187" s="96"/>
      <c r="J187" s="16"/>
      <c r="K187" s="49"/>
      <c r="L187" s="49"/>
      <c r="M187" s="49"/>
      <c r="N187" s="49"/>
      <c r="O187" s="51"/>
    </row>
    <row r="188" spans="2:16" s="50" customFormat="1" x14ac:dyDescent="0.2">
      <c r="B188" s="197" t="s">
        <v>629</v>
      </c>
      <c r="C188" s="197"/>
      <c r="D188" s="125"/>
      <c r="I188" s="96"/>
      <c r="J188" s="16"/>
      <c r="K188" s="49"/>
      <c r="L188" s="49"/>
      <c r="M188" s="49"/>
      <c r="N188" s="49"/>
      <c r="O188" s="51"/>
    </row>
    <row r="189" spans="2:16" s="50" customFormat="1" x14ac:dyDescent="0.2">
      <c r="B189" s="197"/>
      <c r="C189" s="197"/>
      <c r="D189" s="126"/>
      <c r="I189" s="96"/>
      <c r="J189" s="16"/>
      <c r="K189" s="49"/>
      <c r="L189" s="49"/>
      <c r="M189" s="49"/>
      <c r="N189" s="49"/>
      <c r="O189" s="51"/>
    </row>
    <row r="190" spans="2:16" s="50" customFormat="1" x14ac:dyDescent="0.2">
      <c r="B190" s="197" t="s">
        <v>630</v>
      </c>
      <c r="C190" s="197"/>
      <c r="D190" s="55">
        <v>6.5331358865763223</v>
      </c>
      <c r="I190" s="96"/>
      <c r="J190" s="16"/>
      <c r="K190" s="49"/>
      <c r="L190" s="49"/>
      <c r="M190" s="49"/>
      <c r="N190" s="49"/>
      <c r="O190" s="51"/>
    </row>
    <row r="191" spans="2:16" s="50" customFormat="1" x14ac:dyDescent="0.2">
      <c r="B191" s="134"/>
      <c r="C191" s="134"/>
      <c r="D191" s="54"/>
      <c r="I191" s="96"/>
      <c r="J191" s="16"/>
      <c r="K191" s="49"/>
      <c r="L191" s="49"/>
      <c r="M191" s="49"/>
      <c r="N191" s="49"/>
      <c r="O191" s="51"/>
    </row>
    <row r="192" spans="2:16" s="50" customFormat="1" x14ac:dyDescent="0.2">
      <c r="B192" s="134" t="s">
        <v>631</v>
      </c>
      <c r="C192" s="134"/>
      <c r="D192" s="55">
        <v>0.53340866398587694</v>
      </c>
      <c r="I192" s="96"/>
      <c r="J192" s="16"/>
      <c r="K192" s="49"/>
      <c r="L192" s="49"/>
      <c r="M192" s="49"/>
      <c r="N192" s="49"/>
      <c r="O192" s="51"/>
    </row>
    <row r="193" spans="1:17" s="50" customFormat="1" x14ac:dyDescent="0.2">
      <c r="B193" s="134" t="s">
        <v>632</v>
      </c>
      <c r="C193" s="134"/>
      <c r="D193" s="55">
        <v>0.54799319231872223</v>
      </c>
      <c r="I193" s="96"/>
      <c r="J193" s="16"/>
      <c r="K193" s="49"/>
      <c r="L193" s="49"/>
      <c r="M193" s="49"/>
      <c r="N193" s="49"/>
      <c r="O193" s="51"/>
    </row>
    <row r="194" spans="1:17" s="50" customFormat="1" x14ac:dyDescent="0.2">
      <c r="B194" s="134"/>
      <c r="C194" s="134"/>
      <c r="D194" s="54"/>
      <c r="I194" s="96"/>
      <c r="J194" s="16"/>
      <c r="K194" s="49"/>
      <c r="L194" s="49"/>
      <c r="M194" s="49"/>
      <c r="N194" s="49"/>
      <c r="O194" s="51"/>
    </row>
    <row r="195" spans="1:17" s="50" customFormat="1" x14ac:dyDescent="0.2">
      <c r="B195" s="134" t="s">
        <v>633</v>
      </c>
      <c r="C195" s="134"/>
      <c r="D195" s="57" t="s">
        <v>738</v>
      </c>
      <c r="I195" s="96"/>
      <c r="J195" s="16"/>
      <c r="K195" s="49"/>
      <c r="L195" s="49"/>
      <c r="M195" s="49"/>
      <c r="N195" s="49"/>
      <c r="O195" s="51"/>
    </row>
    <row r="196" spans="1:17" s="50" customFormat="1" x14ac:dyDescent="0.2">
      <c r="B196" s="145" t="s">
        <v>634</v>
      </c>
      <c r="C196" s="147"/>
      <c r="D196" s="146"/>
      <c r="I196" s="96"/>
      <c r="J196" s="16"/>
      <c r="K196" s="49"/>
      <c r="L196" s="49"/>
      <c r="M196" s="49"/>
      <c r="N196" s="49"/>
      <c r="O196" s="51"/>
    </row>
    <row r="197" spans="1:17" s="50" customFormat="1" x14ac:dyDescent="0.2">
      <c r="B197" s="35"/>
      <c r="C197" s="35"/>
      <c r="D197" s="35"/>
      <c r="I197" s="96"/>
      <c r="J197" s="16"/>
      <c r="K197" s="49"/>
      <c r="L197" s="49"/>
      <c r="M197" s="49"/>
      <c r="N197" s="49"/>
      <c r="O197" s="51"/>
    </row>
    <row r="198" spans="1:17" s="50" customFormat="1" x14ac:dyDescent="0.2">
      <c r="A198"/>
      <c r="B198" s="59" t="s">
        <v>635</v>
      </c>
      <c r="C198"/>
      <c r="D198"/>
      <c r="E198"/>
      <c r="F198"/>
      <c r="G198"/>
      <c r="H198"/>
      <c r="I198" s="96"/>
      <c r="J198" s="16"/>
      <c r="K198" s="49"/>
      <c r="L198" s="49"/>
      <c r="M198" s="49"/>
      <c r="N198" s="49"/>
      <c r="O198" s="51"/>
      <c r="P198"/>
      <c r="Q198"/>
    </row>
    <row r="199" spans="1:17" x14ac:dyDescent="0.2">
      <c r="I199" s="96"/>
    </row>
    <row r="200" spans="1:17" ht="153.75" customHeight="1" x14ac:dyDescent="0.2">
      <c r="I200" s="96"/>
    </row>
    <row r="201" spans="1:17" ht="25.5" customHeight="1" x14ac:dyDescent="0.2">
      <c r="I201" s="96"/>
    </row>
    <row r="202" spans="1:17" x14ac:dyDescent="0.2">
      <c r="B202" s="59" t="s">
        <v>636</v>
      </c>
      <c r="C202" s="60"/>
      <c r="D202" s="59"/>
      <c r="I202" s="96"/>
    </row>
    <row r="203" spans="1:17" x14ac:dyDescent="0.2">
      <c r="B203" s="59" t="s">
        <v>718</v>
      </c>
      <c r="D203" s="59"/>
      <c r="I203" s="96"/>
    </row>
    <row r="204" spans="1:17" x14ac:dyDescent="0.2">
      <c r="I204" s="96"/>
    </row>
    <row r="205" spans="1:17" x14ac:dyDescent="0.2">
      <c r="I205" s="96"/>
    </row>
    <row r="206" spans="1:17" ht="165" customHeight="1" x14ac:dyDescent="0.2">
      <c r="I206" s="96"/>
    </row>
    <row r="207" spans="1:17" x14ac:dyDescent="0.2">
      <c r="I207" s="96"/>
    </row>
    <row r="213" customFormat="1" ht="12.75" customHeight="1" x14ac:dyDescent="0.2"/>
    <row r="214" customFormat="1" ht="12.75" customHeight="1" x14ac:dyDescent="0.2"/>
    <row r="215" customFormat="1" ht="12.75" customHeight="1" x14ac:dyDescent="0.2"/>
    <row r="216" customFormat="1" ht="12.75" customHeight="1" x14ac:dyDescent="0.2"/>
    <row r="217" customFormat="1" ht="12.75" customHeight="1" x14ac:dyDescent="0.2"/>
    <row r="218" customFormat="1" ht="12.75" customHeight="1" x14ac:dyDescent="0.2"/>
    <row r="219" customFormat="1" ht="12.75" customHeight="1" x14ac:dyDescent="0.2"/>
    <row r="220" customFormat="1" ht="12.75" customHeight="1" x14ac:dyDescent="0.2"/>
  </sheetData>
  <mergeCells count="36">
    <mergeCell ref="B195:C195"/>
    <mergeCell ref="B196:D196"/>
    <mergeCell ref="B190:C190"/>
    <mergeCell ref="B191:C191"/>
    <mergeCell ref="B192:C192"/>
    <mergeCell ref="B193:C193"/>
    <mergeCell ref="B194:C194"/>
    <mergeCell ref="B177:I177"/>
    <mergeCell ref="B186:D186"/>
    <mergeCell ref="B187:C187"/>
    <mergeCell ref="B188:C188"/>
    <mergeCell ref="B189:C189"/>
    <mergeCell ref="B172:B174"/>
    <mergeCell ref="C172:C174"/>
    <mergeCell ref="D172:F172"/>
    <mergeCell ref="G172:I172"/>
    <mergeCell ref="D173:D174"/>
    <mergeCell ref="E173:E174"/>
    <mergeCell ref="F173:F174"/>
    <mergeCell ref="G173:H173"/>
    <mergeCell ref="I173:I174"/>
    <mergeCell ref="A1:H1"/>
    <mergeCell ref="A2:H2"/>
    <mergeCell ref="A3:H3"/>
    <mergeCell ref="B143:H143"/>
    <mergeCell ref="B144:H144"/>
    <mergeCell ref="B161:C161"/>
    <mergeCell ref="B162:C162"/>
    <mergeCell ref="B159:C159"/>
    <mergeCell ref="B163:C163"/>
    <mergeCell ref="B145:H145"/>
    <mergeCell ref="B148:D148"/>
    <mergeCell ref="B149:C149"/>
    <mergeCell ref="B150:C150"/>
    <mergeCell ref="B151:C151"/>
    <mergeCell ref="B146:H146"/>
  </mergeCells>
  <hyperlinks>
    <hyperlink ref="I1" location="Index!B2" display="Index" xr:uid="{5FCB2F54-DE27-4E77-A30B-5B3B445C294F}"/>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AC53-9792-45B7-A773-191069E77110}">
  <sheetPr>
    <outlinePr summaryBelow="0" summaryRight="0"/>
  </sheetPr>
  <dimension ref="A1:P152"/>
  <sheetViews>
    <sheetView showGridLines="0" workbookViewId="0">
      <selection sqref="A1:H1"/>
    </sheetView>
  </sheetViews>
  <sheetFormatPr defaultRowHeight="12.75" x14ac:dyDescent="0.2"/>
  <cols>
    <col min="1" max="1" width="5.85546875" bestFit="1" customWidth="1"/>
    <col min="2" max="2" width="19.7109375" bestFit="1" customWidth="1"/>
    <col min="3" max="3" width="44.28515625" customWidth="1"/>
    <col min="4" max="4" width="18" customWidth="1"/>
    <col min="5" max="5" width="9.42578125" bestFit="1" customWidth="1"/>
    <col min="6" max="6" width="10.140625" bestFit="1" customWidth="1"/>
    <col min="7" max="7" width="14" bestFit="1" customWidth="1"/>
    <col min="8" max="8" width="10.85546875" customWidth="1"/>
    <col min="9" max="9" width="5.7109375" bestFit="1" customWidth="1"/>
  </cols>
  <sheetData>
    <row r="1" spans="1:9" ht="15" x14ac:dyDescent="0.2">
      <c r="A1" s="144" t="s">
        <v>0</v>
      </c>
      <c r="B1" s="144"/>
      <c r="C1" s="144"/>
      <c r="D1" s="144"/>
      <c r="E1" s="144"/>
      <c r="F1" s="144"/>
      <c r="G1" s="144"/>
      <c r="H1" s="144"/>
      <c r="I1" s="1" t="s">
        <v>619</v>
      </c>
    </row>
    <row r="2" spans="1:9" ht="15" x14ac:dyDescent="0.2">
      <c r="A2" s="144" t="s">
        <v>552</v>
      </c>
      <c r="B2" s="144"/>
      <c r="C2" s="144"/>
      <c r="D2" s="144"/>
      <c r="E2" s="144"/>
      <c r="F2" s="144"/>
      <c r="G2" s="144"/>
      <c r="H2" s="144"/>
    </row>
    <row r="3" spans="1:9" ht="15" x14ac:dyDescent="0.2">
      <c r="A3" s="144" t="s">
        <v>759</v>
      </c>
      <c r="B3" s="144"/>
      <c r="C3" s="144"/>
      <c r="D3" s="144"/>
      <c r="E3" s="144"/>
      <c r="F3" s="144"/>
      <c r="G3" s="144"/>
      <c r="H3" s="144"/>
    </row>
    <row r="4" spans="1:9" s="16" customFormat="1" ht="30" x14ac:dyDescent="0.2">
      <c r="A4" s="14" t="s">
        <v>2</v>
      </c>
      <c r="B4" s="14" t="s">
        <v>3</v>
      </c>
      <c r="C4" s="14" t="s">
        <v>4</v>
      </c>
      <c r="D4" s="14" t="s">
        <v>5</v>
      </c>
      <c r="E4" s="14" t="s">
        <v>6</v>
      </c>
      <c r="F4" s="14" t="s">
        <v>7</v>
      </c>
      <c r="G4" s="14" t="s">
        <v>8</v>
      </c>
      <c r="H4" s="15" t="s">
        <v>618</v>
      </c>
    </row>
    <row r="5" spans="1:9" x14ac:dyDescent="0.2">
      <c r="A5" s="17"/>
      <c r="B5" s="17"/>
      <c r="C5" s="18" t="s">
        <v>9</v>
      </c>
      <c r="D5" s="17"/>
      <c r="E5" s="17"/>
      <c r="F5" s="17"/>
      <c r="G5" s="17"/>
      <c r="H5" s="19" t="s">
        <v>12</v>
      </c>
    </row>
    <row r="6" spans="1:9" x14ac:dyDescent="0.2">
      <c r="A6" s="17"/>
      <c r="B6" s="17"/>
      <c r="C6" s="18" t="s">
        <v>10</v>
      </c>
      <c r="D6" s="17"/>
      <c r="E6" s="17"/>
      <c r="F6" s="17"/>
      <c r="G6" s="17"/>
      <c r="H6" s="19" t="s">
        <v>12</v>
      </c>
    </row>
    <row r="7" spans="1:9" x14ac:dyDescent="0.2">
      <c r="A7" s="17"/>
      <c r="B7" s="17"/>
      <c r="C7" s="18" t="s">
        <v>11</v>
      </c>
      <c r="D7" s="17"/>
      <c r="E7" s="17" t="s">
        <v>12</v>
      </c>
      <c r="F7" s="20" t="s">
        <v>13</v>
      </c>
      <c r="G7" s="21">
        <v>0</v>
      </c>
      <c r="H7" s="19" t="s">
        <v>12</v>
      </c>
    </row>
    <row r="8" spans="1:9" x14ac:dyDescent="0.2">
      <c r="A8" s="17"/>
      <c r="B8" s="17"/>
      <c r="C8" s="22"/>
      <c r="D8" s="17"/>
      <c r="E8" s="17"/>
      <c r="F8" s="23"/>
      <c r="G8" s="23"/>
      <c r="H8" s="19" t="s">
        <v>12</v>
      </c>
    </row>
    <row r="9" spans="1:9" x14ac:dyDescent="0.2">
      <c r="A9" s="17"/>
      <c r="B9" s="17"/>
      <c r="C9" s="18" t="s">
        <v>14</v>
      </c>
      <c r="D9" s="17"/>
      <c r="E9" s="17"/>
      <c r="F9" s="17"/>
      <c r="G9" s="17"/>
      <c r="H9" s="19" t="s">
        <v>12</v>
      </c>
    </row>
    <row r="10" spans="1:9" x14ac:dyDescent="0.2">
      <c r="A10" s="17"/>
      <c r="B10" s="17"/>
      <c r="C10" s="18" t="s">
        <v>11</v>
      </c>
      <c r="D10" s="17"/>
      <c r="E10" s="17" t="s">
        <v>12</v>
      </c>
      <c r="F10" s="20" t="s">
        <v>13</v>
      </c>
      <c r="G10" s="21">
        <v>0</v>
      </c>
      <c r="H10" s="19" t="s">
        <v>12</v>
      </c>
    </row>
    <row r="11" spans="1:9" x14ac:dyDescent="0.2">
      <c r="A11" s="17"/>
      <c r="B11" s="17"/>
      <c r="C11" s="22"/>
      <c r="D11" s="17"/>
      <c r="E11" s="17"/>
      <c r="F11" s="23"/>
      <c r="G11" s="23"/>
      <c r="H11" s="19" t="s">
        <v>12</v>
      </c>
    </row>
    <row r="12" spans="1:9" x14ac:dyDescent="0.2">
      <c r="A12" s="17"/>
      <c r="B12" s="17"/>
      <c r="C12" s="18" t="s">
        <v>15</v>
      </c>
      <c r="D12" s="17"/>
      <c r="E12" s="17"/>
      <c r="F12" s="17"/>
      <c r="G12" s="17"/>
      <c r="H12" s="19" t="s">
        <v>12</v>
      </c>
    </row>
    <row r="13" spans="1:9" x14ac:dyDescent="0.2">
      <c r="A13" s="17"/>
      <c r="B13" s="17"/>
      <c r="C13" s="18" t="s">
        <v>11</v>
      </c>
      <c r="D13" s="17"/>
      <c r="E13" s="17" t="s">
        <v>12</v>
      </c>
      <c r="F13" s="20" t="s">
        <v>13</v>
      </c>
      <c r="G13" s="21">
        <v>0</v>
      </c>
      <c r="H13" s="19" t="s">
        <v>12</v>
      </c>
    </row>
    <row r="14" spans="1:9" x14ac:dyDescent="0.2">
      <c r="A14" s="17"/>
      <c r="B14" s="17"/>
      <c r="C14" s="22"/>
      <c r="D14" s="17"/>
      <c r="E14" s="17"/>
      <c r="F14" s="23"/>
      <c r="G14" s="23"/>
      <c r="H14" s="19" t="s">
        <v>12</v>
      </c>
    </row>
    <row r="15" spans="1:9" x14ac:dyDescent="0.2">
      <c r="A15" s="17"/>
      <c r="B15" s="17"/>
      <c r="C15" s="18" t="s">
        <v>16</v>
      </c>
      <c r="D15" s="17"/>
      <c r="E15" s="17"/>
      <c r="F15" s="17"/>
      <c r="G15" s="17"/>
      <c r="H15" s="19" t="s">
        <v>12</v>
      </c>
    </row>
    <row r="16" spans="1:9" x14ac:dyDescent="0.2">
      <c r="A16" s="17"/>
      <c r="B16" s="17"/>
      <c r="C16" s="18" t="s">
        <v>11</v>
      </c>
      <c r="D16" s="17"/>
      <c r="E16" s="17" t="s">
        <v>12</v>
      </c>
      <c r="F16" s="20" t="s">
        <v>13</v>
      </c>
      <c r="G16" s="21">
        <v>0</v>
      </c>
      <c r="H16" s="19" t="s">
        <v>12</v>
      </c>
    </row>
    <row r="17" spans="1:8" x14ac:dyDescent="0.2">
      <c r="A17" s="17"/>
      <c r="B17" s="17"/>
      <c r="C17" s="22"/>
      <c r="D17" s="17"/>
      <c r="E17" s="17"/>
      <c r="F17" s="23"/>
      <c r="G17" s="23"/>
      <c r="H17" s="19" t="s">
        <v>12</v>
      </c>
    </row>
    <row r="18" spans="1:8" x14ac:dyDescent="0.2">
      <c r="A18" s="17"/>
      <c r="B18" s="17"/>
      <c r="C18" s="18" t="s">
        <v>17</v>
      </c>
      <c r="D18" s="17"/>
      <c r="E18" s="17"/>
      <c r="F18" s="23"/>
      <c r="G18" s="23"/>
      <c r="H18" s="19" t="s">
        <v>12</v>
      </c>
    </row>
    <row r="19" spans="1:8" x14ac:dyDescent="0.2">
      <c r="A19" s="17"/>
      <c r="B19" s="17"/>
      <c r="C19" s="18" t="s">
        <v>11</v>
      </c>
      <c r="D19" s="17"/>
      <c r="E19" s="17" t="s">
        <v>12</v>
      </c>
      <c r="F19" s="20" t="s">
        <v>13</v>
      </c>
      <c r="G19" s="21">
        <v>0</v>
      </c>
      <c r="H19" s="19" t="s">
        <v>12</v>
      </c>
    </row>
    <row r="20" spans="1:8" x14ac:dyDescent="0.2">
      <c r="A20" s="17"/>
      <c r="B20" s="17"/>
      <c r="C20" s="22"/>
      <c r="D20" s="17"/>
      <c r="E20" s="17"/>
      <c r="F20" s="23"/>
      <c r="G20" s="23"/>
      <c r="H20" s="19" t="s">
        <v>12</v>
      </c>
    </row>
    <row r="21" spans="1:8" x14ac:dyDescent="0.2">
      <c r="A21" s="17"/>
      <c r="B21" s="17"/>
      <c r="C21" s="18" t="s">
        <v>18</v>
      </c>
      <c r="D21" s="17"/>
      <c r="E21" s="17"/>
      <c r="F21" s="23"/>
      <c r="G21" s="23"/>
      <c r="H21" s="19" t="s">
        <v>12</v>
      </c>
    </row>
    <row r="22" spans="1:8" x14ac:dyDescent="0.2">
      <c r="A22" s="17"/>
      <c r="B22" s="17"/>
      <c r="C22" s="18" t="s">
        <v>11</v>
      </c>
      <c r="D22" s="17"/>
      <c r="E22" s="17" t="s">
        <v>12</v>
      </c>
      <c r="F22" s="20" t="s">
        <v>13</v>
      </c>
      <c r="G22" s="21">
        <v>0</v>
      </c>
      <c r="H22" s="19" t="s">
        <v>12</v>
      </c>
    </row>
    <row r="23" spans="1:8" x14ac:dyDescent="0.2">
      <c r="A23" s="17"/>
      <c r="B23" s="17"/>
      <c r="C23" s="22"/>
      <c r="D23" s="17"/>
      <c r="E23" s="17"/>
      <c r="F23" s="23"/>
      <c r="G23" s="23"/>
      <c r="H23" s="19" t="s">
        <v>12</v>
      </c>
    </row>
    <row r="24" spans="1:8" x14ac:dyDescent="0.2">
      <c r="A24" s="17"/>
      <c r="B24" s="17"/>
      <c r="C24" s="18" t="s">
        <v>19</v>
      </c>
      <c r="D24" s="17"/>
      <c r="E24" s="17"/>
      <c r="F24" s="24">
        <v>0</v>
      </c>
      <c r="G24" s="21">
        <v>0</v>
      </c>
      <c r="H24" s="19" t="s">
        <v>12</v>
      </c>
    </row>
    <row r="25" spans="1:8" x14ac:dyDescent="0.2">
      <c r="A25" s="17"/>
      <c r="B25" s="17"/>
      <c r="C25" s="22"/>
      <c r="D25" s="17"/>
      <c r="E25" s="17"/>
      <c r="F25" s="23"/>
      <c r="G25" s="23"/>
      <c r="H25" s="19" t="s">
        <v>12</v>
      </c>
    </row>
    <row r="26" spans="1:8" x14ac:dyDescent="0.2">
      <c r="A26" s="17"/>
      <c r="B26" s="17"/>
      <c r="C26" s="18" t="s">
        <v>20</v>
      </c>
      <c r="D26" s="17"/>
      <c r="E26" s="17"/>
      <c r="F26" s="23"/>
      <c r="G26" s="23"/>
      <c r="H26" s="19" t="s">
        <v>12</v>
      </c>
    </row>
    <row r="27" spans="1:8" x14ac:dyDescent="0.2">
      <c r="A27" s="17"/>
      <c r="B27" s="17"/>
      <c r="C27" s="18" t="s">
        <v>10</v>
      </c>
      <c r="D27" s="17"/>
      <c r="E27" s="17"/>
      <c r="F27" s="23"/>
      <c r="G27" s="23"/>
      <c r="H27" s="19" t="s">
        <v>12</v>
      </c>
    </row>
    <row r="28" spans="1:8" ht="25.5" x14ac:dyDescent="0.2">
      <c r="A28" s="25">
        <v>1</v>
      </c>
      <c r="B28" s="26" t="s">
        <v>514</v>
      </c>
      <c r="C28" s="26" t="s">
        <v>515</v>
      </c>
      <c r="D28" s="26" t="s">
        <v>261</v>
      </c>
      <c r="E28" s="27">
        <v>200</v>
      </c>
      <c r="F28" s="28">
        <v>200.00319999999999</v>
      </c>
      <c r="G28" s="29">
        <v>5.5618359999999999E-2</v>
      </c>
      <c r="H28" s="19">
        <v>7.33</v>
      </c>
    </row>
    <row r="29" spans="1:8" ht="25.5" x14ac:dyDescent="0.2">
      <c r="A29" s="25">
        <v>2</v>
      </c>
      <c r="B29" s="26" t="s">
        <v>63</v>
      </c>
      <c r="C29" s="26" t="s">
        <v>64</v>
      </c>
      <c r="D29" s="26" t="s">
        <v>28</v>
      </c>
      <c r="E29" s="27">
        <v>200</v>
      </c>
      <c r="F29" s="28">
        <v>198.70160000000001</v>
      </c>
      <c r="G29" s="29">
        <v>5.5256399999999997E-2</v>
      </c>
      <c r="H29" s="19">
        <v>6.8849999999999998</v>
      </c>
    </row>
    <row r="30" spans="1:8" x14ac:dyDescent="0.2">
      <c r="A30" s="25">
        <v>3</v>
      </c>
      <c r="B30" s="26" t="s">
        <v>282</v>
      </c>
      <c r="C30" s="26" t="s">
        <v>283</v>
      </c>
      <c r="D30" s="26" t="s">
        <v>261</v>
      </c>
      <c r="E30" s="27">
        <v>150</v>
      </c>
      <c r="F30" s="28">
        <v>152.47065000000001</v>
      </c>
      <c r="G30" s="29">
        <v>4.2400159999999999E-2</v>
      </c>
      <c r="H30" s="19">
        <v>7.75</v>
      </c>
    </row>
    <row r="31" spans="1:8" ht="25.5" x14ac:dyDescent="0.2">
      <c r="A31" s="25">
        <v>4</v>
      </c>
      <c r="B31" s="26" t="s">
        <v>75</v>
      </c>
      <c r="C31" s="26" t="s">
        <v>76</v>
      </c>
      <c r="D31" s="26" t="s">
        <v>23</v>
      </c>
      <c r="E31" s="27">
        <v>100</v>
      </c>
      <c r="F31" s="28">
        <v>100.9753</v>
      </c>
      <c r="G31" s="29">
        <v>2.8079960000000001E-2</v>
      </c>
      <c r="H31" s="19">
        <v>6.9850000000000003</v>
      </c>
    </row>
    <row r="32" spans="1:8" x14ac:dyDescent="0.2">
      <c r="A32" s="25">
        <v>5</v>
      </c>
      <c r="B32" s="26" t="s">
        <v>272</v>
      </c>
      <c r="C32" s="26" t="s">
        <v>273</v>
      </c>
      <c r="D32" s="26" t="s">
        <v>28</v>
      </c>
      <c r="E32" s="27">
        <v>100</v>
      </c>
      <c r="F32" s="28">
        <v>100.9397</v>
      </c>
      <c r="G32" s="29">
        <v>2.8070060000000001E-2</v>
      </c>
      <c r="H32" s="19">
        <v>7.09</v>
      </c>
    </row>
    <row r="33" spans="1:8" x14ac:dyDescent="0.2">
      <c r="A33" s="25">
        <v>6</v>
      </c>
      <c r="B33" s="26" t="s">
        <v>251</v>
      </c>
      <c r="C33" s="26" t="s">
        <v>252</v>
      </c>
      <c r="D33" s="26" t="s">
        <v>253</v>
      </c>
      <c r="E33" s="27">
        <v>100</v>
      </c>
      <c r="F33" s="28">
        <v>100.62179999999999</v>
      </c>
      <c r="G33" s="29">
        <v>2.798165E-2</v>
      </c>
      <c r="H33" s="19">
        <v>6.8550000000000004</v>
      </c>
    </row>
    <row r="34" spans="1:8" x14ac:dyDescent="0.2">
      <c r="A34" s="25">
        <v>7</v>
      </c>
      <c r="B34" s="26" t="s">
        <v>274</v>
      </c>
      <c r="C34" s="26" t="s">
        <v>275</v>
      </c>
      <c r="D34" s="26" t="s">
        <v>261</v>
      </c>
      <c r="E34" s="27">
        <v>100</v>
      </c>
      <c r="F34" s="28">
        <v>100.4512</v>
      </c>
      <c r="G34" s="29">
        <v>2.7934210000000001E-2</v>
      </c>
      <c r="H34" s="19">
        <v>7.4249999999999998</v>
      </c>
    </row>
    <row r="35" spans="1:8" x14ac:dyDescent="0.2">
      <c r="A35" s="25">
        <v>8</v>
      </c>
      <c r="B35" s="26" t="s">
        <v>284</v>
      </c>
      <c r="C35" s="26" t="s">
        <v>285</v>
      </c>
      <c r="D35" s="26" t="s">
        <v>286</v>
      </c>
      <c r="E35" s="27">
        <v>100</v>
      </c>
      <c r="F35" s="28">
        <v>100.2513</v>
      </c>
      <c r="G35" s="29">
        <v>2.787862E-2</v>
      </c>
      <c r="H35" s="19">
        <v>8.6850000000000005</v>
      </c>
    </row>
    <row r="36" spans="1:8" x14ac:dyDescent="0.2">
      <c r="A36" s="25">
        <v>9</v>
      </c>
      <c r="B36" s="26" t="s">
        <v>61</v>
      </c>
      <c r="C36" s="26" t="s">
        <v>62</v>
      </c>
      <c r="D36" s="26" t="s">
        <v>23</v>
      </c>
      <c r="E36" s="27">
        <v>100</v>
      </c>
      <c r="F36" s="28">
        <v>100.14870000000001</v>
      </c>
      <c r="G36" s="29">
        <v>2.7850090000000001E-2</v>
      </c>
      <c r="H36" s="19">
        <v>7.3075000000000001</v>
      </c>
    </row>
    <row r="37" spans="1:8" x14ac:dyDescent="0.2">
      <c r="A37" s="25">
        <v>10</v>
      </c>
      <c r="B37" s="26" t="s">
        <v>553</v>
      </c>
      <c r="C37" s="26" t="s">
        <v>554</v>
      </c>
      <c r="D37" s="26" t="s">
        <v>264</v>
      </c>
      <c r="E37" s="27">
        <v>100</v>
      </c>
      <c r="F37" s="28">
        <v>99.950299999999999</v>
      </c>
      <c r="G37" s="29">
        <v>2.7794920000000001E-2</v>
      </c>
      <c r="H37" s="19">
        <v>7.3240999999999996</v>
      </c>
    </row>
    <row r="38" spans="1:8" x14ac:dyDescent="0.2">
      <c r="A38" s="25">
        <v>11</v>
      </c>
      <c r="B38" s="26" t="s">
        <v>73</v>
      </c>
      <c r="C38" s="26" t="s">
        <v>74</v>
      </c>
      <c r="D38" s="26" t="s">
        <v>28</v>
      </c>
      <c r="E38" s="27">
        <v>100</v>
      </c>
      <c r="F38" s="28">
        <v>99.523600000000002</v>
      </c>
      <c r="G38" s="29">
        <v>2.7676260000000001E-2</v>
      </c>
      <c r="H38" s="19">
        <v>6.77</v>
      </c>
    </row>
    <row r="39" spans="1:8" x14ac:dyDescent="0.2">
      <c r="A39" s="17"/>
      <c r="B39" s="17"/>
      <c r="C39" s="18" t="s">
        <v>11</v>
      </c>
      <c r="D39" s="17"/>
      <c r="E39" s="17" t="s">
        <v>12</v>
      </c>
      <c r="F39" s="24">
        <v>1354.0373500000001</v>
      </c>
      <c r="G39" s="21">
        <v>0.37654069000000001</v>
      </c>
      <c r="H39" s="19" t="s">
        <v>12</v>
      </c>
    </row>
    <row r="40" spans="1:8" x14ac:dyDescent="0.2">
      <c r="A40" s="17"/>
      <c r="B40" s="17"/>
      <c r="C40" s="22"/>
      <c r="D40" s="17"/>
      <c r="E40" s="17"/>
      <c r="F40" s="23"/>
      <c r="G40" s="23"/>
      <c r="H40" s="19" t="s">
        <v>12</v>
      </c>
    </row>
    <row r="41" spans="1:8" x14ac:dyDescent="0.2">
      <c r="A41" s="17"/>
      <c r="B41" s="17"/>
      <c r="C41" s="18" t="s">
        <v>77</v>
      </c>
      <c r="D41" s="17"/>
      <c r="E41" s="17"/>
      <c r="F41" s="17"/>
      <c r="G41" s="17"/>
      <c r="H41" s="19" t="s">
        <v>12</v>
      </c>
    </row>
    <row r="42" spans="1:8" x14ac:dyDescent="0.2">
      <c r="A42" s="17"/>
      <c r="B42" s="17"/>
      <c r="C42" s="18" t="s">
        <v>11</v>
      </c>
      <c r="D42" s="17"/>
      <c r="E42" s="17" t="s">
        <v>12</v>
      </c>
      <c r="F42" s="20" t="s">
        <v>13</v>
      </c>
      <c r="G42" s="21">
        <v>0</v>
      </c>
      <c r="H42" s="19" t="s">
        <v>12</v>
      </c>
    </row>
    <row r="43" spans="1:8" x14ac:dyDescent="0.2">
      <c r="A43" s="17"/>
      <c r="B43" s="17"/>
      <c r="C43" s="22"/>
      <c r="D43" s="17"/>
      <c r="E43" s="17"/>
      <c r="F43" s="23"/>
      <c r="G43" s="23"/>
      <c r="H43" s="19" t="s">
        <v>12</v>
      </c>
    </row>
    <row r="44" spans="1:8" x14ac:dyDescent="0.2">
      <c r="A44" s="17"/>
      <c r="B44" s="17"/>
      <c r="C44" s="18" t="s">
        <v>78</v>
      </c>
      <c r="D44" s="17"/>
      <c r="E44" s="17"/>
      <c r="F44" s="17"/>
      <c r="G44" s="17"/>
      <c r="H44" s="19" t="s">
        <v>12</v>
      </c>
    </row>
    <row r="45" spans="1:8" x14ac:dyDescent="0.2">
      <c r="A45" s="25">
        <v>1</v>
      </c>
      <c r="B45" s="26" t="s">
        <v>82</v>
      </c>
      <c r="C45" s="26" t="s">
        <v>83</v>
      </c>
      <c r="D45" s="26" t="s">
        <v>81</v>
      </c>
      <c r="E45" s="27">
        <v>1000000</v>
      </c>
      <c r="F45" s="28">
        <v>1008.963</v>
      </c>
      <c r="G45" s="29">
        <v>0.28057986000000001</v>
      </c>
      <c r="H45" s="19">
        <v>6.7618999999999998</v>
      </c>
    </row>
    <row r="46" spans="1:8" ht="25.5" x14ac:dyDescent="0.2">
      <c r="A46" s="25">
        <v>2</v>
      </c>
      <c r="B46" s="26" t="s">
        <v>289</v>
      </c>
      <c r="C46" s="26" t="s">
        <v>290</v>
      </c>
      <c r="D46" s="26" t="s">
        <v>81</v>
      </c>
      <c r="E46" s="27">
        <v>500000</v>
      </c>
      <c r="F46" s="28">
        <v>505.86500000000001</v>
      </c>
      <c r="G46" s="29">
        <v>0.14067467</v>
      </c>
      <c r="H46" s="19">
        <v>6.6909000000000001</v>
      </c>
    </row>
    <row r="47" spans="1:8" ht="25.5" x14ac:dyDescent="0.2">
      <c r="A47" s="25">
        <v>3</v>
      </c>
      <c r="B47" s="26" t="s">
        <v>491</v>
      </c>
      <c r="C47" s="26" t="s">
        <v>492</v>
      </c>
      <c r="D47" s="26" t="s">
        <v>81</v>
      </c>
      <c r="E47" s="27">
        <v>230000</v>
      </c>
      <c r="F47" s="28">
        <v>231.65232</v>
      </c>
      <c r="G47" s="29">
        <v>6.4419580000000004E-2</v>
      </c>
      <c r="H47" s="19">
        <v>7.4534000000000002</v>
      </c>
    </row>
    <row r="48" spans="1:8" x14ac:dyDescent="0.2">
      <c r="A48" s="25">
        <v>4</v>
      </c>
      <c r="B48" s="26" t="s">
        <v>79</v>
      </c>
      <c r="C48" s="26" t="s">
        <v>80</v>
      </c>
      <c r="D48" s="26" t="s">
        <v>81</v>
      </c>
      <c r="E48" s="27">
        <v>200000</v>
      </c>
      <c r="F48" s="28">
        <v>198.27180000000001</v>
      </c>
      <c r="G48" s="29">
        <v>5.5136879999999999E-2</v>
      </c>
      <c r="H48" s="19">
        <v>6.7084999999999999</v>
      </c>
    </row>
    <row r="49" spans="1:8" x14ac:dyDescent="0.2">
      <c r="A49" s="17"/>
      <c r="B49" s="17"/>
      <c r="C49" s="18" t="s">
        <v>11</v>
      </c>
      <c r="D49" s="17"/>
      <c r="E49" s="17" t="s">
        <v>12</v>
      </c>
      <c r="F49" s="24">
        <v>1944.7521200000001</v>
      </c>
      <c r="G49" s="21">
        <v>0.54081098999999999</v>
      </c>
      <c r="H49" s="19" t="s">
        <v>12</v>
      </c>
    </row>
    <row r="50" spans="1:8" x14ac:dyDescent="0.2">
      <c r="A50" s="17"/>
      <c r="B50" s="17"/>
      <c r="C50" s="22"/>
      <c r="D50" s="17"/>
      <c r="E50" s="17"/>
      <c r="F50" s="23"/>
      <c r="G50" s="23"/>
      <c r="H50" s="19" t="s">
        <v>12</v>
      </c>
    </row>
    <row r="51" spans="1:8" x14ac:dyDescent="0.2">
      <c r="A51" s="17"/>
      <c r="B51" s="17"/>
      <c r="C51" s="18" t="s">
        <v>94</v>
      </c>
      <c r="D51" s="17"/>
      <c r="E51" s="17"/>
      <c r="F51" s="23"/>
      <c r="G51" s="23"/>
      <c r="H51" s="19" t="s">
        <v>12</v>
      </c>
    </row>
    <row r="52" spans="1:8" x14ac:dyDescent="0.2">
      <c r="A52" s="17"/>
      <c r="B52" s="17"/>
      <c r="C52" s="18" t="s">
        <v>11</v>
      </c>
      <c r="D52" s="17"/>
      <c r="E52" s="17" t="s">
        <v>12</v>
      </c>
      <c r="F52" s="20" t="s">
        <v>13</v>
      </c>
      <c r="G52" s="21">
        <v>0</v>
      </c>
      <c r="H52" s="19" t="s">
        <v>12</v>
      </c>
    </row>
    <row r="53" spans="1:8" x14ac:dyDescent="0.2">
      <c r="A53" s="17"/>
      <c r="B53" s="17"/>
      <c r="C53" s="22"/>
      <c r="D53" s="17"/>
      <c r="E53" s="17"/>
      <c r="F53" s="23"/>
      <c r="G53" s="23"/>
      <c r="H53" s="19" t="s">
        <v>12</v>
      </c>
    </row>
    <row r="54" spans="1:8" x14ac:dyDescent="0.2">
      <c r="A54" s="17"/>
      <c r="B54" s="17"/>
      <c r="C54" s="18" t="s">
        <v>95</v>
      </c>
      <c r="D54" s="17"/>
      <c r="E54" s="17"/>
      <c r="F54" s="24">
        <v>3298.7894700000002</v>
      </c>
      <c r="G54" s="21">
        <v>0.91735168</v>
      </c>
      <c r="H54" s="19" t="s">
        <v>12</v>
      </c>
    </row>
    <row r="55" spans="1:8" x14ac:dyDescent="0.2">
      <c r="A55" s="17"/>
      <c r="B55" s="17"/>
      <c r="C55" s="22"/>
      <c r="D55" s="17"/>
      <c r="E55" s="17"/>
      <c r="F55" s="23"/>
      <c r="G55" s="23"/>
      <c r="H55" s="19" t="s">
        <v>12</v>
      </c>
    </row>
    <row r="56" spans="1:8" x14ac:dyDescent="0.2">
      <c r="A56" s="17"/>
      <c r="B56" s="17"/>
      <c r="C56" s="18" t="s">
        <v>96</v>
      </c>
      <c r="D56" s="17"/>
      <c r="E56" s="17"/>
      <c r="F56" s="23"/>
      <c r="G56" s="23"/>
      <c r="H56" s="19" t="s">
        <v>12</v>
      </c>
    </row>
    <row r="57" spans="1:8" x14ac:dyDescent="0.2">
      <c r="A57" s="17"/>
      <c r="B57" s="17"/>
      <c r="C57" s="18" t="s">
        <v>97</v>
      </c>
      <c r="D57" s="17"/>
      <c r="E57" s="17"/>
      <c r="F57" s="23"/>
      <c r="G57" s="23"/>
      <c r="H57" s="19" t="s">
        <v>12</v>
      </c>
    </row>
    <row r="58" spans="1:8" x14ac:dyDescent="0.2">
      <c r="A58" s="17"/>
      <c r="B58" s="17"/>
      <c r="C58" s="18" t="s">
        <v>11</v>
      </c>
      <c r="D58" s="17"/>
      <c r="E58" s="17" t="s">
        <v>12</v>
      </c>
      <c r="F58" s="20" t="s">
        <v>13</v>
      </c>
      <c r="G58" s="21">
        <v>0</v>
      </c>
      <c r="H58" s="19" t="s">
        <v>12</v>
      </c>
    </row>
    <row r="59" spans="1:8" x14ac:dyDescent="0.2">
      <c r="A59" s="17"/>
      <c r="B59" s="17"/>
      <c r="C59" s="22"/>
      <c r="D59" s="17"/>
      <c r="E59" s="17"/>
      <c r="F59" s="23"/>
      <c r="G59" s="23"/>
      <c r="H59" s="19" t="s">
        <v>12</v>
      </c>
    </row>
    <row r="60" spans="1:8" x14ac:dyDescent="0.2">
      <c r="A60" s="17"/>
      <c r="B60" s="17"/>
      <c r="C60" s="18" t="s">
        <v>101</v>
      </c>
      <c r="D60" s="17"/>
      <c r="E60" s="17"/>
      <c r="F60" s="23"/>
      <c r="G60" s="23"/>
      <c r="H60" s="19" t="s">
        <v>12</v>
      </c>
    </row>
    <row r="61" spans="1:8" x14ac:dyDescent="0.2">
      <c r="A61" s="17"/>
      <c r="B61" s="17"/>
      <c r="C61" s="18" t="s">
        <v>11</v>
      </c>
      <c r="D61" s="17"/>
      <c r="E61" s="17" t="s">
        <v>12</v>
      </c>
      <c r="F61" s="20" t="s">
        <v>13</v>
      </c>
      <c r="G61" s="21">
        <v>0</v>
      </c>
      <c r="H61" s="19" t="s">
        <v>12</v>
      </c>
    </row>
    <row r="62" spans="1:8" x14ac:dyDescent="0.2">
      <c r="A62" s="17"/>
      <c r="B62" s="17"/>
      <c r="C62" s="22"/>
      <c r="D62" s="17"/>
      <c r="E62" s="17"/>
      <c r="F62" s="23"/>
      <c r="G62" s="23"/>
      <c r="H62" s="19" t="s">
        <v>12</v>
      </c>
    </row>
    <row r="63" spans="1:8" x14ac:dyDescent="0.2">
      <c r="A63" s="17"/>
      <c r="B63" s="17"/>
      <c r="C63" s="18" t="s">
        <v>102</v>
      </c>
      <c r="D63" s="17"/>
      <c r="E63" s="17"/>
      <c r="F63" s="23"/>
      <c r="G63" s="23"/>
      <c r="H63" s="19" t="s">
        <v>12</v>
      </c>
    </row>
    <row r="64" spans="1:8" x14ac:dyDescent="0.2">
      <c r="A64" s="17"/>
      <c r="B64" s="17"/>
      <c r="C64" s="18" t="s">
        <v>11</v>
      </c>
      <c r="D64" s="17"/>
      <c r="E64" s="17" t="s">
        <v>12</v>
      </c>
      <c r="F64" s="20" t="s">
        <v>13</v>
      </c>
      <c r="G64" s="21">
        <v>0</v>
      </c>
      <c r="H64" s="19" t="s">
        <v>12</v>
      </c>
    </row>
    <row r="65" spans="1:16" x14ac:dyDescent="0.2">
      <c r="A65" s="17"/>
      <c r="B65" s="17"/>
      <c r="C65" s="22"/>
      <c r="D65" s="17"/>
      <c r="E65" s="17"/>
      <c r="F65" s="23"/>
      <c r="G65" s="23"/>
      <c r="H65" s="19" t="s">
        <v>12</v>
      </c>
    </row>
    <row r="66" spans="1:16" x14ac:dyDescent="0.2">
      <c r="A66" s="17"/>
      <c r="B66" s="17"/>
      <c r="C66" s="18" t="s">
        <v>103</v>
      </c>
      <c r="D66" s="17"/>
      <c r="E66" s="17"/>
      <c r="F66" s="23"/>
      <c r="G66" s="23"/>
      <c r="H66" s="19" t="s">
        <v>12</v>
      </c>
    </row>
    <row r="67" spans="1:16" x14ac:dyDescent="0.2">
      <c r="A67" s="25">
        <v>1</v>
      </c>
      <c r="B67" s="26"/>
      <c r="C67" s="26" t="s">
        <v>104</v>
      </c>
      <c r="D67" s="26"/>
      <c r="E67" s="30"/>
      <c r="F67" s="28">
        <v>186.149333001</v>
      </c>
      <c r="G67" s="29">
        <v>5.1765779999999997E-2</v>
      </c>
      <c r="H67" s="19">
        <v>5.42</v>
      </c>
    </row>
    <row r="68" spans="1:16" x14ac:dyDescent="0.2">
      <c r="A68" s="17"/>
      <c r="B68" s="17"/>
      <c r="C68" s="18" t="s">
        <v>11</v>
      </c>
      <c r="D68" s="17"/>
      <c r="E68" s="17" t="s">
        <v>12</v>
      </c>
      <c r="F68" s="24">
        <v>186.149333001</v>
      </c>
      <c r="G68" s="21">
        <v>5.1765779999999997E-2</v>
      </c>
      <c r="H68" s="19" t="s">
        <v>12</v>
      </c>
    </row>
    <row r="69" spans="1:16" x14ac:dyDescent="0.2">
      <c r="A69" s="17"/>
      <c r="B69" s="17"/>
      <c r="C69" s="22"/>
      <c r="D69" s="17"/>
      <c r="E69" s="17"/>
      <c r="F69" s="23"/>
      <c r="G69" s="23"/>
      <c r="H69" s="19" t="s">
        <v>12</v>
      </c>
    </row>
    <row r="70" spans="1:16" x14ac:dyDescent="0.2">
      <c r="A70" s="17"/>
      <c r="B70" s="17"/>
      <c r="C70" s="18" t="s">
        <v>105</v>
      </c>
      <c r="D70" s="17"/>
      <c r="E70" s="17"/>
      <c r="F70" s="24">
        <v>186.149333001</v>
      </c>
      <c r="G70" s="21">
        <v>5.1765779999999997E-2</v>
      </c>
      <c r="H70" s="19" t="s">
        <v>12</v>
      </c>
    </row>
    <row r="71" spans="1:16" x14ac:dyDescent="0.2">
      <c r="A71" s="17"/>
      <c r="B71" s="17"/>
      <c r="C71" s="23"/>
      <c r="D71" s="17"/>
      <c r="E71" s="17"/>
      <c r="F71" s="17"/>
      <c r="G71" s="17"/>
      <c r="H71" s="19" t="s">
        <v>12</v>
      </c>
    </row>
    <row r="72" spans="1:16" x14ac:dyDescent="0.2">
      <c r="A72" s="17"/>
      <c r="B72" s="17"/>
      <c r="C72" s="18" t="s">
        <v>106</v>
      </c>
      <c r="D72" s="17"/>
      <c r="E72" s="17"/>
      <c r="F72" s="17"/>
      <c r="G72" s="17"/>
      <c r="H72" s="19" t="s">
        <v>12</v>
      </c>
    </row>
    <row r="73" spans="1:16" x14ac:dyDescent="0.2">
      <c r="A73" s="17"/>
      <c r="B73" s="17"/>
      <c r="C73" s="18" t="s">
        <v>107</v>
      </c>
      <c r="D73" s="17"/>
      <c r="E73" s="17"/>
      <c r="F73" s="17"/>
      <c r="G73" s="17"/>
      <c r="H73" s="19" t="s">
        <v>12</v>
      </c>
    </row>
    <row r="74" spans="1:16" x14ac:dyDescent="0.2">
      <c r="A74" s="17"/>
      <c r="B74" s="17"/>
      <c r="C74" s="18" t="s">
        <v>11</v>
      </c>
      <c r="D74" s="17"/>
      <c r="E74" s="17" t="s">
        <v>12</v>
      </c>
      <c r="F74" s="20" t="s">
        <v>13</v>
      </c>
      <c r="G74" s="21">
        <v>0</v>
      </c>
      <c r="H74" s="19" t="s">
        <v>12</v>
      </c>
    </row>
    <row r="75" spans="1:16" x14ac:dyDescent="0.2">
      <c r="A75" s="17"/>
      <c r="B75" s="17"/>
      <c r="C75" s="22"/>
      <c r="D75" s="17"/>
      <c r="E75" s="17"/>
      <c r="F75" s="23"/>
      <c r="G75" s="23"/>
      <c r="H75" s="19" t="s">
        <v>12</v>
      </c>
    </row>
    <row r="76" spans="1:16" x14ac:dyDescent="0.2">
      <c r="A76" s="17"/>
      <c r="B76" s="17"/>
      <c r="C76" s="18" t="s">
        <v>624</v>
      </c>
      <c r="D76" s="17"/>
      <c r="E76" s="17"/>
      <c r="F76" s="23"/>
      <c r="G76" s="23"/>
      <c r="H76" s="19" t="s">
        <v>12</v>
      </c>
      <c r="J76" s="49"/>
      <c r="K76" s="49"/>
      <c r="L76" s="49"/>
      <c r="M76" s="49"/>
      <c r="N76" s="61"/>
      <c r="O76" s="61"/>
      <c r="P76" s="61"/>
    </row>
    <row r="77" spans="1:16" x14ac:dyDescent="0.2">
      <c r="A77" s="25">
        <v>1</v>
      </c>
      <c r="B77" s="26" t="s">
        <v>108</v>
      </c>
      <c r="C77" s="26" t="s">
        <v>109</v>
      </c>
      <c r="D77" s="26"/>
      <c r="E77" s="62">
        <v>112.994</v>
      </c>
      <c r="F77" s="28">
        <v>13.055092071000001</v>
      </c>
      <c r="G77" s="29">
        <v>3.6304599999999999E-3</v>
      </c>
      <c r="H77" s="19"/>
    </row>
    <row r="78" spans="1:16" x14ac:dyDescent="0.2">
      <c r="A78" s="17"/>
      <c r="B78" s="17"/>
      <c r="C78" s="18" t="s">
        <v>11</v>
      </c>
      <c r="D78" s="17"/>
      <c r="E78" s="17" t="s">
        <v>12</v>
      </c>
      <c r="F78" s="24">
        <f>SUM(F77)</f>
        <v>13.055092071000001</v>
      </c>
      <c r="G78" s="21">
        <f>SUM(G77)</f>
        <v>3.6304599999999999E-3</v>
      </c>
      <c r="H78" s="19" t="s">
        <v>12</v>
      </c>
    </row>
    <row r="79" spans="1:16" x14ac:dyDescent="0.2">
      <c r="A79" s="17"/>
      <c r="B79" s="17"/>
      <c r="C79" s="22"/>
      <c r="D79" s="17"/>
      <c r="E79" s="17"/>
      <c r="F79" s="23"/>
      <c r="G79" s="23"/>
      <c r="H79" s="19" t="s">
        <v>12</v>
      </c>
    </row>
    <row r="80" spans="1:16" x14ac:dyDescent="0.2">
      <c r="A80" s="17"/>
      <c r="B80" s="17"/>
      <c r="C80" s="18" t="s">
        <v>110</v>
      </c>
      <c r="D80" s="17"/>
      <c r="E80" s="17"/>
      <c r="F80" s="17"/>
      <c r="G80" s="17"/>
      <c r="H80" s="19" t="s">
        <v>12</v>
      </c>
    </row>
    <row r="81" spans="1:8" x14ac:dyDescent="0.2">
      <c r="A81" s="17"/>
      <c r="B81" s="17"/>
      <c r="C81" s="18" t="s">
        <v>111</v>
      </c>
      <c r="D81" s="17"/>
      <c r="E81" s="17"/>
      <c r="F81" s="17"/>
      <c r="G81" s="17"/>
      <c r="H81" s="19" t="s">
        <v>12</v>
      </c>
    </row>
    <row r="82" spans="1:8" x14ac:dyDescent="0.2">
      <c r="A82" s="17"/>
      <c r="B82" s="17"/>
      <c r="C82" s="18" t="s">
        <v>11</v>
      </c>
      <c r="D82" s="17"/>
      <c r="E82" s="17" t="s">
        <v>12</v>
      </c>
      <c r="F82" s="20" t="s">
        <v>13</v>
      </c>
      <c r="G82" s="21">
        <v>0</v>
      </c>
      <c r="H82" s="19" t="s">
        <v>12</v>
      </c>
    </row>
    <row r="83" spans="1:8" x14ac:dyDescent="0.2">
      <c r="A83" s="17"/>
      <c r="B83" s="17"/>
      <c r="C83" s="22"/>
      <c r="D83" s="17"/>
      <c r="E83" s="17"/>
      <c r="F83" s="23"/>
      <c r="G83" s="23"/>
      <c r="H83" s="19" t="s">
        <v>12</v>
      </c>
    </row>
    <row r="84" spans="1:8" x14ac:dyDescent="0.2">
      <c r="A84" s="17"/>
      <c r="B84" s="17"/>
      <c r="C84" s="18" t="s">
        <v>112</v>
      </c>
      <c r="D84" s="17"/>
      <c r="E84" s="17"/>
      <c r="F84" s="23"/>
      <c r="G84" s="23"/>
      <c r="H84" s="19" t="s">
        <v>12</v>
      </c>
    </row>
    <row r="85" spans="1:8" x14ac:dyDescent="0.2">
      <c r="A85" s="17"/>
      <c r="B85" s="17"/>
      <c r="C85" s="18" t="s">
        <v>11</v>
      </c>
      <c r="D85" s="17"/>
      <c r="E85" s="17" t="s">
        <v>12</v>
      </c>
      <c r="F85" s="20" t="s">
        <v>13</v>
      </c>
      <c r="G85" s="21">
        <v>0</v>
      </c>
      <c r="H85" s="19" t="s">
        <v>12</v>
      </c>
    </row>
    <row r="86" spans="1:8" x14ac:dyDescent="0.2">
      <c r="A86" s="17"/>
      <c r="B86" s="17"/>
      <c r="C86" s="22"/>
      <c r="D86" s="17"/>
      <c r="E86" s="17"/>
      <c r="F86" s="23"/>
      <c r="G86" s="23"/>
      <c r="H86" s="19" t="s">
        <v>12</v>
      </c>
    </row>
    <row r="87" spans="1:8" x14ac:dyDescent="0.2">
      <c r="A87" s="30"/>
      <c r="B87" s="26"/>
      <c r="C87" s="26" t="s">
        <v>113</v>
      </c>
      <c r="D87" s="26"/>
      <c r="E87" s="30"/>
      <c r="F87" s="28">
        <v>97.998330120000006</v>
      </c>
      <c r="G87" s="29">
        <v>2.7252100000000001E-2</v>
      </c>
      <c r="H87" s="19" t="s">
        <v>12</v>
      </c>
    </row>
    <row r="88" spans="1:8" x14ac:dyDescent="0.2">
      <c r="A88" s="22"/>
      <c r="B88" s="22"/>
      <c r="C88" s="18" t="s">
        <v>114</v>
      </c>
      <c r="D88" s="23"/>
      <c r="E88" s="23"/>
      <c r="F88" s="24">
        <v>3595.9922251920002</v>
      </c>
      <c r="G88" s="31">
        <v>1.0000000200000001</v>
      </c>
      <c r="H88" s="19" t="s">
        <v>12</v>
      </c>
    </row>
    <row r="89" spans="1:8" x14ac:dyDescent="0.2">
      <c r="A89" s="32"/>
      <c r="B89" s="32"/>
      <c r="C89" s="32"/>
      <c r="D89" s="33"/>
      <c r="E89" s="33"/>
      <c r="F89" s="33"/>
      <c r="G89" s="33"/>
    </row>
    <row r="90" spans="1:8" x14ac:dyDescent="0.2">
      <c r="A90" s="34"/>
      <c r="B90" s="140" t="s">
        <v>620</v>
      </c>
      <c r="C90" s="140"/>
      <c r="D90" s="140"/>
      <c r="E90" s="140"/>
      <c r="F90" s="140"/>
      <c r="G90" s="140"/>
      <c r="H90" s="140"/>
    </row>
    <row r="91" spans="1:8" x14ac:dyDescent="0.2">
      <c r="A91" s="34"/>
      <c r="B91" s="140" t="s">
        <v>621</v>
      </c>
      <c r="C91" s="140"/>
      <c r="D91" s="140"/>
      <c r="E91" s="140"/>
      <c r="F91" s="140"/>
      <c r="G91" s="140"/>
      <c r="H91" s="140"/>
    </row>
    <row r="92" spans="1:8" x14ac:dyDescent="0.2">
      <c r="A92" s="34"/>
      <c r="B92" s="140" t="s">
        <v>622</v>
      </c>
      <c r="C92" s="140"/>
      <c r="D92" s="140"/>
      <c r="E92" s="140"/>
      <c r="F92" s="140"/>
      <c r="G92" s="140"/>
      <c r="H92" s="140"/>
    </row>
    <row r="93" spans="1:8" x14ac:dyDescent="0.2">
      <c r="A93" s="34"/>
      <c r="B93" s="34"/>
      <c r="C93" s="34"/>
      <c r="D93" s="36"/>
      <c r="E93" s="36"/>
      <c r="F93" s="36"/>
      <c r="G93" s="36"/>
    </row>
    <row r="94" spans="1:8" x14ac:dyDescent="0.2">
      <c r="A94" s="34"/>
      <c r="B94" s="141" t="s">
        <v>115</v>
      </c>
      <c r="C94" s="142"/>
      <c r="D94" s="143"/>
      <c r="E94" s="37"/>
      <c r="F94" s="36"/>
      <c r="G94" s="36"/>
    </row>
    <row r="95" spans="1:8" x14ac:dyDescent="0.2">
      <c r="A95" s="34"/>
      <c r="B95" s="135" t="s">
        <v>116</v>
      </c>
      <c r="C95" s="136"/>
      <c r="D95" s="18" t="s">
        <v>641</v>
      </c>
      <c r="E95" s="37"/>
      <c r="F95" s="36"/>
      <c r="G95" s="36"/>
    </row>
    <row r="96" spans="1:8" x14ac:dyDescent="0.2">
      <c r="A96" s="34"/>
      <c r="B96" s="135" t="s">
        <v>118</v>
      </c>
      <c r="C96" s="136"/>
      <c r="D96" s="18" t="s">
        <v>117</v>
      </c>
      <c r="E96" s="37"/>
      <c r="F96" s="36"/>
      <c r="G96" s="36"/>
    </row>
    <row r="97" spans="1:14" x14ac:dyDescent="0.2">
      <c r="A97" s="34"/>
      <c r="B97" s="135" t="s">
        <v>119</v>
      </c>
      <c r="C97" s="136"/>
      <c r="D97" s="23" t="s">
        <v>12</v>
      </c>
      <c r="E97" s="37"/>
      <c r="F97" s="36"/>
      <c r="G97" s="36"/>
    </row>
    <row r="98" spans="1:14" x14ac:dyDescent="0.2">
      <c r="A98" s="38"/>
      <c r="B98" s="39" t="s">
        <v>12</v>
      </c>
      <c r="C98" s="39" t="s">
        <v>623</v>
      </c>
      <c r="D98" s="39" t="s">
        <v>120</v>
      </c>
      <c r="E98" s="38"/>
      <c r="F98" s="38"/>
      <c r="G98" s="38"/>
    </row>
    <row r="99" spans="1:14" x14ac:dyDescent="0.2">
      <c r="A99" s="38"/>
      <c r="B99" s="40" t="s">
        <v>121</v>
      </c>
      <c r="C99" s="41">
        <v>45991</v>
      </c>
      <c r="D99" s="41">
        <v>46022</v>
      </c>
      <c r="E99" s="38"/>
      <c r="F99" s="38"/>
      <c r="G99" s="38"/>
    </row>
    <row r="100" spans="1:14" x14ac:dyDescent="0.2">
      <c r="A100" s="38"/>
      <c r="B100" s="26" t="s">
        <v>122</v>
      </c>
      <c r="C100" s="43">
        <v>78.674599999999998</v>
      </c>
      <c r="D100" s="43">
        <v>78.758399999999995</v>
      </c>
      <c r="E100" s="38"/>
      <c r="F100" s="35"/>
      <c r="G100" s="44"/>
    </row>
    <row r="101" spans="1:14" ht="25.5" x14ac:dyDescent="0.2">
      <c r="A101" s="38"/>
      <c r="B101" s="26" t="s">
        <v>743</v>
      </c>
      <c r="C101" s="43">
        <v>27.2681</v>
      </c>
      <c r="D101" s="43">
        <v>27.2972</v>
      </c>
      <c r="E101" s="38"/>
      <c r="F101" s="35"/>
      <c r="G101" s="44"/>
    </row>
    <row r="102" spans="1:14" x14ac:dyDescent="0.2">
      <c r="A102" s="38"/>
      <c r="B102" s="26" t="s">
        <v>123</v>
      </c>
      <c r="C102" s="43">
        <v>70.240399999999994</v>
      </c>
      <c r="D102" s="43">
        <v>70.266999999999996</v>
      </c>
      <c r="E102" s="38"/>
      <c r="F102" s="35"/>
      <c r="G102" s="44"/>
    </row>
    <row r="103" spans="1:14" ht="25.5" x14ac:dyDescent="0.2">
      <c r="A103" s="38"/>
      <c r="B103" s="26" t="s">
        <v>719</v>
      </c>
      <c r="C103" s="43">
        <v>13.362500000000001</v>
      </c>
      <c r="D103" s="43">
        <v>13.3675</v>
      </c>
      <c r="E103" s="38"/>
      <c r="F103" s="35"/>
      <c r="G103" s="44"/>
    </row>
    <row r="104" spans="1:14" x14ac:dyDescent="0.2">
      <c r="A104" s="38"/>
      <c r="B104" s="38"/>
      <c r="C104" s="38"/>
      <c r="D104" s="38"/>
      <c r="E104" s="38"/>
      <c r="F104" s="38"/>
      <c r="G104" s="38"/>
    </row>
    <row r="105" spans="1:14" x14ac:dyDescent="0.2">
      <c r="A105" s="38"/>
      <c r="B105" s="135" t="s">
        <v>625</v>
      </c>
      <c r="C105" s="136"/>
      <c r="D105" s="18" t="s">
        <v>117</v>
      </c>
      <c r="E105" s="38"/>
      <c r="F105" s="38"/>
      <c r="G105" s="38"/>
    </row>
    <row r="106" spans="1:14" x14ac:dyDescent="0.2">
      <c r="A106" s="38"/>
      <c r="B106" s="46"/>
      <c r="C106" s="46"/>
      <c r="D106" s="46"/>
      <c r="E106" s="38"/>
      <c r="F106" s="38"/>
      <c r="G106" s="38"/>
    </row>
    <row r="107" spans="1:14" x14ac:dyDescent="0.2">
      <c r="A107" s="38"/>
      <c r="B107" s="135" t="s">
        <v>124</v>
      </c>
      <c r="C107" s="136"/>
      <c r="D107" s="18" t="s">
        <v>117</v>
      </c>
      <c r="E107" s="48"/>
      <c r="F107" s="38"/>
      <c r="G107" s="38"/>
    </row>
    <row r="108" spans="1:14" x14ac:dyDescent="0.2">
      <c r="A108" s="38"/>
      <c r="B108" s="135" t="s">
        <v>125</v>
      </c>
      <c r="C108" s="136"/>
      <c r="D108" s="18" t="s">
        <v>117</v>
      </c>
      <c r="E108" s="48"/>
      <c r="F108" s="38"/>
      <c r="G108" s="38"/>
    </row>
    <row r="109" spans="1:14" x14ac:dyDescent="0.2">
      <c r="A109" s="38"/>
      <c r="B109" s="135" t="s">
        <v>626</v>
      </c>
      <c r="C109" s="136"/>
      <c r="D109" s="18" t="s">
        <v>117</v>
      </c>
      <c r="E109" s="48"/>
      <c r="F109" s="38"/>
      <c r="G109" s="38"/>
    </row>
    <row r="110" spans="1:14" x14ac:dyDescent="0.2">
      <c r="A110" s="46"/>
      <c r="B110" s="46"/>
      <c r="C110" s="46"/>
      <c r="D110" s="46"/>
      <c r="E110" s="46"/>
      <c r="F110" s="46"/>
      <c r="G110" s="46"/>
    </row>
    <row r="111" spans="1:14" s="50" customFormat="1" ht="15" x14ac:dyDescent="0.25">
      <c r="B111" s="205" t="s">
        <v>739</v>
      </c>
      <c r="C111" s="206"/>
      <c r="D111" s="206"/>
      <c r="E111" s="206"/>
      <c r="F111" s="206"/>
      <c r="G111" s="207"/>
      <c r="I111"/>
      <c r="J111" s="76"/>
      <c r="K111" s="76"/>
      <c r="L111" s="76"/>
      <c r="M111" s="76"/>
      <c r="N111"/>
    </row>
    <row r="112" spans="1:14" s="50" customFormat="1" ht="45" customHeight="1" x14ac:dyDescent="0.25">
      <c r="B112" s="77" t="s">
        <v>643</v>
      </c>
      <c r="C112" s="77" t="s">
        <v>644</v>
      </c>
      <c r="D112" s="208" t="s">
        <v>645</v>
      </c>
      <c r="E112" s="209"/>
      <c r="F112" s="204" t="s">
        <v>646</v>
      </c>
      <c r="G112" s="204"/>
      <c r="H112" s="78"/>
      <c r="I112"/>
      <c r="J112" s="76"/>
      <c r="K112" s="76"/>
      <c r="L112" s="76"/>
      <c r="M112" s="76"/>
      <c r="N112"/>
    </row>
    <row r="113" spans="2:14" s="50" customFormat="1" ht="25.5" x14ac:dyDescent="0.25">
      <c r="B113" s="79" t="s">
        <v>720</v>
      </c>
      <c r="C113" s="80" t="s">
        <v>721</v>
      </c>
      <c r="D113" s="210">
        <v>0</v>
      </c>
      <c r="E113" s="211"/>
      <c r="F113" s="210">
        <v>0</v>
      </c>
      <c r="G113" s="211"/>
      <c r="H113" s="81"/>
      <c r="I113"/>
      <c r="J113" s="76"/>
      <c r="K113" s="76"/>
      <c r="L113" s="76"/>
      <c r="M113" s="76"/>
      <c r="N113"/>
    </row>
    <row r="114" spans="2:14" s="50" customFormat="1" ht="15" x14ac:dyDescent="0.25">
      <c r="B114" s="201" t="s">
        <v>722</v>
      </c>
      <c r="C114" s="202"/>
      <c r="D114" s="202"/>
      <c r="E114" s="202"/>
      <c r="F114" s="202"/>
      <c r="G114" s="203"/>
      <c r="H114" s="81"/>
      <c r="I114"/>
      <c r="J114" s="82"/>
      <c r="K114" s="82"/>
      <c r="L114" s="82"/>
      <c r="M114" s="76"/>
      <c r="N114"/>
    </row>
    <row r="115" spans="2:14" s="50" customFormat="1" ht="15" x14ac:dyDescent="0.25">
      <c r="B115" s="204" t="s">
        <v>643</v>
      </c>
      <c r="C115" s="204" t="s">
        <v>644</v>
      </c>
      <c r="D115" s="201" t="s">
        <v>689</v>
      </c>
      <c r="E115" s="202"/>
      <c r="F115" s="203"/>
      <c r="G115" s="79"/>
      <c r="H115" s="81"/>
      <c r="I115"/>
      <c r="J115" s="82"/>
      <c r="K115" s="82"/>
      <c r="L115" s="82"/>
      <c r="M115" s="76"/>
      <c r="N115"/>
    </row>
    <row r="116" spans="2:14" s="50" customFormat="1" ht="76.5" x14ac:dyDescent="0.25">
      <c r="B116" s="204"/>
      <c r="C116" s="204"/>
      <c r="D116" s="83" t="s">
        <v>693</v>
      </c>
      <c r="E116" s="83" t="s">
        <v>723</v>
      </c>
      <c r="F116" s="83" t="s">
        <v>724</v>
      </c>
      <c r="G116" s="83" t="s">
        <v>742</v>
      </c>
      <c r="H116" s="84"/>
      <c r="I116"/>
      <c r="J116" s="82"/>
      <c r="K116" s="82"/>
      <c r="L116" s="82"/>
      <c r="M116" s="76"/>
      <c r="N116"/>
    </row>
    <row r="117" spans="2:14" s="50" customFormat="1" ht="25.5" x14ac:dyDescent="0.2">
      <c r="B117" s="85" t="s">
        <v>720</v>
      </c>
      <c r="C117" s="80" t="s">
        <v>721</v>
      </c>
      <c r="D117" s="86">
        <v>200</v>
      </c>
      <c r="E117" s="86">
        <v>6.8852450999999997</v>
      </c>
      <c r="F117" s="86">
        <v>206.88524509999999</v>
      </c>
      <c r="G117" s="87">
        <f>F117/F88</f>
        <v>5.7532172525471409E-2</v>
      </c>
      <c r="H117" s="88"/>
      <c r="I117"/>
      <c r="J117"/>
      <c r="K117"/>
      <c r="L117"/>
      <c r="M117"/>
      <c r="N117"/>
    </row>
    <row r="118" spans="2:14" s="50" customFormat="1" ht="33" customHeight="1" x14ac:dyDescent="0.2">
      <c r="B118" s="198" t="s">
        <v>725</v>
      </c>
      <c r="C118" s="199"/>
      <c r="D118" s="199"/>
      <c r="E118" s="199"/>
      <c r="F118" s="199"/>
      <c r="G118" s="200"/>
      <c r="H118" s="89"/>
      <c r="I118"/>
      <c r="J118"/>
      <c r="K118"/>
      <c r="L118"/>
      <c r="M118"/>
      <c r="N118"/>
    </row>
    <row r="119" spans="2:14" s="50" customFormat="1" x14ac:dyDescent="0.2">
      <c r="H119" s="89"/>
      <c r="I119"/>
      <c r="J119"/>
      <c r="K119"/>
      <c r="L119"/>
      <c r="M119"/>
      <c r="N119"/>
    </row>
    <row r="120" spans="2:14" s="50" customFormat="1" x14ac:dyDescent="0.2">
      <c r="B120" s="137" t="s">
        <v>627</v>
      </c>
      <c r="C120" s="138"/>
      <c r="D120" s="139"/>
      <c r="I120"/>
      <c r="J120"/>
      <c r="K120"/>
      <c r="L120"/>
      <c r="M120"/>
      <c r="N120"/>
    </row>
    <row r="121" spans="2:14" s="50" customFormat="1" ht="25.5" x14ac:dyDescent="0.2">
      <c r="B121" s="133" t="s">
        <v>628</v>
      </c>
      <c r="C121" s="133"/>
      <c r="D121" s="52" t="s">
        <v>552</v>
      </c>
      <c r="I121"/>
      <c r="J121"/>
      <c r="K121"/>
      <c r="L121"/>
      <c r="M121"/>
      <c r="N121"/>
    </row>
    <row r="122" spans="2:14" s="50" customFormat="1" x14ac:dyDescent="0.2">
      <c r="B122" s="134" t="s">
        <v>629</v>
      </c>
      <c r="C122" s="134"/>
      <c r="D122" s="53"/>
      <c r="I122"/>
      <c r="J122"/>
      <c r="K122"/>
      <c r="L122"/>
      <c r="M122"/>
      <c r="N122"/>
    </row>
    <row r="123" spans="2:14" s="50" customFormat="1" x14ac:dyDescent="0.2">
      <c r="B123" s="134"/>
      <c r="C123" s="134"/>
      <c r="D123" s="54"/>
      <c r="I123"/>
      <c r="J123"/>
      <c r="K123"/>
      <c r="L123"/>
      <c r="M123"/>
      <c r="N123"/>
    </row>
    <row r="124" spans="2:14" s="50" customFormat="1" x14ac:dyDescent="0.2">
      <c r="B124" s="134" t="s">
        <v>630</v>
      </c>
      <c r="C124" s="134"/>
      <c r="D124" s="55">
        <v>6.9381855765121161</v>
      </c>
      <c r="I124"/>
      <c r="J124"/>
      <c r="K124"/>
      <c r="L124"/>
      <c r="M124"/>
      <c r="N124"/>
    </row>
    <row r="125" spans="2:14" s="50" customFormat="1" x14ac:dyDescent="0.2">
      <c r="B125" s="134"/>
      <c r="C125" s="134"/>
      <c r="D125" s="54"/>
      <c r="I125"/>
      <c r="J125"/>
      <c r="K125"/>
      <c r="L125"/>
      <c r="M125"/>
      <c r="N125"/>
    </row>
    <row r="126" spans="2:14" s="50" customFormat="1" x14ac:dyDescent="0.2">
      <c r="B126" s="134" t="s">
        <v>631</v>
      </c>
      <c r="C126" s="134"/>
      <c r="D126" s="55">
        <v>3.795395224884639</v>
      </c>
      <c r="I126"/>
      <c r="J126"/>
      <c r="K126"/>
      <c r="L126"/>
      <c r="M126"/>
      <c r="N126"/>
    </row>
    <row r="127" spans="2:14" s="50" customFormat="1" x14ac:dyDescent="0.2">
      <c r="B127" s="134" t="s">
        <v>632</v>
      </c>
      <c r="C127" s="134"/>
      <c r="D127" s="55">
        <v>4.7785198008349044</v>
      </c>
      <c r="I127"/>
      <c r="J127"/>
      <c r="K127"/>
      <c r="L127"/>
      <c r="M127"/>
      <c r="N127"/>
    </row>
    <row r="128" spans="2:14" s="50" customFormat="1" x14ac:dyDescent="0.2">
      <c r="B128" s="134"/>
      <c r="C128" s="134"/>
      <c r="D128" s="54"/>
      <c r="I128"/>
      <c r="J128"/>
      <c r="K128"/>
      <c r="L128"/>
      <c r="M128"/>
      <c r="N128"/>
    </row>
    <row r="129" spans="2:16" s="50" customFormat="1" x14ac:dyDescent="0.2">
      <c r="B129" s="134" t="s">
        <v>633</v>
      </c>
      <c r="C129" s="134"/>
      <c r="D129" s="57" t="s">
        <v>738</v>
      </c>
      <c r="I129"/>
      <c r="J129" s="49"/>
      <c r="K129" s="49"/>
      <c r="L129" s="49"/>
      <c r="M129" s="49"/>
      <c r="N129" s="51"/>
    </row>
    <row r="130" spans="2:16" s="50" customFormat="1" x14ac:dyDescent="0.2">
      <c r="B130" s="145" t="s">
        <v>634</v>
      </c>
      <c r="C130" s="147"/>
      <c r="D130" s="146"/>
      <c r="I130"/>
      <c r="J130"/>
      <c r="K130"/>
      <c r="L130"/>
      <c r="M130"/>
      <c r="N130"/>
      <c r="O130"/>
      <c r="P130"/>
    </row>
    <row r="132" spans="2:16" x14ac:dyDescent="0.2">
      <c r="B132" s="59" t="s">
        <v>635</v>
      </c>
    </row>
    <row r="133" spans="2:16" ht="153.75" customHeight="1" x14ac:dyDescent="0.2"/>
    <row r="136" spans="2:16" x14ac:dyDescent="0.2">
      <c r="B136" s="59" t="s">
        <v>636</v>
      </c>
      <c r="C136" s="60"/>
      <c r="D136" s="59"/>
    </row>
    <row r="137" spans="2:16" x14ac:dyDescent="0.2">
      <c r="B137" s="59" t="s">
        <v>726</v>
      </c>
      <c r="D137" s="59"/>
    </row>
    <row r="138" spans="2:16" ht="165" customHeight="1" x14ac:dyDescent="0.2"/>
    <row r="145" customFormat="1" ht="12.75" customHeight="1" x14ac:dyDescent="0.2"/>
    <row r="146" customFormat="1" ht="12.75" customHeight="1" x14ac:dyDescent="0.2"/>
    <row r="147" customFormat="1" ht="12.75" customHeight="1" x14ac:dyDescent="0.2"/>
    <row r="148" customFormat="1" ht="12.75" customHeight="1" x14ac:dyDescent="0.2"/>
    <row r="149" customFormat="1" ht="12.75" customHeight="1" x14ac:dyDescent="0.2"/>
    <row r="150" customFormat="1" ht="12.75" customHeight="1" x14ac:dyDescent="0.2"/>
    <row r="151" customFormat="1" ht="12.75" customHeight="1" x14ac:dyDescent="0.2"/>
    <row r="152" customFormat="1" ht="12.75" customHeight="1" x14ac:dyDescent="0.2"/>
  </sheetData>
  <mergeCells count="35">
    <mergeCell ref="B122:C122"/>
    <mergeCell ref="B123:C123"/>
    <mergeCell ref="B129:C129"/>
    <mergeCell ref="B130:D130"/>
    <mergeCell ref="B124:C124"/>
    <mergeCell ref="B125:C125"/>
    <mergeCell ref="B126:C126"/>
    <mergeCell ref="B127:C127"/>
    <mergeCell ref="B128:C128"/>
    <mergeCell ref="B109:C109"/>
    <mergeCell ref="B108:C108"/>
    <mergeCell ref="B118:G118"/>
    <mergeCell ref="B120:D120"/>
    <mergeCell ref="B121:C121"/>
    <mergeCell ref="B114:G114"/>
    <mergeCell ref="B115:B116"/>
    <mergeCell ref="C115:C116"/>
    <mergeCell ref="D115:F115"/>
    <mergeCell ref="B111:G111"/>
    <mergeCell ref="D112:E112"/>
    <mergeCell ref="F112:G112"/>
    <mergeCell ref="D113:E113"/>
    <mergeCell ref="F113:G113"/>
    <mergeCell ref="A1:H1"/>
    <mergeCell ref="A2:H2"/>
    <mergeCell ref="A3:H3"/>
    <mergeCell ref="B90:H90"/>
    <mergeCell ref="B91:H91"/>
    <mergeCell ref="B92:H92"/>
    <mergeCell ref="B94:D94"/>
    <mergeCell ref="B95:C95"/>
    <mergeCell ref="B96:C96"/>
    <mergeCell ref="B107:C107"/>
    <mergeCell ref="B105:C105"/>
    <mergeCell ref="B97:C97"/>
  </mergeCells>
  <hyperlinks>
    <hyperlink ref="I1" location="Index!B2" display="Index" xr:uid="{B15D7F3E-3DAA-4302-9AB4-D2AE3F3D5BB8}"/>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SFRLTP</vt:lpstr>
      <vt:lpstr>SFRSTP</vt:lpstr>
      <vt:lpstr>SMMF</vt:lpstr>
      <vt:lpstr>SPLDF</vt:lpstr>
      <vt:lpstr>SPMON</vt:lpstr>
      <vt:lpstr>SPSDF</vt:lpstr>
      <vt:lpstr>SPUSDF</vt:lpstr>
      <vt:lpstr>SUNBDS</vt:lpstr>
      <vt:lpstr>SUNMIA</vt:lpstr>
      <vt:lpstr>SUNONF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 Subramani P - Sundaram Mutual</dc:creator>
  <cp:lastModifiedBy>Swapna.N - Sundaram Mutual</cp:lastModifiedBy>
  <dcterms:created xsi:type="dcterms:W3CDTF">2026-01-01T09:16:01Z</dcterms:created>
  <dcterms:modified xsi:type="dcterms:W3CDTF">2026-01-09T09:58:37Z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a6dec7-ad36-4603-99ea-a4fb4d4185bf_Enabled">
    <vt:lpwstr>true</vt:lpwstr>
  </property>
  <property fmtid="{D5CDD505-2E9C-101B-9397-08002B2CF9AE}" pid="3" name="MSIP_Label_3fa6dec7-ad36-4603-99ea-a4fb4d4185bf_SetDate">
    <vt:lpwstr>2026-01-01T09:16:01Z</vt:lpwstr>
  </property>
  <property fmtid="{D5CDD505-2E9C-101B-9397-08002B2CF9AE}" pid="4" name="MSIP_Label_3fa6dec7-ad36-4603-99ea-a4fb4d4185bf_Method">
    <vt:lpwstr>Privileged</vt:lpwstr>
  </property>
  <property fmtid="{D5CDD505-2E9C-101B-9397-08002B2CF9AE}" pid="5" name="MSIP_Label_3fa6dec7-ad36-4603-99ea-a4fb4d4185bf_Name">
    <vt:lpwstr>Internal Use Only</vt:lpwstr>
  </property>
  <property fmtid="{D5CDD505-2E9C-101B-9397-08002B2CF9AE}" pid="6" name="MSIP_Label_3fa6dec7-ad36-4603-99ea-a4fb4d4185bf_SiteId">
    <vt:lpwstr>b8d87d45-aff7-4067-8708-1c35bbaab723</vt:lpwstr>
  </property>
  <property fmtid="{D5CDD505-2E9C-101B-9397-08002B2CF9AE}" pid="7" name="MSIP_Label_3fa6dec7-ad36-4603-99ea-a4fb4d4185bf_ActionId">
    <vt:lpwstr>a941b6ef-8d03-4ccb-9b16-a4a0466f605e</vt:lpwstr>
  </property>
  <property fmtid="{D5CDD505-2E9C-101B-9397-08002B2CF9AE}" pid="8" name="MSIP_Label_3fa6dec7-ad36-4603-99ea-a4fb4d4185bf_ContentBits">
    <vt:lpwstr>1</vt:lpwstr>
  </property>
  <property fmtid="{D5CDD505-2E9C-101B-9397-08002B2CF9AE}" pid="9" name="MSIP_Label_3fa6dec7-ad36-4603-99ea-a4fb4d4185bf_Tag">
    <vt:lpwstr>10, 0, 1, 1</vt:lpwstr>
  </property>
</Properties>
</file>