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X:\DEBT_BACKOFFICE\Debt_Factsheets\2026 - Monthly Portfolio\31-Jan-2026\"/>
    </mc:Choice>
  </mc:AlternateContent>
  <xr:revisionPtr revIDLastSave="0" documentId="13_ncr:1_{D2B9FE1B-F651-4D5B-9FDD-80C52511B6FD}" xr6:coauthVersionLast="47" xr6:coauthVersionMax="47" xr10:uidLastSave="{00000000-0000-0000-0000-000000000000}"/>
  <bookViews>
    <workbookView xWindow="-120" yWindow="-120" windowWidth="24240" windowHeight="13020" tabRatio="753" xr2:uid="{2780E9F3-E363-4F31-9DB6-3342C0993271}"/>
  </bookViews>
  <sheets>
    <sheet name="Index" sheetId="12" r:id="rId1"/>
    <sheet name="SFRLTP" sheetId="1" r:id="rId2"/>
    <sheet name="SFRSTP" sheetId="2" r:id="rId3"/>
    <sheet name="SMMF" sheetId="3" r:id="rId4"/>
    <sheet name="SPLDF" sheetId="4" r:id="rId5"/>
    <sheet name="SPMON" sheetId="5" r:id="rId6"/>
    <sheet name="SPSDF" sheetId="6" r:id="rId7"/>
    <sheet name="SPUSDF" sheetId="7" r:id="rId8"/>
    <sheet name="SUNBDS" sheetId="8" r:id="rId9"/>
    <sheet name="SUNMIA" sheetId="9" r:id="rId10"/>
    <sheet name="SUNONF" sheetId="10" r:id="rId11"/>
  </sheets>
  <externalReferences>
    <externalReference r:id="rId12"/>
  </externalReferenc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6" i="9" l="1"/>
  <c r="G120" i="8"/>
  <c r="H162" i="7"/>
  <c r="H163" i="7" s="1"/>
  <c r="H164" i="7" s="1"/>
  <c r="I170" i="7"/>
  <c r="F170" i="7"/>
  <c r="F132" i="7"/>
  <c r="F130" i="7"/>
  <c r="F129" i="7"/>
  <c r="F128" i="7"/>
  <c r="I151" i="6"/>
  <c r="J151" i="6" s="1"/>
  <c r="I150" i="6"/>
  <c r="J150" i="6" s="1"/>
  <c r="I149" i="6"/>
  <c r="J149" i="6" s="1"/>
  <c r="G149" i="6"/>
  <c r="I148" i="6"/>
  <c r="J148" i="6" s="1"/>
  <c r="I190" i="5"/>
  <c r="F190" i="5"/>
  <c r="I166" i="4"/>
  <c r="F166" i="4"/>
  <c r="I161" i="4"/>
  <c r="J161" i="4" s="1"/>
  <c r="I160" i="4"/>
  <c r="J160" i="4" s="1"/>
  <c r="I159" i="4"/>
  <c r="J159" i="4" s="1"/>
  <c r="G84" i="9"/>
  <c r="F84" i="9"/>
  <c r="G78" i="8"/>
  <c r="F78" i="8"/>
  <c r="G118" i="7"/>
  <c r="F118" i="7"/>
  <c r="G88" i="6"/>
  <c r="F88" i="6"/>
  <c r="G149" i="5"/>
  <c r="F149" i="5"/>
  <c r="G101" i="4"/>
  <c r="F101" i="4"/>
  <c r="G106" i="3"/>
  <c r="F106" i="3"/>
  <c r="G91" i="2"/>
  <c r="F91" i="2"/>
  <c r="G98" i="1"/>
  <c r="F98" i="1"/>
  <c r="H71" i="10"/>
  <c r="H70" i="10"/>
  <c r="H69" i="10"/>
  <c r="H68" i="10"/>
  <c r="H67" i="10"/>
  <c r="H66" i="10"/>
  <c r="H65" i="10"/>
  <c r="H64" i="10"/>
  <c r="H63" i="10"/>
  <c r="H62" i="10"/>
  <c r="H61" i="10"/>
  <c r="H60" i="10"/>
  <c r="H59" i="10"/>
  <c r="H58" i="10"/>
  <c r="H57" i="10"/>
  <c r="H56" i="10"/>
  <c r="H55"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H8" i="10"/>
  <c r="H7" i="10"/>
  <c r="H6" i="10"/>
  <c r="H5" i="10"/>
  <c r="F133" i="7" l="1"/>
  <c r="G132" i="7" s="1"/>
  <c r="G133" i="7" s="1"/>
</calcChain>
</file>

<file path=xl/sharedStrings.xml><?xml version="1.0" encoding="utf-8"?>
<sst xmlns="http://schemas.openxmlformats.org/spreadsheetml/2006/main" count="3426" uniqueCount="730">
  <si>
    <t>SUNDARAM MUTUAL FUND</t>
  </si>
  <si>
    <t>Sundaram Corporate Bond Fund</t>
  </si>
  <si>
    <t>SL No</t>
  </si>
  <si>
    <t>ISIN Code</t>
  </si>
  <si>
    <t>Name of the instrument</t>
  </si>
  <si>
    <t>Rating / 
Industry</t>
  </si>
  <si>
    <t>Quantity</t>
  </si>
  <si>
    <t>Mkt Value
Rs. in Lacs</t>
  </si>
  <si>
    <t>% of Net Asset</t>
  </si>
  <si>
    <t>A) Equity &amp; Equity Related</t>
  </si>
  <si>
    <t>(a) Listed / awaiting listing on Stock Exchange</t>
  </si>
  <si>
    <t>Sub Total</t>
  </si>
  <si>
    <t/>
  </si>
  <si>
    <t xml:space="preserve">0 </t>
  </si>
  <si>
    <t>(b) Overseas Security</t>
  </si>
  <si>
    <t>(c) Privately Placed / Unlisted</t>
  </si>
  <si>
    <t>(d) Preference / Right Shares</t>
  </si>
  <si>
    <t>(e) Warrants</t>
  </si>
  <si>
    <t>f) Derivative</t>
  </si>
  <si>
    <t>Total for Equity &amp; Equity Related</t>
  </si>
  <si>
    <t>B) Debt Instruments</t>
  </si>
  <si>
    <t>INE556F08KL3</t>
  </si>
  <si>
    <t>Small Industries Development Bank of India - 7.83% - 24/11/2028**</t>
  </si>
  <si>
    <t>CRISIL AAA</t>
  </si>
  <si>
    <t>INE261F08EO7</t>
  </si>
  <si>
    <t>National Bank for Agriculture &amp; Rural Development - 7.48% - 15/09/2028</t>
  </si>
  <si>
    <t>INE053F08411</t>
  </si>
  <si>
    <t>Indian Railway Finance Corporation Ltd - 7.37% - 31/07/2029**</t>
  </si>
  <si>
    <t>ICRA AAA</t>
  </si>
  <si>
    <t>INE115A07QJ2</t>
  </si>
  <si>
    <t>LIC Housing Finance Ltd - 7.7% - 16/05/2028**</t>
  </si>
  <si>
    <t>INE261F08EH1</t>
  </si>
  <si>
    <t>National Bank for Agriculture &amp; Rural Development - 7.62% - 10/05/2029**</t>
  </si>
  <si>
    <t>INE020B08EK4</t>
  </si>
  <si>
    <t>REC LTD - 7.46% - 30/06/2028**</t>
  </si>
  <si>
    <t>INE115A07QY1</t>
  </si>
  <si>
    <t>LIC Housing Finance Ltd - 7.57% - 18/10/2029**</t>
  </si>
  <si>
    <t>INE041007167</t>
  </si>
  <si>
    <t>Embassy Office Parks REIT - 7.21% - 17/03/2028**</t>
  </si>
  <si>
    <t>INE916DA7TD8</t>
  </si>
  <si>
    <t>Kotak Mahindra Prime Ltd - 7.299% - 22/09/2028**</t>
  </si>
  <si>
    <t>INE020B08FX4</t>
  </si>
  <si>
    <t>REC LTD - 6.37% - 31/03/2027**</t>
  </si>
  <si>
    <t>INE134E08MX3</t>
  </si>
  <si>
    <t>Power Finance Corporation Ltd - 7.6% - 13/04/2029**</t>
  </si>
  <si>
    <t>INE756I07FB6</t>
  </si>
  <si>
    <t>HDB Financial Services Ltd - 7.9611% - 05/01/2028</t>
  </si>
  <si>
    <t>INE242A08544</t>
  </si>
  <si>
    <t>Indian Oil Corporation Ltd - 7.44% - 25/11/2027**</t>
  </si>
  <si>
    <t>INE296A07SV1</t>
  </si>
  <si>
    <t>Bajaj Finance Ltd - 7.82% - 31/01/2034</t>
  </si>
  <si>
    <t>INE557F08FS6</t>
  </si>
  <si>
    <t>National Housing Bank - 7.4% - 16/07/2026</t>
  </si>
  <si>
    <t>INE296A07TJ4</t>
  </si>
  <si>
    <t>Bajaj Finance Ltd - 7.3763% - 26/06/2028**</t>
  </si>
  <si>
    <t>INE514E08GE8</t>
  </si>
  <si>
    <t>Export Import Bank of India - 7.35% - 27/07/2028**</t>
  </si>
  <si>
    <t>INE403D08298</t>
  </si>
  <si>
    <t>Bharti Telecom Ltd - 7.4% - 01/02/2029</t>
  </si>
  <si>
    <t>INE062A08488</t>
  </si>
  <si>
    <t>INE756I07FG5</t>
  </si>
  <si>
    <t>HDB Financial Services Ltd - 7.4091% - 05/06/2028**</t>
  </si>
  <si>
    <t>INE134E08NS1</t>
  </si>
  <si>
    <t>Power Finance Corporation Ltd - 6.61% - 15/07/2028**</t>
  </si>
  <si>
    <t>INE115A07MW4</t>
  </si>
  <si>
    <t>LIC Housing Finance Ltd - 7.95% - 29/01/2028**</t>
  </si>
  <si>
    <t>INE556F08KR0</t>
  </si>
  <si>
    <t>Small Industries Development Bank of India - 7.47% - 05/09/2029**</t>
  </si>
  <si>
    <t>INE134E08NU7</t>
  </si>
  <si>
    <t>Power Finance Corporation Ltd - 6.59% - 15/10/2030</t>
  </si>
  <si>
    <t>INE556F08KP4</t>
  </si>
  <si>
    <t>Small Industries Development Bank of India - 7.68% - 10/08/2027**</t>
  </si>
  <si>
    <t>INE020B08FW6</t>
  </si>
  <si>
    <t>REC LTD - 6.52% - 31/01/2028</t>
  </si>
  <si>
    <t>INE556F08KS8</t>
  </si>
  <si>
    <t>Small Industries Development Bank of India - 7.34% - 26/02/2029</t>
  </si>
  <si>
    <t>(b) Privately Placed / Unlisted</t>
  </si>
  <si>
    <t>(c) Govt Security</t>
  </si>
  <si>
    <t>IN0020250091</t>
  </si>
  <si>
    <t>6.48% Central Government Securities 06/10/2035</t>
  </si>
  <si>
    <t>Sovereign</t>
  </si>
  <si>
    <t>IN0020240126</t>
  </si>
  <si>
    <t>6.79% Central Government Securities 07/10/2034</t>
  </si>
  <si>
    <t>IN0020230135</t>
  </si>
  <si>
    <t>7.32% Government Securities-13/11/2030</t>
  </si>
  <si>
    <t>IN1920230100</t>
  </si>
  <si>
    <t>7.72% Karnataka State Government Securities - 06/12/2035</t>
  </si>
  <si>
    <t>IN0020230077</t>
  </si>
  <si>
    <t>7.18%  Government Securities - 24/07/2037</t>
  </si>
  <si>
    <t>IN0020230051</t>
  </si>
  <si>
    <t>7.30% Government Securities - 19/06/2053</t>
  </si>
  <si>
    <t>(d) Securitized Debt Instruments</t>
  </si>
  <si>
    <t>Total for Debt Instruments</t>
  </si>
  <si>
    <t>C) Money Market Instruments</t>
  </si>
  <si>
    <t>(a) Certificate of Deposits</t>
  </si>
  <si>
    <t>INE160A16RK5</t>
  </si>
  <si>
    <t>Punjab National Bank - 18/03/2026</t>
  </si>
  <si>
    <t>CRISIL A1+</t>
  </si>
  <si>
    <t>(b) Commercial Papers</t>
  </si>
  <si>
    <t>INE144H14HX3</t>
  </si>
  <si>
    <t>Deutsche Investments India Private Ltd - 09/03/2026**</t>
  </si>
  <si>
    <t>(c) Treasury Bills</t>
  </si>
  <si>
    <t>(d) ReverseRepo / TREPS</t>
  </si>
  <si>
    <t>TREPS</t>
  </si>
  <si>
    <t>Total for Money Market Instruments</t>
  </si>
  <si>
    <t>D) Mutual Fund Units</t>
  </si>
  <si>
    <t>(a) Investment in Mutual Fund Units</t>
  </si>
  <si>
    <t>INF0RQ622028</t>
  </si>
  <si>
    <t>Corporate Debt Market Development Fund - Class A2</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</si>
  <si>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</si>
  <si>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</si>
  <si>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</si>
  <si>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</si>
  <si>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</si>
  <si>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</si>
  <si>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</si>
  <si>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</si>
  <si>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b) Total value and percentage of illiquid equity shares</t>
  </si>
  <si>
    <t>c) NAV  per  unit (Rupees per unit)</t>
  </si>
  <si>
    <t>At the end</t>
  </si>
  <si>
    <t>Option</t>
  </si>
  <si>
    <t>Direct Plan - Growth</t>
  </si>
  <si>
    <t>Regular Plan - Growth</t>
  </si>
  <si>
    <t>e) Total outstanding exposure in derivative instruments at the end of the period</t>
  </si>
  <si>
    <t>f) Total investments in foreign securities /ADR'S/GDR'S at the end of the period</t>
  </si>
  <si>
    <t>Sundaram Banking &amp; PSU Fund</t>
  </si>
  <si>
    <t>INE020B08EA5</t>
  </si>
  <si>
    <t>REC LTD - 7.55% - 31/03/2028**</t>
  </si>
  <si>
    <t>INE040A08955</t>
  </si>
  <si>
    <t>HDFC Bank Ltd - 7.7% - 16/05/2028**</t>
  </si>
  <si>
    <t>INE031A08962</t>
  </si>
  <si>
    <t>Housing &amp; Urban Development Corporation Ltd - 6.9% - 23/04/2032**</t>
  </si>
  <si>
    <t>INE557F08FY4</t>
  </si>
  <si>
    <t>National Housing Bank - 7.59% - 14/07/2027</t>
  </si>
  <si>
    <t>INE261F08EM1</t>
  </si>
  <si>
    <t>National Bank for Agriculture &amp; Rural Development - 7.53% - 24/03/2028**</t>
  </si>
  <si>
    <t>INE134E08NW3</t>
  </si>
  <si>
    <t>Power Finance Corporation Ltd - 6.73% - 15/10/2027**</t>
  </si>
  <si>
    <t>INE296A07TM8</t>
  </si>
  <si>
    <t>Bajaj Finance Ltd - 7.11% - 10/07/2028**</t>
  </si>
  <si>
    <t>INE261F08EF5</t>
  </si>
  <si>
    <t>National Bank for Agriculture &amp; Rural Development - 7.8% - 15/03/2027**</t>
  </si>
  <si>
    <t>INE053F08338</t>
  </si>
  <si>
    <t>Indian Railway Finance Corporation Ltd - 7.68% - 24/11/2026**</t>
  </si>
  <si>
    <t>INE020B08FL9</t>
  </si>
  <si>
    <t>REC LTD - 7.34% - 30/04/2030**</t>
  </si>
  <si>
    <t>INE403D08272</t>
  </si>
  <si>
    <t>Bharti Telecom Ltd - 7.35% - 15/10/2027**</t>
  </si>
  <si>
    <t>Sundaram Money Market Fund</t>
  </si>
  <si>
    <t>IN3120160053</t>
  </si>
  <si>
    <t>8.07% Tamil Nadu State Development Loan - 15/06/2026</t>
  </si>
  <si>
    <t>IN1520160038</t>
  </si>
  <si>
    <t>7.98% Gujarat State Development Loan - 11/05/2026</t>
  </si>
  <si>
    <t>INE514E16CK7</t>
  </si>
  <si>
    <t>Export Import Bank of India - 20/03/2026</t>
  </si>
  <si>
    <t>INE476A16E46</t>
  </si>
  <si>
    <t>Canara Bank - 11/05/2026**</t>
  </si>
  <si>
    <t>INE476A16F60</t>
  </si>
  <si>
    <t>Canara Bank - 03/06/2026**</t>
  </si>
  <si>
    <t>INE237A168Z9</t>
  </si>
  <si>
    <t>Kotak Mahindra Bank Ltd - 19/03/2026**</t>
  </si>
  <si>
    <t>INE028A16KR4</t>
  </si>
  <si>
    <t>Bank of Baroda - 05/06/2026**</t>
  </si>
  <si>
    <t>IND A1+</t>
  </si>
  <si>
    <t>INE008A16Y80</t>
  </si>
  <si>
    <t>IDBI Bank Ltd - 05/06/2026**</t>
  </si>
  <si>
    <t>INE040A16HN4</t>
  </si>
  <si>
    <t>HDFC Bank Ltd - 11/09/2026</t>
  </si>
  <si>
    <t>INE028A16KC6</t>
  </si>
  <si>
    <t>Bank of Baroda - 16/09/2026**</t>
  </si>
  <si>
    <t>INE238AD6BI8</t>
  </si>
  <si>
    <t>Axis Bank Ltd - 15/10/2026**</t>
  </si>
  <si>
    <t>INE692A16KG0</t>
  </si>
  <si>
    <t>Union Bank of India - 26/05/2026**</t>
  </si>
  <si>
    <t>ICRA A1+</t>
  </si>
  <si>
    <t>INE261F16967</t>
  </si>
  <si>
    <t>National Bank for Agriculture &amp; Rural Development - 27/02/2026**</t>
  </si>
  <si>
    <t>INE692A16KC9</t>
  </si>
  <si>
    <t>Union Bank of India - 15/05/2026**</t>
  </si>
  <si>
    <t>INE028A16KK9</t>
  </si>
  <si>
    <t>Bank of Baroda - 25/11/2026**</t>
  </si>
  <si>
    <t>INE556F16BS0</t>
  </si>
  <si>
    <t>Small Industries Development Bank of India - 04/12/2026**</t>
  </si>
  <si>
    <t>INE028A16KW4</t>
  </si>
  <si>
    <t>Bank of Baroda - 15/12/2026**</t>
  </si>
  <si>
    <t>INE556F16BW2</t>
  </si>
  <si>
    <t>Small Industries Development Bank of India - 28/01/2027**</t>
  </si>
  <si>
    <t>INE008A16X99</t>
  </si>
  <si>
    <t>IDBI Bank Ltd - 23/02/2026</t>
  </si>
  <si>
    <t>INE160A16TT2</t>
  </si>
  <si>
    <t>Punjab National Bank - 09/03/2026**</t>
  </si>
  <si>
    <t>INE040A16GW7</t>
  </si>
  <si>
    <t>HDFC Bank Ltd - 19/05/2026**</t>
  </si>
  <si>
    <t>INE238AD6AT7</t>
  </si>
  <si>
    <t>Axis Bank Ltd - 11/06/2026**</t>
  </si>
  <si>
    <t>INE238AD6BP3</t>
  </si>
  <si>
    <t>Axis Bank Ltd - 27/11/2026**</t>
  </si>
  <si>
    <t>INE949L16EB5</t>
  </si>
  <si>
    <t>AU Small Finance Bank Ltd - 25/11/2026**</t>
  </si>
  <si>
    <t>INE556F16BT8</t>
  </si>
  <si>
    <t>Small Industries Development Bank of India - 16/12/2026**</t>
  </si>
  <si>
    <t>INE238AD6BO6</t>
  </si>
  <si>
    <t>Axis Bank Ltd - 26/11/2026**</t>
  </si>
  <si>
    <t>INE556F14LT2</t>
  </si>
  <si>
    <t>Small Industries Development Bank of India - 03/06/2026**</t>
  </si>
  <si>
    <t>INE756I14FC0</t>
  </si>
  <si>
    <t>HDB Financial Services Ltd - 04/03/2026**</t>
  </si>
  <si>
    <t>INE879F14LJ9</t>
  </si>
  <si>
    <t>Infina Finance Pvt Ltd - 13/03/2026**</t>
  </si>
  <si>
    <t>INE041014064</t>
  </si>
  <si>
    <t>Embassy Office Parks REIT - 20/03/2026**</t>
  </si>
  <si>
    <t>INE725H14DK5</t>
  </si>
  <si>
    <t>Tata Projects Ltd - 11/09/2026**</t>
  </si>
  <si>
    <t>INE763G14XJ8</t>
  </si>
  <si>
    <t>ICICI Securities Ltd - 03/03/2026**</t>
  </si>
  <si>
    <t>INE144H14HQ7</t>
  </si>
  <si>
    <t>Deutsche Investments India Private Ltd - 27/02/2026**</t>
  </si>
  <si>
    <t>INE121A14XO2</t>
  </si>
  <si>
    <t>Cholamandalam Investment and Finance Company Ltd - 26/05/2026**</t>
  </si>
  <si>
    <t>INE115A14FJ1</t>
  </si>
  <si>
    <t>LIC Housing Finance Ltd - 18/02/2026**</t>
  </si>
  <si>
    <t>INE338I14JI6</t>
  </si>
  <si>
    <t>Motilal Oswal Financial Services Ltd - 25/02/2026**</t>
  </si>
  <si>
    <t>INE763G14XI0</t>
  </si>
  <si>
    <t>ICICI Securities Ltd - 27/02/2026**</t>
  </si>
  <si>
    <t>INE865C14PD9</t>
  </si>
  <si>
    <t>Aditya Birla Money Ltd - 17/03/2026**</t>
  </si>
  <si>
    <t>INE763G14YJ6</t>
  </si>
  <si>
    <t>ICICI Securities Ltd - 15/05/2026**</t>
  </si>
  <si>
    <t>INE09OL14HG3</t>
  </si>
  <si>
    <t>Birla Group Holdings Pvt Ltd - 22/05/2026**</t>
  </si>
  <si>
    <t>INE466L14FR8</t>
  </si>
  <si>
    <t>360 ONE WAM Ltd (Prev IIFL Wealth Management Ltd) - 21/01/2027**</t>
  </si>
  <si>
    <t>INE121A14XK0</t>
  </si>
  <si>
    <t>Cholamandalam Investment and Finance Company Ltd - 22/05/2026**</t>
  </si>
  <si>
    <t>IN002025Y370</t>
  </si>
  <si>
    <t>182 Days - T Bill - 11/06/2026</t>
  </si>
  <si>
    <t>Sundaram Low Duration Fund</t>
  </si>
  <si>
    <t>INE936D07174</t>
  </si>
  <si>
    <t>Jamnagar Utilities and Power Pvt Ltd - 6.4% - 29/09/2026**</t>
  </si>
  <si>
    <t>INE403D08231</t>
  </si>
  <si>
    <t>Bharti Telecom Ltd - 8.65% - 05/11/2027**</t>
  </si>
  <si>
    <t>INE721A07SB0</t>
  </si>
  <si>
    <t>Shriram Finance Ltd - 9.2% - 22/05/2026**</t>
  </si>
  <si>
    <t>CRISIL AA+</t>
  </si>
  <si>
    <t>INE020B08ED9</t>
  </si>
  <si>
    <t>REC LTD - 7.56% - 30/06/2026</t>
  </si>
  <si>
    <t>INE414G07II5</t>
  </si>
  <si>
    <t>Muthoot Finance Ltd - 8.4% - 28/08/2028**</t>
  </si>
  <si>
    <t>ICRA AA+</t>
  </si>
  <si>
    <t>INE572E07183</t>
  </si>
  <si>
    <t>PNB Housing Finance Ltd - 8.15% - 29/07/2027**</t>
  </si>
  <si>
    <t>CARE AA+</t>
  </si>
  <si>
    <t>INE134E08IE1</t>
  </si>
  <si>
    <t>Power Finance Corporation Ltd - 8.03% - 02/05/2026**</t>
  </si>
  <si>
    <t>INE523H07CB9</t>
  </si>
  <si>
    <t>JM Financial Products Ltd - 8.92% - 16/11/2026**</t>
  </si>
  <si>
    <t>CRISIL AA</t>
  </si>
  <si>
    <t>INE556F08KH1</t>
  </si>
  <si>
    <t>Small Industries Development Bank of India - 7.43% - 31/08/2026**</t>
  </si>
  <si>
    <t>INE477A07415</t>
  </si>
  <si>
    <t>Can Fin Homes Ltd - 8.09% - 04/01/2027**</t>
  </si>
  <si>
    <t>INE477A07373</t>
  </si>
  <si>
    <t>Can Fin Homes Ltd - 8.45% - 27/05/2026**</t>
  </si>
  <si>
    <t>IND AAA</t>
  </si>
  <si>
    <t>INE233A08121</t>
  </si>
  <si>
    <t>Godrej Industries Ltd - 8.36% - 28/08/2026</t>
  </si>
  <si>
    <t>INE261F08EI9</t>
  </si>
  <si>
    <t>National Bank for Agriculture &amp; Rural Development - 7.7% - 30/09/2027**</t>
  </si>
  <si>
    <t>INE020B08FF1</t>
  </si>
  <si>
    <t>REC LTD - 7.56% - 31/08/2027**</t>
  </si>
  <si>
    <t>INE115A07RH4</t>
  </si>
  <si>
    <t>LIC Housing Finance Ltd - 6.9% - 17/09/2027**</t>
  </si>
  <si>
    <t>INE414G07JL7</t>
  </si>
  <si>
    <t>Muthoot Finance Ltd - 8.65% - 31/01/2028</t>
  </si>
  <si>
    <t>INE248U07FW5</t>
  </si>
  <si>
    <t>360 One Prime Ltd - 8.95% - 04/06/2027**</t>
  </si>
  <si>
    <t>ICRA AA</t>
  </si>
  <si>
    <t>IN3120240640</t>
  </si>
  <si>
    <t>7.00% Tamil Nadu State Government Securities - 12/03/2029</t>
  </si>
  <si>
    <t>INE692A16JQ1</t>
  </si>
  <si>
    <t>Union Bank of India - 25/06/2026</t>
  </si>
  <si>
    <t>INE530B14GA6</t>
  </si>
  <si>
    <t>IIFL Finance Ltd - 20/02/2026**</t>
  </si>
  <si>
    <t>IN002025Y214</t>
  </si>
  <si>
    <t>182 Days - T Bill - 19/02/2026</t>
  </si>
  <si>
    <t>Individual &amp; HUF</t>
  </si>
  <si>
    <t>Others</t>
  </si>
  <si>
    <t>Sundaram Liquid Fund</t>
  </si>
  <si>
    <t>INE261F08DW2</t>
  </si>
  <si>
    <t>National Bank for Agriculture &amp; Rural Development - 7.57% - 19/03/2026**</t>
  </si>
  <si>
    <t>INE556F16BD2</t>
  </si>
  <si>
    <t>Small Industries Development Bank of India - 11/03/2026**</t>
  </si>
  <si>
    <t>INE040A16HZ8</t>
  </si>
  <si>
    <t>HDFC Bank Ltd - 18/02/2026**</t>
  </si>
  <si>
    <t>INE028A16JO3</t>
  </si>
  <si>
    <t>Bank of Baroda - 23/02/2026**</t>
  </si>
  <si>
    <t>INE040A16GJ4</t>
  </si>
  <si>
    <t>HDFC Bank Ltd - 25/02/2026**</t>
  </si>
  <si>
    <t>INE476A16E95</t>
  </si>
  <si>
    <t>Canara Bank - 26/02/2026**</t>
  </si>
  <si>
    <t>INE160A16TO3</t>
  </si>
  <si>
    <t>Punjab National Bank - 26/02/2026**</t>
  </si>
  <si>
    <t>INE028A16KL7</t>
  </si>
  <si>
    <t>Bank of Baroda - 02/03/2026**</t>
  </si>
  <si>
    <t>INE160A16TR6</t>
  </si>
  <si>
    <t>Punjab National Bank - 03/03/2026**</t>
  </si>
  <si>
    <t>INE692A16IY7</t>
  </si>
  <si>
    <t>Union Bank of India - 05/03/2026</t>
  </si>
  <si>
    <t>INE238AD6BR9</t>
  </si>
  <si>
    <t>Axis Bank Ltd - 18/03/2026</t>
  </si>
  <si>
    <t>INE692A16KO4</t>
  </si>
  <si>
    <t>Union Bank of India - 20/03/2026**</t>
  </si>
  <si>
    <t>INE160A16RM1</t>
  </si>
  <si>
    <t>Punjab National Bank - 20/03/2026**</t>
  </si>
  <si>
    <t>INE261F16991</t>
  </si>
  <si>
    <t>National Bank for Agriculture &amp; Rural Development - 24/03/2026**</t>
  </si>
  <si>
    <t>INE028A16KF9</t>
  </si>
  <si>
    <t>Bank of Baroda - 04/02/2026**</t>
  </si>
  <si>
    <t>INE171A16MU2</t>
  </si>
  <si>
    <t>The Federal Bank Ltd - 20/02/2026**</t>
  </si>
  <si>
    <t>INE040A16GN6</t>
  </si>
  <si>
    <t>HDFC Bank Ltd - 12/03/2026</t>
  </si>
  <si>
    <t>INE171A16NE4</t>
  </si>
  <si>
    <t>The Federal Bank Ltd - 20/03/2026**</t>
  </si>
  <si>
    <t>INE160A16TW6</t>
  </si>
  <si>
    <t>Punjab National Bank - 24/03/2026**</t>
  </si>
  <si>
    <t>INE238AD6BX7</t>
  </si>
  <si>
    <t>Axis Bank Ltd - 29/04/2026**</t>
  </si>
  <si>
    <t>INE692A16IP5</t>
  </si>
  <si>
    <t>Union Bank of India - 03/02/2026**</t>
  </si>
  <si>
    <t>INE028A16JM7</t>
  </si>
  <si>
    <t>Bank of Baroda - 06/02/2026**</t>
  </si>
  <si>
    <t>INE556F16BA8</t>
  </si>
  <si>
    <t>Small Industries Development Bank of India - 06/02/2026**</t>
  </si>
  <si>
    <t>INE040A16HV7</t>
  </si>
  <si>
    <t>HDFC Bank Ltd - 12/02/2026</t>
  </si>
  <si>
    <t>INE562A16PW1</t>
  </si>
  <si>
    <t>Indian Bank - 17/02/2026**</t>
  </si>
  <si>
    <t>INE237A165Z5</t>
  </si>
  <si>
    <t>Kotak Mahindra Bank Ltd - 18/02/2026</t>
  </si>
  <si>
    <t>INE476A16A65</t>
  </si>
  <si>
    <t>Canara Bank - 24/02/2026</t>
  </si>
  <si>
    <t>INE238AD6AO8</t>
  </si>
  <si>
    <t>Axis Bank Ltd - 05/03/2026</t>
  </si>
  <si>
    <t>INE084A16FC9</t>
  </si>
  <si>
    <t>Bank of India - 05/03/2026**</t>
  </si>
  <si>
    <t>INE028A16HW0</t>
  </si>
  <si>
    <t>Bank of Baroda - 06/03/2026</t>
  </si>
  <si>
    <t>INE476A16A99</t>
  </si>
  <si>
    <t>Canara Bank - 06/03/2026</t>
  </si>
  <si>
    <t>INE692A16JB3</t>
  </si>
  <si>
    <t>Union Bank of India - 06/03/2026**</t>
  </si>
  <si>
    <t>INE040A16HM6</t>
  </si>
  <si>
    <t>HDFC Bank Ltd - 09/03/2026</t>
  </si>
  <si>
    <t>INE028A16IC0</t>
  </si>
  <si>
    <t>Bank of Baroda - 13/03/2026**</t>
  </si>
  <si>
    <t>INE562A16QB3</t>
  </si>
  <si>
    <t>Indian Bank - 13/03/2026**</t>
  </si>
  <si>
    <t>INE261F16983</t>
  </si>
  <si>
    <t>National Bank for Agriculture &amp; Rural Development - 13/03/2026**</t>
  </si>
  <si>
    <t>INE692A16KW7</t>
  </si>
  <si>
    <t>Union Bank of India - 13/03/2026**</t>
  </si>
  <si>
    <t>INE160A16TU0</t>
  </si>
  <si>
    <t>Punjab National Bank - 13/03/2026**</t>
  </si>
  <si>
    <t>INE028A16KU8</t>
  </si>
  <si>
    <t>Bank of Baroda - 17/03/2026**</t>
  </si>
  <si>
    <t>INE040A16IC5</t>
  </si>
  <si>
    <t>HDFC Bank Ltd - 18/03/2026**</t>
  </si>
  <si>
    <t>INE691A16MD5</t>
  </si>
  <si>
    <t>UCO Bank - 18/03/2026**</t>
  </si>
  <si>
    <t>INE040A16HC7</t>
  </si>
  <si>
    <t>HDFC Bank Ltd - 02/04/2026**</t>
  </si>
  <si>
    <t>INE692A16KR7</t>
  </si>
  <si>
    <t>Union Bank of India - 02/04/2026</t>
  </si>
  <si>
    <t>INE556F14LQ8</t>
  </si>
  <si>
    <t>Small Industries Development Bank of India - 12/02/2026**</t>
  </si>
  <si>
    <t>INE572E14KE6</t>
  </si>
  <si>
    <t>PNB Housing Finance Ltd - 17/02/2026**</t>
  </si>
  <si>
    <t>INE763G14D45</t>
  </si>
  <si>
    <t>ICICI Securities Ltd - 05/03/2026**</t>
  </si>
  <si>
    <t>INE110L14UK6</t>
  </si>
  <si>
    <t>Reliance Jio Infocomm Ltd - 18/03/2026**</t>
  </si>
  <si>
    <t>INE891D14B29</t>
  </si>
  <si>
    <t>Redington Ltd - 25/03/2026**</t>
  </si>
  <si>
    <t>INE028E14UF5</t>
  </si>
  <si>
    <t>Kotak Securities Ltd - 24/03/2026**</t>
  </si>
  <si>
    <t>INE071G14HE0</t>
  </si>
  <si>
    <t>ICICI Home Finance Company Ltd - 05/02/2026**</t>
  </si>
  <si>
    <t>INE700G14QU1</t>
  </si>
  <si>
    <t>HDFC Securities Ltd - 12/02/2026**</t>
  </si>
  <si>
    <t>INE233A145X6</t>
  </si>
  <si>
    <t>Godrej Industries Ltd - 18/03/2026**</t>
  </si>
  <si>
    <t>INE09OL14HB4</t>
  </si>
  <si>
    <t>Birla Group Holdings Pvt Ltd - 20/03/2026**</t>
  </si>
  <si>
    <t>INE212K14DF8</t>
  </si>
  <si>
    <t>SBI Cap securities Ltd - 25/03/2026**</t>
  </si>
  <si>
    <t>INE824H14SQ1</t>
  </si>
  <si>
    <t>Julius Baer Capital (India) Private Ltd - 03/02/2026**</t>
  </si>
  <si>
    <t>INE870H14WD4</t>
  </si>
  <si>
    <t>Network18 Media &amp; Investments Ltd - 03/02/2026**</t>
  </si>
  <si>
    <t>INE472A14OS9</t>
  </si>
  <si>
    <t>Blue Star Ltd - 03/02/2026**</t>
  </si>
  <si>
    <t>INE261F14ON6</t>
  </si>
  <si>
    <t>National Bank for Agriculture &amp; Rural Development - 06/02/2026**</t>
  </si>
  <si>
    <t>INE790I14GT1</t>
  </si>
  <si>
    <t>HSBC InvestDirect Financial Services India Limited - 11/02/2026**</t>
  </si>
  <si>
    <t>INE01C314DF8</t>
  </si>
  <si>
    <t>Bajaj Financial Securities Ltd - 12/02/2026**</t>
  </si>
  <si>
    <t>INE028E14TN1</t>
  </si>
  <si>
    <t>Kotak Securities Ltd - 12/02/2026**</t>
  </si>
  <si>
    <t>INE02JD14591</t>
  </si>
  <si>
    <t>Godrej Housing Finance Limited - 13/02/2026</t>
  </si>
  <si>
    <t>INE211H14AG0</t>
  </si>
  <si>
    <t>Sharekhan Ltd - 13/02/2026**</t>
  </si>
  <si>
    <t>INE763G14XZ4</t>
  </si>
  <si>
    <t>ICICI Securities Ltd - 20/02/2026**</t>
  </si>
  <si>
    <t>INE02FN14689</t>
  </si>
  <si>
    <t>IGH Holdings Private Limited - 20/02/2026**</t>
  </si>
  <si>
    <t>INE417C14AF6</t>
  </si>
  <si>
    <t>Pilani Investment and Industries Corporation Ltd. - 20/02/2026**</t>
  </si>
  <si>
    <t>INE007N14EK4</t>
  </si>
  <si>
    <t>Fedbank Financial Services Ltd - 26/02/2026**</t>
  </si>
  <si>
    <t>INE028E14TV4</t>
  </si>
  <si>
    <t>Kotak Securities Ltd - 02/03/2026**</t>
  </si>
  <si>
    <t>INE556F14LU0</t>
  </si>
  <si>
    <t>Small Industries Development Bank of India - 06/03/2026</t>
  </si>
  <si>
    <t>INE296A14D88</t>
  </si>
  <si>
    <t>Bajaj Finance Ltd - 05/03/2026**</t>
  </si>
  <si>
    <t>INE338I14LN2</t>
  </si>
  <si>
    <t>Motilal Oswal Financial Services Ltd - 10/03/2026**</t>
  </si>
  <si>
    <t>INE212K14CW5</t>
  </si>
  <si>
    <t>SBI Cap securities Ltd - 13/03/2026**</t>
  </si>
  <si>
    <t>INE763G14D78</t>
  </si>
  <si>
    <t>ICICI Securities Ltd - 13/03/2026**</t>
  </si>
  <si>
    <t>INE01C314DS1</t>
  </si>
  <si>
    <t>Bajaj Financial Securities Ltd - 13/03/2026**</t>
  </si>
  <si>
    <t>INE824H14RO8</t>
  </si>
  <si>
    <t>Julius Baer Capital (India) Private Ltd - 13/03/2026**</t>
  </si>
  <si>
    <t>INE212K14DA9</t>
  </si>
  <si>
    <t>SBI Cap securities Ltd - 17/03/2026**</t>
  </si>
  <si>
    <t>INE556F14LX4</t>
  </si>
  <si>
    <t>Small Industries Development Bank of India - 20/03/2026**</t>
  </si>
  <si>
    <t>INE763G14D94</t>
  </si>
  <si>
    <t>ICICI Securities Ltd - 18/03/2026**</t>
  </si>
  <si>
    <t>INE700G14QD7</t>
  </si>
  <si>
    <t>HDFC Securities Ltd - 13/03/2026**</t>
  </si>
  <si>
    <t>IN002024Z453</t>
  </si>
  <si>
    <t>364 Days - T Bill - 20/02/2026</t>
  </si>
  <si>
    <t>IN002025Y222</t>
  </si>
  <si>
    <t>182 Days - T Bill - 27/02/2026</t>
  </si>
  <si>
    <t>IN002025X380</t>
  </si>
  <si>
    <t>91 Days - T Bill - 19/03/2026</t>
  </si>
  <si>
    <t>IN002024Z446</t>
  </si>
  <si>
    <t>364 Days - T Bill - 12/02/2026</t>
  </si>
  <si>
    <t>Sundaram Short Duration Fund</t>
  </si>
  <si>
    <t>INE134E08MJ2</t>
  </si>
  <si>
    <t>Power Finance Corporation Ltd - 7.77% - 15/04/2028**</t>
  </si>
  <si>
    <t>INE121A07RZ4</t>
  </si>
  <si>
    <t>Cholamandalam Investment and Finance Company Ltd - 8.54% - 12/04/2029**</t>
  </si>
  <si>
    <t>INE146O07557</t>
  </si>
  <si>
    <t>Hinduja Leyland Finance Ltd - 8.4% - 06/05/2027**</t>
  </si>
  <si>
    <t>INE020B08EI8</t>
  </si>
  <si>
    <t>REC LTD - 7.51% - 31/07/2026**</t>
  </si>
  <si>
    <t>INE115A07PI6</t>
  </si>
  <si>
    <t>LIC Housing Finance Ltd - 6.17% - 03/09/2026**</t>
  </si>
  <si>
    <t>IN0020240050</t>
  </si>
  <si>
    <t>7.04% Central Government Securities 03/06/2029</t>
  </si>
  <si>
    <t>IN3120230484</t>
  </si>
  <si>
    <t>7.44% Tamil Nadu State Government Securities -20/03/2034</t>
  </si>
  <si>
    <t>-</t>
  </si>
  <si>
    <t>Sundaram Ultra Short Duration Fund</t>
  </si>
  <si>
    <t>INE261F08DX0</t>
  </si>
  <si>
    <t>National Bank for Agriculture &amp; Rural Development - 7.58% - 31/07/2026</t>
  </si>
  <si>
    <t>INE071G07637</t>
  </si>
  <si>
    <t>ICICI Home Finance Company Ltd - 8.061% - 25/03/2026**</t>
  </si>
  <si>
    <t>INE414G07JM5</t>
  </si>
  <si>
    <t>Muthoot Finance Ltd - 8.6% - 02/03/2028**</t>
  </si>
  <si>
    <t>INE020B08AC9</t>
  </si>
  <si>
    <t>REC LTD - 7.54% - 30/12/2026**</t>
  </si>
  <si>
    <t>INE756I07EJ2</t>
  </si>
  <si>
    <t>HDB Financial Services Ltd - 7.65% - 10/09/2027**</t>
  </si>
  <si>
    <t>INE556F08KJ7</t>
  </si>
  <si>
    <t>Small Industries Development Bank of India - 7.55% - 22/09/2026**</t>
  </si>
  <si>
    <t>INE261F08EA6</t>
  </si>
  <si>
    <t>National Bank for Agriculture &amp; Rural Development - 7.5% - 31/08/2026</t>
  </si>
  <si>
    <t>INE556F08KI9</t>
  </si>
  <si>
    <t>Small Industries Development Bank of India - 7.44% - 04/09/2026**</t>
  </si>
  <si>
    <t>INE134E08LS5</t>
  </si>
  <si>
    <t>Power Finance Corporation Ltd - 7.15% - 08/09/2026**</t>
  </si>
  <si>
    <t>INE756I07EN4</t>
  </si>
  <si>
    <t>HDB Financial Services Ltd - 7.84% - 14/07/2026**</t>
  </si>
  <si>
    <t>INE121A07SN8</t>
  </si>
  <si>
    <t>Cholamandalam Investment and Finance Company Ltd - 7.38% - 28/05/2027**</t>
  </si>
  <si>
    <t>IN1520160194</t>
  </si>
  <si>
    <t>7.59% Gujarat State Government Securities 15/02/2027</t>
  </si>
  <si>
    <t>IN2220160054</t>
  </si>
  <si>
    <t>7.58% MAHARASHTRA SDL 24/08/2026</t>
  </si>
  <si>
    <t>INE562A16PZ4</t>
  </si>
  <si>
    <t>Indian Bank - 05/06/2026**</t>
  </si>
  <si>
    <t>INE095A16Y50</t>
  </si>
  <si>
    <t>IndusInd Bank Ltd - 04/02/2026**</t>
  </si>
  <si>
    <t>INE028A16JR6</t>
  </si>
  <si>
    <t>Bank of Baroda - 25/05/2026</t>
  </si>
  <si>
    <t>INE476A16F03</t>
  </si>
  <si>
    <t>Canara Bank - 29/05/2026**</t>
  </si>
  <si>
    <t>INE692A16KS5</t>
  </si>
  <si>
    <t>Union Bank of India - 04/06/2026**</t>
  </si>
  <si>
    <t>INE028A16JJ3</t>
  </si>
  <si>
    <t>Bank of Baroda - 24/02/2026**</t>
  </si>
  <si>
    <t>INE261F16975</t>
  </si>
  <si>
    <t>National Bank for Agriculture &amp; Rural Development - 10/03/2026</t>
  </si>
  <si>
    <t>INE092T16YI0</t>
  </si>
  <si>
    <t>IDFC First Bank Ltd - 25/05/2026**</t>
  </si>
  <si>
    <t>INE498L14EE2</t>
  </si>
  <si>
    <t>L &amp; T Finance Ltd - 09/06/2026**</t>
  </si>
  <si>
    <t>INE121A14XQ7</t>
  </si>
  <si>
    <t>Cholamandalam Investment and Finance Company Ltd - 28/05/2026**</t>
  </si>
  <si>
    <t>INE144H14HW5</t>
  </si>
  <si>
    <t>Deutsche Investments India Private Ltd - 18/03/2026**</t>
  </si>
  <si>
    <t>IN002025X356</t>
  </si>
  <si>
    <t>91 Days - T Bill - 26/02/2026</t>
  </si>
  <si>
    <t>IN002025X331</t>
  </si>
  <si>
    <t>91 Days - T Bill - 12/02/2026</t>
  </si>
  <si>
    <t>Sundaram Medium Duration Fund</t>
  </si>
  <si>
    <t>INE572E07258</t>
  </si>
  <si>
    <t>PNB Housing Finance Ltd - 7.28% - 05/06/2028**</t>
  </si>
  <si>
    <t>Sundaram Conservative Hybrid Fund</t>
  </si>
  <si>
    <t>INE040A01034</t>
  </si>
  <si>
    <t>HDFC Bank Ltd</t>
  </si>
  <si>
    <t>Banks</t>
  </si>
  <si>
    <t>INE397D01024</t>
  </si>
  <si>
    <t>Bharti Airtel Ltd</t>
  </si>
  <si>
    <t>Telecom - Services</t>
  </si>
  <si>
    <t>INE002A01018</t>
  </si>
  <si>
    <t>Reliance Industries Ltd</t>
  </si>
  <si>
    <t>Petroleum Products</t>
  </si>
  <si>
    <t>INE090A01021</t>
  </si>
  <si>
    <t>ICICI Bank Ltd</t>
  </si>
  <si>
    <t>INE009A01021</t>
  </si>
  <si>
    <t>Infosys Ltd</t>
  </si>
  <si>
    <t>It - Software</t>
  </si>
  <si>
    <t>INE062A01020</t>
  </si>
  <si>
    <t>State Bank of India</t>
  </si>
  <si>
    <t>INE860A01027</t>
  </si>
  <si>
    <t>HCL Technologies Ltd</t>
  </si>
  <si>
    <t>INE238A01034</t>
  </si>
  <si>
    <t>Axis Bank Ltd</t>
  </si>
  <si>
    <t>INE481G01011</t>
  </si>
  <si>
    <t>Ultratech Cement Ltd</t>
  </si>
  <si>
    <t>Cement &amp; Cement Products</t>
  </si>
  <si>
    <t>INE917I01010</t>
  </si>
  <si>
    <t>Bajaj Auto Ltd</t>
  </si>
  <si>
    <t>Automobiles</t>
  </si>
  <si>
    <t>INE540L01014</t>
  </si>
  <si>
    <t>Alkem Laboratories Ltd</t>
  </si>
  <si>
    <t>Pharmaceuticals &amp; Biotechnology</t>
  </si>
  <si>
    <t>INE237A01036</t>
  </si>
  <si>
    <t>Kotak Mahindra Bank Ltd</t>
  </si>
  <si>
    <t>INE669C01036</t>
  </si>
  <si>
    <t>Tech Mahindra Ltd</t>
  </si>
  <si>
    <t>INE066F01020</t>
  </si>
  <si>
    <t>Hindustan Aeronautics Ltd</t>
  </si>
  <si>
    <t>Aerospace &amp; Defense</t>
  </si>
  <si>
    <t>INE029A01011</t>
  </si>
  <si>
    <t>Bharat Petroleum Corporation Ltd</t>
  </si>
  <si>
    <t>INE603J01030</t>
  </si>
  <si>
    <t>PI Industries Ltd</t>
  </si>
  <si>
    <t>Fertilizers &amp; Agrochemicals</t>
  </si>
  <si>
    <t>INE797F01020</t>
  </si>
  <si>
    <t>Jubilant Foodworks Ltd</t>
  </si>
  <si>
    <t>Leisure Services</t>
  </si>
  <si>
    <t>INE018A01030</t>
  </si>
  <si>
    <t>Larsen &amp; Toubro Ltd</t>
  </si>
  <si>
    <t>Construction</t>
  </si>
  <si>
    <t>INE101A01026</t>
  </si>
  <si>
    <t>Mahindra &amp; Mahindra Ltd</t>
  </si>
  <si>
    <t>INE196A01026</t>
  </si>
  <si>
    <t>Marico Ltd</t>
  </si>
  <si>
    <t>Agricultural Food &amp; Other Products</t>
  </si>
  <si>
    <t>IN0020250075</t>
  </si>
  <si>
    <t>7.24% Central Government Securities 18/08/2055</t>
  </si>
  <si>
    <t>Sundaram Overnight Fund</t>
  </si>
  <si>
    <t>Reverse Repo</t>
  </si>
  <si>
    <t>YTM (%)*</t>
  </si>
  <si>
    <t>Index</t>
  </si>
  <si>
    <t>Yield to call date %</t>
  </si>
  <si>
    <t>(b) Corporate Debt Market Development Fund</t>
  </si>
  <si>
    <t>**Non Traded Securities - Wherever applicable</t>
  </si>
  <si>
    <t>^ Net current assets includes interest accrued on fixed income securities - Wherever applicable</t>
  </si>
  <si>
    <t># percentage to NAV of security is less than 0.01% - Wherever applicable</t>
  </si>
  <si>
    <t>At the beginning</t>
  </si>
  <si>
    <t>Direct Plan - IDCW</t>
  </si>
  <si>
    <t>Regular Plan - IDCW</t>
  </si>
  <si>
    <t>d) IDCW declared during the period (Rupees per unit)</t>
  </si>
  <si>
    <t>g) Repo in corporate debt</t>
  </si>
  <si>
    <t>Portfolio Information</t>
  </si>
  <si>
    <t>Scheme Name :</t>
  </si>
  <si>
    <t>Description (if any)</t>
  </si>
  <si>
    <t>Annualised Portfolio YTM %* :</t>
  </si>
  <si>
    <t>Macaulay Duration (years)</t>
  </si>
  <si>
    <t>Average Maturity (years)</t>
  </si>
  <si>
    <t xml:space="preserve">As on (Date) </t>
  </si>
  <si>
    <t>* in case of semi annual YTM,  it will be annualised </t>
  </si>
  <si>
    <t>Scheme Riskometer :</t>
  </si>
  <si>
    <t>Tier I Benchmark Riskometer :</t>
  </si>
  <si>
    <t xml:space="preserve">                    NIFTY Corporate Bond Index A-II</t>
  </si>
  <si>
    <t xml:space="preserve">           NIFTY Banking and PSU Debt Index A-II</t>
  </si>
  <si>
    <t>++ Aggregate Investments by Other schemes of Sundaram Mutual Fund - Rs. 23,355.68 Lakhs</t>
  </si>
  <si>
    <t xml:space="preserve">                    NIFTY Money Market Index A-I</t>
  </si>
  <si>
    <t>Refer below point h)</t>
  </si>
  <si>
    <t>Average Maturity  (years)</t>
  </si>
  <si>
    <t>ISIN</t>
  </si>
  <si>
    <t>NAME OF THE SECURITY</t>
  </si>
  <si>
    <t>VALUE OF THE SECURITY CONSIDERED UNDER NET RECEIVABLES</t>
  </si>
  <si>
    <t>% TO AUM</t>
  </si>
  <si>
    <t>INE202B07IK1</t>
  </si>
  <si>
    <t xml:space="preserve">Dewan Housing Finance Corporation Ltd-9.10%-09/09/2019 </t>
  </si>
  <si>
    <t>INE202B07HQ0</t>
  </si>
  <si>
    <t>9.10%-Dewan Housing Finance Corporation Ltd-16/08/2019</t>
  </si>
  <si>
    <t>INE202B07IJ3</t>
  </si>
  <si>
    <t xml:space="preserve">9.05% Dewan Housing Finance Corporation Ltd-NCD-09/09/2019 </t>
  </si>
  <si>
    <t>TOTAL AMOUNT INCLUDING INTEREST DUE TO AND RECOVERED BY THE SCHEME</t>
  </si>
  <si>
    <t>TOTAL AMOUNT DUE (Rs. in Lacs)</t>
  </si>
  <si>
    <t>Amount Recovered 30th Sep 2021</t>
  </si>
  <si>
    <t xml:space="preserve">Further amount received on 31-Aug-2024 </t>
  </si>
  <si>
    <t xml:space="preserve">Total settlement till date  </t>
  </si>
  <si>
    <t xml:space="preserve">PRINCIPAL </t>
  </si>
  <si>
    <t>Interest Accrued till 3rd June 2019</t>
  </si>
  <si>
    <t xml:space="preserve">Interest not accrued due to category by rating agency as default till maturity </t>
  </si>
  <si>
    <t xml:space="preserve">Total </t>
  </si>
  <si>
    <t xml:space="preserve"> ## (Rs. in Lacs)</t>
  </si>
  <si>
    <t xml:space="preserve">Total Cost  </t>
  </si>
  <si>
    <t xml:space="preserve">Discounting Charges / Interest accrued till maturity </t>
  </si>
  <si>
    <t>Total CP Outstanding</t>
  </si>
  <si>
    <t xml:space="preserve"> 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</si>
  <si>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</si>
  <si>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</si>
  <si>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</si>
  <si>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</si>
  <si>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</si>
  <si>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</si>
  <si>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</si>
  <si>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https://www.sundarammutual.com/pdf2/2021/Rationale_for_Valuation/DHFL_Valuation_impact_22_Sep_2021.pdf</t>
  </si>
  <si>
    <t>https://www.sundarammutual.com/pdf2/2021/Rationale_for_Valuation/Update_on_DHFL_Recovery_30_sep_2021.pdf</t>
  </si>
  <si>
    <t>https://www.sundarammutual.com/pdf2/2024/Rationale_for_Valuation/Update_on_DHFL_Recovery_31_Aug_2024_V1.pdf</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</si>
  <si>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</si>
  <si>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</si>
  <si>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</si>
  <si>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 xml:space="preserve">              NIFTY Low Duration Debt Index A-I</t>
  </si>
  <si>
    <t>++ Aggregate Investments by Other schemes of Sundaram Mutual Fund - Rs. 8,515.06 Lakhs</t>
  </si>
  <si>
    <t>Amount Recovered - 06th Mar 2025</t>
  </si>
  <si>
    <t xml:space="preserve">                      NIFTY Liquid Index A-I</t>
  </si>
  <si>
    <t>9.05% Dewan Housing Finance Corporation Ltd-NCD-09/09/2019</t>
  </si>
  <si>
    <t>Dewan Housing Finance Corporation Ltd-9.10%-09/09/2019</t>
  </si>
  <si>
    <t>INE202B07654</t>
  </si>
  <si>
    <t>11.55%_Prev 11.45%-Dewan Housing Finance Corp Ltd-12/09/2019  ##</t>
  </si>
  <si>
    <t>9.10%-Dewan Housing Finance Corporation Ltd-16/08/2019 ##</t>
  </si>
  <si>
    <t>TOTAL AMOUNT DUE</t>
  </si>
  <si>
    <t>Amount Recovered 30th Sep 2021 (Rs. In Lacs)</t>
  </si>
  <si>
    <t>Further amount received on  31-Aug-2024   (Rs. In Lacs)</t>
  </si>
  <si>
    <t xml:space="preserve">Total settlement till date  ( Rs . In Lacs ) </t>
  </si>
  <si>
    <t>PRINCIPAL (Rs. in Lacs)</t>
  </si>
  <si>
    <t>Interest Accrued till 3rd June 2019
(Rs. in Lacs)</t>
  </si>
  <si>
    <t>Interest not accrued due to category by rating agency as default till maturity (Rs. in Lacs)</t>
  </si>
  <si>
    <t>Total
(Rs. in Lacs)</t>
  </si>
  <si>
    <t>11.55% Prev 11.45%-Dewan Housing Finance Corp Ltd-12/09/2019  ##</t>
  </si>
  <si>
    <t>## Sundaram Short Term Credit Risk Fund has been merged with Sundaram Short Term Debt Fund on 29th Dec 2020. Hence, the above Securities defaulted prior to the merger date have been moved to the Target scheme. Further with effect from 31st Dec 2021, Sundaram Short Term Debt Fund got merged into Principal Short Term Debt Fund and renamed as Sundaram Short Duration Fund.</t>
  </si>
  <si>
    <t xml:space="preserve">               Nifty Short Duration Debt Index A-II</t>
  </si>
  <si>
    <t>Interest Rate Swaps</t>
  </si>
  <si>
    <t>Interest Rate Swaps Pay Fix Receive Floating (06/03/2026) (FV 2500 Lacs)~</t>
  </si>
  <si>
    <t>#</t>
  </si>
  <si>
    <t>Interest Rate Swaps Pay Fix Receive Floating (20/03/2026) (FV 2500 Lacs)~</t>
  </si>
  <si>
    <t>Interest Rate Swaps Pay Fix Receive Floating (26/05/2026) (FV 2500 Lacs)~</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</si>
  <si>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</si>
  <si>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Refer below point i)</t>
  </si>
  <si>
    <t>Swap Type</t>
  </si>
  <si>
    <t>Underlying Security</t>
  </si>
  <si>
    <t>Long Position</t>
  </si>
  <si>
    <t>Short Position</t>
  </si>
  <si>
    <t>Notional Value (Rs. in lacs.)</t>
  </si>
  <si>
    <t>Maturity date</t>
  </si>
  <si>
    <t>Fixed to Float</t>
  </si>
  <si>
    <t>NABARD</t>
  </si>
  <si>
    <t>Receiving Floating</t>
  </si>
  <si>
    <t>Pay Fixed</t>
  </si>
  <si>
    <t>REC Ltd</t>
  </si>
  <si>
    <t xml:space="preserve">          NIFTY Ultra Short Duration Debt Index A-I</t>
  </si>
  <si>
    <t>INE528G08394</t>
  </si>
  <si>
    <t>9%-YES BANK LTD-NCD-Call opt-18/10/2022-Perpetual Bond $</t>
  </si>
  <si>
    <t>TOTAL AMOUNT INCLUDING INTEREST DUE TO THE SCHEME</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</si>
  <si>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</si>
  <si>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</si>
  <si>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</si>
  <si>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 xml:space="preserve">          NIFTY Medium Duration Debt Index A-III</t>
  </si>
  <si>
    <t>Macaulay Duration - only for Debt portion (years)</t>
  </si>
  <si>
    <t>Average Maturity  - only for Debt portion (years)</t>
  </si>
  <si>
    <t>VALUE OF THE SECURITY CONSIDERED 
UNDER NET RECEIVABLES</t>
  </si>
  <si>
    <t xml:space="preserve">11.55% Prev 11.45%-Dewan Housing Finance Corp Ltd-12/09/2019  </t>
  </si>
  <si>
    <t>Amount Recovered (Rs. In Lacs) 30th Sep 2021</t>
  </si>
  <si>
    <t>Further amount received on 31/08/2024  (Rs. In Lacs)</t>
  </si>
  <si>
    <t xml:space="preserve">11.55%_Prev 11.45%-Dewan Housing Finance Corp Ltd-12/09/2019  </t>
  </si>
  <si>
    <t xml:space="preserve">      CRISIL Hybrid 85 Plus 15 - Conservative Index</t>
  </si>
  <si>
    <t>Direct Plan - Monthly IDCW</t>
  </si>
  <si>
    <t>Regular Plan - Monthly IDCW</t>
  </si>
  <si>
    <t>Macaulay Duration (Days)</t>
  </si>
  <si>
    <t>Average Maturity (Days)</t>
  </si>
  <si>
    <t xml:space="preserve">                        NIFTY 1D Rate Index</t>
  </si>
  <si>
    <t>YTM (%)</t>
  </si>
  <si>
    <t>S. No.</t>
  </si>
  <si>
    <t>ACRONYM</t>
  </si>
  <si>
    <t>SCHEME NAME</t>
  </si>
  <si>
    <t>SFRLTP</t>
  </si>
  <si>
    <t>SFRSTP</t>
  </si>
  <si>
    <t>SMMF</t>
  </si>
  <si>
    <t>SPLDF</t>
  </si>
  <si>
    <t>SPMON</t>
  </si>
  <si>
    <t>SPSDF</t>
  </si>
  <si>
    <t>SPUSDF</t>
  </si>
  <si>
    <t>SUNBDS</t>
  </si>
  <si>
    <t>SUNMIA</t>
  </si>
  <si>
    <t>SUNONF</t>
  </si>
  <si>
    <t>31-Jan-2026</t>
  </si>
  <si>
    <t>h) Exposure to securities classified as below investment grade or default as on 31-Jan-2026:-</t>
  </si>
  <si>
    <t>h)  Hedging Positions through Swaps as on 31-Jan-2026:-</t>
  </si>
  <si>
    <t>i) Exposure to securities classified as below investment grade or default as on 31-Jan-2026:-</t>
  </si>
  <si>
    <t>% to AUM as on  31-Jan-2026</t>
  </si>
  <si>
    <t>State Bank of India - 6.93% - 20/10/2035** - Call Dt : 19-Oct-2030</t>
  </si>
  <si>
    <t>++ Aggregate Investments by Other schemes of Sundaram Mutual Fund - Rs. 1,002.00 Lakhs</t>
  </si>
  <si>
    <t>Monthly Portfolio Statement for the month ended 31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</si>
</sst>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1014009]###0.00%;\(###0.00%\)"/>
    <numFmt numFmtId="165" formatCode="[$-1014009]###0.00;\(###0.00\)"/>
    <numFmt numFmtId="166" formatCode="[$-1014009]General"/>
    <numFmt numFmtId="167" formatCode="[$-1014009]###0;\(###0\)"/>
    <numFmt numFmtId="168" formatCode="[$-1014009]###0.0000;\(###0.0000\)"/>
    <numFmt numFmtId="169" formatCode="[$-1014009]#,##0.00\ %;\(#,##0.00\)"/>
    <numFmt numFmtId="170" formatCode="[$-1014009]#.0000"/>
    <numFmt numFmtId="171" formatCode="[$-1014009]#,##0.00;\(#,##0.00\)"/>
    <numFmt numFmtId="172" formatCode="dd\-mmm\-yyyy"/>
    <numFmt numFmtId="173" formatCode="[$-1014009]#,##0;\(#,##0\)"/>
    <numFmt numFmtId="174" formatCode="_(* #,##0.00_);_(* \(#,##0.00\);_(* &quot;-&quot;??_);_(@_)"/>
    <numFmt numFmtId="175" formatCode="[$-1014009]#,##0.0000;\-#,##0.0000"/>
    <numFmt numFmtId="176" formatCode="dd/mmm/yyyy"/>
  </numFmts>
  <fonts count="36" x14ac:knownFonts="1">
    <font>
      <sz val="10"/>
      <name val="Arial"/>
      <charset val="1"/>
    </font>
    <font>
      <sz val="11"/>
      <color theme="1"/>
      <name val="Aptos Narrow"/>
      <family val="2"/>
      <scheme val="minor"/>
    </font>
    <font>
      <sz val="10"/>
      <color indexed="8"/>
      <name val="Calibri"/>
      <charset val="1"/>
    </font>
    <font>
      <b/>
      <sz val="10"/>
      <color indexed="8"/>
      <name val="Calibri"/>
      <charset val="1"/>
    </font>
    <font>
      <b/>
      <i/>
      <sz val="10"/>
      <color indexed="8"/>
      <name val="Calibri"/>
      <charset val="1"/>
    </font>
    <font>
      <b/>
      <sz val="9"/>
      <color indexed="8"/>
      <name val="Calibri"/>
      <charset val="1"/>
    </font>
    <font>
      <sz val="10"/>
      <name val="Arial"/>
      <charset val="1"/>
    </font>
    <font>
      <sz val="10"/>
      <name val="Arial"/>
      <family val="2"/>
    </font>
    <font>
      <b/>
      <sz val="11"/>
      <color indexed="8"/>
      <name val="Calibri"/>
      <family val="2"/>
    </font>
    <font>
      <u/>
      <sz val="10"/>
      <color theme="10"/>
      <name val="Arial"/>
      <family val="2"/>
    </font>
    <font>
      <u/>
      <sz val="11"/>
      <color rgb="FF002060"/>
      <name val="Aptos Narrow"/>
      <family val="2"/>
      <scheme val="minor"/>
    </font>
    <font>
      <sz val="10"/>
      <color indexed="8"/>
      <name val="Calibri"/>
      <family val="2"/>
    </font>
    <font>
      <b/>
      <sz val="10"/>
      <color indexed="8"/>
      <name val="Calibri"/>
      <family val="2"/>
    </font>
    <font>
      <b/>
      <i/>
      <sz val="10"/>
      <color indexed="8"/>
      <name val="Calibri"/>
      <family val="2"/>
    </font>
    <font>
      <sz val="10"/>
      <name val="Calibri"/>
      <family val="2"/>
    </font>
    <font>
      <b/>
      <sz val="10"/>
      <name val="Calibri"/>
      <family val="2"/>
    </font>
    <font>
      <b/>
      <sz val="10"/>
      <name val="Arial"/>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u/>
      <sz val="8.5"/>
      <name val="Verdana"/>
      <family val="2"/>
    </font>
    <font>
      <b/>
      <sz val="10"/>
      <color theme="1"/>
      <name val="Tahoma"/>
      <family val="2"/>
    </font>
    <font>
      <b/>
      <sz val="10"/>
      <color rgb="FF000000"/>
      <name val="Tahoma"/>
      <family val="2"/>
    </font>
    <font>
      <sz val="10"/>
      <color theme="1"/>
      <name val="Tahoma"/>
      <family val="2"/>
    </font>
    <font>
      <sz val="10"/>
      <color rgb="FF000000"/>
      <name val="Tahoma"/>
      <family val="2"/>
    </font>
    <font>
      <sz val="10"/>
      <color theme="1"/>
      <name val="Arial"/>
      <family val="2"/>
    </font>
    <font>
      <b/>
      <sz val="10"/>
      <color theme="1"/>
      <name val="Calibri"/>
      <family val="2"/>
    </font>
    <font>
      <sz val="10"/>
      <color theme="1"/>
      <name val="Calibri"/>
      <family val="2"/>
    </font>
    <font>
      <sz val="11"/>
      <name val="Aptos Narrow"/>
      <family val="2"/>
      <scheme val="minor"/>
    </font>
    <font>
      <b/>
      <sz val="11"/>
      <name val="Aptos Narrow"/>
      <family val="2"/>
      <scheme val="minor"/>
    </font>
    <font>
      <b/>
      <sz val="11"/>
      <color theme="1"/>
      <name val="Calibri"/>
      <family val="2"/>
    </font>
    <font>
      <b/>
      <sz val="11"/>
      <name val="Calibri"/>
      <family val="2"/>
    </font>
    <font>
      <sz val="11"/>
      <color theme="1"/>
      <name val="Calibri"/>
      <family val="2"/>
    </font>
    <font>
      <u/>
      <sz val="11"/>
      <color theme="10"/>
      <name val="Calibri"/>
      <family val="2"/>
    </font>
    <font>
      <sz val="11"/>
      <name val="Calibri"/>
      <family val="2"/>
    </font>
  </fonts>
  <fills count="2">
    <fill>
      <patternFill patternType="none"/>
    </fill>
    <fill>
      <patternFill patternType="gray125"/>
    </fill>
  </fills>
  <borders count="26">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12">
    <xf numFmtId="0" fontId="0" fillId="0" borderId="0">
      <alignment wrapText="1"/>
    </xf>
    <xf numFmtId="9" fontId="6" fillId="0" borderId="0" applyFont="0" applyFill="0" applyBorder="0" applyAlignment="0" applyProtection="0"/>
    <xf numFmtId="43" fontId="7" fillId="0" borderId="0" applyFont="0" applyFill="0" applyBorder="0" applyAlignment="0" applyProtection="0"/>
    <xf numFmtId="0" fontId="9" fillId="0" borderId="0" applyNumberFormat="0" applyFill="0" applyBorder="0" applyAlignment="0" applyProtection="0">
      <alignment wrapText="1"/>
    </xf>
    <xf numFmtId="0" fontId="7" fillId="0" borderId="0">
      <alignment wrapText="1"/>
    </xf>
    <xf numFmtId="0" fontId="1" fillId="0" borderId="0"/>
    <xf numFmtId="43" fontId="7" fillId="0" borderId="0" applyFont="0" applyFill="0" applyBorder="0" applyAlignment="0" applyProtection="0"/>
    <xf numFmtId="9" fontId="19"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cellStyleXfs>
  <cellXfs count="235">
    <xf numFmtId="0" fontId="0" fillId="0" borderId="0" xfId="0">
      <alignment wrapText="1"/>
    </xf>
    <xf numFmtId="0" fontId="10" fillId="0" borderId="0" xfId="3" applyFont="1" applyFill="1" applyBorder="1" applyAlignment="1">
      <alignment horizontal="center" vertical="center" wrapText="1"/>
    </xf>
    <xf numFmtId="4" fontId="18" fillId="0" borderId="13" xfId="7" applyNumberFormat="1" applyFont="1" applyFill="1" applyBorder="1"/>
    <xf numFmtId="4" fontId="18" fillId="0" borderId="0" xfId="7" applyNumberFormat="1" applyFont="1" applyFill="1" applyBorder="1"/>
    <xf numFmtId="43" fontId="18" fillId="0" borderId="13" xfId="8" applyFont="1" applyFill="1" applyBorder="1"/>
    <xf numFmtId="43" fontId="18" fillId="0" borderId="0" xfId="6" applyFont="1" applyFill="1" applyBorder="1"/>
    <xf numFmtId="43" fontId="18" fillId="0" borderId="7" xfId="8" applyFont="1" applyFill="1" applyBorder="1"/>
    <xf numFmtId="4" fontId="18" fillId="0" borderId="7" xfId="7" applyNumberFormat="1" applyFont="1" applyFill="1" applyBorder="1"/>
    <xf numFmtId="0" fontId="31" fillId="0" borderId="13" xfId="5" applyFont="1" applyBorder="1" applyAlignment="1">
      <alignment horizontal="center"/>
    </xf>
    <xf numFmtId="0" fontId="32" fillId="0" borderId="13" xfId="5" applyFont="1" applyBorder="1" applyAlignment="1">
      <alignment horizontal="center" vertical="center"/>
    </xf>
    <xf numFmtId="0" fontId="33" fillId="0" borderId="0" xfId="11" applyFont="1"/>
    <xf numFmtId="0" fontId="33" fillId="0" borderId="13" xfId="5" applyFont="1" applyBorder="1" applyAlignment="1">
      <alignment horizontal="center"/>
    </xf>
    <xf numFmtId="0" fontId="34" fillId="0" borderId="13" xfId="3" applyFont="1" applyFill="1" applyBorder="1" applyAlignment="1">
      <alignment vertical="center"/>
    </xf>
    <xf numFmtId="0" fontId="35" fillId="0" borderId="13" xfId="5" applyFont="1" applyBorder="1" applyAlignment="1">
      <alignment vertical="top"/>
    </xf>
    <xf numFmtId="43" fontId="28" fillId="0" borderId="10" xfId="6" applyFont="1" applyFill="1" applyBorder="1" applyAlignment="1">
      <alignment horizontal="center" vertical="center"/>
    </xf>
    <xf numFmtId="43" fontId="28" fillId="0" borderId="12" xfId="6" applyFont="1" applyFill="1" applyBorder="1" applyAlignment="1">
      <alignment horizontal="center" vertical="center"/>
    </xf>
    <xf numFmtId="0" fontId="8" fillId="0" borderId="7" xfId="0" applyFont="1" applyFill="1" applyBorder="1" applyAlignment="1">
      <alignment horizontal="center" vertical="center" wrapText="1" readingOrder="1"/>
    </xf>
    <xf numFmtId="0" fontId="0" fillId="0" borderId="0" xfId="0" applyFill="1">
      <alignment wrapText="1"/>
    </xf>
    <xf numFmtId="0" fontId="8" fillId="0" borderId="7" xfId="0" applyFont="1" applyFill="1" applyBorder="1" applyAlignment="1">
      <alignment horizontal="center" vertical="center" wrapText="1" readingOrder="1"/>
    </xf>
    <xf numFmtId="43" fontId="8" fillId="0" borderId="7" xfId="2" applyFont="1" applyFill="1" applyBorder="1" applyAlignment="1">
      <alignment horizontal="center" vertical="center" wrapText="1" readingOrder="1"/>
    </xf>
    <xf numFmtId="0" fontId="0" fillId="0" borderId="0" xfId="0" applyFill="1" applyAlignment="1">
      <alignment horizontal="center" vertical="center" wrapText="1"/>
    </xf>
    <xf numFmtId="0" fontId="11" fillId="0" borderId="4" xfId="0" applyFont="1" applyFill="1" applyBorder="1" applyAlignment="1">
      <alignment horizontal="right" vertical="top" wrapText="1" readingOrder="1"/>
    </xf>
    <xf numFmtId="0" fontId="12" fillId="0" borderId="4" xfId="0" applyFont="1" applyFill="1" applyBorder="1" applyAlignment="1">
      <alignment horizontal="left" vertical="center" wrapText="1" readingOrder="1"/>
    </xf>
    <xf numFmtId="165" fontId="11" fillId="0" borderId="8" xfId="0" applyNumberFormat="1" applyFont="1" applyFill="1" applyBorder="1" applyAlignment="1">
      <alignment horizontal="right" vertical="center" wrapText="1" readingOrder="1"/>
    </xf>
    <xf numFmtId="0" fontId="2" fillId="0" borderId="4" xfId="0" applyFont="1" applyFill="1" applyBorder="1" applyAlignment="1">
      <alignment horizontal="right" vertical="top" wrapText="1" readingOrder="1"/>
    </xf>
    <xf numFmtId="0" fontId="3" fillId="0" borderId="4" xfId="0" applyFont="1" applyFill="1" applyBorder="1" applyAlignment="1">
      <alignment horizontal="left" vertical="center" wrapText="1" readingOrder="1"/>
    </xf>
    <xf numFmtId="0" fontId="3" fillId="0" borderId="4" xfId="0" applyFont="1" applyFill="1" applyBorder="1" applyAlignment="1">
      <alignment horizontal="right" vertical="center" wrapText="1" readingOrder="1"/>
    </xf>
    <xf numFmtId="164" fontId="3" fillId="0" borderId="4" xfId="0" applyNumberFormat="1" applyFont="1" applyFill="1" applyBorder="1" applyAlignment="1">
      <alignment horizontal="right" vertical="center" wrapText="1" readingOrder="1"/>
    </xf>
    <xf numFmtId="0" fontId="4" fillId="0" borderId="4" xfId="0" applyFont="1" applyFill="1" applyBorder="1" applyAlignment="1">
      <alignment horizontal="left" vertical="center" wrapText="1" readingOrder="1"/>
    </xf>
    <xf numFmtId="0" fontId="4" fillId="0" borderId="4" xfId="0" applyFont="1" applyFill="1" applyBorder="1" applyAlignment="1">
      <alignment horizontal="right" vertical="center" wrapText="1" readingOrder="1"/>
    </xf>
    <xf numFmtId="165" fontId="3" fillId="0" borderId="4" xfId="0" applyNumberFormat="1" applyFont="1" applyFill="1" applyBorder="1" applyAlignment="1">
      <alignment horizontal="right" vertical="center" wrapText="1" readingOrder="1"/>
    </xf>
    <xf numFmtId="166" fontId="2" fillId="0" borderId="4" xfId="0" applyNumberFormat="1" applyFont="1" applyFill="1" applyBorder="1" applyAlignment="1">
      <alignment horizontal="right" vertical="center" wrapText="1" readingOrder="1"/>
    </xf>
    <xf numFmtId="0" fontId="2" fillId="0" borderId="4" xfId="0" applyFont="1" applyFill="1" applyBorder="1" applyAlignment="1">
      <alignment horizontal="left" vertical="center" wrapText="1" readingOrder="1"/>
    </xf>
    <xf numFmtId="167" fontId="2" fillId="0" borderId="4" xfId="0" applyNumberFormat="1" applyFont="1" applyFill="1" applyBorder="1" applyAlignment="1">
      <alignment horizontal="right" vertical="center" wrapText="1" readingOrder="1"/>
    </xf>
    <xf numFmtId="165" fontId="2" fillId="0" borderId="4" xfId="0" applyNumberFormat="1" applyFont="1" applyFill="1" applyBorder="1" applyAlignment="1">
      <alignment horizontal="right" vertical="center" wrapText="1" readingOrder="1"/>
    </xf>
    <xf numFmtId="164" fontId="2" fillId="0" borderId="4" xfId="0" applyNumberFormat="1" applyFont="1" applyFill="1" applyBorder="1" applyAlignment="1">
      <alignment horizontal="right" vertical="center" wrapText="1" readingOrder="1"/>
    </xf>
    <xf numFmtId="0" fontId="2" fillId="0" borderId="4" xfId="0" applyFont="1" applyFill="1" applyBorder="1" applyAlignment="1">
      <alignment horizontal="right" vertical="center" wrapText="1" readingOrder="1"/>
    </xf>
    <xf numFmtId="169" fontId="3" fillId="0" borderId="4" xfId="0" applyNumberFormat="1" applyFont="1" applyFill="1" applyBorder="1" applyAlignment="1">
      <alignment horizontal="right" vertical="center" wrapText="1" readingOrder="1"/>
    </xf>
    <xf numFmtId="0" fontId="13" fillId="0" borderId="5" xfId="0" applyFont="1" applyFill="1" applyBorder="1" applyAlignment="1">
      <alignment horizontal="left" vertical="center" wrapText="1" readingOrder="1"/>
    </xf>
    <xf numFmtId="0" fontId="13" fillId="0" borderId="5" xfId="0" applyFont="1" applyFill="1" applyBorder="1" applyAlignment="1">
      <alignment horizontal="right" vertical="center" wrapText="1" readingOrder="1"/>
    </xf>
    <xf numFmtId="0" fontId="13" fillId="0" borderId="0" xfId="0" applyFont="1" applyFill="1" applyAlignment="1">
      <alignment horizontal="left" vertical="center" wrapText="1" readingOrder="1"/>
    </xf>
    <xf numFmtId="0" fontId="11" fillId="0" borderId="0" xfId="0" applyFont="1" applyFill="1" applyAlignment="1">
      <alignment horizontal="left" vertical="center" wrapText="1" readingOrder="1"/>
    </xf>
    <xf numFmtId="0" fontId="13" fillId="0" borderId="0" xfId="0" applyFont="1" applyFill="1" applyAlignment="1">
      <alignment horizontal="right" vertical="center" wrapText="1" readingOrder="1"/>
    </xf>
    <xf numFmtId="0" fontId="12" fillId="0" borderId="1" xfId="0" applyFont="1" applyFill="1" applyBorder="1" applyAlignment="1">
      <alignment horizontal="left" vertical="center" wrapText="1" readingOrder="1"/>
    </xf>
    <xf numFmtId="0" fontId="12" fillId="0" borderId="2" xfId="0" applyFont="1" applyFill="1" applyBorder="1" applyAlignment="1">
      <alignment horizontal="left" vertical="center" wrapText="1" readingOrder="1"/>
    </xf>
    <xf numFmtId="0" fontId="12" fillId="0" borderId="3" xfId="0" applyFont="1" applyFill="1" applyBorder="1" applyAlignment="1">
      <alignment horizontal="left" vertical="center" wrapText="1" readingOrder="1"/>
    </xf>
    <xf numFmtId="0" fontId="13" fillId="0" borderId="6" xfId="0" applyFont="1" applyFill="1" applyBorder="1" applyAlignment="1">
      <alignment horizontal="right" vertical="center" wrapText="1" readingOrder="1"/>
    </xf>
    <xf numFmtId="0" fontId="11" fillId="0" borderId="1" xfId="0" applyFont="1" applyFill="1" applyBorder="1" applyAlignment="1">
      <alignment horizontal="left" vertical="center" wrapText="1" readingOrder="1"/>
    </xf>
    <xf numFmtId="0" fontId="11" fillId="0" borderId="3" xfId="0" applyFont="1" applyFill="1" applyBorder="1" applyAlignment="1">
      <alignment horizontal="left" vertical="center" wrapText="1" readingOrder="1"/>
    </xf>
    <xf numFmtId="0" fontId="13" fillId="0" borderId="4" xfId="0" applyFont="1" applyFill="1" applyBorder="1" applyAlignment="1">
      <alignment horizontal="right" vertical="center" wrapText="1" readingOrder="1"/>
    </xf>
    <xf numFmtId="0" fontId="11" fillId="0" borderId="0" xfId="0" applyFont="1" applyFill="1" applyAlignment="1">
      <alignment horizontal="right" vertical="top" wrapText="1" readingOrder="1"/>
    </xf>
    <xf numFmtId="0" fontId="12" fillId="0" borderId="9" xfId="0" applyFont="1" applyFill="1" applyBorder="1" applyAlignment="1">
      <alignment horizontal="right" vertical="top" wrapText="1" readingOrder="1"/>
    </xf>
    <xf numFmtId="0" fontId="12" fillId="0" borderId="4" xfId="0" applyFont="1" applyFill="1" applyBorder="1" applyAlignment="1">
      <alignment horizontal="left" vertical="top" wrapText="1" readingOrder="1"/>
    </xf>
    <xf numFmtId="172" fontId="12" fillId="0" borderId="4" xfId="0" applyNumberFormat="1" applyFont="1" applyFill="1" applyBorder="1" applyAlignment="1">
      <alignment horizontal="right" vertical="top" wrapText="1" readingOrder="1"/>
    </xf>
    <xf numFmtId="0" fontId="2" fillId="0" borderId="0" xfId="0" applyFont="1" applyFill="1" applyAlignment="1">
      <alignment horizontal="right" vertical="top" wrapText="1" readingOrder="1"/>
    </xf>
    <xf numFmtId="0" fontId="11" fillId="0" borderId="4" xfId="0" applyFont="1" applyFill="1" applyBorder="1" applyAlignment="1">
      <alignment horizontal="left" vertical="center" wrapText="1" readingOrder="1"/>
    </xf>
    <xf numFmtId="170" fontId="2" fillId="0" borderId="4" xfId="0" applyNumberFormat="1" applyFont="1" applyFill="1" applyBorder="1" applyAlignment="1">
      <alignment horizontal="right" vertical="center" wrapText="1" readingOrder="1"/>
    </xf>
    <xf numFmtId="0" fontId="2" fillId="0" borderId="0" xfId="0" applyFont="1" applyFill="1" applyAlignment="1">
      <alignment horizontal="left" vertical="center" wrapText="1" readingOrder="1"/>
    </xf>
    <xf numFmtId="0" fontId="2" fillId="0" borderId="0" xfId="0" applyFont="1" applyFill="1" applyAlignment="1">
      <alignment horizontal="right" vertical="center" wrapText="1" readingOrder="1"/>
    </xf>
    <xf numFmtId="0" fontId="12" fillId="0" borderId="13" xfId="0" applyFont="1" applyFill="1" applyBorder="1" applyAlignment="1">
      <alignment horizontal="left" vertical="center" wrapText="1" readingOrder="1"/>
    </xf>
    <xf numFmtId="0" fontId="0" fillId="0" borderId="0" xfId="0" applyFill="1" applyAlignment="1">
      <alignment horizontal="center" vertical="top" readingOrder="1"/>
    </xf>
    <xf numFmtId="0" fontId="11" fillId="0" borderId="13" xfId="0" applyFont="1" applyFill="1" applyBorder="1" applyAlignment="1">
      <alignment horizontal="left" vertical="center" wrapText="1" readingOrder="1"/>
    </xf>
    <xf numFmtId="0" fontId="11" fillId="0" borderId="23" xfId="0" applyFont="1" applyFill="1" applyBorder="1" applyAlignment="1">
      <alignment horizontal="left" vertical="center" wrapText="1" readingOrder="1"/>
    </xf>
    <xf numFmtId="0" fontId="11" fillId="0" borderId="24" xfId="0" applyFont="1" applyFill="1" applyBorder="1" applyAlignment="1">
      <alignment horizontal="left" vertical="center" wrapText="1" readingOrder="1"/>
    </xf>
    <xf numFmtId="0" fontId="12" fillId="0" borderId="25" xfId="0" applyFont="1" applyFill="1" applyBorder="1" applyAlignment="1">
      <alignment horizontal="left" vertical="center" wrapText="1" readingOrder="1"/>
    </xf>
    <xf numFmtId="0" fontId="11" fillId="0" borderId="6" xfId="0" applyFont="1" applyFill="1" applyBorder="1" applyAlignment="1">
      <alignment horizontal="right" vertical="top" wrapText="1" readingOrder="1"/>
    </xf>
    <xf numFmtId="0" fontId="7" fillId="0" borderId="0" xfId="4" applyFill="1">
      <alignment wrapText="1"/>
    </xf>
    <xf numFmtId="0" fontId="14" fillId="0" borderId="0" xfId="0" applyFont="1" applyFill="1" applyAlignment="1">
      <alignment vertical="center" wrapText="1"/>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0" fillId="0" borderId="0" xfId="0" applyFill="1" applyAlignment="1">
      <alignment vertical="center" wrapText="1"/>
    </xf>
    <xf numFmtId="0" fontId="12" fillId="0" borderId="13" xfId="0" applyFont="1" applyFill="1" applyBorder="1" applyAlignment="1">
      <alignment horizontal="center" vertical="center" wrapText="1" readingOrder="1"/>
    </xf>
    <xf numFmtId="0" fontId="15" fillId="0" borderId="13" xfId="0" applyFont="1" applyFill="1" applyBorder="1" applyAlignment="1">
      <alignment horizontal="center" vertical="center" wrapText="1"/>
    </xf>
    <xf numFmtId="0" fontId="14" fillId="0" borderId="13" xfId="0" applyFont="1" applyFill="1" applyBorder="1" applyAlignment="1">
      <alignment vertical="center" wrapText="1"/>
    </xf>
    <xf numFmtId="0" fontId="14" fillId="0" borderId="13" xfId="0" applyFont="1" applyFill="1" applyBorder="1" applyAlignment="1">
      <alignment horizontal="justify" vertical="center" wrapText="1"/>
    </xf>
    <xf numFmtId="171" fontId="12" fillId="0" borderId="4" xfId="0" applyNumberFormat="1" applyFont="1" applyFill="1" applyBorder="1" applyAlignment="1">
      <alignment horizontal="left" vertical="center" wrapText="1" readingOrder="1"/>
    </xf>
    <xf numFmtId="173" fontId="12" fillId="0" borderId="4" xfId="0" applyNumberFormat="1" applyFont="1" applyFill="1" applyBorder="1" applyAlignment="1">
      <alignment horizontal="left" vertical="center" wrapText="1" readingOrder="1"/>
    </xf>
    <xf numFmtId="173" fontId="12" fillId="0" borderId="4" xfId="0" quotePrefix="1" applyNumberFormat="1" applyFont="1" applyFill="1" applyBorder="1" applyAlignment="1">
      <alignment horizontal="left" vertical="center" wrapText="1" readingOrder="1"/>
    </xf>
    <xf numFmtId="0" fontId="11" fillId="0" borderId="10" xfId="0" applyFont="1" applyFill="1" applyBorder="1" applyAlignment="1">
      <alignment horizontal="left" vertical="center" wrapText="1" readingOrder="1"/>
    </xf>
    <xf numFmtId="0" fontId="11" fillId="0" borderId="11" xfId="0" applyFont="1" applyFill="1" applyBorder="1" applyAlignment="1">
      <alignment horizontal="left" vertical="center" wrapText="1" readingOrder="1"/>
    </xf>
    <xf numFmtId="0" fontId="11" fillId="0" borderId="12" xfId="0" applyFont="1" applyFill="1" applyBorder="1" applyAlignment="1">
      <alignment horizontal="left" vertical="center" wrapText="1" readingOrder="1"/>
    </xf>
    <xf numFmtId="43" fontId="0" fillId="0" borderId="0" xfId="6" applyFont="1" applyFill="1" applyAlignment="1">
      <alignment wrapText="1"/>
    </xf>
    <xf numFmtId="0" fontId="16" fillId="0" borderId="0" xfId="0" applyFont="1" applyFill="1" applyAlignment="1"/>
    <xf numFmtId="0" fontId="0" fillId="0" borderId="0" xfId="0" applyFill="1" applyAlignment="1"/>
    <xf numFmtId="0" fontId="13" fillId="0" borderId="4" xfId="0" applyFont="1" applyFill="1" applyBorder="1" applyAlignment="1">
      <alignment horizontal="left" vertical="center" wrapText="1" readingOrder="1"/>
    </xf>
    <xf numFmtId="0" fontId="14" fillId="0" borderId="0" xfId="0" applyFont="1" applyFill="1">
      <alignment wrapText="1"/>
    </xf>
    <xf numFmtId="166" fontId="11" fillId="0" borderId="4" xfId="0" applyNumberFormat="1" applyFont="1" applyFill="1" applyBorder="1" applyAlignment="1">
      <alignment horizontal="right" vertical="center" wrapText="1" readingOrder="1"/>
    </xf>
    <xf numFmtId="168" fontId="11" fillId="0" borderId="4" xfId="0" applyNumberFormat="1" applyFont="1" applyFill="1" applyBorder="1" applyAlignment="1">
      <alignment horizontal="right" vertical="center" wrapText="1" readingOrder="1"/>
    </xf>
    <xf numFmtId="165" fontId="11" fillId="0" borderId="4" xfId="0" applyNumberFormat="1" applyFont="1" applyFill="1" applyBorder="1" applyAlignment="1">
      <alignment horizontal="right" vertical="center" wrapText="1" readingOrder="1"/>
    </xf>
    <xf numFmtId="164" fontId="11" fillId="0" borderId="4" xfId="0" applyNumberFormat="1" applyFont="1" applyFill="1" applyBorder="1" applyAlignment="1">
      <alignment horizontal="right" vertical="center" wrapText="1" readingOrder="1"/>
    </xf>
    <xf numFmtId="165" fontId="12" fillId="0" borderId="4" xfId="0" applyNumberFormat="1" applyFont="1" applyFill="1" applyBorder="1" applyAlignment="1">
      <alignment horizontal="right" vertical="center" wrapText="1" readingOrder="1"/>
    </xf>
    <xf numFmtId="164" fontId="12" fillId="0" borderId="4" xfId="0" applyNumberFormat="1" applyFont="1" applyFill="1" applyBorder="1" applyAlignment="1">
      <alignment horizontal="right" vertical="center" wrapText="1" readingOrder="1"/>
    </xf>
    <xf numFmtId="0" fontId="20" fillId="0" borderId="13" xfId="0" applyFont="1" applyFill="1" applyBorder="1" applyAlignment="1">
      <alignment horizontal="left" vertical="top" readingOrder="1"/>
    </xf>
    <xf numFmtId="0" fontId="17" fillId="0" borderId="13" xfId="5" applyFont="1" applyFill="1" applyBorder="1" applyAlignment="1">
      <alignment horizontal="center" vertical="center"/>
    </xf>
    <xf numFmtId="0" fontId="17" fillId="0" borderId="13" xfId="5" applyFont="1" applyFill="1" applyBorder="1" applyAlignment="1">
      <alignment horizontal="center" vertical="center" wrapText="1"/>
    </xf>
    <xf numFmtId="0" fontId="17" fillId="0" borderId="13" xfId="5" applyFont="1" applyFill="1" applyBorder="1" applyAlignment="1">
      <alignment horizontal="center" vertical="center"/>
    </xf>
    <xf numFmtId="0" fontId="7" fillId="0" borderId="0" xfId="4" applyFill="1" applyAlignment="1">
      <alignment vertical="center" wrapText="1"/>
    </xf>
    <xf numFmtId="0" fontId="18" fillId="0" borderId="13" xfId="5" applyFont="1" applyFill="1" applyBorder="1" applyAlignment="1">
      <alignment vertical="center"/>
    </xf>
    <xf numFmtId="0" fontId="18" fillId="0" borderId="13" xfId="5" applyFont="1" applyFill="1" applyBorder="1" applyAlignment="1">
      <alignment wrapText="1"/>
    </xf>
    <xf numFmtId="43" fontId="18" fillId="0" borderId="13" xfId="6" applyFont="1" applyFill="1" applyBorder="1" applyAlignment="1">
      <alignment horizontal="center"/>
    </xf>
    <xf numFmtId="0" fontId="18" fillId="0" borderId="13" xfId="5" applyFont="1" applyFill="1" applyBorder="1"/>
    <xf numFmtId="0" fontId="18" fillId="0" borderId="13" xfId="5" applyFont="1" applyFill="1" applyBorder="1" applyAlignment="1">
      <alignment horizontal="center"/>
    </xf>
    <xf numFmtId="0" fontId="17" fillId="0" borderId="13" xfId="5" applyFont="1" applyFill="1" applyBorder="1" applyAlignment="1">
      <alignment horizontal="center"/>
    </xf>
    <xf numFmtId="0" fontId="17" fillId="0" borderId="13" xfId="5" applyFont="1" applyFill="1" applyBorder="1" applyAlignment="1">
      <alignment horizontal="center" vertical="center" wrapText="1"/>
    </xf>
    <xf numFmtId="4" fontId="18" fillId="0" borderId="13" xfId="5" applyNumberFormat="1" applyFont="1" applyFill="1" applyBorder="1"/>
    <xf numFmtId="2" fontId="18" fillId="0" borderId="13" xfId="5" applyNumberFormat="1" applyFont="1" applyFill="1" applyBorder="1"/>
    <xf numFmtId="4" fontId="7" fillId="0" borderId="13" xfId="4" applyNumberFormat="1" applyFill="1" applyBorder="1">
      <alignment wrapText="1"/>
    </xf>
    <xf numFmtId="0" fontId="20" fillId="0" borderId="0" xfId="0" applyFont="1" applyFill="1" applyAlignment="1"/>
    <xf numFmtId="0" fontId="9" fillId="0" borderId="0" xfId="3" applyFill="1" applyAlignment="1"/>
    <xf numFmtId="0" fontId="16" fillId="0" borderId="0" xfId="0" applyFont="1" applyFill="1">
      <alignment wrapText="1"/>
    </xf>
    <xf numFmtId="0" fontId="2" fillId="0" borderId="1" xfId="0" applyFont="1" applyFill="1" applyBorder="1" applyAlignment="1">
      <alignment horizontal="left" vertical="center" wrapText="1" readingOrder="1"/>
    </xf>
    <xf numFmtId="0" fontId="2" fillId="0" borderId="3" xfId="0" applyFont="1" applyFill="1" applyBorder="1" applyAlignment="1">
      <alignment horizontal="left" vertical="center" wrapText="1" readingOrder="1"/>
    </xf>
    <xf numFmtId="0" fontId="5" fillId="0" borderId="4" xfId="0" applyFont="1" applyFill="1" applyBorder="1" applyAlignment="1">
      <alignment horizontal="left" vertical="center" wrapText="1" readingOrder="1"/>
    </xf>
    <xf numFmtId="0" fontId="5" fillId="0" borderId="4" xfId="0" applyFont="1" applyFill="1" applyBorder="1" applyAlignment="1">
      <alignment horizontal="right" vertical="center" wrapText="1" readingOrder="1"/>
    </xf>
    <xf numFmtId="175" fontId="2" fillId="0" borderId="4" xfId="0" applyNumberFormat="1" applyFont="1" applyFill="1" applyBorder="1" applyAlignment="1">
      <alignment horizontal="right" vertical="center" wrapText="1" readingOrder="1"/>
    </xf>
    <xf numFmtId="0" fontId="2" fillId="0" borderId="5" xfId="0" applyFont="1" applyFill="1" applyBorder="1" applyAlignment="1">
      <alignment horizontal="left" vertical="center" wrapText="1" readingOrder="1"/>
    </xf>
    <xf numFmtId="0" fontId="3" fillId="0" borderId="5" xfId="0" applyFont="1" applyFill="1" applyBorder="1" applyAlignment="1">
      <alignment horizontal="left" vertical="center" wrapText="1" readingOrder="1"/>
    </xf>
    <xf numFmtId="0" fontId="15" fillId="0" borderId="10" xfId="0" applyFont="1" applyFill="1" applyBorder="1" applyAlignment="1">
      <alignment horizontal="left" vertical="center" readingOrder="1"/>
    </xf>
    <xf numFmtId="0" fontId="15" fillId="0" borderId="11" xfId="0" applyFont="1" applyFill="1" applyBorder="1" applyAlignment="1">
      <alignment horizontal="left" vertical="center" readingOrder="1"/>
    </xf>
    <xf numFmtId="0" fontId="15" fillId="0" borderId="12" xfId="0" applyFont="1" applyFill="1" applyBorder="1" applyAlignment="1">
      <alignment horizontal="left" vertical="center" readingOrder="1"/>
    </xf>
    <xf numFmtId="0" fontId="1" fillId="0" borderId="0" xfId="10" applyFill="1" applyAlignment="1">
      <alignment wrapText="1"/>
    </xf>
    <xf numFmtId="0" fontId="27" fillId="0" borderId="13" xfId="10" applyFont="1" applyFill="1" applyBorder="1" applyAlignment="1">
      <alignment horizontal="center" vertical="center"/>
    </xf>
    <xf numFmtId="0" fontId="27" fillId="0" borderId="10" xfId="10" applyFont="1" applyFill="1" applyBorder="1" applyAlignment="1">
      <alignment horizontal="center" vertical="center" wrapText="1"/>
    </xf>
    <xf numFmtId="0" fontId="27" fillId="0" borderId="12" xfId="10" applyFont="1" applyFill="1" applyBorder="1" applyAlignment="1">
      <alignment horizontal="center" vertical="center" wrapText="1"/>
    </xf>
    <xf numFmtId="0" fontId="27" fillId="0" borderId="13" xfId="10" applyFont="1" applyFill="1" applyBorder="1" applyAlignment="1">
      <alignment horizontal="center" vertical="center"/>
    </xf>
    <xf numFmtId="0" fontId="27" fillId="0" borderId="0" xfId="10" applyFont="1" applyFill="1" applyAlignment="1">
      <alignment horizontal="center" vertical="center"/>
    </xf>
    <xf numFmtId="0" fontId="28" fillId="0" borderId="13" xfId="10" applyFont="1" applyFill="1" applyBorder="1" applyAlignment="1">
      <alignment vertical="center"/>
    </xf>
    <xf numFmtId="0" fontId="28" fillId="0" borderId="13" xfId="10" applyFont="1" applyFill="1" applyBorder="1" applyAlignment="1">
      <alignment vertical="center" wrapText="1"/>
    </xf>
    <xf numFmtId="0" fontId="28" fillId="0" borderId="0" xfId="10" applyFont="1" applyFill="1" applyAlignment="1">
      <alignment horizontal="center" vertical="center"/>
    </xf>
    <xf numFmtId="0" fontId="27" fillId="0" borderId="10" xfId="10" applyFont="1" applyFill="1" applyBorder="1" applyAlignment="1">
      <alignment horizontal="center" vertical="center"/>
    </xf>
    <xf numFmtId="0" fontId="27" fillId="0" borderId="11" xfId="10" applyFont="1" applyFill="1" applyBorder="1" applyAlignment="1">
      <alignment horizontal="center" vertical="center"/>
    </xf>
    <xf numFmtId="0" fontId="27" fillId="0" borderId="12" xfId="10" applyFont="1" applyFill="1" applyBorder="1" applyAlignment="1">
      <alignment horizontal="center" vertical="center"/>
    </xf>
    <xf numFmtId="0" fontId="29" fillId="0" borderId="0" xfId="10" applyFont="1" applyFill="1" applyAlignment="1">
      <alignment wrapText="1"/>
    </xf>
    <xf numFmtId="0" fontId="27" fillId="0" borderId="13" xfId="10" applyFont="1" applyFill="1" applyBorder="1" applyAlignment="1">
      <alignment horizontal="center" vertical="center" wrapText="1"/>
    </xf>
    <xf numFmtId="0" fontId="30" fillId="0" borderId="0" xfId="10" applyFont="1" applyFill="1" applyAlignment="1">
      <alignment horizontal="center" vertical="center"/>
    </xf>
    <xf numFmtId="0" fontId="28" fillId="0" borderId="13" xfId="10" applyFont="1" applyFill="1" applyBorder="1" applyAlignment="1">
      <alignment horizontal="left" vertical="center"/>
    </xf>
    <xf numFmtId="4" fontId="28" fillId="0" borderId="13" xfId="10" applyNumberFormat="1" applyFont="1" applyFill="1" applyBorder="1" applyAlignment="1">
      <alignment horizontal="right" vertical="center"/>
    </xf>
    <xf numFmtId="10" fontId="28" fillId="0" borderId="13" xfId="7" applyNumberFormat="1" applyFont="1" applyFill="1" applyBorder="1" applyAlignment="1">
      <alignment vertical="center"/>
    </xf>
    <xf numFmtId="43" fontId="29" fillId="0" borderId="0" xfId="6" applyFont="1" applyFill="1" applyAlignment="1">
      <alignment vertical="center"/>
    </xf>
    <xf numFmtId="0" fontId="28" fillId="0" borderId="10" xfId="10" applyFont="1" applyFill="1" applyBorder="1" applyAlignment="1">
      <alignment horizontal="left" vertical="center" wrapText="1"/>
    </xf>
    <xf numFmtId="0" fontId="28" fillId="0" borderId="11" xfId="10" applyFont="1" applyFill="1" applyBorder="1" applyAlignment="1">
      <alignment horizontal="left" vertical="center" wrapText="1"/>
    </xf>
    <xf numFmtId="0" fontId="28" fillId="0" borderId="12" xfId="10" applyFont="1" applyFill="1" applyBorder="1" applyAlignment="1">
      <alignment horizontal="left" vertical="center" wrapText="1"/>
    </xf>
    <xf numFmtId="43" fontId="28" fillId="0" borderId="0" xfId="6" applyFont="1" applyFill="1" applyAlignment="1">
      <alignment horizontal="center" vertical="center"/>
    </xf>
    <xf numFmtId="165" fontId="11" fillId="0" borderId="13" xfId="0" applyNumberFormat="1" applyFont="1" applyFill="1" applyBorder="1" applyAlignment="1">
      <alignment horizontal="right" vertical="center" wrapText="1" readingOrder="1"/>
    </xf>
    <xf numFmtId="0" fontId="13" fillId="0" borderId="13" xfId="0" applyFont="1" applyFill="1" applyBorder="1" applyAlignment="1">
      <alignment horizontal="left" vertical="center" wrapText="1" readingOrder="1"/>
    </xf>
    <xf numFmtId="0" fontId="21" fillId="0" borderId="13" xfId="0" applyFont="1" applyFill="1" applyBorder="1">
      <alignment wrapText="1"/>
    </xf>
    <xf numFmtId="0" fontId="13" fillId="0" borderId="13" xfId="0" applyFont="1" applyFill="1" applyBorder="1" applyAlignment="1">
      <alignment horizontal="right" vertical="center" wrapText="1" readingOrder="1"/>
    </xf>
    <xf numFmtId="0" fontId="0" fillId="0" borderId="13" xfId="0" applyFill="1" applyBorder="1">
      <alignment wrapText="1"/>
    </xf>
    <xf numFmtId="167" fontId="11" fillId="0" borderId="4" xfId="0" applyNumberFormat="1" applyFont="1" applyFill="1" applyBorder="1" applyAlignment="1">
      <alignment horizontal="right" vertical="center" wrapText="1" readingOrder="1"/>
    </xf>
    <xf numFmtId="0" fontId="11" fillId="0" borderId="4" xfId="0" applyFont="1" applyFill="1" applyBorder="1" applyAlignment="1">
      <alignment horizontal="right" vertical="center" wrapText="1" readingOrder="1"/>
    </xf>
    <xf numFmtId="0" fontId="11" fillId="0" borderId="0" xfId="0" applyFont="1" applyFill="1" applyAlignment="1">
      <alignment horizontal="justify" vertical="top" wrapText="1" readingOrder="1"/>
    </xf>
    <xf numFmtId="10" fontId="0" fillId="0" borderId="0" xfId="1" applyNumberFormat="1" applyFont="1" applyFill="1" applyAlignment="1">
      <alignment wrapText="1"/>
    </xf>
    <xf numFmtId="0" fontId="20" fillId="0" borderId="0" xfId="9" applyFont="1" applyFill="1"/>
    <xf numFmtId="0" fontId="0" fillId="0" borderId="0" xfId="0" applyFill="1" applyAlignment="1">
      <alignment horizontal="center" vertical="center"/>
    </xf>
    <xf numFmtId="0" fontId="22" fillId="0"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10" fontId="0" fillId="0" borderId="0" xfId="1" applyNumberFormat="1" applyFont="1" applyFill="1" applyAlignment="1">
      <alignment horizontal="center" vertical="center" wrapText="1"/>
    </xf>
    <xf numFmtId="0" fontId="0" fillId="0" borderId="0" xfId="0" applyFill="1" applyAlignment="1">
      <alignment vertical="center"/>
    </xf>
    <xf numFmtId="0" fontId="24" fillId="0" borderId="7" xfId="0" applyFont="1" applyFill="1" applyBorder="1" applyAlignment="1">
      <alignment vertical="center"/>
    </xf>
    <xf numFmtId="0" fontId="25" fillId="0" borderId="7" xfId="0" applyFont="1" applyFill="1" applyBorder="1" applyAlignment="1">
      <alignment vertical="center" wrapText="1"/>
    </xf>
    <xf numFmtId="0" fontId="25" fillId="0" borderId="7" xfId="0" applyFont="1" applyFill="1" applyBorder="1" applyAlignment="1">
      <alignment vertical="center"/>
    </xf>
    <xf numFmtId="43" fontId="24" fillId="0" borderId="7" xfId="6" applyFont="1" applyFill="1" applyBorder="1" applyAlignment="1">
      <alignment vertical="center"/>
    </xf>
    <xf numFmtId="176" fontId="24" fillId="0" borderId="7" xfId="0" applyNumberFormat="1" applyFont="1" applyFill="1" applyBorder="1" applyAlignment="1">
      <alignment vertical="center"/>
    </xf>
    <xf numFmtId="164" fontId="14" fillId="0" borderId="4" xfId="0" applyNumberFormat="1" applyFont="1" applyFill="1" applyBorder="1" applyAlignment="1">
      <alignment horizontal="right" vertical="center" wrapText="1" readingOrder="1"/>
    </xf>
    <xf numFmtId="10" fontId="0" fillId="0" borderId="0" xfId="1" applyNumberFormat="1" applyFont="1" applyFill="1" applyAlignment="1">
      <alignment vertical="center" wrapText="1"/>
    </xf>
    <xf numFmtId="10" fontId="26" fillId="0" borderId="0" xfId="1" applyNumberFormat="1" applyFont="1" applyFill="1" applyAlignment="1"/>
    <xf numFmtId="0" fontId="26" fillId="0" borderId="0" xfId="0" applyFont="1" applyFill="1" applyAlignment="1"/>
    <xf numFmtId="0" fontId="15" fillId="0" borderId="0" xfId="0" applyFont="1" applyFill="1" applyAlignment="1">
      <alignment vertical="center" readingOrder="1"/>
    </xf>
    <xf numFmtId="0" fontId="17" fillId="0" borderId="19" xfId="5" applyFont="1" applyFill="1" applyBorder="1" applyAlignment="1">
      <alignment horizontal="center" vertical="center"/>
    </xf>
    <xf numFmtId="0" fontId="17" fillId="0" borderId="20" xfId="5" applyFont="1" applyFill="1" applyBorder="1" applyAlignment="1">
      <alignment horizontal="center" vertical="center"/>
    </xf>
    <xf numFmtId="0" fontId="17" fillId="0" borderId="21" xfId="5" applyFont="1" applyFill="1" applyBorder="1" applyAlignment="1">
      <alignment horizontal="center" vertical="center"/>
    </xf>
    <xf numFmtId="0" fontId="17" fillId="0" borderId="22" xfId="5" applyFont="1" applyFill="1" applyBorder="1" applyAlignment="1">
      <alignment horizontal="center" vertical="center"/>
    </xf>
    <xf numFmtId="0" fontId="17" fillId="0" borderId="20" xfId="5" applyFont="1" applyFill="1" applyBorder="1" applyAlignment="1">
      <alignment horizontal="center" vertical="center" wrapText="1"/>
    </xf>
    <xf numFmtId="0" fontId="17" fillId="0" borderId="21" xfId="5" applyFont="1" applyFill="1" applyBorder="1" applyAlignment="1">
      <alignment horizontal="center" vertical="center" wrapText="1"/>
    </xf>
    <xf numFmtId="0" fontId="17" fillId="0" borderId="22" xfId="5" applyFont="1" applyFill="1" applyBorder="1" applyAlignment="1">
      <alignment horizontal="center" vertical="center" wrapText="1"/>
    </xf>
    <xf numFmtId="0" fontId="17" fillId="0" borderId="16" xfId="5" applyFont="1" applyFill="1" applyBorder="1" applyAlignment="1">
      <alignment horizontal="center" vertical="center"/>
    </xf>
    <xf numFmtId="0" fontId="17" fillId="0" borderId="19" xfId="5" applyFont="1" applyFill="1" applyBorder="1" applyAlignment="1">
      <alignment horizontal="center" vertical="center" wrapText="1"/>
    </xf>
    <xf numFmtId="0" fontId="17" fillId="0" borderId="17" xfId="5" applyFont="1" applyFill="1" applyBorder="1" applyAlignment="1">
      <alignment horizontal="center" vertical="center" wrapText="1"/>
    </xf>
    <xf numFmtId="0" fontId="17" fillId="0" borderId="18" xfId="5" applyFont="1" applyFill="1" applyBorder="1" applyAlignment="1">
      <alignment horizontal="center" vertical="center" wrapText="1"/>
    </xf>
    <xf numFmtId="0" fontId="17" fillId="0" borderId="8" xfId="5" applyFont="1" applyFill="1" applyBorder="1" applyAlignment="1">
      <alignment horizontal="center" vertical="center"/>
    </xf>
    <xf numFmtId="0" fontId="17" fillId="0" borderId="8" xfId="5" applyFont="1" applyFill="1" applyBorder="1" applyAlignment="1">
      <alignment horizontal="center" vertical="center" wrapText="1"/>
    </xf>
    <xf numFmtId="0" fontId="17" fillId="0" borderId="7" xfId="5" applyFont="1" applyFill="1" applyBorder="1" applyAlignment="1">
      <alignment horizontal="center" vertical="center" wrapText="1"/>
    </xf>
    <xf numFmtId="0" fontId="18" fillId="0" borderId="7" xfId="5" applyFont="1" applyFill="1" applyBorder="1"/>
    <xf numFmtId="0" fontId="18" fillId="0" borderId="7" xfId="5" applyFont="1" applyFill="1" applyBorder="1" applyAlignment="1">
      <alignment wrapText="1"/>
    </xf>
    <xf numFmtId="4" fontId="14" fillId="0" borderId="7" xfId="0" applyNumberFormat="1" applyFont="1" applyFill="1" applyBorder="1" applyAlignment="1">
      <alignment vertical="center"/>
    </xf>
    <xf numFmtId="174" fontId="18" fillId="0" borderId="7" xfId="5" applyNumberFormat="1" applyFont="1" applyFill="1" applyBorder="1"/>
    <xf numFmtId="0" fontId="18" fillId="0" borderId="0" xfId="5" applyFont="1" applyFill="1"/>
    <xf numFmtId="0" fontId="18" fillId="0" borderId="0" xfId="5" applyFont="1" applyFill="1" applyAlignment="1">
      <alignment wrapText="1"/>
    </xf>
    <xf numFmtId="4" fontId="14" fillId="0" borderId="0" xfId="0" applyNumberFormat="1" applyFont="1" applyFill="1" applyAlignment="1">
      <alignment vertical="center"/>
    </xf>
    <xf numFmtId="174" fontId="18" fillId="0" borderId="0" xfId="5" applyNumberFormat="1" applyFont="1" applyFill="1"/>
    <xf numFmtId="0" fontId="18" fillId="0" borderId="0" xfId="5" applyFont="1" applyFill="1" applyAlignment="1">
      <alignment horizontal="justify" vertical="center" wrapText="1"/>
    </xf>
    <xf numFmtId="0" fontId="18" fillId="0" borderId="0" xfId="5" applyFont="1" applyFill="1" applyAlignment="1">
      <alignment vertical="center" wrapText="1"/>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2" fillId="0" borderId="7" xfId="0" applyFont="1" applyFill="1" applyBorder="1" applyAlignment="1">
      <alignment horizontal="center" vertical="center" wrapText="1" readingOrder="1"/>
    </xf>
    <xf numFmtId="0" fontId="15" fillId="0" borderId="7" xfId="0" applyFont="1" applyFill="1" applyBorder="1" applyAlignment="1">
      <alignment horizontal="center" vertical="center" wrapText="1"/>
    </xf>
    <xf numFmtId="0" fontId="11" fillId="0" borderId="7" xfId="0" applyFont="1" applyFill="1" applyBorder="1" applyAlignment="1">
      <alignment horizontal="left" vertical="center" wrapText="1" readingOrder="1"/>
    </xf>
    <xf numFmtId="0" fontId="14" fillId="0" borderId="7" xfId="0" applyFont="1" applyFill="1" applyBorder="1" applyAlignment="1">
      <alignment vertical="center" wrapText="1"/>
    </xf>
    <xf numFmtId="0" fontId="14" fillId="0" borderId="7" xfId="0" applyFont="1" applyFill="1" applyBorder="1" applyAlignment="1">
      <alignment horizontal="justify" vertical="center" wrapText="1"/>
    </xf>
    <xf numFmtId="0" fontId="11" fillId="0" borderId="0" xfId="0" applyFont="1" applyFill="1" applyAlignment="1">
      <alignment horizontal="left" vertical="center" wrapText="1" readingOrder="1"/>
    </xf>
    <xf numFmtId="0" fontId="11" fillId="0" borderId="0" xfId="0" quotePrefix="1" applyFont="1" applyFill="1" applyAlignment="1">
      <alignment horizontal="left" vertical="center" wrapText="1" readingOrder="1"/>
    </xf>
    <xf numFmtId="0" fontId="20" fillId="0" borderId="0" xfId="0" applyFont="1" applyFill="1" applyAlignment="1">
      <alignment horizontal="left" vertical="top" readingOrder="1"/>
    </xf>
    <xf numFmtId="0" fontId="20" fillId="0" borderId="0" xfId="0" applyFont="1" applyFill="1" applyAlignment="1">
      <alignment horizontal="left" vertical="top" readingOrder="1"/>
    </xf>
    <xf numFmtId="0" fontId="17" fillId="0" borderId="13" xfId="5" applyFont="1" applyFill="1" applyBorder="1" applyAlignment="1">
      <alignment horizontal="center"/>
    </xf>
    <xf numFmtId="0" fontId="17" fillId="0" borderId="10" xfId="5" applyFont="1" applyFill="1" applyBorder="1" applyAlignment="1">
      <alignment horizontal="center" wrapText="1"/>
    </xf>
    <xf numFmtId="0" fontId="17" fillId="0" borderId="11" xfId="5" applyFont="1" applyFill="1" applyBorder="1" applyAlignment="1">
      <alignment horizontal="center" wrapText="1"/>
    </xf>
    <xf numFmtId="0" fontId="17" fillId="0" borderId="12" xfId="5" applyFont="1" applyFill="1" applyBorder="1" applyAlignment="1">
      <alignment horizontal="center" wrapText="1"/>
    </xf>
    <xf numFmtId="0" fontId="17" fillId="0" borderId="10" xfId="5" applyFont="1" applyFill="1" applyBorder="1" applyAlignment="1">
      <alignment horizontal="center"/>
    </xf>
    <xf numFmtId="0" fontId="17" fillId="0" borderId="12" xfId="5" applyFont="1" applyFill="1" applyBorder="1" applyAlignment="1">
      <alignment horizontal="center"/>
    </xf>
    <xf numFmtId="43" fontId="18" fillId="0" borderId="10" xfId="6" applyFont="1" applyFill="1" applyBorder="1" applyAlignment="1">
      <alignment horizontal="center"/>
    </xf>
    <xf numFmtId="43" fontId="18" fillId="0" borderId="11" xfId="6" applyFont="1" applyFill="1" applyBorder="1" applyAlignment="1">
      <alignment horizontal="center"/>
    </xf>
    <xf numFmtId="43" fontId="18" fillId="0" borderId="12" xfId="6" applyFont="1" applyFill="1" applyBorder="1" applyAlignment="1">
      <alignment horizontal="center"/>
    </xf>
    <xf numFmtId="0" fontId="18" fillId="0" borderId="0" xfId="5" applyFont="1" applyFill="1" applyAlignment="1">
      <alignment horizontal="center"/>
    </xf>
    <xf numFmtId="0" fontId="17" fillId="0" borderId="0" xfId="5" applyFont="1" applyFill="1" applyAlignment="1">
      <alignment horizontal="center"/>
    </xf>
    <xf numFmtId="43" fontId="18" fillId="0" borderId="13" xfId="6" applyFont="1" applyFill="1" applyBorder="1"/>
    <xf numFmtId="174" fontId="18" fillId="0" borderId="13" xfId="5" applyNumberFormat="1" applyFont="1" applyFill="1" applyBorder="1"/>
    <xf numFmtId="4" fontId="18" fillId="0" borderId="0" xfId="5" applyNumberFormat="1" applyFont="1" applyFill="1"/>
    <xf numFmtId="0" fontId="18" fillId="0" borderId="0" xfId="5" applyFont="1" applyFill="1" applyAlignment="1">
      <alignment horizontal="left" vertical="center" wrapText="1"/>
    </xf>
    <xf numFmtId="0" fontId="17" fillId="0" borderId="15" xfId="5" applyFont="1" applyFill="1" applyBorder="1" applyAlignment="1">
      <alignment horizontal="center" vertical="center"/>
    </xf>
    <xf numFmtId="0" fontId="17" fillId="0" borderId="10" xfId="5" applyFont="1" applyFill="1" applyBorder="1" applyAlignment="1">
      <alignment horizontal="center" vertical="center"/>
    </xf>
    <xf numFmtId="0" fontId="17" fillId="0" borderId="11" xfId="5" applyFont="1" applyFill="1" applyBorder="1" applyAlignment="1">
      <alignment horizontal="center" vertical="center"/>
    </xf>
    <xf numFmtId="0" fontId="17" fillId="0" borderId="12" xfId="5" applyFont="1" applyFill="1" applyBorder="1" applyAlignment="1">
      <alignment horizontal="center" vertical="center"/>
    </xf>
    <xf numFmtId="0" fontId="17" fillId="0" borderId="10" xfId="5" applyFont="1" applyFill="1" applyBorder="1" applyAlignment="1">
      <alignment horizontal="center" vertical="center" wrapText="1"/>
    </xf>
    <xf numFmtId="0" fontId="17" fillId="0" borderId="11" xfId="5" applyFont="1" applyFill="1" applyBorder="1" applyAlignment="1">
      <alignment horizontal="center" vertical="center" wrapText="1"/>
    </xf>
    <xf numFmtId="0" fontId="17" fillId="0" borderId="12" xfId="5" applyFont="1" applyFill="1" applyBorder="1" applyAlignment="1">
      <alignment horizontal="center" vertical="center" wrapText="1"/>
    </xf>
    <xf numFmtId="0" fontId="17" fillId="0" borderId="15" xfId="5" applyFont="1" applyFill="1" applyBorder="1" applyAlignment="1">
      <alignment horizontal="center" vertical="center" wrapText="1"/>
    </xf>
    <xf numFmtId="4" fontId="14" fillId="0" borderId="13" xfId="0" applyNumberFormat="1" applyFont="1" applyFill="1" applyBorder="1" applyAlignment="1">
      <alignment vertical="center"/>
    </xf>
    <xf numFmtId="0" fontId="12" fillId="0" borderId="0" xfId="0" applyFont="1" applyFill="1" applyAlignment="1">
      <alignment horizontal="left" vertical="center" wrapText="1" readingOrder="1"/>
    </xf>
    <xf numFmtId="0" fontId="17" fillId="0" borderId="13" xfId="5" applyFont="1" applyFill="1" applyBorder="1" applyAlignment="1">
      <alignment horizontal="center" wrapText="1"/>
    </xf>
    <xf numFmtId="0" fontId="12" fillId="0" borderId="10" xfId="0" applyFont="1" applyFill="1" applyBorder="1" applyAlignment="1">
      <alignment horizontal="center" vertical="center" wrapText="1" readingOrder="1"/>
    </xf>
    <xf numFmtId="0" fontId="12" fillId="0" borderId="12" xfId="0" applyFont="1" applyFill="1" applyBorder="1" applyAlignment="1">
      <alignment horizontal="center" vertical="center" wrapText="1" readingOrder="1"/>
    </xf>
    <xf numFmtId="0" fontId="11" fillId="0" borderId="14" xfId="0" applyFont="1" applyFill="1" applyBorder="1" applyAlignment="1">
      <alignment horizontal="left" vertical="center" wrapText="1" readingOrder="1"/>
    </xf>
    <xf numFmtId="170" fontId="11" fillId="0" borderId="4" xfId="0" applyNumberFormat="1" applyFont="1" applyFill="1" applyBorder="1" applyAlignment="1">
      <alignment horizontal="right" vertical="center" wrapText="1" readingOrder="1"/>
    </xf>
  </cellXfs>
  <cellStyles count="12">
    <cellStyle name="Comma 2" xfId="6" xr:uid="{C3CA9DCB-2B4B-4F1E-B521-2B345FC80793}"/>
    <cellStyle name="Comma 2 2" xfId="8" xr:uid="{D859E55C-9E09-4249-82F5-1CE74257ABAE}"/>
    <cellStyle name="Comma 3" xfId="2" xr:uid="{59352DB1-2073-4DAB-BBAF-28044A9B96F6}"/>
    <cellStyle name="Hyperlink 2" xfId="3" xr:uid="{074FCD5F-4597-43BF-8551-9385D84EF648}"/>
    <cellStyle name="Normal" xfId="0" builtinId="0"/>
    <cellStyle name="Normal 2 2 2" xfId="5" xr:uid="{2B25C2C4-2FA8-4755-84D9-2AFC880DF050}"/>
    <cellStyle name="Normal 2 2 3" xfId="10" xr:uid="{76EB700D-3AF5-4018-B04D-813A029FB970}"/>
    <cellStyle name="Normal 2 3" xfId="11" xr:uid="{937A9F24-2294-4A32-8A00-5C35246C967C}"/>
    <cellStyle name="Normal 3" xfId="4" xr:uid="{AA5A0A36-83A4-47CE-BFDC-68B703EEF5E0}"/>
    <cellStyle name="Normal 4" xfId="9" xr:uid="{E89CF486-777C-4E2B-B533-B54F8F665D9B}"/>
    <cellStyle name="Percent" xfId="1" builtinId="5"/>
    <cellStyle name="Percent 2" xfId="7" xr:uid="{E5E3BDCC-9516-4A48-938C-4D6FE97363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0</xdr:colOff>
      <xdr:row>144</xdr:row>
      <xdr:rowOff>0</xdr:rowOff>
    </xdr:from>
    <xdr:to>
      <xdr:col>2</xdr:col>
      <xdr:colOff>2247450</xdr:colOff>
      <xdr:row>145</xdr:row>
      <xdr:rowOff>27375</xdr:rowOff>
    </xdr:to>
    <xdr:pic>
      <xdr:nvPicPr>
        <xdr:cNvPr id="2" name="Picture 1">
          <a:extLst>
            <a:ext uri="{FF2B5EF4-FFF2-40B4-BE49-F238E27FC236}">
              <a16:creationId xmlns:a16="http://schemas.microsoft.com/office/drawing/2014/main" id="{EBEC5375-8147-496D-A25F-B2890C0745E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25431750"/>
          <a:ext cx="38857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149</xdr:row>
      <xdr:rowOff>66675</xdr:rowOff>
    </xdr:from>
    <xdr:to>
      <xdr:col>2</xdr:col>
      <xdr:colOff>2228400</xdr:colOff>
      <xdr:row>149</xdr:row>
      <xdr:rowOff>2046675</xdr:rowOff>
    </xdr:to>
    <xdr:pic>
      <xdr:nvPicPr>
        <xdr:cNvPr id="3" name="Picture 2">
          <a:extLst>
            <a:ext uri="{FF2B5EF4-FFF2-40B4-BE49-F238E27FC236}">
              <a16:creationId xmlns:a16="http://schemas.microsoft.com/office/drawing/2014/main" id="{B4905F76-C018-4C15-88CA-4836F5D58CD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28098750"/>
          <a:ext cx="39524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111</xdr:row>
      <xdr:rowOff>161924</xdr:rowOff>
    </xdr:from>
    <xdr:to>
      <xdr:col>2</xdr:col>
      <xdr:colOff>2496299</xdr:colOff>
      <xdr:row>124</xdr:row>
      <xdr:rowOff>36899</xdr:rowOff>
    </xdr:to>
    <xdr:pic>
      <xdr:nvPicPr>
        <xdr:cNvPr id="2" name="Picture 1">
          <a:extLst>
            <a:ext uri="{FF2B5EF4-FFF2-40B4-BE49-F238E27FC236}">
              <a16:creationId xmlns:a16="http://schemas.microsoft.com/office/drawing/2014/main" id="{C4289858-FD40-4836-9592-120F8FA817D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1202649"/>
          <a:ext cx="390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19048</xdr:colOff>
      <xdr:row>107</xdr:row>
      <xdr:rowOff>9525</xdr:rowOff>
    </xdr:from>
    <xdr:to>
      <xdr:col>2</xdr:col>
      <xdr:colOff>2515348</xdr:colOff>
      <xdr:row>108</xdr:row>
      <xdr:rowOff>36900</xdr:rowOff>
    </xdr:to>
    <xdr:pic>
      <xdr:nvPicPr>
        <xdr:cNvPr id="3" name="Picture 2">
          <a:extLst>
            <a:ext uri="{FF2B5EF4-FFF2-40B4-BE49-F238E27FC236}">
              <a16:creationId xmlns:a16="http://schemas.microsoft.com/office/drawing/2014/main" id="{FEBCF4B3-FA34-4BB7-BEA3-01F8DAE6989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09573" y="18611850"/>
          <a:ext cx="3906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142</xdr:row>
      <xdr:rowOff>0</xdr:rowOff>
    </xdr:from>
    <xdr:to>
      <xdr:col>2</xdr:col>
      <xdr:colOff>2314126</xdr:colOff>
      <xdr:row>154</xdr:row>
      <xdr:rowOff>36900</xdr:rowOff>
    </xdr:to>
    <xdr:pic>
      <xdr:nvPicPr>
        <xdr:cNvPr id="2" name="Picture 1">
          <a:extLst>
            <a:ext uri="{FF2B5EF4-FFF2-40B4-BE49-F238E27FC236}">
              <a16:creationId xmlns:a16="http://schemas.microsoft.com/office/drawing/2014/main" id="{99E4152B-26D3-42EB-B174-1231DDF4CB0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27308175"/>
          <a:ext cx="39524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136</xdr:row>
      <xdr:rowOff>66674</xdr:rowOff>
    </xdr:from>
    <xdr:to>
      <xdr:col>2</xdr:col>
      <xdr:colOff>2314125</xdr:colOff>
      <xdr:row>137</xdr:row>
      <xdr:rowOff>1979999</xdr:rowOff>
    </xdr:to>
    <xdr:pic>
      <xdr:nvPicPr>
        <xdr:cNvPr id="3" name="Picture 2">
          <a:extLst>
            <a:ext uri="{FF2B5EF4-FFF2-40B4-BE49-F238E27FC236}">
              <a16:creationId xmlns:a16="http://schemas.microsoft.com/office/drawing/2014/main" id="{D68D724B-CF79-4B67-925B-BCA7ACC6A24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24526874"/>
          <a:ext cx="39524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159</xdr:row>
      <xdr:rowOff>0</xdr:rowOff>
    </xdr:from>
    <xdr:to>
      <xdr:col>2</xdr:col>
      <xdr:colOff>2314124</xdr:colOff>
      <xdr:row>159</xdr:row>
      <xdr:rowOff>1980000</xdr:rowOff>
    </xdr:to>
    <xdr:pic>
      <xdr:nvPicPr>
        <xdr:cNvPr id="2" name="Picture 1">
          <a:extLst>
            <a:ext uri="{FF2B5EF4-FFF2-40B4-BE49-F238E27FC236}">
              <a16:creationId xmlns:a16="http://schemas.microsoft.com/office/drawing/2014/main" id="{B9A413F1-287E-459D-A95D-2162FD0AA7D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0460950"/>
          <a:ext cx="40191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153</xdr:row>
      <xdr:rowOff>0</xdr:rowOff>
    </xdr:from>
    <xdr:to>
      <xdr:col>2</xdr:col>
      <xdr:colOff>2314124</xdr:colOff>
      <xdr:row>154</xdr:row>
      <xdr:rowOff>27375</xdr:rowOff>
    </xdr:to>
    <xdr:pic>
      <xdr:nvPicPr>
        <xdr:cNvPr id="3" name="Picture 2">
          <a:extLst>
            <a:ext uri="{FF2B5EF4-FFF2-40B4-BE49-F238E27FC236}">
              <a16:creationId xmlns:a16="http://schemas.microsoft.com/office/drawing/2014/main" id="{DC19DD6A-253B-488A-ABEF-4D42809ED76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698700"/>
          <a:ext cx="40191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189</xdr:row>
      <xdr:rowOff>200025</xdr:rowOff>
    </xdr:from>
    <xdr:to>
      <xdr:col>2</xdr:col>
      <xdr:colOff>2314125</xdr:colOff>
      <xdr:row>189</xdr:row>
      <xdr:rowOff>2180025</xdr:rowOff>
    </xdr:to>
    <xdr:pic>
      <xdr:nvPicPr>
        <xdr:cNvPr id="2" name="Picture 1">
          <a:extLst>
            <a:ext uri="{FF2B5EF4-FFF2-40B4-BE49-F238E27FC236}">
              <a16:creationId xmlns:a16="http://schemas.microsoft.com/office/drawing/2014/main" id="{14E1C38A-0EBA-4DF2-8026-6368944EBEA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37557075"/>
          <a:ext cx="39524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184</xdr:row>
      <xdr:rowOff>76200</xdr:rowOff>
    </xdr:from>
    <xdr:to>
      <xdr:col>2</xdr:col>
      <xdr:colOff>2314124</xdr:colOff>
      <xdr:row>185</xdr:row>
      <xdr:rowOff>103575</xdr:rowOff>
    </xdr:to>
    <xdr:pic>
      <xdr:nvPicPr>
        <xdr:cNvPr id="3" name="Picture 2">
          <a:extLst>
            <a:ext uri="{FF2B5EF4-FFF2-40B4-BE49-F238E27FC236}">
              <a16:creationId xmlns:a16="http://schemas.microsoft.com/office/drawing/2014/main" id="{16B60A77-4CFF-4ABE-AB40-85699EB8BBB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4832925"/>
          <a:ext cx="40191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219</xdr:row>
      <xdr:rowOff>0</xdr:rowOff>
    </xdr:from>
    <xdr:to>
      <xdr:col>2</xdr:col>
      <xdr:colOff>2314125</xdr:colOff>
      <xdr:row>219</xdr:row>
      <xdr:rowOff>1980000</xdr:rowOff>
    </xdr:to>
    <xdr:pic>
      <xdr:nvPicPr>
        <xdr:cNvPr id="4" name="Picture 3">
          <a:extLst>
            <a:ext uri="{FF2B5EF4-FFF2-40B4-BE49-F238E27FC236}">
              <a16:creationId xmlns:a16="http://schemas.microsoft.com/office/drawing/2014/main" id="{C74E2182-EB54-40E2-9AB4-7B1C097BDF7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40347900"/>
          <a:ext cx="39524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214</xdr:row>
      <xdr:rowOff>0</xdr:rowOff>
    </xdr:from>
    <xdr:to>
      <xdr:col>2</xdr:col>
      <xdr:colOff>2314125</xdr:colOff>
      <xdr:row>215</xdr:row>
      <xdr:rowOff>27375</xdr:rowOff>
    </xdr:to>
    <xdr:pic>
      <xdr:nvPicPr>
        <xdr:cNvPr id="5" name="Picture 4">
          <a:extLst>
            <a:ext uri="{FF2B5EF4-FFF2-40B4-BE49-F238E27FC236}">
              <a16:creationId xmlns:a16="http://schemas.microsoft.com/office/drawing/2014/main" id="{B7DEFEA7-6B9F-4C0D-92E1-4BF135BD19D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37747575"/>
          <a:ext cx="39524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164</xdr:row>
      <xdr:rowOff>0</xdr:rowOff>
    </xdr:from>
    <xdr:to>
      <xdr:col>2</xdr:col>
      <xdr:colOff>2314124</xdr:colOff>
      <xdr:row>165</xdr:row>
      <xdr:rowOff>27375</xdr:rowOff>
    </xdr:to>
    <xdr:pic>
      <xdr:nvPicPr>
        <xdr:cNvPr id="2" name="Picture 1">
          <a:extLst>
            <a:ext uri="{FF2B5EF4-FFF2-40B4-BE49-F238E27FC236}">
              <a16:creationId xmlns:a16="http://schemas.microsoft.com/office/drawing/2014/main" id="{E568E68C-1C7C-43A7-81FE-C2283FF6B15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0232350"/>
          <a:ext cx="40191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169</xdr:row>
      <xdr:rowOff>0</xdr:rowOff>
    </xdr:from>
    <xdr:to>
      <xdr:col>2</xdr:col>
      <xdr:colOff>2314125</xdr:colOff>
      <xdr:row>169</xdr:row>
      <xdr:rowOff>1980000</xdr:rowOff>
    </xdr:to>
    <xdr:pic>
      <xdr:nvPicPr>
        <xdr:cNvPr id="3" name="Picture 2">
          <a:extLst>
            <a:ext uri="{FF2B5EF4-FFF2-40B4-BE49-F238E27FC236}">
              <a16:creationId xmlns:a16="http://schemas.microsoft.com/office/drawing/2014/main" id="{61F2EB5F-3D5F-45B1-BE2C-BA345953F73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32832675"/>
          <a:ext cx="39524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200</xdr:row>
      <xdr:rowOff>0</xdr:rowOff>
    </xdr:from>
    <xdr:to>
      <xdr:col>2</xdr:col>
      <xdr:colOff>2161724</xdr:colOff>
      <xdr:row>200</xdr:row>
      <xdr:rowOff>1980000</xdr:rowOff>
    </xdr:to>
    <xdr:pic>
      <xdr:nvPicPr>
        <xdr:cNvPr id="4" name="Picture 3">
          <a:extLst>
            <a:ext uri="{FF2B5EF4-FFF2-40B4-BE49-F238E27FC236}">
              <a16:creationId xmlns:a16="http://schemas.microsoft.com/office/drawing/2014/main" id="{F99C98C2-01C2-4313-865F-DF4FB15B96A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40805100"/>
          <a:ext cx="38667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194</xdr:row>
      <xdr:rowOff>0</xdr:rowOff>
    </xdr:from>
    <xdr:to>
      <xdr:col>2</xdr:col>
      <xdr:colOff>2161724</xdr:colOff>
      <xdr:row>195</xdr:row>
      <xdr:rowOff>27375</xdr:rowOff>
    </xdr:to>
    <xdr:pic>
      <xdr:nvPicPr>
        <xdr:cNvPr id="5" name="Picture 4">
          <a:extLst>
            <a:ext uri="{FF2B5EF4-FFF2-40B4-BE49-F238E27FC236}">
              <a16:creationId xmlns:a16="http://schemas.microsoft.com/office/drawing/2014/main" id="{A723F241-193F-4361-9EE0-E049C21FA3A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7880925"/>
          <a:ext cx="38667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2285549</xdr:colOff>
      <xdr:row>136</xdr:row>
      <xdr:rowOff>27375</xdr:rowOff>
    </xdr:to>
    <xdr:pic>
      <xdr:nvPicPr>
        <xdr:cNvPr id="2" name="Picture 1">
          <a:extLst>
            <a:ext uri="{FF2B5EF4-FFF2-40B4-BE49-F238E27FC236}">
              <a16:creationId xmlns:a16="http://schemas.microsoft.com/office/drawing/2014/main" id="{C41087E1-8225-4883-8211-7F740719C79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222075"/>
          <a:ext cx="39905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140</xdr:row>
      <xdr:rowOff>38101</xdr:rowOff>
    </xdr:from>
    <xdr:to>
      <xdr:col>2</xdr:col>
      <xdr:colOff>2295075</xdr:colOff>
      <xdr:row>140</xdr:row>
      <xdr:rowOff>2018101</xdr:rowOff>
    </xdr:to>
    <xdr:pic>
      <xdr:nvPicPr>
        <xdr:cNvPr id="3" name="Picture 2">
          <a:extLst>
            <a:ext uri="{FF2B5EF4-FFF2-40B4-BE49-F238E27FC236}">
              <a16:creationId xmlns:a16="http://schemas.microsoft.com/office/drawing/2014/main" id="{A9B3B323-E814-49D1-952D-76BDB4CE39D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26860501"/>
          <a:ext cx="39238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380999</xdr:colOff>
      <xdr:row>156</xdr:row>
      <xdr:rowOff>161925</xdr:rowOff>
    </xdr:from>
    <xdr:to>
      <xdr:col>2</xdr:col>
      <xdr:colOff>2180774</xdr:colOff>
      <xdr:row>157</xdr:row>
      <xdr:rowOff>46425</xdr:rowOff>
    </xdr:to>
    <xdr:pic>
      <xdr:nvPicPr>
        <xdr:cNvPr id="2" name="Picture 1">
          <a:extLst>
            <a:ext uri="{FF2B5EF4-FFF2-40B4-BE49-F238E27FC236}">
              <a16:creationId xmlns:a16="http://schemas.microsoft.com/office/drawing/2014/main" id="{EECC4323-D888-4F3C-A5D1-7B5BD272AF16}"/>
            </a:ext>
          </a:extLst>
        </xdr:cNvPr>
        <xdr:cNvPicPr>
          <a:picLocks/>
        </xdr:cNvPicPr>
      </xdr:nvPicPr>
      <xdr:blipFill>
        <a:blip xmlns:r="http://schemas.openxmlformats.org/officeDocument/2006/relationships" r:embed="rId1"/>
        <a:stretch>
          <a:fillRect/>
        </a:stretch>
      </xdr:blipFill>
      <xdr:spPr>
        <a:xfrm>
          <a:off x="380999" y="30270450"/>
          <a:ext cx="3600000" cy="1980000"/>
        </a:xfrm>
        <a:prstGeom prst="rect">
          <a:avLst/>
        </a:prstGeom>
        <a:noFill/>
      </xdr:spPr>
    </xdr:pic>
    <xdr:clientData/>
  </xdr:twoCellAnchor>
  <xdr:twoCellAnchor editAs="oneCell">
    <xdr:from>
      <xdr:col>1</xdr:col>
      <xdr:colOff>47624</xdr:colOff>
      <xdr:row>151</xdr:row>
      <xdr:rowOff>9525</xdr:rowOff>
    </xdr:from>
    <xdr:to>
      <xdr:col>2</xdr:col>
      <xdr:colOff>2237924</xdr:colOff>
      <xdr:row>152</xdr:row>
      <xdr:rowOff>36900</xdr:rowOff>
    </xdr:to>
    <xdr:pic>
      <xdr:nvPicPr>
        <xdr:cNvPr id="5" name="Picture 4">
          <a:extLst>
            <a:ext uri="{FF2B5EF4-FFF2-40B4-BE49-F238E27FC236}">
              <a16:creationId xmlns:a16="http://schemas.microsoft.com/office/drawing/2014/main" id="{0B120176-0BEC-841A-F6BF-7125AC7FD832}"/>
            </a:ext>
          </a:extLst>
        </xdr:cNvPr>
        <xdr:cNvPicPr>
          <a:picLocks/>
        </xdr:cNvPicPr>
      </xdr:nvPicPr>
      <xdr:blipFill>
        <a:blip xmlns:r="http://schemas.openxmlformats.org/officeDocument/2006/relationships" r:embed="rId2"/>
        <a:stretch>
          <a:fillRect/>
        </a:stretch>
      </xdr:blipFill>
      <xdr:spPr>
        <a:xfrm>
          <a:off x="438149" y="27517725"/>
          <a:ext cx="3600000" cy="19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DEBT_BACKOFFICE\Debt_Factsheets\2026%20-%20Fortnightly%20Portfolio\31-Jan-2026\OBIP%20Consol%20Debt%20Holding%20-%2031%2001%202026%20-%20Bala.xlsx" TargetMode="External"/><Relationship Id="rId1" Type="http://schemas.openxmlformats.org/officeDocument/2006/relationships/externalLinkPath" Target="Working/OBIP%20Consol%20Debt%20Holding%20-%2031%2001%202026%20-%20Ba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bt Holding Summary"/>
      <sheetName val="Debt Holding Consolidated"/>
      <sheetName val="SFRLTP"/>
      <sheetName val="SFRSTP"/>
      <sheetName val="SMMF"/>
      <sheetName val="SPLDF"/>
      <sheetName val="SPMON"/>
      <sheetName val="SPSDF"/>
      <sheetName val="SPUSDF"/>
      <sheetName val="SUNBDS"/>
      <sheetName val="SUNMIA"/>
      <sheetName val="SUNONF"/>
      <sheetName val="SPAHF"/>
      <sheetName val="SPESF"/>
      <sheetName val="SPARF"/>
      <sheetName val="SPBAF"/>
      <sheetName val="SUNMAF"/>
      <sheetName val="CAPEXG"/>
      <sheetName val="MIDCAP"/>
      <sheetName val="MULTIP"/>
      <sheetName val="PMFUCF"/>
      <sheetName val="SLTADV3"/>
      <sheetName val="SLTADV4"/>
      <sheetName val="SLTAX2"/>
      <sheetName val="SLTAX3"/>
      <sheetName val="SLTAX4"/>
      <sheetName val="SLTAX5"/>
      <sheetName val="SLTAX6"/>
      <sheetName val="SMILE"/>
      <sheetName val="SPFOCUS"/>
      <sheetName val="SPMUCF"/>
      <sheetName val="SPPNB"/>
      <sheetName val="SPSN100"/>
      <sheetName val="SPTAX"/>
      <sheetName val="SRURAL"/>
      <sheetName val="SSFUND"/>
      <sheetName val="STAX"/>
      <sheetName val="SUNBCF"/>
      <sheetName val="SUNCYF"/>
      <sheetName val="SUNFCF"/>
      <sheetName val="SUNFOP"/>
      <sheetName val="SUNIPA"/>
      <sheetName val="SUNMFF"/>
    </sheetNames>
    <sheetDataSet>
      <sheetData sheetId="0"/>
      <sheetData sheetId="1">
        <row r="1">
          <cell r="C1" t="str">
            <v>ISIN_CODE</v>
          </cell>
          <cell r="D1" t="str">
            <v>SECURITY</v>
          </cell>
          <cell r="E1" t="str">
            <v>ASSET_TYPE</v>
          </cell>
          <cell r="F1" t="str">
            <v>ISSUER_NAME</v>
          </cell>
          <cell r="G1" t="str">
            <v>SECURITY_NAME</v>
          </cell>
          <cell r="H1" t="str">
            <v>COUPON</v>
          </cell>
          <cell r="I1" t="str">
            <v>MAT_DATE</v>
          </cell>
          <cell r="J1" t="str">
            <v>RATING</v>
          </cell>
          <cell r="K1" t="str">
            <v>MDUR</v>
          </cell>
          <cell r="L1" t="str">
            <v>FACE_VALUE</v>
          </cell>
          <cell r="M1" t="str">
            <v>UNITS</v>
          </cell>
          <cell r="N1" t="str">
            <v>YIELD</v>
          </cell>
        </row>
        <row r="2">
          <cell r="C2" t="str">
            <v>INE494B04019</v>
          </cell>
          <cell r="D2" t="str">
            <v>AU0505NCRPS</v>
          </cell>
          <cell r="E2" t="str">
            <v>RPRF</v>
          </cell>
          <cell r="F2" t="str">
            <v>TVS Motor Company Ltd</v>
          </cell>
          <cell r="G2" t="str">
            <v>TVS Motor Company Ltd 6.00% (Cumulative Non-Convertible Redeemable Preference Share) 01-Sep-2026</v>
          </cell>
          <cell r="H2">
            <v>0</v>
          </cell>
          <cell r="I2" t="str">
            <v>01-09-2026</v>
          </cell>
          <cell r="J2"/>
          <cell r="K2">
            <v>0.58082199999999995</v>
          </cell>
          <cell r="L2">
            <v>10</v>
          </cell>
          <cell r="M2">
            <v>1862960</v>
          </cell>
          <cell r="N2">
            <v>6.3449999999999998</v>
          </cell>
        </row>
        <row r="3">
          <cell r="C3" t="str">
            <v>INF0RQ622028</v>
          </cell>
          <cell r="D3" t="str">
            <v>CDMDF23</v>
          </cell>
          <cell r="E3" t="str">
            <v>CDMDF</v>
          </cell>
          <cell r="F3" t="str">
            <v>Corporate Debt Market Development Fund</v>
          </cell>
          <cell r="G3" t="str">
            <v>Corporate Debt Market Development Fund - Class A2</v>
          </cell>
          <cell r="H3">
            <v>0</v>
          </cell>
          <cell r="I3"/>
          <cell r="J3"/>
          <cell r="K3">
            <v>0</v>
          </cell>
          <cell r="L3">
            <v>10000</v>
          </cell>
          <cell r="M3">
            <v>2586.3710000000001</v>
          </cell>
          <cell r="N3">
            <v>0</v>
          </cell>
        </row>
        <row r="4">
          <cell r="C4" t="str">
            <v>INE144H14HX3</v>
          </cell>
          <cell r="D4" t="str">
            <v>FI35118CP217</v>
          </cell>
          <cell r="E4" t="str">
            <v>CMP</v>
          </cell>
          <cell r="F4" t="str">
            <v>Deutsche Investments India Private Ltd</v>
          </cell>
          <cell r="G4" t="str">
            <v>Deutsche Investments India Private Ltd CMP MD 09-03-2026</v>
          </cell>
          <cell r="H4">
            <v>0</v>
          </cell>
          <cell r="I4" t="str">
            <v>09-03-2026</v>
          </cell>
          <cell r="J4" t="str">
            <v>CRISIL A1+</v>
          </cell>
          <cell r="K4">
            <v>0.1</v>
          </cell>
          <cell r="L4">
            <v>500000</v>
          </cell>
          <cell r="M4">
            <v>200</v>
          </cell>
          <cell r="N4">
            <v>7.3</v>
          </cell>
        </row>
        <row r="5">
          <cell r="C5" t="str">
            <v>INE160A16RK5</v>
          </cell>
          <cell r="D5" t="str">
            <v>FI3316CD389</v>
          </cell>
          <cell r="E5" t="str">
            <v>COD</v>
          </cell>
          <cell r="F5" t="str">
            <v>Punjab National Bank</v>
          </cell>
          <cell r="G5" t="str">
            <v>Punjab National Bank COD MD 18-03-2026</v>
          </cell>
          <cell r="H5">
            <v>0</v>
          </cell>
          <cell r="I5" t="str">
            <v>18-03-2026</v>
          </cell>
          <cell r="J5" t="str">
            <v>CRISIL A1+</v>
          </cell>
          <cell r="K5">
            <v>0.13</v>
          </cell>
          <cell r="L5">
            <v>500000</v>
          </cell>
          <cell r="M5">
            <v>100</v>
          </cell>
          <cell r="N5">
            <v>6.6703000000000001</v>
          </cell>
        </row>
        <row r="6">
          <cell r="C6" t="str">
            <v>IN0020230051</v>
          </cell>
          <cell r="D6" t="str">
            <v>7.30GSE190653</v>
          </cell>
          <cell r="E6" t="str">
            <v>GSE</v>
          </cell>
          <cell r="F6" t="str">
            <v>Govt. of India - GSec / TBL</v>
          </cell>
          <cell r="G6" t="str">
            <v>7.30% Government Securities - 19/06/2053</v>
          </cell>
          <cell r="H6">
            <v>7.3</v>
          </cell>
          <cell r="I6" t="str">
            <v>19-06-2053</v>
          </cell>
          <cell r="J6" t="str">
            <v>Sovereign</v>
          </cell>
          <cell r="K6">
            <v>12.0589</v>
          </cell>
          <cell r="L6">
            <v>100</v>
          </cell>
          <cell r="M6">
            <v>500000</v>
          </cell>
          <cell r="N6">
            <v>7.4935</v>
          </cell>
        </row>
        <row r="7">
          <cell r="C7" t="str">
            <v>IN0020230077</v>
          </cell>
          <cell r="D7" t="str">
            <v>7.18GSE240737</v>
          </cell>
          <cell r="E7" t="str">
            <v>GSE</v>
          </cell>
          <cell r="F7" t="str">
            <v>Govt. of India - GSec / TBL</v>
          </cell>
          <cell r="G7" t="str">
            <v>7.18%  Government Securities - 24/07/2037</v>
          </cell>
          <cell r="H7">
            <v>7.18</v>
          </cell>
          <cell r="I7" t="str">
            <v>24-07-2037</v>
          </cell>
          <cell r="J7" t="str">
            <v>Sovereign</v>
          </cell>
          <cell r="K7">
            <v>8.0352999999999994</v>
          </cell>
          <cell r="L7">
            <v>100</v>
          </cell>
          <cell r="M7">
            <v>500000</v>
          </cell>
          <cell r="N7">
            <v>7.0507</v>
          </cell>
        </row>
        <row r="8">
          <cell r="C8" t="str">
            <v>IN0020230135</v>
          </cell>
          <cell r="D8" t="str">
            <v>7.32GSE131130</v>
          </cell>
          <cell r="E8" t="str">
            <v>GSE</v>
          </cell>
          <cell r="F8" t="str">
            <v>Govt. of India - GSec / TBL</v>
          </cell>
          <cell r="G8" t="str">
            <v>7.32% Government Securities-13/11/2030</v>
          </cell>
          <cell r="H8">
            <v>7.32</v>
          </cell>
          <cell r="I8" t="str">
            <v>13-11-2030</v>
          </cell>
          <cell r="J8" t="str">
            <v>Sovereign</v>
          </cell>
          <cell r="K8">
            <v>4.0750999999999999</v>
          </cell>
          <cell r="L8">
            <v>100</v>
          </cell>
          <cell r="M8">
            <v>1000000</v>
          </cell>
          <cell r="N8">
            <v>6.5164999999999997</v>
          </cell>
        </row>
        <row r="9">
          <cell r="C9" t="str">
            <v>IN0020240126</v>
          </cell>
          <cell r="D9" t="str">
            <v>6.79GSE071034</v>
          </cell>
          <cell r="E9" t="str">
            <v>GSE</v>
          </cell>
          <cell r="F9" t="str">
            <v>Govt. of India - GSec / TBL</v>
          </cell>
          <cell r="G9" t="str">
            <v>6.79% Central Government Securities 07/10/2034</v>
          </cell>
          <cell r="H9">
            <v>6.79</v>
          </cell>
          <cell r="I9" t="str">
            <v>07-10-2034</v>
          </cell>
          <cell r="J9" t="str">
            <v>Sovereign</v>
          </cell>
          <cell r="K9">
            <v>6.5663999999999998</v>
          </cell>
          <cell r="L9">
            <v>100</v>
          </cell>
          <cell r="M9">
            <v>1500000</v>
          </cell>
          <cell r="N9">
            <v>6.8475000000000001</v>
          </cell>
        </row>
        <row r="10">
          <cell r="C10" t="str">
            <v>IN0020250091</v>
          </cell>
          <cell r="D10" t="str">
            <v>6.48GSE061035</v>
          </cell>
          <cell r="E10" t="str">
            <v>GSE</v>
          </cell>
          <cell r="F10" t="str">
            <v>Govt. of India - GSec / TBL</v>
          </cell>
          <cell r="G10" t="str">
            <v>6.48% Central Government Securities 06/10/2035</v>
          </cell>
          <cell r="H10">
            <v>6.48</v>
          </cell>
          <cell r="I10" t="str">
            <v>06-10-2035</v>
          </cell>
          <cell r="J10" t="str">
            <v>Sovereign</v>
          </cell>
          <cell r="K10">
            <v>7.1700999999999997</v>
          </cell>
          <cell r="L10">
            <v>100</v>
          </cell>
          <cell r="M10">
            <v>7500000</v>
          </cell>
          <cell r="N10">
            <v>6.8072999999999997</v>
          </cell>
        </row>
        <row r="11">
          <cell r="C11" t="str">
            <v>IN1920230100</v>
          </cell>
          <cell r="D11" t="str">
            <v>7.72KSGS061235</v>
          </cell>
          <cell r="E11" t="str">
            <v>GSE</v>
          </cell>
          <cell r="F11" t="str">
            <v>Govt. of India - GSec / TBL</v>
          </cell>
          <cell r="G11" t="str">
            <v>7.72% Karnataka State Government Securities - 06/12/2035</v>
          </cell>
          <cell r="H11">
            <v>7.72</v>
          </cell>
          <cell r="I11" t="str">
            <v>06-12-2035</v>
          </cell>
          <cell r="J11" t="str">
            <v>Sovereign</v>
          </cell>
          <cell r="K11">
            <v>7.0251000000000001</v>
          </cell>
          <cell r="L11">
            <v>100</v>
          </cell>
          <cell r="M11">
            <v>1000000</v>
          </cell>
          <cell r="N11">
            <v>7.5670000000000002</v>
          </cell>
        </row>
        <row r="12">
          <cell r="C12" t="str">
            <v>INE020B08EK4</v>
          </cell>
          <cell r="D12" t="str">
            <v>UT47NC317</v>
          </cell>
          <cell r="E12" t="str">
            <v>NCD</v>
          </cell>
          <cell r="F12" t="str">
            <v>REC LTD</v>
          </cell>
          <cell r="G12" t="str">
            <v>7.46% REC Ltd  NCD  MD 30-06-2028</v>
          </cell>
          <cell r="H12">
            <v>7.46</v>
          </cell>
          <cell r="I12" t="str">
            <v>30-06-2028</v>
          </cell>
          <cell r="J12" t="str">
            <v>ICRA AAA</v>
          </cell>
          <cell r="K12">
            <v>2.2059000000000002</v>
          </cell>
          <cell r="L12">
            <v>100000</v>
          </cell>
          <cell r="M12">
            <v>2500</v>
          </cell>
          <cell r="N12">
            <v>7.0740999999999996</v>
          </cell>
        </row>
        <row r="13">
          <cell r="C13" t="str">
            <v>INE020B08FW6</v>
          </cell>
          <cell r="D13" t="str">
            <v>UT47NC326</v>
          </cell>
          <cell r="E13" t="str">
            <v>NCD</v>
          </cell>
          <cell r="F13" t="str">
            <v>REC LTD</v>
          </cell>
          <cell r="G13" t="str">
            <v>6.52% REC Ltd NCD MD 31-01-2028 Series 248 (A)</v>
          </cell>
          <cell r="H13">
            <v>6.52</v>
          </cell>
          <cell r="I13" t="str">
            <v>31-01-2028</v>
          </cell>
          <cell r="J13" t="str">
            <v>ICRA AAA</v>
          </cell>
          <cell r="K13">
            <v>1.9358</v>
          </cell>
          <cell r="L13">
            <v>100000</v>
          </cell>
          <cell r="M13">
            <v>500</v>
          </cell>
          <cell r="N13">
            <v>7.0467000000000004</v>
          </cell>
        </row>
        <row r="14">
          <cell r="C14" t="str">
            <v>INE020B08FX4</v>
          </cell>
          <cell r="D14" t="str">
            <v>UT47NC324</v>
          </cell>
          <cell r="E14" t="str">
            <v>NCD</v>
          </cell>
          <cell r="F14" t="str">
            <v>REC LTD</v>
          </cell>
          <cell r="G14" t="str">
            <v>6.37% REC Ltd NCD MD 31-03-2027 Series 249 A</v>
          </cell>
          <cell r="H14">
            <v>6.37</v>
          </cell>
          <cell r="I14" t="str">
            <v>31-03-2027</v>
          </cell>
          <cell r="J14" t="str">
            <v>ICRA AAA</v>
          </cell>
          <cell r="K14">
            <v>1.1102000000000001</v>
          </cell>
          <cell r="L14">
            <v>100000</v>
          </cell>
          <cell r="M14">
            <v>2500</v>
          </cell>
          <cell r="N14">
            <v>7.16</v>
          </cell>
        </row>
        <row r="15">
          <cell r="C15" t="str">
            <v>INE041007167</v>
          </cell>
          <cell r="D15" t="str">
            <v>FI3446NC201</v>
          </cell>
          <cell r="E15" t="str">
            <v>NCD</v>
          </cell>
          <cell r="F15" t="str">
            <v>Embassy Office Parks REIT</v>
          </cell>
          <cell r="G15" t="str">
            <v>7.21% Embassy Office Parks REIT NCD MD 17-03-2028 Series XIII A NCD</v>
          </cell>
          <cell r="H15">
            <v>7.21</v>
          </cell>
          <cell r="I15" t="str">
            <v>17-03-2028</v>
          </cell>
          <cell r="J15" t="str">
            <v>CRISIL AAA</v>
          </cell>
          <cell r="K15">
            <v>1.9746999999999999</v>
          </cell>
          <cell r="L15">
            <v>100000</v>
          </cell>
          <cell r="M15">
            <v>2500</v>
          </cell>
          <cell r="N15">
            <v>7.6143999999999998</v>
          </cell>
        </row>
        <row r="16">
          <cell r="C16" t="str">
            <v>INE053F08411</v>
          </cell>
          <cell r="D16" t="str">
            <v>FI3567IRFC252</v>
          </cell>
          <cell r="E16" t="str">
            <v>NCD</v>
          </cell>
          <cell r="F16" t="str">
            <v>Indian Railway Finance Corporation Ltd</v>
          </cell>
          <cell r="G16" t="str">
            <v>7.37%  Indian Railway Finance Corporation Ltd NCD MD 31-07-2029</v>
          </cell>
          <cell r="H16">
            <v>7.37</v>
          </cell>
          <cell r="I16" t="str">
            <v>31-07-2029</v>
          </cell>
          <cell r="J16" t="str">
            <v>ICRA AAA</v>
          </cell>
          <cell r="K16">
            <v>3.0289000000000001</v>
          </cell>
          <cell r="L16">
            <v>100000</v>
          </cell>
          <cell r="M16">
            <v>4000</v>
          </cell>
          <cell r="N16">
            <v>7.2024999999999997</v>
          </cell>
        </row>
        <row r="17">
          <cell r="C17" t="str">
            <v>INE062A08488</v>
          </cell>
          <cell r="D17" t="str">
            <v>FI3302NC208</v>
          </cell>
          <cell r="E17" t="str">
            <v>NCD</v>
          </cell>
          <cell r="F17" t="str">
            <v>State Bank of India</v>
          </cell>
          <cell r="G17" t="str">
            <v>6.93% State Bank of India NCD MD 20-10-2035 - Tier 2 Bond Series 1 (Call 20.10.2030)</v>
          </cell>
          <cell r="H17">
            <v>6.93</v>
          </cell>
          <cell r="I17" t="str">
            <v>20-10-2035</v>
          </cell>
          <cell r="J17" t="str">
            <v>ICRA AAA</v>
          </cell>
          <cell r="K17">
            <v>7.2359999999999998</v>
          </cell>
          <cell r="L17">
            <v>10000000</v>
          </cell>
          <cell r="M17">
            <v>15</v>
          </cell>
          <cell r="N17">
            <v>7.0716999999999999</v>
          </cell>
        </row>
        <row r="18">
          <cell r="C18" t="str">
            <v>INE115A07MW4</v>
          </cell>
          <cell r="D18" t="str">
            <v>FILICNC370</v>
          </cell>
          <cell r="E18" t="str">
            <v>NCD</v>
          </cell>
          <cell r="F18" t="str">
            <v>LIC Housing Finance Ltd</v>
          </cell>
          <cell r="G18" t="str">
            <v>7.95% LIC Housing Finance Ltd NCD 29 01 2028</v>
          </cell>
          <cell r="H18">
            <v>7.95</v>
          </cell>
          <cell r="I18" t="str">
            <v>29-01-2028</v>
          </cell>
          <cell r="J18" t="str">
            <v>CRISIL AAA</v>
          </cell>
          <cell r="K18">
            <v>1.9186000000000001</v>
          </cell>
          <cell r="L18">
            <v>1000000</v>
          </cell>
          <cell r="M18">
            <v>100</v>
          </cell>
          <cell r="N18">
            <v>7.29</v>
          </cell>
        </row>
        <row r="19">
          <cell r="C19" t="str">
            <v>INE115A07QJ2</v>
          </cell>
          <cell r="D19" t="str">
            <v>FILICNC369</v>
          </cell>
          <cell r="E19" t="str">
            <v>NCD</v>
          </cell>
          <cell r="F19" t="str">
            <v>LIC Housing Finance Ltd</v>
          </cell>
          <cell r="G19" t="str">
            <v>7.70%  LIC Housing Finance Ltd NCD MD 16-05-2028- 434 OPTION I</v>
          </cell>
          <cell r="H19">
            <v>7.7</v>
          </cell>
          <cell r="I19" t="str">
            <v>16-05-2028</v>
          </cell>
          <cell r="J19" t="str">
            <v>CRISIL AAA</v>
          </cell>
          <cell r="K19">
            <v>2.0767000000000002</v>
          </cell>
          <cell r="L19">
            <v>1000000</v>
          </cell>
          <cell r="M19">
            <v>300</v>
          </cell>
          <cell r="N19">
            <v>7.3</v>
          </cell>
        </row>
        <row r="20">
          <cell r="C20" t="str">
            <v>INE115A07QY1</v>
          </cell>
          <cell r="D20" t="str">
            <v>FILICNC379</v>
          </cell>
          <cell r="E20" t="str">
            <v>NCD</v>
          </cell>
          <cell r="F20" t="str">
            <v>LIC Housing Finance Ltd</v>
          </cell>
          <cell r="G20" t="str">
            <v>7.57% LIC Housing Finance Ltd NCD MD 18-10-2029</v>
          </cell>
          <cell r="H20">
            <v>7.57</v>
          </cell>
          <cell r="I20" t="str">
            <v>18-10-2029</v>
          </cell>
          <cell r="J20" t="str">
            <v>CRISIL AAA</v>
          </cell>
          <cell r="K20">
            <v>3.3083</v>
          </cell>
          <cell r="L20">
            <v>100000</v>
          </cell>
          <cell r="M20">
            <v>2500</v>
          </cell>
          <cell r="N20">
            <v>7.37</v>
          </cell>
        </row>
        <row r="21">
          <cell r="C21" t="str">
            <v>INE134E08MX3</v>
          </cell>
          <cell r="D21" t="str">
            <v>FI35PFCNC371</v>
          </cell>
          <cell r="E21" t="str">
            <v>NCD</v>
          </cell>
          <cell r="F21" t="str">
            <v>Power Finance Corporation Ltd</v>
          </cell>
          <cell r="G21" t="str">
            <v>7.60% Power Finance Corporation Limited NCD MD 13-04-2029</v>
          </cell>
          <cell r="H21">
            <v>7.6</v>
          </cell>
          <cell r="I21" t="str">
            <v>13-04-2029</v>
          </cell>
          <cell r="J21" t="str">
            <v>ICRA AAA</v>
          </cell>
          <cell r="K21">
            <v>2.7589000000000001</v>
          </cell>
          <cell r="L21">
            <v>100000</v>
          </cell>
          <cell r="M21">
            <v>2000</v>
          </cell>
          <cell r="N21">
            <v>7.1966999999999999</v>
          </cell>
        </row>
        <row r="22">
          <cell r="C22" t="str">
            <v>INE134E08NS1</v>
          </cell>
          <cell r="D22" t="str">
            <v>FI35PFCNC375</v>
          </cell>
          <cell r="E22" t="str">
            <v>NCD</v>
          </cell>
          <cell r="F22" t="str">
            <v>Power Finance Corporation Ltd</v>
          </cell>
          <cell r="G22" t="str">
            <v>6.61% Power Finance Corporation Ltd NCD MD 15-07-2028</v>
          </cell>
          <cell r="H22">
            <v>6.61</v>
          </cell>
          <cell r="I22" t="str">
            <v>15-07-2028</v>
          </cell>
          <cell r="J22" t="str">
            <v>ICRA AAA</v>
          </cell>
          <cell r="K22">
            <v>2.2399</v>
          </cell>
          <cell r="L22">
            <v>100000</v>
          </cell>
          <cell r="M22">
            <v>1300</v>
          </cell>
          <cell r="N22">
            <v>7.1050000000000004</v>
          </cell>
        </row>
        <row r="23">
          <cell r="C23" t="str">
            <v>INE134E08NU7</v>
          </cell>
          <cell r="D23" t="str">
            <v>FI35PFNC370</v>
          </cell>
          <cell r="E23" t="str">
            <v>NCD</v>
          </cell>
          <cell r="F23" t="str">
            <v>Power Finance Corporation Ltd</v>
          </cell>
          <cell r="G23" t="str">
            <v>6.59% Power Finance Corporation Ltd NCD MD 15-10-2030 Bond Series 251B</v>
          </cell>
          <cell r="H23">
            <v>6.59</v>
          </cell>
          <cell r="I23" t="str">
            <v>15-10-2030</v>
          </cell>
          <cell r="J23" t="str">
            <v>CRISIL AAA</v>
          </cell>
          <cell r="K23">
            <v>4.0140000000000002</v>
          </cell>
          <cell r="L23">
            <v>100000</v>
          </cell>
          <cell r="M23">
            <v>1000</v>
          </cell>
          <cell r="N23">
            <v>7.3204000000000002</v>
          </cell>
        </row>
        <row r="24">
          <cell r="C24" t="str">
            <v>INE242A08544</v>
          </cell>
          <cell r="D24" t="str">
            <v>OI4309NC207</v>
          </cell>
          <cell r="E24" t="str">
            <v>NCD</v>
          </cell>
          <cell r="F24" t="str">
            <v>Indian Oil Corporation Ltd</v>
          </cell>
          <cell r="G24" t="str">
            <v xml:space="preserve">7.44% Indian Oil Corporation NCD 25/11/2027 (SERIES XXV) </v>
          </cell>
          <cell r="H24">
            <v>7.44</v>
          </cell>
          <cell r="I24" t="str">
            <v>25-11-2027</v>
          </cell>
          <cell r="J24" t="str">
            <v>ICRA AAA</v>
          </cell>
          <cell r="K24">
            <v>1.7446999999999999</v>
          </cell>
          <cell r="L24">
            <v>1000000</v>
          </cell>
          <cell r="M24">
            <v>200</v>
          </cell>
          <cell r="N24">
            <v>6.99</v>
          </cell>
        </row>
        <row r="25">
          <cell r="C25" t="str">
            <v>INE261F08EH1</v>
          </cell>
          <cell r="D25" t="str">
            <v>FI35NANC306</v>
          </cell>
          <cell r="E25" t="str">
            <v>NCD</v>
          </cell>
          <cell r="F25" t="str">
            <v>National Bank for Agriculture &amp; Rural Development</v>
          </cell>
          <cell r="G25" t="str">
            <v>7.62%  NABARD NCD MD 10-05-2029</v>
          </cell>
          <cell r="H25">
            <v>7.62</v>
          </cell>
          <cell r="I25" t="str">
            <v>10-05-2029</v>
          </cell>
          <cell r="J25" t="str">
            <v>CRISIL AAA</v>
          </cell>
          <cell r="K25">
            <v>2.8658999999999999</v>
          </cell>
          <cell r="L25">
            <v>100000</v>
          </cell>
          <cell r="M25">
            <v>2500</v>
          </cell>
          <cell r="N25">
            <v>7.28</v>
          </cell>
        </row>
        <row r="26">
          <cell r="C26" t="str">
            <v>INE261F08EO7</v>
          </cell>
          <cell r="D26" t="str">
            <v>FI35NANC310</v>
          </cell>
          <cell r="E26" t="str">
            <v>NCD</v>
          </cell>
          <cell r="F26" t="str">
            <v>National Bank for Agriculture &amp; Rural Development</v>
          </cell>
          <cell r="G26" t="str">
            <v>7.48% NABARD NCD MD 15-09-2028</v>
          </cell>
          <cell r="H26">
            <v>7.48</v>
          </cell>
          <cell r="I26" t="str">
            <v>15-09-2028</v>
          </cell>
          <cell r="J26" t="str">
            <v>CRISIL AAA</v>
          </cell>
          <cell r="K26">
            <v>2.4161000000000001</v>
          </cell>
          <cell r="L26">
            <v>100000</v>
          </cell>
          <cell r="M26">
            <v>4500</v>
          </cell>
          <cell r="N26">
            <v>7.1795999999999998</v>
          </cell>
        </row>
        <row r="27">
          <cell r="C27" t="str">
            <v>INE296A07SV1</v>
          </cell>
          <cell r="D27" t="str">
            <v>FI3505NC240</v>
          </cell>
          <cell r="E27" t="str">
            <v>NCD</v>
          </cell>
          <cell r="F27" t="str">
            <v>Bajaj Finance Ltd</v>
          </cell>
          <cell r="G27" t="str">
            <v>7.82% BAJAJ FINANCE LTD NCD MD 31-01-2034 PUT OPTION 08-02-2027</v>
          </cell>
          <cell r="H27">
            <v>7.82</v>
          </cell>
          <cell r="I27" t="str">
            <v>31-01-2034</v>
          </cell>
          <cell r="J27" t="str">
            <v>CRISIL AAA</v>
          </cell>
          <cell r="K27">
            <v>5.8025000000000002</v>
          </cell>
          <cell r="L27">
            <v>100000</v>
          </cell>
          <cell r="M27">
            <v>2000</v>
          </cell>
          <cell r="N27">
            <v>7.7</v>
          </cell>
        </row>
        <row r="28">
          <cell r="C28" t="str">
            <v>INE296A07TJ4</v>
          </cell>
          <cell r="D28" t="str">
            <v>FI3505NC243</v>
          </cell>
          <cell r="E28" t="str">
            <v>NCD</v>
          </cell>
          <cell r="F28" t="str">
            <v>Bajaj Finance Ltd</v>
          </cell>
          <cell r="G28" t="str">
            <v>7.3763% Bajaj Finance Ltd NCD MD  26.06.2028  Option II</v>
          </cell>
          <cell r="H28">
            <v>7.3762999999999996</v>
          </cell>
          <cell r="I28" t="str">
            <v>26-06-2028</v>
          </cell>
          <cell r="J28" t="str">
            <v>CRISIL AAA</v>
          </cell>
          <cell r="K28">
            <v>2.1720999999999999</v>
          </cell>
          <cell r="L28">
            <v>100000</v>
          </cell>
          <cell r="M28">
            <v>2000</v>
          </cell>
          <cell r="N28">
            <v>7.52</v>
          </cell>
        </row>
        <row r="29">
          <cell r="C29" t="str">
            <v>INE403D08298</v>
          </cell>
          <cell r="D29" t="str">
            <v>UT4825NC202</v>
          </cell>
          <cell r="E29" t="str">
            <v>NCD</v>
          </cell>
          <cell r="F29" t="str">
            <v>Bharti Telecom Ltd</v>
          </cell>
          <cell r="G29" t="str">
            <v>7.40% Bharti Telecom Ltd NCD MD 01-02-2029 Series XXVIII</v>
          </cell>
          <cell r="H29">
            <v>7.4</v>
          </cell>
          <cell r="I29" t="str">
            <v>01-02-2029</v>
          </cell>
          <cell r="J29" t="str">
            <v>CRISIL AAA</v>
          </cell>
          <cell r="K29">
            <v>2.7622</v>
          </cell>
          <cell r="L29">
            <v>100000</v>
          </cell>
          <cell r="M29">
            <v>1500</v>
          </cell>
          <cell r="N29">
            <v>7.7050000000000001</v>
          </cell>
        </row>
        <row r="30">
          <cell r="C30" t="str">
            <v>INE514E08GE8</v>
          </cell>
          <cell r="D30" t="str">
            <v>FI35EXNC274</v>
          </cell>
          <cell r="E30" t="str">
            <v>NCD</v>
          </cell>
          <cell r="F30" t="str">
            <v>Export Import Bank of India</v>
          </cell>
          <cell r="G30" t="str">
            <v>7.35% Export Import Bank of India NCD MD 27-07-2028 (Sr. AA 02 – 2028)</v>
          </cell>
          <cell r="H30">
            <v>7.35</v>
          </cell>
          <cell r="I30" t="str">
            <v>27-07-2028</v>
          </cell>
          <cell r="J30" t="str">
            <v>ICRA AAA</v>
          </cell>
          <cell r="K30">
            <v>2.3498999999999999</v>
          </cell>
          <cell r="L30">
            <v>100000</v>
          </cell>
          <cell r="M30">
            <v>1500</v>
          </cell>
          <cell r="N30">
            <v>7.0282999999999998</v>
          </cell>
        </row>
        <row r="31">
          <cell r="C31" t="str">
            <v>INE556F08KL3</v>
          </cell>
          <cell r="D31" t="str">
            <v>FI3405NC238</v>
          </cell>
          <cell r="E31" t="str">
            <v>NCD</v>
          </cell>
          <cell r="F31" t="str">
            <v>Small Industries Development Bank of India</v>
          </cell>
          <cell r="G31" t="str">
            <v>7.83% Small Industries Development Bank of India NCD MD 24-11-2028 SERIES V</v>
          </cell>
          <cell r="H31">
            <v>7.83</v>
          </cell>
          <cell r="I31" t="str">
            <v>24-11-2028</v>
          </cell>
          <cell r="J31" t="str">
            <v>CRISIL AAA</v>
          </cell>
          <cell r="K31">
            <v>2.6000999999999999</v>
          </cell>
          <cell r="L31">
            <v>100000</v>
          </cell>
          <cell r="M31">
            <v>5000</v>
          </cell>
          <cell r="N31">
            <v>7.2232000000000003</v>
          </cell>
        </row>
        <row r="32">
          <cell r="C32" t="str">
            <v>INE556F08KP4</v>
          </cell>
          <cell r="D32" t="str">
            <v>FI3405NC239</v>
          </cell>
          <cell r="E32" t="str">
            <v>NCD</v>
          </cell>
          <cell r="F32" t="str">
            <v>Small Industries Development Bank of India</v>
          </cell>
          <cell r="G32" t="str">
            <v>7.68% Small Industries Development Bank of India NCD MD 10-08-2027-SERIES IX FY 23-24</v>
          </cell>
          <cell r="H32">
            <v>7.68</v>
          </cell>
          <cell r="I32" t="str">
            <v>10-08-2027</v>
          </cell>
          <cell r="J32" t="str">
            <v>CRISIL AAA</v>
          </cell>
          <cell r="K32">
            <v>1.3982000000000001</v>
          </cell>
          <cell r="L32">
            <v>100000</v>
          </cell>
          <cell r="M32">
            <v>500</v>
          </cell>
          <cell r="N32">
            <v>7.24</v>
          </cell>
        </row>
        <row r="33">
          <cell r="C33" t="str">
            <v>INE556F08KR0</v>
          </cell>
          <cell r="D33" t="str">
            <v>FI3405NC241</v>
          </cell>
          <cell r="E33" t="str">
            <v>NCD</v>
          </cell>
          <cell r="F33" t="str">
            <v>Small Industries Development Bank of India</v>
          </cell>
          <cell r="G33" t="str">
            <v>7.47%  Small Industries Development Bank of India NCD MD 05.09.2029 Series II</v>
          </cell>
          <cell r="H33">
            <v>7.47</v>
          </cell>
          <cell r="I33" t="str">
            <v>05-09-2029</v>
          </cell>
          <cell r="J33" t="str">
            <v>CRISIL AAA</v>
          </cell>
          <cell r="K33">
            <v>3.1947999999999999</v>
          </cell>
          <cell r="L33">
            <v>100000</v>
          </cell>
          <cell r="M33">
            <v>1000</v>
          </cell>
          <cell r="N33">
            <v>7.3169000000000004</v>
          </cell>
        </row>
        <row r="34">
          <cell r="C34" t="str">
            <v>INE556F08KS8</v>
          </cell>
          <cell r="D34" t="str">
            <v>FI3405NC242</v>
          </cell>
          <cell r="E34" t="str">
            <v>NCD</v>
          </cell>
          <cell r="F34" t="str">
            <v>Small Industries Development Bank of India</v>
          </cell>
          <cell r="G34" t="str">
            <v>7.34% Small Industries Development Bank of India NCD MD 26-02-2029 Series III</v>
          </cell>
          <cell r="H34">
            <v>7.34</v>
          </cell>
          <cell r="I34" t="str">
            <v>26-02-2029</v>
          </cell>
          <cell r="J34" t="str">
            <v>CRISIL AAA</v>
          </cell>
          <cell r="K34">
            <v>2.7881999999999998</v>
          </cell>
          <cell r="L34">
            <v>100000</v>
          </cell>
          <cell r="M34">
            <v>400</v>
          </cell>
          <cell r="N34">
            <v>7.2858999999999998</v>
          </cell>
        </row>
        <row r="35">
          <cell r="C35" t="str">
            <v>INE557F08FS6</v>
          </cell>
          <cell r="D35" t="str">
            <v>FI3335NC245</v>
          </cell>
          <cell r="E35" t="str">
            <v>NCD</v>
          </cell>
          <cell r="F35" t="str">
            <v>National Housing Bank</v>
          </cell>
          <cell r="G35" t="str">
            <v>7.40% National Housing Bank NCD MD 16-07-2026</v>
          </cell>
          <cell r="H35">
            <v>7.4</v>
          </cell>
          <cell r="I35" t="str">
            <v>16-07-2026</v>
          </cell>
          <cell r="J35" t="str">
            <v>CRISIL AAA</v>
          </cell>
          <cell r="K35">
            <v>0.44829999999999998</v>
          </cell>
          <cell r="L35">
            <v>100000</v>
          </cell>
          <cell r="M35">
            <v>2000</v>
          </cell>
          <cell r="N35">
            <v>7.3</v>
          </cell>
        </row>
        <row r="36">
          <cell r="C36" t="str">
            <v>INE756I07FB6</v>
          </cell>
          <cell r="D36" t="str">
            <v>FI3553NC220</v>
          </cell>
          <cell r="E36" t="str">
            <v>NCD</v>
          </cell>
          <cell r="F36" t="str">
            <v>HDB Financial Services Ltd</v>
          </cell>
          <cell r="G36" t="str">
            <v>7.9611% HDB Financial Services Ltd NCD MD 05-01-2028 Series 2025/ 224 - Series 2024 A/1(FX)/218</v>
          </cell>
          <cell r="H36">
            <v>7.9611000000000001</v>
          </cell>
          <cell r="I36" t="str">
            <v>05-01-2028</v>
          </cell>
          <cell r="J36" t="str">
            <v>CRISIL AAA</v>
          </cell>
          <cell r="K36">
            <v>1.8526</v>
          </cell>
          <cell r="L36">
            <v>100000</v>
          </cell>
          <cell r="M36">
            <v>2000</v>
          </cell>
          <cell r="N36">
            <v>7.5416999999999996</v>
          </cell>
        </row>
        <row r="37">
          <cell r="C37" t="str">
            <v>INE756I07FG5</v>
          </cell>
          <cell r="D37" t="str">
            <v>FI3553NC218</v>
          </cell>
          <cell r="E37" t="str">
            <v>NCD</v>
          </cell>
          <cell r="F37" t="str">
            <v>HDB Financial Services Ltd</v>
          </cell>
          <cell r="G37" t="str">
            <v>7.4091% HDB Financial Services NCD MD 05-06-2028</v>
          </cell>
          <cell r="H37">
            <v>7.4090999999999996</v>
          </cell>
          <cell r="I37" t="str">
            <v>05-06-2028</v>
          </cell>
          <cell r="J37" t="str">
            <v>CRISIL AAA</v>
          </cell>
          <cell r="K37">
            <v>2.1337999999999999</v>
          </cell>
          <cell r="L37">
            <v>100000</v>
          </cell>
          <cell r="M37">
            <v>1400</v>
          </cell>
          <cell r="N37">
            <v>7.55</v>
          </cell>
        </row>
        <row r="38">
          <cell r="C38" t="str">
            <v>INE916DA7TD8</v>
          </cell>
          <cell r="D38" t="str">
            <v>FI3516NC227</v>
          </cell>
          <cell r="E38" t="str">
            <v>NCD</v>
          </cell>
          <cell r="F38" t="str">
            <v>Kotak Mahindra Prime Ltd</v>
          </cell>
          <cell r="G38" t="str">
            <v>7.299% Kotak Mahindra Prime Ltd NCD MD 22-09-2028</v>
          </cell>
          <cell r="H38">
            <v>7.2990000000000004</v>
          </cell>
          <cell r="I38" t="str">
            <v>22-09-2028</v>
          </cell>
          <cell r="J38" t="str">
            <v>CRISIL AAA</v>
          </cell>
          <cell r="K38">
            <v>2.4358</v>
          </cell>
          <cell r="L38">
            <v>100000</v>
          </cell>
          <cell r="M38">
            <v>2500</v>
          </cell>
          <cell r="N38">
            <v>7.56</v>
          </cell>
        </row>
        <row r="39">
          <cell r="C39" t="str">
            <v>INF0RQ622028</v>
          </cell>
          <cell r="D39" t="str">
            <v>CDMDF23</v>
          </cell>
          <cell r="E39" t="str">
            <v>CDMDF</v>
          </cell>
          <cell r="F39" t="str">
            <v>Corporate Debt Market Development Fund</v>
          </cell>
          <cell r="G39" t="str">
            <v>Corporate Debt Market Development Fund - Class A2</v>
          </cell>
          <cell r="H39">
            <v>0</v>
          </cell>
          <cell r="I39"/>
          <cell r="J39"/>
          <cell r="K39">
            <v>0</v>
          </cell>
          <cell r="L39">
            <v>10000</v>
          </cell>
          <cell r="M39">
            <v>1167.5340000000001</v>
          </cell>
          <cell r="N39">
            <v>0</v>
          </cell>
        </row>
        <row r="40">
          <cell r="C40" t="str">
            <v>IN0020230135</v>
          </cell>
          <cell r="D40" t="str">
            <v>7.32GSE131130</v>
          </cell>
          <cell r="E40" t="str">
            <v>GSE</v>
          </cell>
          <cell r="F40" t="str">
            <v>Govt. of India - GSec / TBL</v>
          </cell>
          <cell r="G40" t="str">
            <v>7.32% Government Securities-13/11/2030</v>
          </cell>
          <cell r="H40">
            <v>7.32</v>
          </cell>
          <cell r="I40" t="str">
            <v>13-11-2030</v>
          </cell>
          <cell r="J40" t="str">
            <v>Sovereign</v>
          </cell>
          <cell r="K40">
            <v>4.0750999999999999</v>
          </cell>
          <cell r="L40">
            <v>100</v>
          </cell>
          <cell r="M40">
            <v>1000000</v>
          </cell>
          <cell r="N40">
            <v>6.5164999999999997</v>
          </cell>
        </row>
        <row r="41">
          <cell r="C41" t="str">
            <v>IN0020240126</v>
          </cell>
          <cell r="D41" t="str">
            <v>6.79GSE071034</v>
          </cell>
          <cell r="E41" t="str">
            <v>GSE</v>
          </cell>
          <cell r="F41" t="str">
            <v>Govt. of India - GSec / TBL</v>
          </cell>
          <cell r="G41" t="str">
            <v>6.79% Central Government Securities 07/10/2034</v>
          </cell>
          <cell r="H41">
            <v>6.79</v>
          </cell>
          <cell r="I41" t="str">
            <v>07-10-2034</v>
          </cell>
          <cell r="J41" t="str">
            <v>Sovereign</v>
          </cell>
          <cell r="K41">
            <v>6.5663999999999998</v>
          </cell>
          <cell r="L41">
            <v>100</v>
          </cell>
          <cell r="M41">
            <v>2000000</v>
          </cell>
          <cell r="N41">
            <v>6.8475000000000001</v>
          </cell>
        </row>
        <row r="42">
          <cell r="C42" t="str">
            <v>IN0020250091</v>
          </cell>
          <cell r="D42" t="str">
            <v>6.48GSE061035</v>
          </cell>
          <cell r="E42" t="str">
            <v>GSE</v>
          </cell>
          <cell r="F42" t="str">
            <v>Govt. of India - GSec / TBL</v>
          </cell>
          <cell r="G42" t="str">
            <v>6.48% Central Government Securities 06/10/2035</v>
          </cell>
          <cell r="H42">
            <v>6.48</v>
          </cell>
          <cell r="I42" t="str">
            <v>06-10-2035</v>
          </cell>
          <cell r="J42" t="str">
            <v>Sovereign</v>
          </cell>
          <cell r="K42">
            <v>7.1700999999999997</v>
          </cell>
          <cell r="L42">
            <v>100</v>
          </cell>
          <cell r="M42">
            <v>1000000</v>
          </cell>
          <cell r="N42">
            <v>6.8072999999999997</v>
          </cell>
        </row>
        <row r="43">
          <cell r="C43" t="str">
            <v>IN1920230100</v>
          </cell>
          <cell r="D43" t="str">
            <v>7.72KSGS061235</v>
          </cell>
          <cell r="E43" t="str">
            <v>GSE</v>
          </cell>
          <cell r="F43" t="str">
            <v>Govt. of India - GSec / TBL</v>
          </cell>
          <cell r="G43" t="str">
            <v>7.72% Karnataka State Government Securities - 06/12/2035</v>
          </cell>
          <cell r="H43">
            <v>7.72</v>
          </cell>
          <cell r="I43" t="str">
            <v>06-12-2035</v>
          </cell>
          <cell r="J43" t="str">
            <v>Sovereign</v>
          </cell>
          <cell r="K43">
            <v>7.0251000000000001</v>
          </cell>
          <cell r="L43">
            <v>100</v>
          </cell>
          <cell r="M43">
            <v>500000</v>
          </cell>
          <cell r="N43">
            <v>7.5670000000000002</v>
          </cell>
        </row>
        <row r="44">
          <cell r="C44" t="str">
            <v>INE020B08EA5</v>
          </cell>
          <cell r="D44" t="str">
            <v>UT47NC312</v>
          </cell>
          <cell r="E44" t="str">
            <v>NCD</v>
          </cell>
          <cell r="F44" t="str">
            <v>REC LTD</v>
          </cell>
          <cell r="G44" t="str">
            <v>7.55% REC LTD NCD 31/03/2028</v>
          </cell>
          <cell r="H44">
            <v>7.55</v>
          </cell>
          <cell r="I44" t="str">
            <v>31-03-2028</v>
          </cell>
          <cell r="J44" t="str">
            <v>ICRA AAA</v>
          </cell>
          <cell r="K44">
            <v>1.9545999999999999</v>
          </cell>
          <cell r="L44">
            <v>1000000</v>
          </cell>
          <cell r="M44">
            <v>250</v>
          </cell>
          <cell r="N44">
            <v>7.0484</v>
          </cell>
        </row>
        <row r="45">
          <cell r="C45" t="str">
            <v>INE020B08FL9</v>
          </cell>
          <cell r="D45" t="str">
            <v>UT47NC325</v>
          </cell>
          <cell r="E45" t="str">
            <v>NCD</v>
          </cell>
          <cell r="F45" t="str">
            <v>REC LTD</v>
          </cell>
          <cell r="G45" t="str">
            <v>7.34% REC Ltd NCD MD 30-04-2030 Series 240-B</v>
          </cell>
          <cell r="H45">
            <v>7.34</v>
          </cell>
          <cell r="I45" t="str">
            <v>30-04-2030</v>
          </cell>
          <cell r="J45" t="str">
            <v>CRISIL AAA</v>
          </cell>
          <cell r="K45">
            <v>3.6034000000000002</v>
          </cell>
          <cell r="L45">
            <v>100000</v>
          </cell>
          <cell r="M45">
            <v>500</v>
          </cell>
          <cell r="N45">
            <v>7.2750000000000004</v>
          </cell>
        </row>
        <row r="46">
          <cell r="C46" t="str">
            <v>INE020B08FW6</v>
          </cell>
          <cell r="D46" t="str">
            <v>UT47NC326</v>
          </cell>
          <cell r="E46" t="str">
            <v>NCD</v>
          </cell>
          <cell r="F46" t="str">
            <v>REC LTD</v>
          </cell>
          <cell r="G46" t="str">
            <v>6.52% REC Ltd NCD MD 31-01-2028 Series 248 (A)</v>
          </cell>
          <cell r="H46">
            <v>6.52</v>
          </cell>
          <cell r="I46" t="str">
            <v>31-01-2028</v>
          </cell>
          <cell r="J46" t="str">
            <v>ICRA AAA</v>
          </cell>
          <cell r="K46">
            <v>1.9358</v>
          </cell>
          <cell r="L46">
            <v>100000</v>
          </cell>
          <cell r="M46">
            <v>400</v>
          </cell>
          <cell r="N46">
            <v>7.0467000000000004</v>
          </cell>
        </row>
        <row r="47">
          <cell r="C47" t="str">
            <v>INE031A08962</v>
          </cell>
          <cell r="D47" t="str">
            <v>INF002NC214</v>
          </cell>
          <cell r="E47" t="str">
            <v>NCD</v>
          </cell>
          <cell r="F47" t="str">
            <v>Housing &amp; Urban Development Corporation Ltd</v>
          </cell>
          <cell r="G47" t="str">
            <v>6.9% Housing and Urban Development Corporation Ltd NCD MD 23-04-2032</v>
          </cell>
          <cell r="H47">
            <v>6.9</v>
          </cell>
          <cell r="I47" t="str">
            <v>23-04-2032</v>
          </cell>
          <cell r="J47" t="str">
            <v>ICRA AAA</v>
          </cell>
          <cell r="K47">
            <v>4.9870000000000001</v>
          </cell>
          <cell r="L47">
            <v>100000</v>
          </cell>
          <cell r="M47">
            <v>2500</v>
          </cell>
          <cell r="N47">
            <v>7.335</v>
          </cell>
        </row>
        <row r="48">
          <cell r="C48" t="str">
            <v>INE040A08955</v>
          </cell>
          <cell r="D48" t="str">
            <v>FI3310NC207</v>
          </cell>
          <cell r="E48" t="str">
            <v>NCD</v>
          </cell>
          <cell r="F48" t="str">
            <v>HDFC Bank Ltd</v>
          </cell>
          <cell r="G48" t="str">
            <v>7.70% HDFC Bank Ltd NCD MD 16-05-2028  HDFC Series US-003</v>
          </cell>
          <cell r="H48">
            <v>7.7</v>
          </cell>
          <cell r="I48" t="str">
            <v>16-05-2028</v>
          </cell>
          <cell r="J48" t="str">
            <v>ICRA AAA</v>
          </cell>
          <cell r="K48">
            <v>2.0769000000000002</v>
          </cell>
          <cell r="L48">
            <v>100000</v>
          </cell>
          <cell r="M48">
            <v>2500</v>
          </cell>
          <cell r="N48">
            <v>7.2481</v>
          </cell>
        </row>
        <row r="49">
          <cell r="C49" t="str">
            <v>INE053F08338</v>
          </cell>
          <cell r="D49" t="str">
            <v>FI3567IRFC251</v>
          </cell>
          <cell r="E49" t="str">
            <v>NCD</v>
          </cell>
          <cell r="F49" t="str">
            <v>Indian Railway Finance Corporation Ltd</v>
          </cell>
          <cell r="G49" t="str">
            <v>7.68% Indian Railway Finance Corporation Ltd NCD MD 24-11-2026</v>
          </cell>
          <cell r="H49">
            <v>7.68</v>
          </cell>
          <cell r="I49" t="str">
            <v>24-11-2026</v>
          </cell>
          <cell r="J49" t="str">
            <v>ICRA AAA</v>
          </cell>
          <cell r="K49">
            <v>0.80310000000000004</v>
          </cell>
          <cell r="L49">
            <v>100000</v>
          </cell>
          <cell r="M49">
            <v>500</v>
          </cell>
          <cell r="N49">
            <v>7.2750000000000004</v>
          </cell>
        </row>
        <row r="50">
          <cell r="C50" t="str">
            <v>INE053F08411</v>
          </cell>
          <cell r="D50" t="str">
            <v>FI3567IRFC252</v>
          </cell>
          <cell r="E50" t="str">
            <v>NCD</v>
          </cell>
          <cell r="F50" t="str">
            <v>Indian Railway Finance Corporation Ltd</v>
          </cell>
          <cell r="G50" t="str">
            <v>7.37%  Indian Railway Finance Corporation Ltd NCD MD 31-07-2029</v>
          </cell>
          <cell r="H50">
            <v>7.37</v>
          </cell>
          <cell r="I50" t="str">
            <v>31-07-2029</v>
          </cell>
          <cell r="J50" t="str">
            <v>ICRA AAA</v>
          </cell>
          <cell r="K50">
            <v>3.0289000000000001</v>
          </cell>
          <cell r="L50">
            <v>100000</v>
          </cell>
          <cell r="M50">
            <v>1000</v>
          </cell>
          <cell r="N50">
            <v>7.2024999999999997</v>
          </cell>
        </row>
        <row r="51">
          <cell r="C51" t="str">
            <v>INE062A08488</v>
          </cell>
          <cell r="D51" t="str">
            <v>FI3302NC208</v>
          </cell>
          <cell r="E51" t="str">
            <v>NCD</v>
          </cell>
          <cell r="F51" t="str">
            <v>State Bank of India</v>
          </cell>
          <cell r="G51" t="str">
            <v>6.93% State Bank of India NCD MD 20-10-2035 - Tier 2 Bond Series 1 (Call 20.10.2030)</v>
          </cell>
          <cell r="H51">
            <v>6.93</v>
          </cell>
          <cell r="I51" t="str">
            <v>20-10-2035</v>
          </cell>
          <cell r="J51" t="str">
            <v>ICRA AAA</v>
          </cell>
          <cell r="K51">
            <v>7.2359999999999998</v>
          </cell>
          <cell r="L51">
            <v>10000000</v>
          </cell>
          <cell r="M51">
            <v>10</v>
          </cell>
          <cell r="N51">
            <v>7.0716999999999999</v>
          </cell>
        </row>
        <row r="52">
          <cell r="C52" t="str">
            <v>INE134E08MX3</v>
          </cell>
          <cell r="D52" t="str">
            <v>FI35PFCNC371</v>
          </cell>
          <cell r="E52" t="str">
            <v>NCD</v>
          </cell>
          <cell r="F52" t="str">
            <v>Power Finance Corporation Ltd</v>
          </cell>
          <cell r="G52" t="str">
            <v>7.60% Power Finance Corporation Limited NCD MD 13-04-2029</v>
          </cell>
          <cell r="H52">
            <v>7.6</v>
          </cell>
          <cell r="I52" t="str">
            <v>13-04-2029</v>
          </cell>
          <cell r="J52" t="str">
            <v>ICRA AAA</v>
          </cell>
          <cell r="K52">
            <v>2.7589000000000001</v>
          </cell>
          <cell r="L52">
            <v>100000</v>
          </cell>
          <cell r="M52">
            <v>500</v>
          </cell>
          <cell r="N52">
            <v>7.1966999999999999</v>
          </cell>
        </row>
        <row r="53">
          <cell r="C53" t="str">
            <v>INE134E08NS1</v>
          </cell>
          <cell r="D53" t="str">
            <v>FI35PFCNC375</v>
          </cell>
          <cell r="E53" t="str">
            <v>NCD</v>
          </cell>
          <cell r="F53" t="str">
            <v>Power Finance Corporation Ltd</v>
          </cell>
          <cell r="G53" t="str">
            <v>6.61% Power Finance Corporation Ltd NCD MD 15-07-2028</v>
          </cell>
          <cell r="H53">
            <v>6.61</v>
          </cell>
          <cell r="I53" t="str">
            <v>15-07-2028</v>
          </cell>
          <cell r="J53" t="str">
            <v>ICRA AAA</v>
          </cell>
          <cell r="K53">
            <v>2.2399</v>
          </cell>
          <cell r="L53">
            <v>100000</v>
          </cell>
          <cell r="M53">
            <v>1000</v>
          </cell>
          <cell r="N53">
            <v>7.1050000000000004</v>
          </cell>
        </row>
        <row r="54">
          <cell r="C54" t="str">
            <v>INE134E08NU7</v>
          </cell>
          <cell r="D54" t="str">
            <v>FI35PFNC370</v>
          </cell>
          <cell r="E54" t="str">
            <v>NCD</v>
          </cell>
          <cell r="F54" t="str">
            <v>Power Finance Corporation Ltd</v>
          </cell>
          <cell r="G54" t="str">
            <v>6.59% Power Finance Corporation Ltd NCD MD 15-10-2030 Bond Series 251B</v>
          </cell>
          <cell r="H54">
            <v>6.59</v>
          </cell>
          <cell r="I54" t="str">
            <v>15-10-2030</v>
          </cell>
          <cell r="J54" t="str">
            <v>CRISIL AAA</v>
          </cell>
          <cell r="K54">
            <v>4.0140000000000002</v>
          </cell>
          <cell r="L54">
            <v>100000</v>
          </cell>
          <cell r="M54">
            <v>500</v>
          </cell>
          <cell r="N54">
            <v>7.3204000000000002</v>
          </cell>
        </row>
        <row r="55">
          <cell r="C55" t="str">
            <v>INE134E08NW3</v>
          </cell>
          <cell r="D55" t="str">
            <v>FI35PFNC369</v>
          </cell>
          <cell r="E55" t="str">
            <v>NCD</v>
          </cell>
          <cell r="F55" t="str">
            <v>Power Finance Corporation Ltd</v>
          </cell>
          <cell r="G55" t="str">
            <v>6.73% Power Finance Corporation Ltd NCD MD 15-10-2027 Bond Series 253</v>
          </cell>
          <cell r="H55">
            <v>6.73</v>
          </cell>
          <cell r="I55" t="str">
            <v>15-10-2027</v>
          </cell>
          <cell r="J55" t="str">
            <v>CRISIL AAA</v>
          </cell>
          <cell r="K55">
            <v>1.6314</v>
          </cell>
          <cell r="L55">
            <v>100000</v>
          </cell>
          <cell r="M55">
            <v>1000</v>
          </cell>
          <cell r="N55">
            <v>7.1607000000000003</v>
          </cell>
        </row>
        <row r="56">
          <cell r="C56" t="str">
            <v>INE242A08544</v>
          </cell>
          <cell r="D56" t="str">
            <v>OI4309NC207</v>
          </cell>
          <cell r="E56" t="str">
            <v>NCD</v>
          </cell>
          <cell r="F56" t="str">
            <v>Indian Oil Corporation Ltd</v>
          </cell>
          <cell r="G56" t="str">
            <v xml:space="preserve">7.44% Indian Oil Corporation NCD 25/11/2027 (SERIES XXV) </v>
          </cell>
          <cell r="H56">
            <v>7.44</v>
          </cell>
          <cell r="I56" t="str">
            <v>25-11-2027</v>
          </cell>
          <cell r="J56" t="str">
            <v>ICRA AAA</v>
          </cell>
          <cell r="K56">
            <v>1.7446999999999999</v>
          </cell>
          <cell r="L56">
            <v>1000000</v>
          </cell>
          <cell r="M56">
            <v>300</v>
          </cell>
          <cell r="N56">
            <v>6.99</v>
          </cell>
        </row>
        <row r="57">
          <cell r="C57" t="str">
            <v>INE261F08EF5</v>
          </cell>
          <cell r="D57" t="str">
            <v>FI35NANC304</v>
          </cell>
          <cell r="E57" t="str">
            <v>NCD</v>
          </cell>
          <cell r="F57" t="str">
            <v>National Bank for Agriculture &amp; Rural Development</v>
          </cell>
          <cell r="G57" t="str">
            <v>7.80% NABARD NCD MD 15-03-2027 Bonds Series 24E</v>
          </cell>
          <cell r="H57">
            <v>7.8</v>
          </cell>
          <cell r="I57" t="str">
            <v>15-03-2027</v>
          </cell>
          <cell r="J57" t="str">
            <v>ICRA AAA</v>
          </cell>
          <cell r="K57">
            <v>1.0430999999999999</v>
          </cell>
          <cell r="L57">
            <v>100000</v>
          </cell>
          <cell r="M57">
            <v>500</v>
          </cell>
          <cell r="N57">
            <v>7.19</v>
          </cell>
        </row>
        <row r="58">
          <cell r="C58" t="str">
            <v>INE261F08EH1</v>
          </cell>
          <cell r="D58" t="str">
            <v>FI35NANC306</v>
          </cell>
          <cell r="E58" t="str">
            <v>NCD</v>
          </cell>
          <cell r="F58" t="str">
            <v>National Bank for Agriculture &amp; Rural Development</v>
          </cell>
          <cell r="G58" t="str">
            <v>7.62%  NABARD NCD MD 10-05-2029</v>
          </cell>
          <cell r="H58">
            <v>7.62</v>
          </cell>
          <cell r="I58" t="str">
            <v>10-05-2029</v>
          </cell>
          <cell r="J58" t="str">
            <v>CRISIL AAA</v>
          </cell>
          <cell r="K58">
            <v>2.8658999999999999</v>
          </cell>
          <cell r="L58">
            <v>100000</v>
          </cell>
          <cell r="M58">
            <v>1500</v>
          </cell>
          <cell r="N58">
            <v>7.28</v>
          </cell>
        </row>
        <row r="59">
          <cell r="C59" t="str">
            <v>INE261F08EM1</v>
          </cell>
          <cell r="D59" t="str">
            <v>FI35NANC309</v>
          </cell>
          <cell r="E59" t="str">
            <v>NCD</v>
          </cell>
          <cell r="F59" t="str">
            <v>National Bank for Agriculture &amp; Rural Development</v>
          </cell>
          <cell r="G59" t="str">
            <v>7.53% NABARD NCD MD 24-03-2028</v>
          </cell>
          <cell r="H59">
            <v>7.53</v>
          </cell>
          <cell r="I59" t="str">
            <v>24-03-2028</v>
          </cell>
          <cell r="J59" t="str">
            <v>ICRA AAA</v>
          </cell>
          <cell r="K59">
            <v>1.9356</v>
          </cell>
          <cell r="L59">
            <v>100000</v>
          </cell>
          <cell r="M59">
            <v>1000</v>
          </cell>
          <cell r="N59">
            <v>7.1642999999999999</v>
          </cell>
        </row>
        <row r="60">
          <cell r="C60" t="str">
            <v>INE296A07TJ4</v>
          </cell>
          <cell r="D60" t="str">
            <v>FI3505NC243</v>
          </cell>
          <cell r="E60" t="str">
            <v>NCD</v>
          </cell>
          <cell r="F60" t="str">
            <v>Bajaj Finance Ltd</v>
          </cell>
          <cell r="G60" t="str">
            <v>7.3763% Bajaj Finance Ltd NCD MD  26.06.2028  Option II</v>
          </cell>
          <cell r="H60">
            <v>7.3762999999999996</v>
          </cell>
          <cell r="I60" t="str">
            <v>26-06-2028</v>
          </cell>
          <cell r="J60" t="str">
            <v>CRISIL AAA</v>
          </cell>
          <cell r="K60">
            <v>2.1720999999999999</v>
          </cell>
          <cell r="L60">
            <v>100000</v>
          </cell>
          <cell r="M60">
            <v>500</v>
          </cell>
          <cell r="N60">
            <v>7.52</v>
          </cell>
        </row>
        <row r="61">
          <cell r="C61" t="str">
            <v>INE296A07TM8</v>
          </cell>
          <cell r="D61" t="str">
            <v>FI3505NC242</v>
          </cell>
          <cell r="E61" t="str">
            <v>NCD</v>
          </cell>
          <cell r="F61" t="str">
            <v>Bajaj Finance Ltd</v>
          </cell>
          <cell r="G61" t="str">
            <v>7.11% Bajaj Finance Ltd NCD MD 10-07-2028</v>
          </cell>
          <cell r="H61">
            <v>7.11</v>
          </cell>
          <cell r="I61" t="str">
            <v>10-07-2028</v>
          </cell>
          <cell r="J61" t="str">
            <v>CRISIL AAA</v>
          </cell>
          <cell r="K61">
            <v>2.2391000000000001</v>
          </cell>
          <cell r="L61">
            <v>100000</v>
          </cell>
          <cell r="M61">
            <v>1000</v>
          </cell>
          <cell r="N61">
            <v>7.52</v>
          </cell>
        </row>
        <row r="62">
          <cell r="C62" t="str">
            <v>INE403D08272</v>
          </cell>
          <cell r="D62" t="str">
            <v>UT4825NC203</v>
          </cell>
          <cell r="E62" t="str">
            <v>NCD</v>
          </cell>
          <cell r="F62" t="str">
            <v>Bharti Telecom Ltd</v>
          </cell>
          <cell r="G62" t="str">
            <v>7.35% Bharti Telecom Ltd NCD MD 15-10-2027 Series XXV</v>
          </cell>
          <cell r="H62">
            <v>7.35</v>
          </cell>
          <cell r="I62" t="str">
            <v>15-10-2027</v>
          </cell>
          <cell r="J62" t="str">
            <v>CRISIL AAA</v>
          </cell>
          <cell r="K62">
            <v>1.6327</v>
          </cell>
          <cell r="L62">
            <v>100000</v>
          </cell>
          <cell r="M62">
            <v>500</v>
          </cell>
          <cell r="N62">
            <v>7.73</v>
          </cell>
        </row>
        <row r="63">
          <cell r="C63" t="str">
            <v>INE514E08GE8</v>
          </cell>
          <cell r="D63" t="str">
            <v>FI35EXNC274</v>
          </cell>
          <cell r="E63" t="str">
            <v>NCD</v>
          </cell>
          <cell r="F63" t="str">
            <v>Export Import Bank of India</v>
          </cell>
          <cell r="G63" t="str">
            <v>7.35% Export Import Bank of India NCD MD 27-07-2028 (Sr. AA 02 – 2028)</v>
          </cell>
          <cell r="H63">
            <v>7.35</v>
          </cell>
          <cell r="I63" t="str">
            <v>27-07-2028</v>
          </cell>
          <cell r="J63" t="str">
            <v>ICRA AAA</v>
          </cell>
          <cell r="K63">
            <v>2.3498999999999999</v>
          </cell>
          <cell r="L63">
            <v>100000</v>
          </cell>
          <cell r="M63">
            <v>2000</v>
          </cell>
          <cell r="N63">
            <v>7.0282999999999998</v>
          </cell>
        </row>
        <row r="64">
          <cell r="C64" t="str">
            <v>INE556F08KS8</v>
          </cell>
          <cell r="D64" t="str">
            <v>FI3405NC242</v>
          </cell>
          <cell r="E64" t="str">
            <v>NCD</v>
          </cell>
          <cell r="F64" t="str">
            <v>Small Industries Development Bank of India</v>
          </cell>
          <cell r="G64" t="str">
            <v>7.34% Small Industries Development Bank of India NCD MD 26-02-2029 Series III</v>
          </cell>
          <cell r="H64">
            <v>7.34</v>
          </cell>
          <cell r="I64" t="str">
            <v>26-02-2029</v>
          </cell>
          <cell r="J64" t="str">
            <v>CRISIL AAA</v>
          </cell>
          <cell r="K64">
            <v>2.7881999999999998</v>
          </cell>
          <cell r="L64">
            <v>100000</v>
          </cell>
          <cell r="M64">
            <v>2500</v>
          </cell>
          <cell r="N64">
            <v>7.2858999999999998</v>
          </cell>
        </row>
        <row r="65">
          <cell r="C65" t="str">
            <v>INE557F08FS6</v>
          </cell>
          <cell r="D65" t="str">
            <v>FI3335NC245</v>
          </cell>
          <cell r="E65" t="str">
            <v>NCD</v>
          </cell>
          <cell r="F65" t="str">
            <v>National Housing Bank</v>
          </cell>
          <cell r="G65" t="str">
            <v>7.40% National Housing Bank NCD MD 16-07-2026</v>
          </cell>
          <cell r="H65">
            <v>7.4</v>
          </cell>
          <cell r="I65" t="str">
            <v>16-07-2026</v>
          </cell>
          <cell r="J65" t="str">
            <v>CRISIL AAA</v>
          </cell>
          <cell r="K65">
            <v>0.44829999999999998</v>
          </cell>
          <cell r="L65">
            <v>100000</v>
          </cell>
          <cell r="M65">
            <v>500</v>
          </cell>
          <cell r="N65">
            <v>7.3</v>
          </cell>
        </row>
        <row r="66">
          <cell r="C66" t="str">
            <v>INE557F08FY4</v>
          </cell>
          <cell r="D66" t="str">
            <v>FI3335NC246</v>
          </cell>
          <cell r="E66" t="str">
            <v>NCD</v>
          </cell>
          <cell r="F66" t="str">
            <v>National Housing Bank</v>
          </cell>
          <cell r="G66" t="str">
            <v>7.59% NATIONAL HOUSING BANK NCD MD 14-07-2027</v>
          </cell>
          <cell r="H66">
            <v>7.59</v>
          </cell>
          <cell r="I66" t="str">
            <v>14-07-2027</v>
          </cell>
          <cell r="J66" t="str">
            <v>CRISIL AAA</v>
          </cell>
          <cell r="K66">
            <v>1.3596999999999999</v>
          </cell>
          <cell r="L66">
            <v>100000</v>
          </cell>
          <cell r="M66">
            <v>2000</v>
          </cell>
          <cell r="N66">
            <v>7.0274999999999999</v>
          </cell>
        </row>
        <row r="67">
          <cell r="C67" t="str">
            <v>INE756I07FB6</v>
          </cell>
          <cell r="D67" t="str">
            <v>FI3553NC220</v>
          </cell>
          <cell r="E67" t="str">
            <v>NCD</v>
          </cell>
          <cell r="F67" t="str">
            <v>HDB Financial Services Ltd</v>
          </cell>
          <cell r="G67" t="str">
            <v>7.9611% HDB Financial Services Ltd NCD MD 05-01-2028 Series 2025/ 224 - Series 2024 A/1(FX)/218</v>
          </cell>
          <cell r="H67">
            <v>7.9611000000000001</v>
          </cell>
          <cell r="I67" t="str">
            <v>05-01-2028</v>
          </cell>
          <cell r="J67" t="str">
            <v>CRISIL AAA</v>
          </cell>
          <cell r="K67">
            <v>1.8526</v>
          </cell>
          <cell r="L67">
            <v>100000</v>
          </cell>
          <cell r="M67">
            <v>500</v>
          </cell>
          <cell r="N67">
            <v>7.5416999999999996</v>
          </cell>
        </row>
        <row r="68">
          <cell r="C68" t="str">
            <v>INF0RQ622028</v>
          </cell>
          <cell r="D68" t="str">
            <v>CDMDF23</v>
          </cell>
          <cell r="E68" t="str">
            <v>CDMDF</v>
          </cell>
          <cell r="F68" t="str">
            <v>Corporate Debt Market Development Fund</v>
          </cell>
          <cell r="G68" t="str">
            <v>Corporate Debt Market Development Fund - Class A2</v>
          </cell>
          <cell r="H68">
            <v>0</v>
          </cell>
          <cell r="I68"/>
          <cell r="J68"/>
          <cell r="K68">
            <v>0</v>
          </cell>
          <cell r="L68">
            <v>10000</v>
          </cell>
          <cell r="M68">
            <v>4185.0569999999998</v>
          </cell>
          <cell r="N68">
            <v>0</v>
          </cell>
        </row>
        <row r="69">
          <cell r="C69" t="str">
            <v>INE041014064</v>
          </cell>
          <cell r="D69" t="str">
            <v>FI3446CP200</v>
          </cell>
          <cell r="E69" t="str">
            <v>CMP</v>
          </cell>
          <cell r="F69" t="str">
            <v>Embassy Office Parks REIT</v>
          </cell>
          <cell r="G69" t="str">
            <v>EMBASSY OFFICE PARKS REIT CP MD 20-03-2026</v>
          </cell>
          <cell r="H69">
            <v>0</v>
          </cell>
          <cell r="I69" t="str">
            <v>20-03-2026</v>
          </cell>
          <cell r="J69" t="str">
            <v>CRISIL A1+</v>
          </cell>
          <cell r="K69">
            <v>0.13</v>
          </cell>
          <cell r="L69">
            <v>500000</v>
          </cell>
          <cell r="M69">
            <v>1000</v>
          </cell>
          <cell r="N69">
            <v>6.8749000000000002</v>
          </cell>
        </row>
        <row r="70">
          <cell r="C70" t="str">
            <v>INE09OL14HG3</v>
          </cell>
          <cell r="D70" t="str">
            <v>FI35109CP241</v>
          </cell>
          <cell r="E70" t="str">
            <v>CMP</v>
          </cell>
          <cell r="F70" t="str">
            <v>Birla Group Holdings Pvt Ltd</v>
          </cell>
          <cell r="G70" t="str">
            <v>Birla Group Holdings Pvt Ltd CP MD 22-05-2026</v>
          </cell>
          <cell r="H70">
            <v>0</v>
          </cell>
          <cell r="I70" t="str">
            <v>22-05-2026</v>
          </cell>
          <cell r="J70" t="str">
            <v>CRISIL A1+</v>
          </cell>
          <cell r="K70">
            <v>0.3</v>
          </cell>
          <cell r="L70">
            <v>500000</v>
          </cell>
          <cell r="M70">
            <v>500</v>
          </cell>
          <cell r="N70">
            <v>8.0500000000000007</v>
          </cell>
        </row>
        <row r="71">
          <cell r="C71" t="str">
            <v>INE115A14FJ1</v>
          </cell>
          <cell r="D71" t="str">
            <v>FILICCP240</v>
          </cell>
          <cell r="E71" t="str">
            <v>CMP</v>
          </cell>
          <cell r="F71" t="str">
            <v>LIC Housing Finance Ltd</v>
          </cell>
          <cell r="G71" t="str">
            <v>LIC Housing Finance Ltd CP MD 18-02-2026</v>
          </cell>
          <cell r="H71">
            <v>0</v>
          </cell>
          <cell r="I71" t="str">
            <v>18-02-2026</v>
          </cell>
          <cell r="J71" t="str">
            <v>CRISIL A1+</v>
          </cell>
          <cell r="K71">
            <v>0.05</v>
          </cell>
          <cell r="L71">
            <v>500000</v>
          </cell>
          <cell r="M71">
            <v>500</v>
          </cell>
          <cell r="N71">
            <v>6.585</v>
          </cell>
        </row>
        <row r="72">
          <cell r="C72" t="str">
            <v>INE121A14XK0</v>
          </cell>
          <cell r="D72" t="str">
            <v>FI3508CP223</v>
          </cell>
          <cell r="E72" t="str">
            <v>CMP</v>
          </cell>
          <cell r="F72" t="str">
            <v>Cholamandalam Investment and Finance Company Ltd</v>
          </cell>
          <cell r="G72" t="str">
            <v>Cholamandalam Investment and Finance Co Ltd CP MD 22-05-2026</v>
          </cell>
          <cell r="H72">
            <v>0</v>
          </cell>
          <cell r="I72" t="str">
            <v>22-05-2026</v>
          </cell>
          <cell r="J72" t="str">
            <v>CRISIL A1+</v>
          </cell>
          <cell r="K72">
            <v>0.3</v>
          </cell>
          <cell r="L72">
            <v>500000</v>
          </cell>
          <cell r="M72">
            <v>100</v>
          </cell>
          <cell r="N72">
            <v>7.8449999999999998</v>
          </cell>
        </row>
        <row r="73">
          <cell r="C73" t="str">
            <v>INE121A14XO2</v>
          </cell>
          <cell r="D73" t="str">
            <v>FI3508CP224</v>
          </cell>
          <cell r="E73" t="str">
            <v>CMP</v>
          </cell>
          <cell r="F73" t="str">
            <v>Cholamandalam Investment and Finance Company Ltd</v>
          </cell>
          <cell r="G73" t="str">
            <v>Cholamandalam Investment and Finance Co Ltd CP MD 26-05-2026</v>
          </cell>
          <cell r="H73">
            <v>0</v>
          </cell>
          <cell r="I73" t="str">
            <v>26-05-2026</v>
          </cell>
          <cell r="J73" t="str">
            <v>CRISIL A1+</v>
          </cell>
          <cell r="K73">
            <v>0.32</v>
          </cell>
          <cell r="L73">
            <v>500000</v>
          </cell>
          <cell r="M73">
            <v>700</v>
          </cell>
          <cell r="N73">
            <v>7.8449999999999998</v>
          </cell>
        </row>
        <row r="74">
          <cell r="C74" t="str">
            <v>INE144H14HQ7</v>
          </cell>
          <cell r="D74" t="str">
            <v>FI35118CP215</v>
          </cell>
          <cell r="E74" t="str">
            <v>CMP</v>
          </cell>
          <cell r="F74" t="str">
            <v>Deutsche Investments India Private Ltd</v>
          </cell>
          <cell r="G74" t="str">
            <v>Deutsche Investments India Private Ltd CMP MD 27-02-2026</v>
          </cell>
          <cell r="H74">
            <v>0</v>
          </cell>
          <cell r="I74" t="str">
            <v>27-02-2026</v>
          </cell>
          <cell r="J74" t="str">
            <v>CRISIL A1+</v>
          </cell>
          <cell r="K74">
            <v>7.0000000000000007E-2</v>
          </cell>
          <cell r="L74">
            <v>500000</v>
          </cell>
          <cell r="M74">
            <v>700</v>
          </cell>
          <cell r="N74">
            <v>7.3501000000000003</v>
          </cell>
        </row>
        <row r="75">
          <cell r="C75" t="str">
            <v>INE338I14JI6</v>
          </cell>
          <cell r="D75" t="str">
            <v>FI3435CP221</v>
          </cell>
          <cell r="E75" t="str">
            <v>CMP</v>
          </cell>
          <cell r="F75" t="str">
            <v>Motilal Oswal Financial Services Ltd</v>
          </cell>
          <cell r="G75" t="str">
            <v>Motilal Oswal Financial Services Limited CP MD 25-02-2026</v>
          </cell>
          <cell r="H75">
            <v>0</v>
          </cell>
          <cell r="I75" t="str">
            <v>25-02-2026</v>
          </cell>
          <cell r="J75" t="str">
            <v>CRISIL A1+</v>
          </cell>
          <cell r="K75">
            <v>7.0000000000000007E-2</v>
          </cell>
          <cell r="L75">
            <v>500000</v>
          </cell>
          <cell r="M75">
            <v>500</v>
          </cell>
          <cell r="N75">
            <v>7.5250000000000004</v>
          </cell>
        </row>
        <row r="76">
          <cell r="C76" t="str">
            <v>INE466L14FR8</v>
          </cell>
          <cell r="D76" t="str">
            <v>FI3582CP242</v>
          </cell>
          <cell r="E76" t="str">
            <v>CMP</v>
          </cell>
          <cell r="F76" t="str">
            <v>360 ONE WAM Ltd (Prev IIFL Wealth Management Ltd)</v>
          </cell>
          <cell r="G76" t="str">
            <v>360 One Wam Ltd CP MD 21-01-2027</v>
          </cell>
          <cell r="H76">
            <v>0</v>
          </cell>
          <cell r="I76" t="str">
            <v>21-01-2027</v>
          </cell>
          <cell r="J76" t="str">
            <v>CRISIL A1+</v>
          </cell>
          <cell r="K76">
            <v>0.97</v>
          </cell>
          <cell r="L76">
            <v>500000</v>
          </cell>
          <cell r="M76">
            <v>500</v>
          </cell>
          <cell r="N76">
            <v>8.65</v>
          </cell>
        </row>
        <row r="77">
          <cell r="C77" t="str">
            <v>INE556F14LT2</v>
          </cell>
          <cell r="D77" t="str">
            <v>FI3405CP312</v>
          </cell>
          <cell r="E77" t="str">
            <v>CMP</v>
          </cell>
          <cell r="F77" t="str">
            <v>Small Industries Development Bank of India</v>
          </cell>
          <cell r="G77" t="str">
            <v>Small Industries Development Bank of India CP MD 03-06-2026</v>
          </cell>
          <cell r="H77">
            <v>0</v>
          </cell>
          <cell r="I77" t="str">
            <v>03-06-2026</v>
          </cell>
          <cell r="J77" t="str">
            <v>CRISIL A1+</v>
          </cell>
          <cell r="K77">
            <v>0.34</v>
          </cell>
          <cell r="L77">
            <v>500000</v>
          </cell>
          <cell r="M77">
            <v>1500</v>
          </cell>
          <cell r="N77">
            <v>7.2851999999999997</v>
          </cell>
        </row>
        <row r="78">
          <cell r="C78" t="str">
            <v>INE725H14DK5</v>
          </cell>
          <cell r="D78" t="str">
            <v>CN2328CP224</v>
          </cell>
          <cell r="E78" t="str">
            <v>CMP</v>
          </cell>
          <cell r="F78" t="str">
            <v>Tata Projects Ltd</v>
          </cell>
          <cell r="G78" t="str">
            <v>Tata Projects Ltd CP MD 11-09-2026</v>
          </cell>
          <cell r="H78">
            <v>0</v>
          </cell>
          <cell r="I78" t="str">
            <v>11-09-2026</v>
          </cell>
          <cell r="J78" t="str">
            <v>CRISIL A1+</v>
          </cell>
          <cell r="K78">
            <v>0.61</v>
          </cell>
          <cell r="L78">
            <v>500000</v>
          </cell>
          <cell r="M78">
            <v>1000</v>
          </cell>
          <cell r="N78">
            <v>7.5650000000000004</v>
          </cell>
        </row>
        <row r="79">
          <cell r="C79" t="str">
            <v>INE756I14FC0</v>
          </cell>
          <cell r="D79" t="str">
            <v>FI3553CP204</v>
          </cell>
          <cell r="E79" t="str">
            <v>CMP</v>
          </cell>
          <cell r="F79" t="str">
            <v>HDB Financial Services Ltd</v>
          </cell>
          <cell r="G79" t="str">
            <v>HDB Financial Services Ltd CP MD 04-03-2026</v>
          </cell>
          <cell r="H79">
            <v>0</v>
          </cell>
          <cell r="I79" t="str">
            <v>04-03-2026</v>
          </cell>
          <cell r="J79" t="str">
            <v>CRISIL A1+</v>
          </cell>
          <cell r="K79">
            <v>0.09</v>
          </cell>
          <cell r="L79">
            <v>500000</v>
          </cell>
          <cell r="M79">
            <v>1000</v>
          </cell>
          <cell r="N79">
            <v>7.04</v>
          </cell>
        </row>
        <row r="80">
          <cell r="C80" t="str">
            <v>INE763G14XI0</v>
          </cell>
          <cell r="D80" t="str">
            <v>FI3418CP263</v>
          </cell>
          <cell r="E80" t="str">
            <v>CMP</v>
          </cell>
          <cell r="F80" t="str">
            <v>ICICI Securities Ltd</v>
          </cell>
          <cell r="G80" t="str">
            <v>ICICI Securities Ltd CP MD 27-02-2026</v>
          </cell>
          <cell r="H80">
            <v>0</v>
          </cell>
          <cell r="I80" t="str">
            <v>27-02-2026</v>
          </cell>
          <cell r="J80" t="str">
            <v>CRISIL A1+</v>
          </cell>
          <cell r="K80">
            <v>7.0000000000000007E-2</v>
          </cell>
          <cell r="L80">
            <v>500000</v>
          </cell>
          <cell r="M80">
            <v>500</v>
          </cell>
          <cell r="N80">
            <v>7.2496999999999998</v>
          </cell>
        </row>
        <row r="81">
          <cell r="C81" t="str">
            <v>INE763G14XJ8</v>
          </cell>
          <cell r="D81" t="str">
            <v>FI3418CP252</v>
          </cell>
          <cell r="E81" t="str">
            <v>CMP</v>
          </cell>
          <cell r="F81" t="str">
            <v>ICICI Securities Ltd</v>
          </cell>
          <cell r="G81" t="str">
            <v>ICICI Securities Ltd CP MD 03-03-2026</v>
          </cell>
          <cell r="H81">
            <v>0</v>
          </cell>
          <cell r="I81" t="str">
            <v>03-03-2026</v>
          </cell>
          <cell r="J81" t="str">
            <v>CRISIL A1+</v>
          </cell>
          <cell r="K81">
            <v>0.08</v>
          </cell>
          <cell r="L81">
            <v>500000</v>
          </cell>
          <cell r="M81">
            <v>800</v>
          </cell>
          <cell r="N81">
            <v>7.15</v>
          </cell>
        </row>
        <row r="82">
          <cell r="C82" t="str">
            <v>INE763G14YJ6</v>
          </cell>
          <cell r="D82" t="str">
            <v>FI3418CP259</v>
          </cell>
          <cell r="E82" t="str">
            <v>CMP</v>
          </cell>
          <cell r="F82" t="str">
            <v>ICICI Securities Ltd</v>
          </cell>
          <cell r="G82" t="str">
            <v>ICICI Securities Ltd CP MD 15-05-2026</v>
          </cell>
          <cell r="H82">
            <v>0</v>
          </cell>
          <cell r="I82" t="str">
            <v>15-05-2026</v>
          </cell>
          <cell r="J82" t="str">
            <v>CRISIL A1+</v>
          </cell>
          <cell r="K82">
            <v>0.28000000000000003</v>
          </cell>
          <cell r="L82">
            <v>500000</v>
          </cell>
          <cell r="M82">
            <v>500</v>
          </cell>
          <cell r="N82">
            <v>7.9249999999999998</v>
          </cell>
        </row>
        <row r="83">
          <cell r="C83" t="str">
            <v>INE865C14PD9</v>
          </cell>
          <cell r="D83" t="str">
            <v>FI3597CP237</v>
          </cell>
          <cell r="E83" t="str">
            <v>CMP</v>
          </cell>
          <cell r="F83" t="str">
            <v>Aditya Birla Money Ltd</v>
          </cell>
          <cell r="G83" t="str">
            <v>Aditya Birla Money Ltd CP MD 17-03-2026</v>
          </cell>
          <cell r="H83">
            <v>0</v>
          </cell>
          <cell r="I83" t="str">
            <v>17-03-2026</v>
          </cell>
          <cell r="J83" t="str">
            <v>CRISIL A1+</v>
          </cell>
          <cell r="K83">
            <v>0.12</v>
          </cell>
          <cell r="L83">
            <v>500000</v>
          </cell>
          <cell r="M83">
            <v>500</v>
          </cell>
          <cell r="N83">
            <v>7.625</v>
          </cell>
        </row>
        <row r="84">
          <cell r="C84" t="str">
            <v>INE879F14LJ9</v>
          </cell>
          <cell r="D84" t="str">
            <v>FI3532CP272</v>
          </cell>
          <cell r="E84" t="str">
            <v>CMP</v>
          </cell>
          <cell r="F84" t="str">
            <v>Infina Finance Pvt Ltd</v>
          </cell>
          <cell r="G84" t="str">
            <v>Infina Finance Pvt Ltd CP MD 13-03-2026</v>
          </cell>
          <cell r="H84">
            <v>0</v>
          </cell>
          <cell r="I84" t="str">
            <v>13-03-2026</v>
          </cell>
          <cell r="J84" t="str">
            <v>CRISIL A1+</v>
          </cell>
          <cell r="K84">
            <v>0.11</v>
          </cell>
          <cell r="L84">
            <v>500000</v>
          </cell>
          <cell r="M84">
            <v>1000</v>
          </cell>
          <cell r="N84">
            <v>7.3799000000000001</v>
          </cell>
        </row>
        <row r="85">
          <cell r="C85" t="str">
            <v>INE008A16X99</v>
          </cell>
          <cell r="D85" t="str">
            <v>FI3408CD377</v>
          </cell>
          <cell r="E85" t="str">
            <v>COD</v>
          </cell>
          <cell r="F85" t="str">
            <v>IDBI Bank Ltd</v>
          </cell>
          <cell r="G85" t="str">
            <v>IDBI Bank Ltd COD MD 23-02-2026</v>
          </cell>
          <cell r="H85">
            <v>0</v>
          </cell>
          <cell r="I85" t="str">
            <v>23-02-2026</v>
          </cell>
          <cell r="J85" t="str">
            <v>CRISIL A1+</v>
          </cell>
          <cell r="K85">
            <v>0.06</v>
          </cell>
          <cell r="L85">
            <v>500000</v>
          </cell>
          <cell r="M85">
            <v>500</v>
          </cell>
          <cell r="N85">
            <v>6.6002000000000001</v>
          </cell>
        </row>
        <row r="86">
          <cell r="C86" t="str">
            <v>INE008A16Y80</v>
          </cell>
          <cell r="D86" t="str">
            <v>FI3408CD382</v>
          </cell>
          <cell r="E86" t="str">
            <v>COD</v>
          </cell>
          <cell r="F86" t="str">
            <v>IDBI Bank Ltd</v>
          </cell>
          <cell r="G86" t="str">
            <v>IDBI Bank Ltd CD MD 05-06-2026</v>
          </cell>
          <cell r="H86">
            <v>0</v>
          </cell>
          <cell r="I86" t="str">
            <v>05-06-2026</v>
          </cell>
          <cell r="J86" t="str">
            <v>CRISIL A1+</v>
          </cell>
          <cell r="K86">
            <v>0.34</v>
          </cell>
          <cell r="L86">
            <v>500000</v>
          </cell>
          <cell r="M86">
            <v>1000</v>
          </cell>
          <cell r="N86">
            <v>7.375</v>
          </cell>
        </row>
        <row r="87">
          <cell r="C87" t="str">
            <v>INE028A16KC6</v>
          </cell>
          <cell r="D87" t="str">
            <v>FI3369CD326</v>
          </cell>
          <cell r="E87" t="str">
            <v>COD</v>
          </cell>
          <cell r="F87" t="str">
            <v>Bank of Baroda</v>
          </cell>
          <cell r="G87" t="str">
            <v>Bank of Baroda CD MD 16-09-2026</v>
          </cell>
          <cell r="H87">
            <v>0</v>
          </cell>
          <cell r="I87" t="str">
            <v>16-09-2026</v>
          </cell>
          <cell r="J87" t="str">
            <v>IND A1+</v>
          </cell>
          <cell r="K87">
            <v>0.62</v>
          </cell>
          <cell r="L87">
            <v>500000</v>
          </cell>
          <cell r="M87">
            <v>1000</v>
          </cell>
          <cell r="N87">
            <v>7.1436000000000002</v>
          </cell>
        </row>
        <row r="88">
          <cell r="C88" t="str">
            <v>INE028A16KK9</v>
          </cell>
          <cell r="D88" t="str">
            <v>FI3369CD329</v>
          </cell>
          <cell r="E88" t="str">
            <v>COD</v>
          </cell>
          <cell r="F88" t="str">
            <v>Bank of Baroda</v>
          </cell>
          <cell r="G88" t="str">
            <v>Bank of Baroda CD MD 25-11-2026</v>
          </cell>
          <cell r="H88">
            <v>0</v>
          </cell>
          <cell r="I88" t="str">
            <v>25-11-2026</v>
          </cell>
          <cell r="J88" t="str">
            <v>IND A1+</v>
          </cell>
          <cell r="K88">
            <v>0.82</v>
          </cell>
          <cell r="L88">
            <v>500000</v>
          </cell>
          <cell r="M88">
            <v>800</v>
          </cell>
          <cell r="N88">
            <v>7.125</v>
          </cell>
        </row>
        <row r="89">
          <cell r="C89" t="str">
            <v>INE028A16KR4</v>
          </cell>
          <cell r="D89" t="str">
            <v>FI3369CD332</v>
          </cell>
          <cell r="E89" t="str">
            <v>COD</v>
          </cell>
          <cell r="F89" t="str">
            <v>Bank of Baroda</v>
          </cell>
          <cell r="G89" t="str">
            <v>Bank of Baroda CD MD 05-06-2026</v>
          </cell>
          <cell r="H89">
            <v>0</v>
          </cell>
          <cell r="I89" t="str">
            <v>05-06-2026</v>
          </cell>
          <cell r="J89" t="str">
            <v>IND A1+</v>
          </cell>
          <cell r="K89">
            <v>0.34</v>
          </cell>
          <cell r="L89">
            <v>500000</v>
          </cell>
          <cell r="M89">
            <v>1000</v>
          </cell>
          <cell r="N89">
            <v>7.2385999999999999</v>
          </cell>
        </row>
        <row r="90">
          <cell r="C90" t="str">
            <v>INE028A16KW4</v>
          </cell>
          <cell r="D90" t="str">
            <v>FI3369CD335</v>
          </cell>
          <cell r="E90" t="str">
            <v>COD</v>
          </cell>
          <cell r="F90" t="str">
            <v>Bank of Baroda</v>
          </cell>
          <cell r="G90" t="str">
            <v>Bank of Baroda CD MD 15-12-2026</v>
          </cell>
          <cell r="H90">
            <v>0</v>
          </cell>
          <cell r="I90" t="str">
            <v>15-12-2026</v>
          </cell>
          <cell r="J90" t="str">
            <v>IND A1+</v>
          </cell>
          <cell r="K90">
            <v>0.87</v>
          </cell>
          <cell r="L90">
            <v>500000</v>
          </cell>
          <cell r="M90">
            <v>800</v>
          </cell>
          <cell r="N90">
            <v>7.125</v>
          </cell>
        </row>
        <row r="91">
          <cell r="C91" t="str">
            <v>INE040A16GW7</v>
          </cell>
          <cell r="D91" t="str">
            <v>FI3310CD308</v>
          </cell>
          <cell r="E91" t="str">
            <v>COD</v>
          </cell>
          <cell r="F91" t="str">
            <v>HDFC Bank Ltd</v>
          </cell>
          <cell r="G91" t="str">
            <v>HDFC Bank Ltd CD MD 19-05-2026</v>
          </cell>
          <cell r="H91">
            <v>0</v>
          </cell>
          <cell r="I91" t="str">
            <v>19-05-2026</v>
          </cell>
          <cell r="J91" t="str">
            <v>CRISIL A1+</v>
          </cell>
          <cell r="K91">
            <v>0.3</v>
          </cell>
          <cell r="L91">
            <v>500000</v>
          </cell>
          <cell r="M91">
            <v>500</v>
          </cell>
          <cell r="N91">
            <v>7.24</v>
          </cell>
        </row>
        <row r="92">
          <cell r="C92" t="str">
            <v>INE040A16HN4</v>
          </cell>
          <cell r="D92" t="str">
            <v>FI3310CD314</v>
          </cell>
          <cell r="E92" t="str">
            <v>COD</v>
          </cell>
          <cell r="F92" t="str">
            <v>HDFC Bank Ltd</v>
          </cell>
          <cell r="G92" t="str">
            <v>HDFC Bank Ltd CD MD 11-09-2026</v>
          </cell>
          <cell r="H92">
            <v>0</v>
          </cell>
          <cell r="I92" t="str">
            <v>11-09-2026</v>
          </cell>
          <cell r="J92" t="str">
            <v>CRISIL A1+</v>
          </cell>
          <cell r="K92">
            <v>0.61</v>
          </cell>
          <cell r="L92">
            <v>500000</v>
          </cell>
          <cell r="M92">
            <v>1000</v>
          </cell>
          <cell r="N92">
            <v>7.08</v>
          </cell>
        </row>
        <row r="93">
          <cell r="C93" t="str">
            <v>INE160A16TT2</v>
          </cell>
          <cell r="D93" t="str">
            <v>FI3316CD400</v>
          </cell>
          <cell r="E93" t="str">
            <v>COD</v>
          </cell>
          <cell r="F93" t="str">
            <v>Punjab National Bank</v>
          </cell>
          <cell r="G93" t="str">
            <v>Punjab National Bank COD MD 09-03-2026</v>
          </cell>
          <cell r="H93">
            <v>0</v>
          </cell>
          <cell r="I93" t="str">
            <v>09-03-2026</v>
          </cell>
          <cell r="J93" t="str">
            <v>CRISIL A1+</v>
          </cell>
          <cell r="K93">
            <v>0.1</v>
          </cell>
          <cell r="L93">
            <v>500000</v>
          </cell>
          <cell r="M93">
            <v>500</v>
          </cell>
          <cell r="N93">
            <v>6.6702000000000004</v>
          </cell>
        </row>
        <row r="94">
          <cell r="C94" t="str">
            <v>INE237A168Z9</v>
          </cell>
          <cell r="D94" t="str">
            <v>FI3332CD281</v>
          </cell>
          <cell r="E94" t="str">
            <v>COD</v>
          </cell>
          <cell r="F94" t="str">
            <v>Kotak Mahindra Bank Ltd</v>
          </cell>
          <cell r="G94" t="str">
            <v>Kotak Mahindra Bank COD MD 19-03-2026</v>
          </cell>
          <cell r="H94">
            <v>0</v>
          </cell>
          <cell r="I94" t="str">
            <v>19-03-2026</v>
          </cell>
          <cell r="J94" t="str">
            <v>CRISIL A1+</v>
          </cell>
          <cell r="K94">
            <v>0.13</v>
          </cell>
          <cell r="L94">
            <v>500000</v>
          </cell>
          <cell r="M94">
            <v>1000</v>
          </cell>
          <cell r="N94">
            <v>6.6098999999999997</v>
          </cell>
        </row>
        <row r="95">
          <cell r="C95" t="str">
            <v>INE238AD6AT7</v>
          </cell>
          <cell r="D95" t="str">
            <v>FI3319CD544</v>
          </cell>
          <cell r="E95" t="str">
            <v>COD</v>
          </cell>
          <cell r="F95" t="str">
            <v>Axis Bank Ltd</v>
          </cell>
          <cell r="G95" t="str">
            <v>Axis Bank Ltd CD MD 11-06-2026</v>
          </cell>
          <cell r="H95">
            <v>0</v>
          </cell>
          <cell r="I95" t="str">
            <v>11-06-2026</v>
          </cell>
          <cell r="J95" t="str">
            <v>CRISIL A1+</v>
          </cell>
          <cell r="K95">
            <v>0.36</v>
          </cell>
          <cell r="L95">
            <v>500000</v>
          </cell>
          <cell r="M95">
            <v>500</v>
          </cell>
          <cell r="N95">
            <v>7.3036000000000003</v>
          </cell>
        </row>
        <row r="96">
          <cell r="C96" t="str">
            <v>INE238AD6BI8</v>
          </cell>
          <cell r="D96" t="str">
            <v>FI3319CD550</v>
          </cell>
          <cell r="E96" t="str">
            <v>COD</v>
          </cell>
          <cell r="F96" t="str">
            <v>Axis Bank Ltd</v>
          </cell>
          <cell r="G96" t="str">
            <v>Axis Bank Ltd CD MD 15-10-2026</v>
          </cell>
          <cell r="H96">
            <v>0</v>
          </cell>
          <cell r="I96" t="str">
            <v>15-10-2026</v>
          </cell>
          <cell r="J96" t="str">
            <v>CRISIL A1+</v>
          </cell>
          <cell r="K96">
            <v>0.7</v>
          </cell>
          <cell r="L96">
            <v>500000</v>
          </cell>
          <cell r="M96">
            <v>1000</v>
          </cell>
          <cell r="N96">
            <v>7.165</v>
          </cell>
        </row>
        <row r="97">
          <cell r="C97" t="str">
            <v>INE238AD6BO6</v>
          </cell>
          <cell r="D97" t="str">
            <v>FI3319CD551</v>
          </cell>
          <cell r="E97" t="str">
            <v>COD</v>
          </cell>
          <cell r="F97" t="str">
            <v>Axis Bank Ltd</v>
          </cell>
          <cell r="G97" t="str">
            <v>Axis Bank Ltd CD MD 26-11-2026</v>
          </cell>
          <cell r="H97">
            <v>0</v>
          </cell>
          <cell r="I97" t="str">
            <v>26-11-2026</v>
          </cell>
          <cell r="J97" t="str">
            <v>CRISIL A1+</v>
          </cell>
          <cell r="K97">
            <v>0.82</v>
          </cell>
          <cell r="L97">
            <v>500000</v>
          </cell>
          <cell r="M97">
            <v>200</v>
          </cell>
          <cell r="N97">
            <v>7.14</v>
          </cell>
        </row>
        <row r="98">
          <cell r="C98" t="str">
            <v>INE238AD6BP3</v>
          </cell>
          <cell r="D98" t="str">
            <v>FI3319CD553</v>
          </cell>
          <cell r="E98" t="str">
            <v>COD</v>
          </cell>
          <cell r="F98" t="str">
            <v>Axis Bank Ltd</v>
          </cell>
          <cell r="G98" t="str">
            <v>Axis Bank Ltd CD MD 27-11-2026</v>
          </cell>
          <cell r="H98">
            <v>0</v>
          </cell>
          <cell r="I98" t="str">
            <v>27-11-2026</v>
          </cell>
          <cell r="J98" t="str">
            <v>CRISIL A1+</v>
          </cell>
          <cell r="K98">
            <v>0.82</v>
          </cell>
          <cell r="L98">
            <v>500000</v>
          </cell>
          <cell r="M98">
            <v>500</v>
          </cell>
          <cell r="N98">
            <v>7.14</v>
          </cell>
        </row>
        <row r="99">
          <cell r="C99" t="str">
            <v>INE261F16967</v>
          </cell>
          <cell r="D99" t="str">
            <v>FI35NACD363</v>
          </cell>
          <cell r="E99" t="str">
            <v>COD</v>
          </cell>
          <cell r="F99" t="str">
            <v>National Bank for Agriculture &amp; Rural Development</v>
          </cell>
          <cell r="G99" t="str">
            <v>NABARD COD MD 27-02-2026</v>
          </cell>
          <cell r="H99">
            <v>0</v>
          </cell>
          <cell r="I99" t="str">
            <v>27-02-2026</v>
          </cell>
          <cell r="J99" t="str">
            <v>CRISIL A1+</v>
          </cell>
          <cell r="K99">
            <v>7.0000000000000007E-2</v>
          </cell>
          <cell r="L99">
            <v>500000</v>
          </cell>
          <cell r="M99">
            <v>800</v>
          </cell>
          <cell r="N99">
            <v>6.5505000000000004</v>
          </cell>
        </row>
        <row r="100">
          <cell r="C100" t="str">
            <v>INE476A16E46</v>
          </cell>
          <cell r="D100" t="str">
            <v>FI3320CD513</v>
          </cell>
          <cell r="E100" t="str">
            <v>COD</v>
          </cell>
          <cell r="F100" t="str">
            <v>Canara Bank</v>
          </cell>
          <cell r="G100" t="str">
            <v>Canara bank CD MD 11-05-2026</v>
          </cell>
          <cell r="H100">
            <v>0</v>
          </cell>
          <cell r="I100" t="str">
            <v>11-05-2026</v>
          </cell>
          <cell r="J100" t="str">
            <v>CRISIL A1+</v>
          </cell>
          <cell r="K100">
            <v>0.27</v>
          </cell>
          <cell r="L100">
            <v>500000</v>
          </cell>
          <cell r="M100">
            <v>2000</v>
          </cell>
          <cell r="N100">
            <v>7.1675000000000004</v>
          </cell>
        </row>
        <row r="101">
          <cell r="C101" t="str">
            <v>INE476A16F60</v>
          </cell>
          <cell r="D101" t="str">
            <v>FI3320CD515</v>
          </cell>
          <cell r="E101" t="str">
            <v>COD</v>
          </cell>
          <cell r="F101" t="str">
            <v>Canara Bank</v>
          </cell>
          <cell r="G101" t="str">
            <v>Canara bank CD MD 03-06-2026</v>
          </cell>
          <cell r="H101">
            <v>0</v>
          </cell>
          <cell r="I101" t="str">
            <v>03-06-2026</v>
          </cell>
          <cell r="J101" t="str">
            <v>CRISIL A1+</v>
          </cell>
          <cell r="K101">
            <v>0.34</v>
          </cell>
          <cell r="L101">
            <v>500000</v>
          </cell>
          <cell r="M101">
            <v>2000</v>
          </cell>
          <cell r="N101">
            <v>7.2125000000000004</v>
          </cell>
        </row>
        <row r="102">
          <cell r="C102" t="str">
            <v>INE514E16CK7</v>
          </cell>
          <cell r="D102" t="str">
            <v>FI35EXCD228</v>
          </cell>
          <cell r="E102" t="str">
            <v>COD</v>
          </cell>
          <cell r="F102" t="str">
            <v>Export Import Bank of India</v>
          </cell>
          <cell r="G102" t="str">
            <v>Export Import Bank of India COD MD 20-03-2026</v>
          </cell>
          <cell r="H102">
            <v>0</v>
          </cell>
          <cell r="I102" t="str">
            <v>20-03-2026</v>
          </cell>
          <cell r="J102" t="str">
            <v>CRISIL A1+</v>
          </cell>
          <cell r="K102">
            <v>0.13</v>
          </cell>
          <cell r="L102">
            <v>500000</v>
          </cell>
          <cell r="M102">
            <v>3200</v>
          </cell>
          <cell r="N102">
            <v>6.6497000000000002</v>
          </cell>
        </row>
        <row r="103">
          <cell r="C103" t="str">
            <v>INE556F16BS0</v>
          </cell>
          <cell r="D103" t="str">
            <v>FI3405CD253</v>
          </cell>
          <cell r="E103" t="str">
            <v>COD</v>
          </cell>
          <cell r="F103" t="str">
            <v>Small Industries Development Bank of India</v>
          </cell>
          <cell r="G103" t="str">
            <v>Small Industries Development Bank of India COD MD 04-12-2026</v>
          </cell>
          <cell r="H103">
            <v>0</v>
          </cell>
          <cell r="I103" t="str">
            <v>04-12-2026</v>
          </cell>
          <cell r="J103" t="str">
            <v>CRISIL A1+</v>
          </cell>
          <cell r="K103">
            <v>0.84</v>
          </cell>
          <cell r="L103">
            <v>500000</v>
          </cell>
          <cell r="M103">
            <v>800</v>
          </cell>
          <cell r="N103">
            <v>7.2649999999999997</v>
          </cell>
        </row>
        <row r="104">
          <cell r="C104" t="str">
            <v>INE556F16BT8</v>
          </cell>
          <cell r="D104" t="str">
            <v>FI3405CD254</v>
          </cell>
          <cell r="E104" t="str">
            <v>COD</v>
          </cell>
          <cell r="F104" t="str">
            <v>Small Industries Development Bank of India</v>
          </cell>
          <cell r="G104" t="str">
            <v>Small Industries Development Bank of India COD MD 16-12-2026</v>
          </cell>
          <cell r="H104">
            <v>0</v>
          </cell>
          <cell r="I104" t="str">
            <v>16-12-2026</v>
          </cell>
          <cell r="J104" t="str">
            <v>CRISIL A1+</v>
          </cell>
          <cell r="K104">
            <v>0.87</v>
          </cell>
          <cell r="L104">
            <v>500000</v>
          </cell>
          <cell r="M104">
            <v>500</v>
          </cell>
          <cell r="N104">
            <v>7.2649999999999997</v>
          </cell>
        </row>
        <row r="105">
          <cell r="C105" t="str">
            <v>INE556F16BW2</v>
          </cell>
          <cell r="D105" t="str">
            <v>FI3405CD255</v>
          </cell>
          <cell r="E105" t="str">
            <v>COD</v>
          </cell>
          <cell r="F105" t="str">
            <v>Small Industries Development Bank of India</v>
          </cell>
          <cell r="G105" t="str">
            <v>Small Industries Development Bank of India COD MD 28-01-2027</v>
          </cell>
          <cell r="H105">
            <v>0</v>
          </cell>
          <cell r="I105" t="str">
            <v>28-01-2027</v>
          </cell>
          <cell r="J105" t="str">
            <v>CRISIL A1+</v>
          </cell>
          <cell r="K105">
            <v>0.99</v>
          </cell>
          <cell r="L105">
            <v>500000</v>
          </cell>
          <cell r="M105">
            <v>800</v>
          </cell>
          <cell r="N105">
            <v>7.17</v>
          </cell>
        </row>
        <row r="106">
          <cell r="C106" t="str">
            <v>INE692A16KC9</v>
          </cell>
          <cell r="D106" t="str">
            <v>FI3321CD296</v>
          </cell>
          <cell r="E106" t="str">
            <v>COD</v>
          </cell>
          <cell r="F106" t="str">
            <v>Union Bank of India</v>
          </cell>
          <cell r="G106" t="str">
            <v>Union Bank of India CD MD 15-05-2026</v>
          </cell>
          <cell r="H106">
            <v>0</v>
          </cell>
          <cell r="I106" t="str">
            <v>15-05-2026</v>
          </cell>
          <cell r="J106" t="str">
            <v>ICRA A1+</v>
          </cell>
          <cell r="K106">
            <v>0.28000000000000003</v>
          </cell>
          <cell r="L106">
            <v>500000</v>
          </cell>
          <cell r="M106">
            <v>800</v>
          </cell>
          <cell r="N106">
            <v>7.2125000000000004</v>
          </cell>
        </row>
        <row r="107">
          <cell r="C107" t="str">
            <v>INE692A16KG0</v>
          </cell>
          <cell r="D107" t="str">
            <v>FI3321CD291</v>
          </cell>
          <cell r="E107" t="str">
            <v>COD</v>
          </cell>
          <cell r="F107" t="str">
            <v>Union Bank of India</v>
          </cell>
          <cell r="G107" t="str">
            <v>Union Bank of India CD MD 26-05-2026</v>
          </cell>
          <cell r="H107">
            <v>0</v>
          </cell>
          <cell r="I107" t="str">
            <v>26-05-2026</v>
          </cell>
          <cell r="J107" t="str">
            <v>ICRA A1+</v>
          </cell>
          <cell r="K107">
            <v>0.32</v>
          </cell>
          <cell r="L107">
            <v>500000</v>
          </cell>
          <cell r="M107">
            <v>900</v>
          </cell>
          <cell r="N107">
            <v>7.2125000000000004</v>
          </cell>
        </row>
        <row r="108">
          <cell r="C108" t="str">
            <v>INE949L16EB5</v>
          </cell>
          <cell r="D108" t="str">
            <v>FI3391CD203</v>
          </cell>
          <cell r="E108" t="str">
            <v>COD</v>
          </cell>
          <cell r="F108" t="str">
            <v>AU Small Finance Bank Ltd</v>
          </cell>
          <cell r="G108" t="str">
            <v>AU Small Finance Bank Ltd COD MD 25-11-2026</v>
          </cell>
          <cell r="H108">
            <v>0</v>
          </cell>
          <cell r="I108" t="str">
            <v>25-11-2026</v>
          </cell>
          <cell r="J108" t="str">
            <v>CRISIL A1+</v>
          </cell>
          <cell r="K108">
            <v>0.82</v>
          </cell>
          <cell r="L108">
            <v>500000</v>
          </cell>
          <cell r="M108">
            <v>500</v>
          </cell>
          <cell r="N108">
            <v>7.58</v>
          </cell>
        </row>
        <row r="109">
          <cell r="C109" t="str">
            <v>IN1520160038</v>
          </cell>
          <cell r="D109" t="str">
            <v>7.98GSDL110526</v>
          </cell>
          <cell r="E109" t="str">
            <v>GSE</v>
          </cell>
          <cell r="F109" t="str">
            <v>Govt. of India - GSec / TBL</v>
          </cell>
          <cell r="G109" t="str">
            <v>7.98% Gujarat State Development Loan - 11/05/2026</v>
          </cell>
          <cell r="H109">
            <v>7.98</v>
          </cell>
          <cell r="I109" t="str">
            <v>11-05-2026</v>
          </cell>
          <cell r="J109" t="str">
            <v>Sovereign</v>
          </cell>
          <cell r="K109">
            <v>0.2712</v>
          </cell>
          <cell r="L109">
            <v>100</v>
          </cell>
          <cell r="M109">
            <v>2500000</v>
          </cell>
          <cell r="N109">
            <v>5.6473000000000004</v>
          </cell>
        </row>
        <row r="110">
          <cell r="C110" t="str">
            <v>IN3120160053</v>
          </cell>
          <cell r="D110" t="str">
            <v>8.07TNSD150626</v>
          </cell>
          <cell r="E110" t="str">
            <v>GSE</v>
          </cell>
          <cell r="F110" t="str">
            <v>Govt. of India - GSec / TBL</v>
          </cell>
          <cell r="G110" t="str">
            <v>8.07% Tamil Nadu State Development Loan - 15/06/2026</v>
          </cell>
          <cell r="H110">
            <v>8.07</v>
          </cell>
          <cell r="I110" t="str">
            <v>15-06-2026</v>
          </cell>
          <cell r="J110" t="str">
            <v>Sovereign</v>
          </cell>
          <cell r="K110">
            <v>0.36709999999999998</v>
          </cell>
          <cell r="L110">
            <v>100</v>
          </cell>
          <cell r="M110">
            <v>5000000</v>
          </cell>
          <cell r="N110">
            <v>5.6726000000000001</v>
          </cell>
        </row>
        <row r="111">
          <cell r="C111" t="str">
            <v>IN002025Y370</v>
          </cell>
          <cell r="D111" t="str">
            <v>182TBL110626</v>
          </cell>
          <cell r="E111" t="str">
            <v>TBL</v>
          </cell>
          <cell r="F111" t="str">
            <v>Govt. of India - GSec / TBL</v>
          </cell>
          <cell r="G111" t="str">
            <v>182 Days - T Bill - 11/06/2026</v>
          </cell>
          <cell r="H111">
            <v>0</v>
          </cell>
          <cell r="I111" t="str">
            <v>11-06-2026</v>
          </cell>
          <cell r="J111" t="str">
            <v>Sovereign</v>
          </cell>
          <cell r="K111">
            <v>0.36</v>
          </cell>
          <cell r="L111">
            <v>100</v>
          </cell>
          <cell r="M111">
            <v>7000000</v>
          </cell>
          <cell r="N111">
            <v>5.5382999999999996</v>
          </cell>
        </row>
        <row r="112">
          <cell r="C112" t="str">
            <v>INE121A08PJ0</v>
          </cell>
          <cell r="D112" t="str">
            <v>FI3431CCD200</v>
          </cell>
          <cell r="E112" t="str">
            <v>CCD</v>
          </cell>
          <cell r="F112" t="str">
            <v>Cholamandalam Investment and Finance Company Ltd</v>
          </cell>
          <cell r="G112" t="str">
            <v>7.5% Cholamandalam Investment and Company Ltd CCD 30 09 2026</v>
          </cell>
          <cell r="H112">
            <v>7.5</v>
          </cell>
          <cell r="I112" t="str">
            <v>30-09-2026</v>
          </cell>
          <cell r="J112" t="str">
            <v xml:space="preserve"> UNRATED</v>
          </cell>
          <cell r="K112">
            <v>0.64217400000000002</v>
          </cell>
          <cell r="L112">
            <v>100000</v>
          </cell>
          <cell r="M112">
            <v>1750</v>
          </cell>
          <cell r="N112">
            <v>7.96</v>
          </cell>
        </row>
        <row r="113">
          <cell r="C113" t="str">
            <v>INE212K14DB7</v>
          </cell>
          <cell r="D113" t="str">
            <v>FI3605CP217</v>
          </cell>
          <cell r="E113" t="str">
            <v>CMP</v>
          </cell>
          <cell r="F113" t="str">
            <v>SBI Cap securities Ltd</v>
          </cell>
          <cell r="G113" t="str">
            <v>SBICAP Securities Ltd CP MD 18-03-2026</v>
          </cell>
          <cell r="H113">
            <v>0</v>
          </cell>
          <cell r="I113" t="str">
            <v>18-03-2026</v>
          </cell>
          <cell r="J113" t="str">
            <v>CRISIL A1+</v>
          </cell>
          <cell r="K113">
            <v>0.13</v>
          </cell>
          <cell r="L113">
            <v>500000</v>
          </cell>
          <cell r="M113">
            <v>500</v>
          </cell>
          <cell r="N113">
            <v>7.1398999999999999</v>
          </cell>
        </row>
        <row r="114">
          <cell r="C114" t="str">
            <v>INE556F14LT2</v>
          </cell>
          <cell r="D114" t="str">
            <v>FI3405CP312</v>
          </cell>
          <cell r="E114" t="str">
            <v>CMP</v>
          </cell>
          <cell r="F114" t="str">
            <v>Small Industries Development Bank of India</v>
          </cell>
          <cell r="G114" t="str">
            <v>Small Industries Development Bank of India CP MD 03-06-2026</v>
          </cell>
          <cell r="H114">
            <v>0</v>
          </cell>
          <cell r="I114" t="str">
            <v>03-06-2026</v>
          </cell>
          <cell r="J114" t="str">
            <v>CRISIL A1+</v>
          </cell>
          <cell r="K114">
            <v>0.34</v>
          </cell>
          <cell r="L114">
            <v>500000</v>
          </cell>
          <cell r="M114">
            <v>500</v>
          </cell>
          <cell r="N114">
            <v>7.2851999999999997</v>
          </cell>
        </row>
        <row r="115">
          <cell r="C115" t="str">
            <v>INE763G14D11</v>
          </cell>
          <cell r="D115" t="str">
            <v>FI3418CP271</v>
          </cell>
          <cell r="E115" t="str">
            <v>CMP</v>
          </cell>
          <cell r="F115" t="str">
            <v>ICICI Securities Ltd</v>
          </cell>
          <cell r="G115" t="str">
            <v>ICICI Securities Ltd CP MD 17-02-2026</v>
          </cell>
          <cell r="H115">
            <v>0</v>
          </cell>
          <cell r="I115" t="str">
            <v>17-02-2026</v>
          </cell>
          <cell r="J115" t="str">
            <v>CRISIL A1+</v>
          </cell>
          <cell r="K115">
            <v>0.05</v>
          </cell>
          <cell r="L115">
            <v>500000</v>
          </cell>
          <cell r="M115">
            <v>1000</v>
          </cell>
          <cell r="N115">
            <v>7.2500999999999998</v>
          </cell>
        </row>
        <row r="116">
          <cell r="C116" t="str">
            <v>INE160A16TU0</v>
          </cell>
          <cell r="D116" t="str">
            <v>FI3316CD402</v>
          </cell>
          <cell r="E116" t="str">
            <v>COD</v>
          </cell>
          <cell r="F116" t="str">
            <v>Punjab National Bank</v>
          </cell>
          <cell r="G116" t="str">
            <v>Punjab National Bank COD MD 13-03-2026</v>
          </cell>
          <cell r="H116">
            <v>0</v>
          </cell>
          <cell r="I116" t="str">
            <v>13-03-2026</v>
          </cell>
          <cell r="J116" t="str">
            <v>CRISIL A1+</v>
          </cell>
          <cell r="K116">
            <v>0.11</v>
          </cell>
          <cell r="L116">
            <v>500000</v>
          </cell>
          <cell r="M116">
            <v>1000</v>
          </cell>
          <cell r="N116">
            <v>6.6702000000000004</v>
          </cell>
        </row>
        <row r="117">
          <cell r="C117" t="str">
            <v>INE238AD6AM2</v>
          </cell>
          <cell r="D117" t="str">
            <v>FI3319CD535</v>
          </cell>
          <cell r="E117" t="str">
            <v>COD</v>
          </cell>
          <cell r="F117" t="str">
            <v>Axis Bank Ltd</v>
          </cell>
          <cell r="G117" t="str">
            <v>Axis Bank Ltd COD MD 04-02-2026</v>
          </cell>
          <cell r="H117">
            <v>0</v>
          </cell>
          <cell r="I117" t="str">
            <v>04-02-2026</v>
          </cell>
          <cell r="J117" t="str">
            <v>CRISIL A1+</v>
          </cell>
          <cell r="K117">
            <v>0.01</v>
          </cell>
          <cell r="L117">
            <v>500000</v>
          </cell>
          <cell r="M117">
            <v>100</v>
          </cell>
          <cell r="N117">
            <v>6.46</v>
          </cell>
        </row>
        <row r="118">
          <cell r="C118" t="str">
            <v>INE238AD6AN0</v>
          </cell>
          <cell r="D118" t="str">
            <v>FI3319CD545</v>
          </cell>
          <cell r="E118" t="str">
            <v>COD</v>
          </cell>
          <cell r="F118" t="str">
            <v>Axis Bank Ltd</v>
          </cell>
          <cell r="G118" t="str">
            <v>Axis Bank Ltd CD MD 04-03-2026</v>
          </cell>
          <cell r="H118">
            <v>0</v>
          </cell>
          <cell r="I118" t="str">
            <v>04-03-2026</v>
          </cell>
          <cell r="J118" t="str">
            <v>CRISIL A1+</v>
          </cell>
          <cell r="K118">
            <v>0.09</v>
          </cell>
          <cell r="L118">
            <v>500000</v>
          </cell>
          <cell r="M118">
            <v>1000</v>
          </cell>
          <cell r="N118">
            <v>6.6999000000000004</v>
          </cell>
        </row>
        <row r="119">
          <cell r="C119" t="str">
            <v>INE261F16926</v>
          </cell>
          <cell r="D119" t="str">
            <v>FI35NACD370</v>
          </cell>
          <cell r="E119" t="str">
            <v>COD</v>
          </cell>
          <cell r="F119" t="str">
            <v>National Bank for Agriculture &amp; Rural Development</v>
          </cell>
          <cell r="G119" t="str">
            <v>NABARD CD MD 04-02-2026</v>
          </cell>
          <cell r="H119">
            <v>0</v>
          </cell>
          <cell r="I119" t="str">
            <v>04-02-2026</v>
          </cell>
          <cell r="J119" t="str">
            <v>CRISIL A1+</v>
          </cell>
          <cell r="K119">
            <v>0.01</v>
          </cell>
          <cell r="L119">
            <v>500000</v>
          </cell>
          <cell r="M119">
            <v>1000</v>
          </cell>
          <cell r="N119">
            <v>6.5004999999999997</v>
          </cell>
        </row>
        <row r="120">
          <cell r="C120" t="str">
            <v>INE562A16PZ4</v>
          </cell>
          <cell r="D120" t="str">
            <v>FI3345CD329</v>
          </cell>
          <cell r="E120" t="str">
            <v>COD</v>
          </cell>
          <cell r="F120" t="str">
            <v>Indian Bank</v>
          </cell>
          <cell r="G120" t="str">
            <v>Indian Bank Ltd COD MD 05-06-2026</v>
          </cell>
          <cell r="H120">
            <v>0</v>
          </cell>
          <cell r="I120" t="str">
            <v>05-06-2026</v>
          </cell>
          <cell r="J120" t="str">
            <v>CRISIL A1+</v>
          </cell>
          <cell r="K120">
            <v>0.34</v>
          </cell>
          <cell r="L120">
            <v>500000</v>
          </cell>
          <cell r="M120">
            <v>500</v>
          </cell>
          <cell r="N120">
            <v>7.2472000000000003</v>
          </cell>
        </row>
        <row r="121">
          <cell r="C121" t="str">
            <v>IN0020210160</v>
          </cell>
          <cell r="D121" t="str">
            <v>4.04GOI041028</v>
          </cell>
          <cell r="E121" t="str">
            <v>GSE</v>
          </cell>
          <cell r="F121" t="str">
            <v>Govt. of India - GSec / TBL</v>
          </cell>
          <cell r="G121" t="str">
            <v>6.22% Central Government Securities_Floating Rate Bond 04/10/2028 (Previous 7.11)</v>
          </cell>
          <cell r="H121">
            <v>6.22</v>
          </cell>
          <cell r="I121" t="str">
            <v>04-10-2028</v>
          </cell>
          <cell r="J121" t="str">
            <v>Sovereign</v>
          </cell>
          <cell r="K121">
            <v>0</v>
          </cell>
          <cell r="L121">
            <v>100</v>
          </cell>
          <cell r="M121">
            <v>1500000</v>
          </cell>
          <cell r="N121">
            <v>6.0450619521662601</v>
          </cell>
        </row>
        <row r="122">
          <cell r="C122" t="str">
            <v>IN0020220011</v>
          </cell>
          <cell r="D122" t="str">
            <v>7.10GSE180429</v>
          </cell>
          <cell r="E122" t="str">
            <v>GSE</v>
          </cell>
          <cell r="F122" t="str">
            <v>Govt. of India - GSec / TBL</v>
          </cell>
          <cell r="G122" t="str">
            <v>7.10% Central Government Securities 18/04/2029</v>
          </cell>
          <cell r="H122">
            <v>7.1</v>
          </cell>
          <cell r="I122" t="str">
            <v>18-04-2029</v>
          </cell>
          <cell r="J122" t="str">
            <v>Sovereign</v>
          </cell>
          <cell r="K122">
            <v>2.8801999999999999</v>
          </cell>
          <cell r="L122">
            <v>100</v>
          </cell>
          <cell r="M122">
            <v>2500000</v>
          </cell>
          <cell r="N122">
            <v>6.1441999999999997</v>
          </cell>
        </row>
        <row r="123">
          <cell r="C123" t="str">
            <v>IN0020230051</v>
          </cell>
          <cell r="D123" t="str">
            <v>7.30GSE190653</v>
          </cell>
          <cell r="E123" t="str">
            <v>GSE</v>
          </cell>
          <cell r="F123" t="str">
            <v>Govt. of India - GSec / TBL</v>
          </cell>
          <cell r="G123" t="str">
            <v>7.30% Government Securities - 19/06/2053</v>
          </cell>
          <cell r="H123">
            <v>7.3</v>
          </cell>
          <cell r="I123" t="str">
            <v>19-06-2053</v>
          </cell>
          <cell r="J123" t="str">
            <v>Sovereign</v>
          </cell>
          <cell r="K123">
            <v>12.0589</v>
          </cell>
          <cell r="L123">
            <v>100</v>
          </cell>
          <cell r="M123">
            <v>2500000</v>
          </cell>
          <cell r="N123">
            <v>7.4935</v>
          </cell>
        </row>
        <row r="124">
          <cell r="C124" t="str">
            <v>IN0020230077</v>
          </cell>
          <cell r="D124" t="str">
            <v>7.18GSE240737</v>
          </cell>
          <cell r="E124" t="str">
            <v>GSE</v>
          </cell>
          <cell r="F124" t="str">
            <v>Govt. of India - GSec / TBL</v>
          </cell>
          <cell r="G124" t="str">
            <v>7.18%  Government Securities - 24/07/2037</v>
          </cell>
          <cell r="H124">
            <v>7.18</v>
          </cell>
          <cell r="I124" t="str">
            <v>24-07-2037</v>
          </cell>
          <cell r="J124" t="str">
            <v>Sovereign</v>
          </cell>
          <cell r="K124">
            <v>8.0352999999999994</v>
          </cell>
          <cell r="L124">
            <v>100</v>
          </cell>
          <cell r="M124">
            <v>3000000</v>
          </cell>
          <cell r="N124">
            <v>7.0507</v>
          </cell>
        </row>
        <row r="125">
          <cell r="C125" t="str">
            <v>IN0020240019</v>
          </cell>
          <cell r="D125" t="str">
            <v>7.10GSE080434</v>
          </cell>
          <cell r="E125" t="str">
            <v>GSE</v>
          </cell>
          <cell r="F125" t="str">
            <v>Govt. of India - GSec / TBL</v>
          </cell>
          <cell r="G125" t="str">
            <v>7.10% Central Government Securities 08/04/2034</v>
          </cell>
          <cell r="H125">
            <v>7.1</v>
          </cell>
          <cell r="I125" t="str">
            <v>08-04-2034</v>
          </cell>
          <cell r="J125" t="str">
            <v>Sovereign</v>
          </cell>
          <cell r="K125">
            <v>6.2366999999999999</v>
          </cell>
          <cell r="L125">
            <v>100</v>
          </cell>
          <cell r="M125">
            <v>25000000</v>
          </cell>
          <cell r="N125">
            <v>6.8493000000000004</v>
          </cell>
        </row>
        <row r="126">
          <cell r="C126" t="str">
            <v>IN0020240027</v>
          </cell>
          <cell r="D126" t="str">
            <v>7.23GSE150439</v>
          </cell>
          <cell r="E126" t="str">
            <v>GSE</v>
          </cell>
          <cell r="F126" t="str">
            <v>Govt. of India - GSec / TBL</v>
          </cell>
          <cell r="G126" t="str">
            <v>7.23% Central Government Securities 15/04/2039</v>
          </cell>
          <cell r="H126">
            <v>7.23</v>
          </cell>
          <cell r="I126" t="str">
            <v>15-04-2039</v>
          </cell>
          <cell r="J126" t="str">
            <v>Sovereign</v>
          </cell>
          <cell r="K126">
            <v>8.5808999999999997</v>
          </cell>
          <cell r="L126">
            <v>100</v>
          </cell>
          <cell r="M126">
            <v>5000000</v>
          </cell>
          <cell r="N126">
            <v>7.1795</v>
          </cell>
        </row>
        <row r="127">
          <cell r="C127" t="str">
            <v>IN0020240035</v>
          </cell>
          <cell r="D127" t="str">
            <v>7.34GSE220464</v>
          </cell>
          <cell r="E127" t="str">
            <v>GSE</v>
          </cell>
          <cell r="F127" t="str">
            <v>Govt. of India - GSec / TBL</v>
          </cell>
          <cell r="G127" t="str">
            <v>7.34% Central Government Securities 22/04/2064</v>
          </cell>
          <cell r="H127">
            <v>7.34</v>
          </cell>
          <cell r="I127" t="str">
            <v>22-04-2064</v>
          </cell>
          <cell r="J127" t="str">
            <v>Sovereign</v>
          </cell>
          <cell r="K127">
            <v>12.8644</v>
          </cell>
          <cell r="L127">
            <v>100</v>
          </cell>
          <cell r="M127">
            <v>2500000</v>
          </cell>
          <cell r="N127">
            <v>7.5651999999999999</v>
          </cell>
        </row>
        <row r="128">
          <cell r="C128" t="str">
            <v>IN0020240076</v>
          </cell>
          <cell r="D128" t="str">
            <v>7.02GSE180631</v>
          </cell>
          <cell r="E128" t="str">
            <v>GSE</v>
          </cell>
          <cell r="F128" t="str">
            <v>Govt. of India - GSec / TBL</v>
          </cell>
          <cell r="G128" t="str">
            <v>7.02% Central Government Securities 18/06/2031</v>
          </cell>
          <cell r="H128">
            <v>7.02</v>
          </cell>
          <cell r="I128" t="str">
            <v>18-06-2031</v>
          </cell>
          <cell r="J128" t="str">
            <v>Sovereign</v>
          </cell>
          <cell r="K128">
            <v>4.5479000000000003</v>
          </cell>
          <cell r="L128">
            <v>100</v>
          </cell>
          <cell r="M128">
            <v>1500000</v>
          </cell>
          <cell r="N128">
            <v>6.6306000000000003</v>
          </cell>
        </row>
        <row r="129">
          <cell r="C129" t="str">
            <v>IN0020240126</v>
          </cell>
          <cell r="D129" t="str">
            <v>6.79GSE071034</v>
          </cell>
          <cell r="E129" t="str">
            <v>GSE</v>
          </cell>
          <cell r="F129" t="str">
            <v>Govt. of India - GSec / TBL</v>
          </cell>
          <cell r="G129" t="str">
            <v>6.79% Central Government Securities 07/10/2034</v>
          </cell>
          <cell r="H129">
            <v>6.79</v>
          </cell>
          <cell r="I129" t="str">
            <v>07-10-2034</v>
          </cell>
          <cell r="J129" t="str">
            <v>Sovereign</v>
          </cell>
          <cell r="K129">
            <v>6.5663999999999998</v>
          </cell>
          <cell r="L129">
            <v>100</v>
          </cell>
          <cell r="M129">
            <v>5000000</v>
          </cell>
          <cell r="N129">
            <v>6.8475000000000001</v>
          </cell>
        </row>
        <row r="130">
          <cell r="C130" t="str">
            <v>IN0020250091</v>
          </cell>
          <cell r="D130" t="str">
            <v>6.48GSE061035</v>
          </cell>
          <cell r="E130" t="str">
            <v>GSE</v>
          </cell>
          <cell r="F130" t="str">
            <v>Govt. of India - GSec / TBL</v>
          </cell>
          <cell r="G130" t="str">
            <v>6.48% Central Government Securities 06/10/2035</v>
          </cell>
          <cell r="H130">
            <v>6.48</v>
          </cell>
          <cell r="I130" t="str">
            <v>06-10-2035</v>
          </cell>
          <cell r="J130" t="str">
            <v>Sovereign</v>
          </cell>
          <cell r="K130">
            <v>7.1700999999999997</v>
          </cell>
          <cell r="L130">
            <v>100</v>
          </cell>
          <cell r="M130">
            <v>12900000</v>
          </cell>
          <cell r="N130">
            <v>6.8072999999999997</v>
          </cell>
        </row>
        <row r="131">
          <cell r="C131" t="str">
            <v>IN1920230100</v>
          </cell>
          <cell r="D131" t="str">
            <v>7.72KSGS061235</v>
          </cell>
          <cell r="E131" t="str">
            <v>GSE</v>
          </cell>
          <cell r="F131" t="str">
            <v>Govt. of India - GSec / TBL</v>
          </cell>
          <cell r="G131" t="str">
            <v>7.72% Karnataka State Government Securities - 06/12/2035</v>
          </cell>
          <cell r="H131">
            <v>7.72</v>
          </cell>
          <cell r="I131" t="str">
            <v>06-12-2035</v>
          </cell>
          <cell r="J131" t="str">
            <v>Sovereign</v>
          </cell>
          <cell r="K131">
            <v>7.0251000000000001</v>
          </cell>
          <cell r="L131">
            <v>100</v>
          </cell>
          <cell r="M131">
            <v>1000000</v>
          </cell>
          <cell r="N131">
            <v>7.5670000000000002</v>
          </cell>
        </row>
        <row r="132">
          <cell r="C132" t="str">
            <v>IN3120230484</v>
          </cell>
          <cell r="D132" t="str">
            <v>7.44TNSG20034</v>
          </cell>
          <cell r="E132" t="str">
            <v>GSE</v>
          </cell>
          <cell r="F132" t="str">
            <v>Govt. of India - GSec / TBL</v>
          </cell>
          <cell r="G132" t="str">
            <v>7.44% Tamil Nadu State Government Securities -20/03/2034</v>
          </cell>
          <cell r="H132">
            <v>7.44</v>
          </cell>
          <cell r="I132" t="str">
            <v>20-03-2034</v>
          </cell>
          <cell r="J132" t="str">
            <v>Sovereign</v>
          </cell>
          <cell r="K132">
            <v>6.0918000000000001</v>
          </cell>
          <cell r="L132">
            <v>100</v>
          </cell>
          <cell r="M132">
            <v>1270000</v>
          </cell>
          <cell r="N132">
            <v>7.4748000000000001</v>
          </cell>
        </row>
        <row r="133">
          <cell r="C133" t="str">
            <v>INE020B08EI8</v>
          </cell>
          <cell r="D133" t="str">
            <v>UT47NC314</v>
          </cell>
          <cell r="E133" t="str">
            <v>NCD</v>
          </cell>
          <cell r="F133" t="str">
            <v>REC LTD</v>
          </cell>
          <cell r="G133" t="str">
            <v>7.51% REC LTD NCD MD 31-07-2026</v>
          </cell>
          <cell r="H133">
            <v>7.51</v>
          </cell>
          <cell r="I133" t="str">
            <v>31-07-2026</v>
          </cell>
          <cell r="J133" t="str">
            <v>ICRA AAA</v>
          </cell>
          <cell r="K133">
            <v>0.49320000000000003</v>
          </cell>
          <cell r="L133">
            <v>100000</v>
          </cell>
          <cell r="M133">
            <v>1000</v>
          </cell>
          <cell r="N133">
            <v>7.3550000000000004</v>
          </cell>
        </row>
        <row r="134">
          <cell r="C134" t="str">
            <v>INE020B08EL2</v>
          </cell>
          <cell r="D134" t="str">
            <v>UT47NC316</v>
          </cell>
          <cell r="E134" t="str">
            <v>NCD</v>
          </cell>
          <cell r="F134" t="str">
            <v>REC LTD</v>
          </cell>
          <cell r="G134" t="str">
            <v>7.44% REC NCD MD  30.04.2026</v>
          </cell>
          <cell r="H134">
            <v>7.44</v>
          </cell>
          <cell r="I134" t="str">
            <v>30-04-2026</v>
          </cell>
          <cell r="J134" t="str">
            <v>ICRA AAA</v>
          </cell>
          <cell r="K134">
            <v>0.24110000000000001</v>
          </cell>
          <cell r="L134">
            <v>100000</v>
          </cell>
          <cell r="M134">
            <v>1000</v>
          </cell>
          <cell r="N134">
            <v>7.33</v>
          </cell>
        </row>
        <row r="135">
          <cell r="C135" t="str">
            <v>INE020B08FF1</v>
          </cell>
          <cell r="D135" t="str">
            <v>UT47NC321</v>
          </cell>
          <cell r="E135" t="str">
            <v>NCD</v>
          </cell>
          <cell r="F135" t="str">
            <v>REC LTD</v>
          </cell>
          <cell r="G135" t="str">
            <v>7.56% REC LTD NCD MD 31-08-2027  236-B</v>
          </cell>
          <cell r="H135">
            <v>7.56</v>
          </cell>
          <cell r="I135" t="str">
            <v>31-08-2027</v>
          </cell>
          <cell r="J135" t="str">
            <v>ICRA AAA</v>
          </cell>
          <cell r="K135">
            <v>1.508</v>
          </cell>
          <cell r="L135">
            <v>100000</v>
          </cell>
          <cell r="M135">
            <v>2500</v>
          </cell>
          <cell r="N135">
            <v>7.16</v>
          </cell>
        </row>
        <row r="136">
          <cell r="C136" t="str">
            <v>INE020B08FL9</v>
          </cell>
          <cell r="D136" t="str">
            <v>UT47NC325</v>
          </cell>
          <cell r="E136" t="str">
            <v>NCD</v>
          </cell>
          <cell r="F136" t="str">
            <v>REC LTD</v>
          </cell>
          <cell r="G136" t="str">
            <v>7.34% REC Ltd NCD MD 30-04-2030 Series 240-B</v>
          </cell>
          <cell r="H136">
            <v>7.34</v>
          </cell>
          <cell r="I136" t="str">
            <v>30-04-2030</v>
          </cell>
          <cell r="J136" t="str">
            <v>CRISIL AAA</v>
          </cell>
          <cell r="K136">
            <v>3.6034000000000002</v>
          </cell>
          <cell r="L136">
            <v>100000</v>
          </cell>
          <cell r="M136">
            <v>2000</v>
          </cell>
          <cell r="N136">
            <v>7.2750000000000004</v>
          </cell>
        </row>
        <row r="137">
          <cell r="C137" t="str">
            <v>INE040A08955</v>
          </cell>
          <cell r="D137" t="str">
            <v>FI3310NC207</v>
          </cell>
          <cell r="E137" t="str">
            <v>NCD</v>
          </cell>
          <cell r="F137" t="str">
            <v>HDFC Bank Ltd</v>
          </cell>
          <cell r="G137" t="str">
            <v>7.70% HDFC Bank Ltd NCD MD 16-05-2028  HDFC Series US-003</v>
          </cell>
          <cell r="H137">
            <v>7.7</v>
          </cell>
          <cell r="I137" t="str">
            <v>16-05-2028</v>
          </cell>
          <cell r="J137" t="str">
            <v>ICRA AAA</v>
          </cell>
          <cell r="K137">
            <v>2.0769000000000002</v>
          </cell>
          <cell r="L137">
            <v>100000</v>
          </cell>
          <cell r="M137">
            <v>2500</v>
          </cell>
          <cell r="N137">
            <v>7.2481</v>
          </cell>
        </row>
        <row r="138">
          <cell r="C138" t="str">
            <v>INE053F08296</v>
          </cell>
          <cell r="D138" t="str">
            <v>FIIRFCNC213</v>
          </cell>
          <cell r="E138" t="str">
            <v>NCD</v>
          </cell>
          <cell r="F138" t="str">
            <v>Indian Railway Finance Corporation Ltd</v>
          </cell>
          <cell r="G138" t="str">
            <v>7.74%  Indian Railway Finance Corporation Ltd NCD MD 15.04.2038  BOND SERIES 170B 2038</v>
          </cell>
          <cell r="H138">
            <v>7.74</v>
          </cell>
          <cell r="I138" t="str">
            <v>15-04-2038</v>
          </cell>
          <cell r="J138" t="str">
            <v>ICRA AAA</v>
          </cell>
          <cell r="K138">
            <v>8.1835000000000004</v>
          </cell>
          <cell r="L138">
            <v>100000</v>
          </cell>
          <cell r="M138">
            <v>1500</v>
          </cell>
          <cell r="N138">
            <v>7.46</v>
          </cell>
        </row>
        <row r="139">
          <cell r="C139" t="str">
            <v>INE053F08338</v>
          </cell>
          <cell r="D139" t="str">
            <v>FI3567IRFC251</v>
          </cell>
          <cell r="E139" t="str">
            <v>NCD</v>
          </cell>
          <cell r="F139" t="str">
            <v>Indian Railway Finance Corporation Ltd</v>
          </cell>
          <cell r="G139" t="str">
            <v>7.68% Indian Railway Finance Corporation Ltd NCD MD 24-11-2026</v>
          </cell>
          <cell r="H139">
            <v>7.68</v>
          </cell>
          <cell r="I139" t="str">
            <v>24-11-2026</v>
          </cell>
          <cell r="J139" t="str">
            <v>ICRA AAA</v>
          </cell>
          <cell r="K139">
            <v>0.80310000000000004</v>
          </cell>
          <cell r="L139">
            <v>100000</v>
          </cell>
          <cell r="M139">
            <v>2000</v>
          </cell>
          <cell r="N139">
            <v>7.2750000000000004</v>
          </cell>
        </row>
        <row r="140">
          <cell r="C140" t="str">
            <v>INE062A08488</v>
          </cell>
          <cell r="D140" t="str">
            <v>FI3302NC208</v>
          </cell>
          <cell r="E140" t="str">
            <v>NCD</v>
          </cell>
          <cell r="F140" t="str">
            <v>State Bank of India</v>
          </cell>
          <cell r="G140" t="str">
            <v>6.93% State Bank of India NCD MD 20-10-2035 - Tier 2 Bond Series 1 (Call 20.10.2030)</v>
          </cell>
          <cell r="H140">
            <v>6.93</v>
          </cell>
          <cell r="I140" t="str">
            <v>20-10-2035</v>
          </cell>
          <cell r="J140" t="str">
            <v>ICRA AAA</v>
          </cell>
          <cell r="K140">
            <v>7.2359999999999998</v>
          </cell>
          <cell r="L140">
            <v>10000000</v>
          </cell>
          <cell r="M140">
            <v>25</v>
          </cell>
          <cell r="N140">
            <v>7.0716999999999999</v>
          </cell>
        </row>
        <row r="141">
          <cell r="C141" t="str">
            <v>INE115A07PI6</v>
          </cell>
          <cell r="D141" t="str">
            <v>FILICNC363</v>
          </cell>
          <cell r="E141" t="str">
            <v>NCD</v>
          </cell>
          <cell r="F141" t="str">
            <v>LIC Housing Finance Ltd</v>
          </cell>
          <cell r="G141" t="str">
            <v>6.17% LIC Housing Finance Ltd-NCD-03/09/2026</v>
          </cell>
          <cell r="H141">
            <v>6.17</v>
          </cell>
          <cell r="I141" t="str">
            <v>03-09-2026</v>
          </cell>
          <cell r="J141" t="str">
            <v>CRISIL AAA</v>
          </cell>
          <cell r="K141">
            <v>0.58630000000000004</v>
          </cell>
          <cell r="L141">
            <v>1000000</v>
          </cell>
          <cell r="M141">
            <v>150</v>
          </cell>
          <cell r="N141">
            <v>7.4950000000000001</v>
          </cell>
        </row>
        <row r="142">
          <cell r="C142" t="str">
            <v>INE115A07QH6</v>
          </cell>
          <cell r="D142" t="str">
            <v>FI35LICNC368</v>
          </cell>
          <cell r="E142" t="str">
            <v>NCD</v>
          </cell>
          <cell r="F142" t="str">
            <v>LIC Housing Finance Ltd</v>
          </cell>
          <cell r="G142" t="str">
            <v>8.0250% LIC Housing Finance Ltd- NCD 23-03-2033</v>
          </cell>
          <cell r="H142">
            <v>8.0250000000000004</v>
          </cell>
          <cell r="I142" t="str">
            <v>23-03-2033</v>
          </cell>
          <cell r="J142" t="str">
            <v>CRISIL AAA</v>
          </cell>
          <cell r="K142">
            <v>5.3677000000000001</v>
          </cell>
          <cell r="L142">
            <v>1000000</v>
          </cell>
          <cell r="M142">
            <v>250</v>
          </cell>
          <cell r="N142">
            <v>7.5187999999999997</v>
          </cell>
        </row>
        <row r="143">
          <cell r="C143" t="str">
            <v>INE115A07QZ8</v>
          </cell>
          <cell r="D143" t="str">
            <v>FILICNC381</v>
          </cell>
          <cell r="E143" t="str">
            <v>NCD</v>
          </cell>
          <cell r="F143" t="str">
            <v>LIC Housing Finance Ltd</v>
          </cell>
          <cell r="G143" t="str">
            <v>7.74% LIC HOUSING FINANCE LTD NCD MD 22-10-2027</v>
          </cell>
          <cell r="H143">
            <v>7.74</v>
          </cell>
          <cell r="I143" t="str">
            <v>22-10-2027</v>
          </cell>
          <cell r="J143" t="str">
            <v>CRISIL AAA</v>
          </cell>
          <cell r="K143">
            <v>1.649</v>
          </cell>
          <cell r="L143">
            <v>100000</v>
          </cell>
          <cell r="M143">
            <v>2500</v>
          </cell>
          <cell r="N143">
            <v>7.22</v>
          </cell>
        </row>
        <row r="144">
          <cell r="C144" t="str">
            <v>INE121A07RZ4</v>
          </cell>
          <cell r="D144" t="str">
            <v>FI3508NC224</v>
          </cell>
          <cell r="E144" t="str">
            <v>NCD</v>
          </cell>
          <cell r="F144" t="str">
            <v>Cholamandalam Investment and Finance Company Ltd</v>
          </cell>
          <cell r="G144" t="str">
            <v>8.54% Cholamandalam Investment and Finance Co Ltd NCD MD 12-04-2029 SERIES 639</v>
          </cell>
          <cell r="H144">
            <v>8.5399999999999991</v>
          </cell>
          <cell r="I144" t="str">
            <v>12-04-2029</v>
          </cell>
          <cell r="J144" t="str">
            <v>ICRA AA+</v>
          </cell>
          <cell r="K144">
            <v>2.7496999999999998</v>
          </cell>
          <cell r="L144">
            <v>100000</v>
          </cell>
          <cell r="M144">
            <v>3000</v>
          </cell>
          <cell r="N144">
            <v>7.8150000000000004</v>
          </cell>
        </row>
        <row r="145">
          <cell r="C145" t="str">
            <v>INE121A07SN8</v>
          </cell>
          <cell r="D145" t="str">
            <v>FI3508NC225</v>
          </cell>
          <cell r="E145" t="str">
            <v>NCD</v>
          </cell>
          <cell r="F145" t="str">
            <v>Cholamandalam Investment and Finance Company Ltd</v>
          </cell>
          <cell r="G145" t="str">
            <v>7.38% Cholamandalam Investment and Finance Co Ltd NCD MD 28-05-2027</v>
          </cell>
          <cell r="H145">
            <v>7.38</v>
          </cell>
          <cell r="I145" t="str">
            <v>28-05-2027</v>
          </cell>
          <cell r="J145" t="str">
            <v>ICRA AA+</v>
          </cell>
          <cell r="K145">
            <v>1.2488999999999999</v>
          </cell>
          <cell r="L145">
            <v>100000</v>
          </cell>
          <cell r="M145">
            <v>1000</v>
          </cell>
          <cell r="N145">
            <v>7.6849999999999996</v>
          </cell>
        </row>
        <row r="146">
          <cell r="C146" t="str">
            <v>INE134E08MB9</v>
          </cell>
          <cell r="D146" t="str">
            <v>FI35PFNC366</v>
          </cell>
          <cell r="E146" t="str">
            <v>NCD</v>
          </cell>
          <cell r="F146" t="str">
            <v>Power Finance Corporation Ltd</v>
          </cell>
          <cell r="G146" t="str">
            <v>7.82% Power Finance Corporation Ltd NCD 06-03-2038</v>
          </cell>
          <cell r="H146">
            <v>7.82</v>
          </cell>
          <cell r="I146" t="str">
            <v>06-03-2038</v>
          </cell>
          <cell r="J146" t="str">
            <v>ICRA AAA</v>
          </cell>
          <cell r="K146">
            <v>7.7629000000000001</v>
          </cell>
          <cell r="L146">
            <v>100000</v>
          </cell>
          <cell r="M146">
            <v>2500</v>
          </cell>
          <cell r="N146">
            <v>7.4649999999999999</v>
          </cell>
        </row>
        <row r="147">
          <cell r="C147" t="str">
            <v>INE134E08MC7</v>
          </cell>
          <cell r="D147" t="str">
            <v>FI35PFCNC360</v>
          </cell>
          <cell r="E147" t="str">
            <v>NCD</v>
          </cell>
          <cell r="F147" t="str">
            <v>Power Finance Corporation Ltd</v>
          </cell>
          <cell r="G147" t="str">
            <v>7.77%  Power Finance Corporation Ltd NCD 15/07/2026</v>
          </cell>
          <cell r="H147">
            <v>7.77</v>
          </cell>
          <cell r="I147" t="str">
            <v>15-07-2026</v>
          </cell>
          <cell r="J147" t="str">
            <v>ICRA AAA</v>
          </cell>
          <cell r="K147">
            <v>0.4249</v>
          </cell>
          <cell r="L147">
            <v>100000</v>
          </cell>
          <cell r="M147">
            <v>1500</v>
          </cell>
          <cell r="N147">
            <v>7.3605</v>
          </cell>
        </row>
        <row r="148">
          <cell r="C148" t="str">
            <v>INE134E08MJ2</v>
          </cell>
          <cell r="D148" t="str">
            <v>FI35PFNC367</v>
          </cell>
          <cell r="E148" t="str">
            <v>NCD</v>
          </cell>
          <cell r="F148" t="str">
            <v>Power Finance Corporation Ltd</v>
          </cell>
          <cell r="G148" t="str">
            <v>7.77% Power Finance Corporation Limited NCD MD 15/04/2028</v>
          </cell>
          <cell r="H148">
            <v>7.77</v>
          </cell>
          <cell r="I148" t="str">
            <v>15-04-2028</v>
          </cell>
          <cell r="J148" t="str">
            <v>ICRA AAA</v>
          </cell>
          <cell r="K148">
            <v>1.9825999999999999</v>
          </cell>
          <cell r="L148">
            <v>100000</v>
          </cell>
          <cell r="M148">
            <v>1500</v>
          </cell>
          <cell r="N148">
            <v>7.1106999999999996</v>
          </cell>
        </row>
        <row r="149">
          <cell r="C149" t="str">
            <v>INE134E08MX3</v>
          </cell>
          <cell r="D149" t="str">
            <v>FI35PFCNC371</v>
          </cell>
          <cell r="E149" t="str">
            <v>NCD</v>
          </cell>
          <cell r="F149" t="str">
            <v>Power Finance Corporation Ltd</v>
          </cell>
          <cell r="G149" t="str">
            <v>7.60% Power Finance Corporation Limited NCD MD 13-04-2029</v>
          </cell>
          <cell r="H149">
            <v>7.6</v>
          </cell>
          <cell r="I149" t="str">
            <v>13-04-2029</v>
          </cell>
          <cell r="J149" t="str">
            <v>ICRA AAA</v>
          </cell>
          <cell r="K149">
            <v>2.7589000000000001</v>
          </cell>
          <cell r="L149">
            <v>100000</v>
          </cell>
          <cell r="M149">
            <v>2500</v>
          </cell>
          <cell r="N149">
            <v>7.1966999999999999</v>
          </cell>
        </row>
        <row r="150">
          <cell r="C150" t="str">
            <v>INE134E08NU7</v>
          </cell>
          <cell r="D150" t="str">
            <v>FI35PFNC370</v>
          </cell>
          <cell r="E150" t="str">
            <v>NCD</v>
          </cell>
          <cell r="F150" t="str">
            <v>Power Finance Corporation Ltd</v>
          </cell>
          <cell r="G150" t="str">
            <v>6.59% Power Finance Corporation Ltd NCD MD 15-10-2030 Bond Series 251B</v>
          </cell>
          <cell r="H150">
            <v>6.59</v>
          </cell>
          <cell r="I150" t="str">
            <v>15-10-2030</v>
          </cell>
          <cell r="J150" t="str">
            <v>CRISIL AAA</v>
          </cell>
          <cell r="K150">
            <v>4.0140000000000002</v>
          </cell>
          <cell r="L150">
            <v>100000</v>
          </cell>
          <cell r="M150">
            <v>1000</v>
          </cell>
          <cell r="N150">
            <v>7.3204000000000002</v>
          </cell>
        </row>
        <row r="151">
          <cell r="C151" t="str">
            <v>INE134E08NW3</v>
          </cell>
          <cell r="D151" t="str">
            <v>FI35PFNC369</v>
          </cell>
          <cell r="E151" t="str">
            <v>NCD</v>
          </cell>
          <cell r="F151" t="str">
            <v>Power Finance Corporation Ltd</v>
          </cell>
          <cell r="G151" t="str">
            <v>6.73% Power Finance Corporation Ltd NCD MD 15-10-2027 Bond Series 253</v>
          </cell>
          <cell r="H151">
            <v>6.73</v>
          </cell>
          <cell r="I151" t="str">
            <v>15-10-2027</v>
          </cell>
          <cell r="J151" t="str">
            <v>CRISIL AAA</v>
          </cell>
          <cell r="K151">
            <v>1.6314</v>
          </cell>
          <cell r="L151">
            <v>100000</v>
          </cell>
          <cell r="M151">
            <v>1500</v>
          </cell>
          <cell r="N151">
            <v>7.1607000000000003</v>
          </cell>
        </row>
        <row r="152">
          <cell r="C152" t="str">
            <v>INE261F08DV4</v>
          </cell>
          <cell r="D152" t="str">
            <v>FI35NANC297</v>
          </cell>
          <cell r="E152" t="str">
            <v>NCD</v>
          </cell>
          <cell r="F152" t="str">
            <v>National Bank for Agriculture &amp; Rural Development</v>
          </cell>
          <cell r="G152" t="str">
            <v>7.62 NABARD NCD 31 01 2028</v>
          </cell>
          <cell r="H152">
            <v>7.62</v>
          </cell>
          <cell r="I152" t="str">
            <v>31-01-2028</v>
          </cell>
          <cell r="J152" t="str">
            <v>ICRA AAA</v>
          </cell>
          <cell r="K152">
            <v>1.9238</v>
          </cell>
          <cell r="L152">
            <v>100000</v>
          </cell>
          <cell r="M152">
            <v>2500</v>
          </cell>
          <cell r="N152">
            <v>7.1715</v>
          </cell>
        </row>
        <row r="153">
          <cell r="C153" t="str">
            <v>INE261F08EM1</v>
          </cell>
          <cell r="D153" t="str">
            <v>FI35NANC309</v>
          </cell>
          <cell r="E153" t="str">
            <v>NCD</v>
          </cell>
          <cell r="F153" t="str">
            <v>National Bank for Agriculture &amp; Rural Development</v>
          </cell>
          <cell r="G153" t="str">
            <v>7.53% NABARD NCD MD 24-03-2028</v>
          </cell>
          <cell r="H153">
            <v>7.53</v>
          </cell>
          <cell r="I153" t="str">
            <v>24-03-2028</v>
          </cell>
          <cell r="J153" t="str">
            <v>ICRA AAA</v>
          </cell>
          <cell r="K153">
            <v>1.9356</v>
          </cell>
          <cell r="L153">
            <v>100000</v>
          </cell>
          <cell r="M153">
            <v>8500</v>
          </cell>
          <cell r="N153">
            <v>7.1642999999999999</v>
          </cell>
        </row>
        <row r="154">
          <cell r="C154" t="str">
            <v>INE261F08EO7</v>
          </cell>
          <cell r="D154" t="str">
            <v>FI35NANC310</v>
          </cell>
          <cell r="E154" t="str">
            <v>NCD</v>
          </cell>
          <cell r="F154" t="str">
            <v>National Bank for Agriculture &amp; Rural Development</v>
          </cell>
          <cell r="G154" t="str">
            <v>7.48% NABARD NCD MD 15-09-2028</v>
          </cell>
          <cell r="H154">
            <v>7.48</v>
          </cell>
          <cell r="I154" t="str">
            <v>15-09-2028</v>
          </cell>
          <cell r="J154" t="str">
            <v>CRISIL AAA</v>
          </cell>
          <cell r="K154">
            <v>2.4161000000000001</v>
          </cell>
          <cell r="L154">
            <v>100000</v>
          </cell>
          <cell r="M154">
            <v>5000</v>
          </cell>
          <cell r="N154">
            <v>7.1795999999999998</v>
          </cell>
        </row>
        <row r="155">
          <cell r="C155" t="str">
            <v>INE261F08EP4</v>
          </cell>
          <cell r="D155" t="str">
            <v>FI35NANC311</v>
          </cell>
          <cell r="E155" t="str">
            <v>NCD</v>
          </cell>
          <cell r="F155" t="str">
            <v>National Bank for Agriculture &amp; Rural Development</v>
          </cell>
          <cell r="G155" t="str">
            <v>6.66% NABARD NCD MD 12-10-2028 Bonds Series 26A</v>
          </cell>
          <cell r="H155">
            <v>6.66</v>
          </cell>
          <cell r="I155" t="str">
            <v>12-10-2028</v>
          </cell>
          <cell r="J155" t="str">
            <v>ICRA AAA</v>
          </cell>
          <cell r="K155">
            <v>2.5083000000000002</v>
          </cell>
          <cell r="L155">
            <v>100000</v>
          </cell>
          <cell r="M155">
            <v>3500</v>
          </cell>
          <cell r="N155">
            <v>7.23</v>
          </cell>
        </row>
        <row r="156">
          <cell r="C156" t="str">
            <v>INE296A07SV1</v>
          </cell>
          <cell r="D156" t="str">
            <v>FI3505NC240</v>
          </cell>
          <cell r="E156" t="str">
            <v>NCD</v>
          </cell>
          <cell r="F156" t="str">
            <v>Bajaj Finance Ltd</v>
          </cell>
          <cell r="G156" t="str">
            <v>7.82% BAJAJ FINANCE LTD NCD MD 31-01-2034 PUT OPTION 08-02-2027</v>
          </cell>
          <cell r="H156">
            <v>7.82</v>
          </cell>
          <cell r="I156" t="str">
            <v>31-01-2034</v>
          </cell>
          <cell r="J156" t="str">
            <v>CRISIL AAA</v>
          </cell>
          <cell r="K156">
            <v>5.8025000000000002</v>
          </cell>
          <cell r="L156">
            <v>100000</v>
          </cell>
          <cell r="M156">
            <v>3000</v>
          </cell>
          <cell r="N156">
            <v>7.7</v>
          </cell>
        </row>
        <row r="157">
          <cell r="C157" t="str">
            <v>INE296A07TM8</v>
          </cell>
          <cell r="D157" t="str">
            <v>FI3505NC242</v>
          </cell>
          <cell r="E157" t="str">
            <v>NCD</v>
          </cell>
          <cell r="F157" t="str">
            <v>Bajaj Finance Ltd</v>
          </cell>
          <cell r="G157" t="str">
            <v>7.11% Bajaj Finance Ltd NCD MD 10-07-2028</v>
          </cell>
          <cell r="H157">
            <v>7.11</v>
          </cell>
          <cell r="I157" t="str">
            <v>10-07-2028</v>
          </cell>
          <cell r="J157" t="str">
            <v>CRISIL AAA</v>
          </cell>
          <cell r="K157">
            <v>2.2391000000000001</v>
          </cell>
          <cell r="L157">
            <v>100000</v>
          </cell>
          <cell r="M157">
            <v>1500</v>
          </cell>
          <cell r="N157">
            <v>7.52</v>
          </cell>
        </row>
        <row r="158">
          <cell r="C158" t="str">
            <v>INE403D08231</v>
          </cell>
          <cell r="D158" t="str">
            <v>UT4825NC201</v>
          </cell>
          <cell r="E158" t="str">
            <v>NCD</v>
          </cell>
          <cell r="F158" t="str">
            <v>Bharti Telecom Ltd</v>
          </cell>
          <cell r="G158" t="str">
            <v>8.65% Bharti Telecom Ltd NCD MD 05-11-2027 Debentures (Series XIX)</v>
          </cell>
          <cell r="H158">
            <v>8.65</v>
          </cell>
          <cell r="I158" t="str">
            <v>05-11-2027</v>
          </cell>
          <cell r="J158" t="str">
            <v>CRISIL AAA</v>
          </cell>
          <cell r="K158">
            <v>1.6798999999999999</v>
          </cell>
          <cell r="L158">
            <v>100000</v>
          </cell>
          <cell r="M158">
            <v>2500</v>
          </cell>
          <cell r="N158">
            <v>7.73</v>
          </cell>
        </row>
        <row r="159">
          <cell r="C159" t="str">
            <v>INE403D08298</v>
          </cell>
          <cell r="D159" t="str">
            <v>UT4825NC202</v>
          </cell>
          <cell r="E159" t="str">
            <v>NCD</v>
          </cell>
          <cell r="F159" t="str">
            <v>Bharti Telecom Ltd</v>
          </cell>
          <cell r="G159" t="str">
            <v>7.40% Bharti Telecom Ltd NCD MD 01-02-2029 Series XXVIII</v>
          </cell>
          <cell r="H159">
            <v>7.4</v>
          </cell>
          <cell r="I159" t="str">
            <v>01-02-2029</v>
          </cell>
          <cell r="J159" t="str">
            <v>CRISIL AAA</v>
          </cell>
          <cell r="K159">
            <v>2.7622</v>
          </cell>
          <cell r="L159">
            <v>100000</v>
          </cell>
          <cell r="M159">
            <v>3500</v>
          </cell>
          <cell r="N159">
            <v>7.7050000000000001</v>
          </cell>
        </row>
        <row r="160">
          <cell r="C160" t="str">
            <v>INE414G07II5</v>
          </cell>
          <cell r="D160" t="str">
            <v>FI3545NC205</v>
          </cell>
          <cell r="E160" t="str">
            <v>NCD</v>
          </cell>
          <cell r="F160" t="str">
            <v>Muthoot Finance Ltd</v>
          </cell>
          <cell r="G160" t="str">
            <v>8.4% Muthoot Finance Ltd NCD MD 28-08-2028</v>
          </cell>
          <cell r="H160">
            <v>8.4</v>
          </cell>
          <cell r="I160" t="str">
            <v>28-08-2028</v>
          </cell>
          <cell r="J160" t="str">
            <v>ICRA AA+</v>
          </cell>
          <cell r="K160">
            <v>2.3447</v>
          </cell>
          <cell r="L160">
            <v>100000</v>
          </cell>
          <cell r="M160">
            <v>1500</v>
          </cell>
          <cell r="N160">
            <v>7.9863</v>
          </cell>
        </row>
        <row r="161">
          <cell r="C161" t="str">
            <v>INE414G07JQ6</v>
          </cell>
          <cell r="D161" t="str">
            <v>FI3545NC206</v>
          </cell>
          <cell r="E161" t="str">
            <v>NCD</v>
          </cell>
          <cell r="F161" t="str">
            <v>Muthoot Finance Ltd</v>
          </cell>
          <cell r="G161" t="str">
            <v>8.05% Muthoot Finance Ltd NCD MD 25-11-2027</v>
          </cell>
          <cell r="H161">
            <v>8.0500000000000007</v>
          </cell>
          <cell r="I161" t="str">
            <v>25-11-2027</v>
          </cell>
          <cell r="J161" t="str">
            <v>CRISIL AA+</v>
          </cell>
          <cell r="K161">
            <v>1.7392000000000001</v>
          </cell>
          <cell r="L161">
            <v>100000</v>
          </cell>
          <cell r="M161">
            <v>2500</v>
          </cell>
          <cell r="N161">
            <v>8.01</v>
          </cell>
        </row>
        <row r="162">
          <cell r="C162" t="str">
            <v>INE477A07415</v>
          </cell>
          <cell r="D162" t="str">
            <v>FI3427NC201</v>
          </cell>
          <cell r="E162" t="str">
            <v>NCD</v>
          </cell>
          <cell r="F162" t="str">
            <v>Can Fin Homes Ltd</v>
          </cell>
          <cell r="G162" t="str">
            <v>8.09% Can Fin Homes Ltd NCD MD 04-01-2027</v>
          </cell>
          <cell r="H162">
            <v>8.09</v>
          </cell>
          <cell r="I162" t="str">
            <v>04-01-2027</v>
          </cell>
          <cell r="J162" t="str">
            <v>ICRA AAA</v>
          </cell>
          <cell r="K162">
            <v>0.92330000000000001</v>
          </cell>
          <cell r="L162">
            <v>100000</v>
          </cell>
          <cell r="M162">
            <v>1000</v>
          </cell>
          <cell r="N162">
            <v>7.3949999999999996</v>
          </cell>
        </row>
        <row r="163">
          <cell r="C163" t="str">
            <v>INE556F08KM1</v>
          </cell>
          <cell r="D163" t="str">
            <v>FI3405NCD201</v>
          </cell>
          <cell r="E163" t="str">
            <v>NCD</v>
          </cell>
          <cell r="F163" t="str">
            <v>Small Industries Development Bank of India</v>
          </cell>
          <cell r="G163" t="str">
            <v>7.79% Small Industries Development Bank of India NCD 14-05-2027</v>
          </cell>
          <cell r="H163">
            <v>7.79</v>
          </cell>
          <cell r="I163" t="str">
            <v>14-05-2027</v>
          </cell>
          <cell r="J163" t="str">
            <v>CRISIL AAA</v>
          </cell>
          <cell r="K163">
            <v>1.2512000000000001</v>
          </cell>
          <cell r="L163">
            <v>100000</v>
          </cell>
          <cell r="M163">
            <v>2500</v>
          </cell>
          <cell r="N163">
            <v>7.24</v>
          </cell>
        </row>
        <row r="164">
          <cell r="C164" t="str">
            <v>INE556F08KP4</v>
          </cell>
          <cell r="D164" t="str">
            <v>FI3405NC239</v>
          </cell>
          <cell r="E164" t="str">
            <v>NCD</v>
          </cell>
          <cell r="F164" t="str">
            <v>Small Industries Development Bank of India</v>
          </cell>
          <cell r="G164" t="str">
            <v>7.68% Small Industries Development Bank of India NCD MD 10-08-2027-SERIES IX FY 23-24</v>
          </cell>
          <cell r="H164">
            <v>7.68</v>
          </cell>
          <cell r="I164" t="str">
            <v>10-08-2027</v>
          </cell>
          <cell r="J164" t="str">
            <v>CRISIL AAA</v>
          </cell>
          <cell r="K164">
            <v>1.3982000000000001</v>
          </cell>
          <cell r="L164">
            <v>100000</v>
          </cell>
          <cell r="M164">
            <v>1000</v>
          </cell>
          <cell r="N164">
            <v>7.24</v>
          </cell>
        </row>
        <row r="165">
          <cell r="C165" t="str">
            <v>INE556F08KR0</v>
          </cell>
          <cell r="D165" t="str">
            <v>FI3405NC241</v>
          </cell>
          <cell r="E165" t="str">
            <v>NCD</v>
          </cell>
          <cell r="F165" t="str">
            <v>Small Industries Development Bank of India</v>
          </cell>
          <cell r="G165" t="str">
            <v>7.47%  Small Industries Development Bank of India NCD MD 05.09.2029 Series II</v>
          </cell>
          <cell r="H165">
            <v>7.47</v>
          </cell>
          <cell r="I165" t="str">
            <v>05-09-2029</v>
          </cell>
          <cell r="J165" t="str">
            <v>CRISIL AAA</v>
          </cell>
          <cell r="K165">
            <v>3.1947999999999999</v>
          </cell>
          <cell r="L165">
            <v>100000</v>
          </cell>
          <cell r="M165">
            <v>2500</v>
          </cell>
          <cell r="N165">
            <v>7.3169000000000004</v>
          </cell>
        </row>
        <row r="166">
          <cell r="C166" t="str">
            <v>INE556F08KS8</v>
          </cell>
          <cell r="D166" t="str">
            <v>FI3405NC242</v>
          </cell>
          <cell r="E166" t="str">
            <v>NCD</v>
          </cell>
          <cell r="F166" t="str">
            <v>Small Industries Development Bank of India</v>
          </cell>
          <cell r="G166" t="str">
            <v>7.34% Small Industries Development Bank of India NCD MD 26-02-2029 Series III</v>
          </cell>
          <cell r="H166">
            <v>7.34</v>
          </cell>
          <cell r="I166" t="str">
            <v>26-02-2029</v>
          </cell>
          <cell r="J166" t="str">
            <v>CRISIL AAA</v>
          </cell>
          <cell r="K166">
            <v>2.7881999999999998</v>
          </cell>
          <cell r="L166">
            <v>100000</v>
          </cell>
          <cell r="M166">
            <v>1500</v>
          </cell>
          <cell r="N166">
            <v>7.2858999999999998</v>
          </cell>
        </row>
        <row r="167">
          <cell r="C167" t="str">
            <v>INE572E07183</v>
          </cell>
          <cell r="D167" t="str">
            <v>FI3333NC205</v>
          </cell>
          <cell r="E167" t="str">
            <v>NCD</v>
          </cell>
          <cell r="F167" t="str">
            <v>PNB Housing Finance Ltd</v>
          </cell>
          <cell r="G167" t="str">
            <v>8.15% PNB Housing Finance Ltd NCD MD 29-07-2027  Series LXV</v>
          </cell>
          <cell r="H167">
            <v>8.15</v>
          </cell>
          <cell r="I167" t="str">
            <v>29-07-2027</v>
          </cell>
          <cell r="J167" t="str">
            <v>CARE AA+</v>
          </cell>
          <cell r="K167">
            <v>1.4127000000000001</v>
          </cell>
          <cell r="L167">
            <v>100000</v>
          </cell>
          <cell r="M167">
            <v>1000</v>
          </cell>
          <cell r="N167">
            <v>7.4884000000000004</v>
          </cell>
        </row>
        <row r="168">
          <cell r="C168" t="str">
            <v>INE572E07258</v>
          </cell>
          <cell r="D168" t="str">
            <v>FI3333NC207</v>
          </cell>
          <cell r="E168" t="str">
            <v>NCD</v>
          </cell>
          <cell r="F168" t="str">
            <v>PNB Housing Finance Ltd</v>
          </cell>
          <cell r="G168" t="str">
            <v>7.28% PNB Housing Finance Limited NCD 05-06-2028 Series LXXII</v>
          </cell>
          <cell r="H168">
            <v>7.28</v>
          </cell>
          <cell r="I168" t="str">
            <v>05-06-2028</v>
          </cell>
          <cell r="J168" t="str">
            <v>CARE AA+</v>
          </cell>
          <cell r="K168">
            <v>2.2038000000000002</v>
          </cell>
          <cell r="L168">
            <v>100000</v>
          </cell>
          <cell r="M168">
            <v>1400</v>
          </cell>
          <cell r="N168">
            <v>7.5284000000000004</v>
          </cell>
        </row>
        <row r="169">
          <cell r="C169" t="str">
            <v>INE721A07RH9</v>
          </cell>
          <cell r="D169" t="str">
            <v>FI3539NC203</v>
          </cell>
          <cell r="E169" t="str">
            <v>NCD</v>
          </cell>
          <cell r="F169" t="str">
            <v>Shriram Finance Ltd</v>
          </cell>
          <cell r="G169" t="str">
            <v>8.75% Shriram Finance Limited NCD MD 15-06-2026 Series STFCL PPD-V 2022-23</v>
          </cell>
          <cell r="H169">
            <v>8.75</v>
          </cell>
          <cell r="I169" t="str">
            <v>15-06-2026</v>
          </cell>
          <cell r="J169" t="str">
            <v>CRISIL AA+</v>
          </cell>
          <cell r="K169">
            <v>0.34689999999999999</v>
          </cell>
          <cell r="L169">
            <v>100000</v>
          </cell>
          <cell r="M169">
            <v>2500</v>
          </cell>
          <cell r="N169">
            <v>7.6071999999999997</v>
          </cell>
        </row>
        <row r="170">
          <cell r="C170" t="str">
            <v>INE756I07EN4</v>
          </cell>
          <cell r="D170" t="str">
            <v>FI3553NC216</v>
          </cell>
          <cell r="E170" t="str">
            <v>NCD</v>
          </cell>
          <cell r="F170" t="str">
            <v>HDB Financial Services Ltd</v>
          </cell>
          <cell r="G170" t="str">
            <v>7.84% HDB Financial Services NCD MD 14-07-2026</v>
          </cell>
          <cell r="H170">
            <v>7.84</v>
          </cell>
          <cell r="I170" t="str">
            <v>14-07-2026</v>
          </cell>
          <cell r="J170" t="str">
            <v>CRISIL AAA</v>
          </cell>
          <cell r="K170">
            <v>0.4466</v>
          </cell>
          <cell r="L170">
            <v>1000000</v>
          </cell>
          <cell r="M170">
            <v>100</v>
          </cell>
          <cell r="N170">
            <v>7.5362</v>
          </cell>
        </row>
        <row r="171">
          <cell r="C171" t="str">
            <v>INE756I07FG5</v>
          </cell>
          <cell r="D171" t="str">
            <v>FI3553NC218</v>
          </cell>
          <cell r="E171" t="str">
            <v>NCD</v>
          </cell>
          <cell r="F171" t="str">
            <v>HDB Financial Services Ltd</v>
          </cell>
          <cell r="G171" t="str">
            <v>7.4091% HDB Financial Services NCD MD 05-06-2028</v>
          </cell>
          <cell r="H171">
            <v>7.4090999999999996</v>
          </cell>
          <cell r="I171" t="str">
            <v>05-06-2028</v>
          </cell>
          <cell r="J171" t="str">
            <v>CRISIL AAA</v>
          </cell>
          <cell r="K171">
            <v>2.1337999999999999</v>
          </cell>
          <cell r="L171">
            <v>100000</v>
          </cell>
          <cell r="M171">
            <v>1000</v>
          </cell>
          <cell r="N171">
            <v>7.55</v>
          </cell>
        </row>
        <row r="172">
          <cell r="C172" t="str">
            <v>INE053F08536</v>
          </cell>
          <cell r="D172" t="str">
            <v>FI3567ZCB200</v>
          </cell>
          <cell r="E172" t="str">
            <v>ZCB</v>
          </cell>
          <cell r="F172" t="str">
            <v>Indian Railway Finance Corporation Ltd</v>
          </cell>
          <cell r="G172" t="str">
            <v>0.0% Indian Railway Finance Corporation Ltd ZCB MD 01-12-2035 (Series 192)</v>
          </cell>
          <cell r="H172">
            <v>0</v>
          </cell>
          <cell r="I172" t="str">
            <v>01-12-2035</v>
          </cell>
          <cell r="J172" t="str">
            <v>CRISIL AAA</v>
          </cell>
          <cell r="K172">
            <v>9.8300999999999998</v>
          </cell>
          <cell r="L172">
            <v>100000</v>
          </cell>
          <cell r="M172">
            <v>2500</v>
          </cell>
          <cell r="N172">
            <v>6.7964000000000002</v>
          </cell>
        </row>
        <row r="173">
          <cell r="C173" t="str">
            <v>INE144H14HX3</v>
          </cell>
          <cell r="D173" t="str">
            <v>FI35118CP217</v>
          </cell>
          <cell r="E173" t="str">
            <v>CMP</v>
          </cell>
          <cell r="F173" t="str">
            <v>Deutsche Investments India Private Ltd</v>
          </cell>
          <cell r="G173" t="str">
            <v>Deutsche Investments India Private Ltd CMP MD 09-03-2026</v>
          </cell>
          <cell r="H173">
            <v>0</v>
          </cell>
          <cell r="I173" t="str">
            <v>09-03-2026</v>
          </cell>
          <cell r="J173" t="str">
            <v>CRISIL A1+</v>
          </cell>
          <cell r="K173">
            <v>0.1</v>
          </cell>
          <cell r="L173">
            <v>500000</v>
          </cell>
          <cell r="M173">
            <v>300</v>
          </cell>
          <cell r="N173">
            <v>7.3</v>
          </cell>
        </row>
        <row r="174">
          <cell r="C174" t="str">
            <v>INE466L14FR8</v>
          </cell>
          <cell r="D174" t="str">
            <v>FI3582CP242</v>
          </cell>
          <cell r="E174" t="str">
            <v>CMP</v>
          </cell>
          <cell r="F174" t="str">
            <v>360 ONE WAM Ltd (Prev IIFL Wealth Management Ltd)</v>
          </cell>
          <cell r="G174" t="str">
            <v>360 One Wam Ltd CP MD 21-01-2027</v>
          </cell>
          <cell r="H174">
            <v>0</v>
          </cell>
          <cell r="I174" t="str">
            <v>21-01-2027</v>
          </cell>
          <cell r="J174" t="str">
            <v>CRISIL A1+</v>
          </cell>
          <cell r="K174">
            <v>0.97</v>
          </cell>
          <cell r="L174">
            <v>500000</v>
          </cell>
          <cell r="M174">
            <v>200</v>
          </cell>
          <cell r="N174">
            <v>8.65</v>
          </cell>
        </row>
        <row r="175">
          <cell r="C175" t="str">
            <v>IN0020220037</v>
          </cell>
          <cell r="D175" t="str">
            <v>7.38GSEC200627</v>
          </cell>
          <cell r="E175" t="str">
            <v>GSE</v>
          </cell>
          <cell r="F175" t="str">
            <v>Govt. of India - GSec / TBL</v>
          </cell>
          <cell r="G175" t="str">
            <v>7.38% Central Government Securities 20/06/2027</v>
          </cell>
          <cell r="H175">
            <v>7.38</v>
          </cell>
          <cell r="I175" t="str">
            <v>20-06-2027</v>
          </cell>
          <cell r="J175" t="str">
            <v>Sovereign</v>
          </cell>
          <cell r="K175">
            <v>1.3340000000000001</v>
          </cell>
          <cell r="L175">
            <v>100</v>
          </cell>
          <cell r="M175">
            <v>1000000</v>
          </cell>
          <cell r="N175">
            <v>5.7817999999999996</v>
          </cell>
        </row>
        <row r="176">
          <cell r="C176" t="str">
            <v>IN002024Z438</v>
          </cell>
          <cell r="D176" t="str">
            <v>364TBL050226</v>
          </cell>
          <cell r="E176" t="str">
            <v>TBL</v>
          </cell>
          <cell r="F176" t="str">
            <v>Govt. of India - GSec / TBL</v>
          </cell>
          <cell r="G176" t="str">
            <v>364 Days - T Bill - 05/02/2026</v>
          </cell>
          <cell r="H176">
            <v>0</v>
          </cell>
          <cell r="I176" t="str">
            <v>05-02-2026</v>
          </cell>
          <cell r="J176" t="str">
            <v>Sovereign</v>
          </cell>
          <cell r="K176">
            <v>0.01</v>
          </cell>
          <cell r="L176">
            <v>100</v>
          </cell>
          <cell r="M176">
            <v>500000</v>
          </cell>
          <cell r="N176">
            <v>5.0766999999999998</v>
          </cell>
        </row>
        <row r="177">
          <cell r="C177" t="str">
            <v>IN002025Y214</v>
          </cell>
          <cell r="D177" t="str">
            <v>182TBL190226</v>
          </cell>
          <cell r="E177" t="str">
            <v>TBL</v>
          </cell>
          <cell r="F177" t="str">
            <v>Govt. of India - GSec / TBL</v>
          </cell>
          <cell r="G177" t="str">
            <v>182 Days - T Bill - 19/02/2026</v>
          </cell>
          <cell r="H177">
            <v>0</v>
          </cell>
          <cell r="I177" t="str">
            <v>19-02-2026</v>
          </cell>
          <cell r="J177" t="str">
            <v>Sovereign</v>
          </cell>
          <cell r="K177">
            <v>0.05</v>
          </cell>
          <cell r="L177">
            <v>100</v>
          </cell>
          <cell r="M177">
            <v>500000</v>
          </cell>
          <cell r="N177">
            <v>5.0999999999999996</v>
          </cell>
        </row>
        <row r="178">
          <cell r="C178" t="str">
            <v>IN002025Z252</v>
          </cell>
          <cell r="D178" t="str">
            <v>364TBL170926</v>
          </cell>
          <cell r="E178" t="str">
            <v>TBL</v>
          </cell>
          <cell r="F178" t="str">
            <v>Govt. of India - GSec / TBL</v>
          </cell>
          <cell r="G178" t="str">
            <v>364 Days - T Bill - 17/09/2026</v>
          </cell>
          <cell r="H178">
            <v>0</v>
          </cell>
          <cell r="I178" t="str">
            <v>17-09-2026</v>
          </cell>
          <cell r="J178" t="str">
            <v>Sovereign</v>
          </cell>
          <cell r="K178">
            <v>0.63</v>
          </cell>
          <cell r="L178">
            <v>100</v>
          </cell>
          <cell r="M178">
            <v>500000</v>
          </cell>
          <cell r="N178">
            <v>5.5990000000000002</v>
          </cell>
        </row>
        <row r="179">
          <cell r="C179" t="str">
            <v>INE121A08PJ0</v>
          </cell>
          <cell r="D179" t="str">
            <v>FI3431CCD200</v>
          </cell>
          <cell r="E179" t="str">
            <v>CCD</v>
          </cell>
          <cell r="F179" t="str">
            <v>Cholamandalam Investment and Finance Company Ltd</v>
          </cell>
          <cell r="G179" t="str">
            <v>7.5% Cholamandalam Investment and Company Ltd CCD 30 09 2026</v>
          </cell>
          <cell r="H179">
            <v>7.5</v>
          </cell>
          <cell r="I179" t="str">
            <v>30-09-2026</v>
          </cell>
          <cell r="J179" t="str">
            <v xml:space="preserve"> UNRATED</v>
          </cell>
          <cell r="K179">
            <v>0.64217400000000002</v>
          </cell>
          <cell r="L179">
            <v>100000</v>
          </cell>
          <cell r="M179">
            <v>750</v>
          </cell>
          <cell r="N179">
            <v>7.96</v>
          </cell>
        </row>
        <row r="180">
          <cell r="C180" t="str">
            <v>IN0020210160</v>
          </cell>
          <cell r="D180" t="str">
            <v>4.04GOI041028</v>
          </cell>
          <cell r="E180" t="str">
            <v>GSE</v>
          </cell>
          <cell r="F180" t="str">
            <v>Govt. of India - GSec / TBL</v>
          </cell>
          <cell r="G180" t="str">
            <v>6.22% Central Government Securities_Floating Rate Bond 04/10/2028 (Previous 7.11)</v>
          </cell>
          <cell r="H180">
            <v>6.22</v>
          </cell>
          <cell r="I180" t="str">
            <v>04-10-2028</v>
          </cell>
          <cell r="J180" t="str">
            <v>Sovereign</v>
          </cell>
          <cell r="K180">
            <v>0</v>
          </cell>
          <cell r="L180">
            <v>100</v>
          </cell>
          <cell r="M180">
            <v>500000</v>
          </cell>
          <cell r="N180">
            <v>6.0450619521662601</v>
          </cell>
        </row>
        <row r="181">
          <cell r="C181" t="str">
            <v>IN0020220037</v>
          </cell>
          <cell r="D181" t="str">
            <v>7.38GSEC200627</v>
          </cell>
          <cell r="E181" t="str">
            <v>GSE</v>
          </cell>
          <cell r="F181" t="str">
            <v>Govt. of India - GSec / TBL</v>
          </cell>
          <cell r="G181" t="str">
            <v>7.38% Central Government Securities 20/06/2027</v>
          </cell>
          <cell r="H181">
            <v>7.38</v>
          </cell>
          <cell r="I181" t="str">
            <v>20-06-2027</v>
          </cell>
          <cell r="J181" t="str">
            <v>Sovereign</v>
          </cell>
          <cell r="K181">
            <v>1.3340000000000001</v>
          </cell>
          <cell r="L181">
            <v>100</v>
          </cell>
          <cell r="M181">
            <v>3000000</v>
          </cell>
          <cell r="N181">
            <v>5.7817999999999996</v>
          </cell>
        </row>
        <row r="182">
          <cell r="C182" t="str">
            <v>IN0020230036</v>
          </cell>
          <cell r="D182" t="str">
            <v>7.17GSE170430</v>
          </cell>
          <cell r="E182" t="str">
            <v>GSE</v>
          </cell>
          <cell r="F182" t="str">
            <v>Govt. of India - GSec / TBL</v>
          </cell>
          <cell r="G182" t="str">
            <v>7.17% Government Securities - 17/04/20230</v>
          </cell>
          <cell r="H182">
            <v>7.17</v>
          </cell>
          <cell r="I182" t="str">
            <v>17-04-2030</v>
          </cell>
          <cell r="J182" t="str">
            <v>Sovereign</v>
          </cell>
          <cell r="K182">
            <v>3.6461000000000001</v>
          </cell>
          <cell r="L182">
            <v>100</v>
          </cell>
          <cell r="M182">
            <v>1000000</v>
          </cell>
          <cell r="N182">
            <v>6.4798999999999998</v>
          </cell>
        </row>
        <row r="183">
          <cell r="C183" t="str">
            <v>IN0020230135</v>
          </cell>
          <cell r="D183" t="str">
            <v>7.32GSE131130</v>
          </cell>
          <cell r="E183" t="str">
            <v>GSE</v>
          </cell>
          <cell r="F183" t="str">
            <v>Govt. of India - GSec / TBL</v>
          </cell>
          <cell r="G183" t="str">
            <v>7.32% Government Securities-13/11/2030</v>
          </cell>
          <cell r="H183">
            <v>7.32</v>
          </cell>
          <cell r="I183" t="str">
            <v>13-11-2030</v>
          </cell>
          <cell r="J183" t="str">
            <v>Sovereign</v>
          </cell>
          <cell r="K183">
            <v>4.0750999999999999</v>
          </cell>
          <cell r="L183">
            <v>100</v>
          </cell>
          <cell r="M183">
            <v>3000000</v>
          </cell>
          <cell r="N183">
            <v>6.5164999999999997</v>
          </cell>
        </row>
        <row r="184">
          <cell r="C184" t="str">
            <v>IN0020240019</v>
          </cell>
          <cell r="D184" t="str">
            <v>7.10GSE080434</v>
          </cell>
          <cell r="E184" t="str">
            <v>GSE</v>
          </cell>
          <cell r="F184" t="str">
            <v>Govt. of India - GSec / TBL</v>
          </cell>
          <cell r="G184" t="str">
            <v>7.10% Central Government Securities 08/04/2034</v>
          </cell>
          <cell r="H184">
            <v>7.1</v>
          </cell>
          <cell r="I184" t="str">
            <v>08-04-2034</v>
          </cell>
          <cell r="J184" t="str">
            <v>Sovereign</v>
          </cell>
          <cell r="K184">
            <v>6.2366999999999999</v>
          </cell>
          <cell r="L184">
            <v>100</v>
          </cell>
          <cell r="M184">
            <v>6500000</v>
          </cell>
          <cell r="N184">
            <v>6.8493000000000004</v>
          </cell>
        </row>
        <row r="185">
          <cell r="C185" t="str">
            <v>IN0020240027</v>
          </cell>
          <cell r="D185" t="str">
            <v>7.23GSE150439</v>
          </cell>
          <cell r="E185" t="str">
            <v>GSE</v>
          </cell>
          <cell r="F185" t="str">
            <v>Govt. of India - GSec / TBL</v>
          </cell>
          <cell r="G185" t="str">
            <v>7.23% Central Government Securities 15/04/2039</v>
          </cell>
          <cell r="H185">
            <v>7.23</v>
          </cell>
          <cell r="I185" t="str">
            <v>15-04-2039</v>
          </cell>
          <cell r="J185" t="str">
            <v>Sovereign</v>
          </cell>
          <cell r="K185">
            <v>8.5808999999999997</v>
          </cell>
          <cell r="L185">
            <v>100</v>
          </cell>
          <cell r="M185">
            <v>2000000</v>
          </cell>
          <cell r="N185">
            <v>7.1795</v>
          </cell>
        </row>
        <row r="186">
          <cell r="C186" t="str">
            <v>IN0020240035</v>
          </cell>
          <cell r="D186" t="str">
            <v>7.34GSE220464</v>
          </cell>
          <cell r="E186" t="str">
            <v>GSE</v>
          </cell>
          <cell r="F186" t="str">
            <v>Govt. of India - GSec / TBL</v>
          </cell>
          <cell r="G186" t="str">
            <v>7.34% Central Government Securities 22/04/2064</v>
          </cell>
          <cell r="H186">
            <v>7.34</v>
          </cell>
          <cell r="I186" t="str">
            <v>22-04-2064</v>
          </cell>
          <cell r="J186" t="str">
            <v>Sovereign</v>
          </cell>
          <cell r="K186">
            <v>12.8644</v>
          </cell>
          <cell r="L186">
            <v>100</v>
          </cell>
          <cell r="M186">
            <v>1500000</v>
          </cell>
          <cell r="N186">
            <v>7.5651999999999999</v>
          </cell>
        </row>
        <row r="187">
          <cell r="C187" t="str">
            <v>IN0020240126</v>
          </cell>
          <cell r="D187" t="str">
            <v>6.79GSE071034</v>
          </cell>
          <cell r="E187" t="str">
            <v>GSE</v>
          </cell>
          <cell r="F187" t="str">
            <v>Govt. of India - GSec / TBL</v>
          </cell>
          <cell r="G187" t="str">
            <v>6.79% Central Government Securities 07/10/2034</v>
          </cell>
          <cell r="H187">
            <v>6.79</v>
          </cell>
          <cell r="I187" t="str">
            <v>07-10-2034</v>
          </cell>
          <cell r="J187" t="str">
            <v>Sovereign</v>
          </cell>
          <cell r="K187">
            <v>6.5663999999999998</v>
          </cell>
          <cell r="L187">
            <v>100</v>
          </cell>
          <cell r="M187">
            <v>2000000</v>
          </cell>
          <cell r="N187">
            <v>6.8475000000000001</v>
          </cell>
        </row>
        <row r="188">
          <cell r="C188" t="str">
            <v>IN0020250091</v>
          </cell>
          <cell r="D188" t="str">
            <v>6.48GSE061035</v>
          </cell>
          <cell r="E188" t="str">
            <v>GSE</v>
          </cell>
          <cell r="F188" t="str">
            <v>Govt. of India - GSec / TBL</v>
          </cell>
          <cell r="G188" t="str">
            <v>6.48% Central Government Securities 06/10/2035</v>
          </cell>
          <cell r="H188">
            <v>6.48</v>
          </cell>
          <cell r="I188" t="str">
            <v>06-10-2035</v>
          </cell>
          <cell r="J188" t="str">
            <v>Sovereign</v>
          </cell>
          <cell r="K188">
            <v>7.1700999999999997</v>
          </cell>
          <cell r="L188">
            <v>100</v>
          </cell>
          <cell r="M188">
            <v>3400000</v>
          </cell>
          <cell r="N188">
            <v>6.8072999999999997</v>
          </cell>
        </row>
        <row r="189">
          <cell r="C189" t="str">
            <v>IN3120230484</v>
          </cell>
          <cell r="D189" t="str">
            <v>7.44TNSG20034</v>
          </cell>
          <cell r="E189" t="str">
            <v>GSE</v>
          </cell>
          <cell r="F189" t="str">
            <v>Govt. of India - GSec / TBL</v>
          </cell>
          <cell r="G189" t="str">
            <v>7.44% Tamil Nadu State Government Securities -20/03/2034</v>
          </cell>
          <cell r="H189">
            <v>7.44</v>
          </cell>
          <cell r="I189" t="str">
            <v>20-03-2034</v>
          </cell>
          <cell r="J189" t="str">
            <v>Sovereign</v>
          </cell>
          <cell r="K189">
            <v>6.0918000000000001</v>
          </cell>
          <cell r="L189">
            <v>100</v>
          </cell>
          <cell r="M189">
            <v>500000</v>
          </cell>
          <cell r="N189">
            <v>7.4748000000000001</v>
          </cell>
        </row>
        <row r="190">
          <cell r="C190" t="str">
            <v>INE020B08EI8</v>
          </cell>
          <cell r="D190" t="str">
            <v>UT47NC314</v>
          </cell>
          <cell r="E190" t="str">
            <v>NCD</v>
          </cell>
          <cell r="F190" t="str">
            <v>REC LTD</v>
          </cell>
          <cell r="G190" t="str">
            <v>7.51% REC LTD NCD MD 31-07-2026</v>
          </cell>
          <cell r="H190">
            <v>7.51</v>
          </cell>
          <cell r="I190" t="str">
            <v>31-07-2026</v>
          </cell>
          <cell r="J190" t="str">
            <v>ICRA AAA</v>
          </cell>
          <cell r="K190">
            <v>0.49320000000000003</v>
          </cell>
          <cell r="L190">
            <v>100000</v>
          </cell>
          <cell r="M190">
            <v>1000</v>
          </cell>
          <cell r="N190">
            <v>7.3550000000000004</v>
          </cell>
        </row>
        <row r="191">
          <cell r="C191" t="str">
            <v>INE020B08FD6</v>
          </cell>
          <cell r="D191" t="str">
            <v>UT47NC320</v>
          </cell>
          <cell r="E191" t="str">
            <v>NCD</v>
          </cell>
          <cell r="F191" t="str">
            <v>REC LTD</v>
          </cell>
          <cell r="G191" t="str">
            <v>7.58% REC NCD MD 31-05-2029- 234 SERIES B</v>
          </cell>
          <cell r="H191">
            <v>7.58</v>
          </cell>
          <cell r="I191" t="str">
            <v>31-05-2029</v>
          </cell>
          <cell r="J191" t="str">
            <v>ICRA AAA</v>
          </cell>
          <cell r="K191">
            <v>2.9257</v>
          </cell>
          <cell r="L191">
            <v>100000</v>
          </cell>
          <cell r="M191">
            <v>2500</v>
          </cell>
          <cell r="N191">
            <v>7.18</v>
          </cell>
        </row>
        <row r="192">
          <cell r="C192" t="str">
            <v>INE053F08296</v>
          </cell>
          <cell r="D192" t="str">
            <v>FIIRFCNC213</v>
          </cell>
          <cell r="E192" t="str">
            <v>NCD</v>
          </cell>
          <cell r="F192" t="str">
            <v>Indian Railway Finance Corporation Ltd</v>
          </cell>
          <cell r="G192" t="str">
            <v>7.74%  Indian Railway Finance Corporation Ltd NCD MD 15.04.2038  BOND SERIES 170B 2038</v>
          </cell>
          <cell r="H192">
            <v>7.74</v>
          </cell>
          <cell r="I192" t="str">
            <v>15-04-2038</v>
          </cell>
          <cell r="J192" t="str">
            <v>ICRA AAA</v>
          </cell>
          <cell r="K192">
            <v>8.1835000000000004</v>
          </cell>
          <cell r="L192">
            <v>100000</v>
          </cell>
          <cell r="M192">
            <v>1000</v>
          </cell>
          <cell r="N192">
            <v>7.46</v>
          </cell>
        </row>
        <row r="193">
          <cell r="C193" t="str">
            <v>INE115A07PI6</v>
          </cell>
          <cell r="D193" t="str">
            <v>FILICNC363</v>
          </cell>
          <cell r="E193" t="str">
            <v>NCD</v>
          </cell>
          <cell r="F193" t="str">
            <v>LIC Housing Finance Ltd</v>
          </cell>
          <cell r="G193" t="str">
            <v>6.17% LIC Housing Finance Ltd-NCD-03/09/2026</v>
          </cell>
          <cell r="H193">
            <v>6.17</v>
          </cell>
          <cell r="I193" t="str">
            <v>03-09-2026</v>
          </cell>
          <cell r="J193" t="str">
            <v>CRISIL AAA</v>
          </cell>
          <cell r="K193">
            <v>0.58630000000000004</v>
          </cell>
          <cell r="L193">
            <v>1000000</v>
          </cell>
          <cell r="M193">
            <v>50</v>
          </cell>
          <cell r="N193">
            <v>7.4950000000000001</v>
          </cell>
        </row>
        <row r="194">
          <cell r="C194" t="str">
            <v>INE115A07QH6</v>
          </cell>
          <cell r="D194" t="str">
            <v>FI35LICNC368</v>
          </cell>
          <cell r="E194" t="str">
            <v>NCD</v>
          </cell>
          <cell r="F194" t="str">
            <v>LIC Housing Finance Ltd</v>
          </cell>
          <cell r="G194" t="str">
            <v>8.0250% LIC Housing Finance Ltd- NCD 23-03-2033</v>
          </cell>
          <cell r="H194">
            <v>8.0250000000000004</v>
          </cell>
          <cell r="I194" t="str">
            <v>23-03-2033</v>
          </cell>
          <cell r="J194" t="str">
            <v>CRISIL AAA</v>
          </cell>
          <cell r="K194">
            <v>5.3677000000000001</v>
          </cell>
          <cell r="L194">
            <v>1000000</v>
          </cell>
          <cell r="M194">
            <v>150</v>
          </cell>
          <cell r="N194">
            <v>7.5187999999999997</v>
          </cell>
        </row>
        <row r="195">
          <cell r="C195" t="str">
            <v>INE261F08DV4</v>
          </cell>
          <cell r="D195" t="str">
            <v>FI35NANC297</v>
          </cell>
          <cell r="E195" t="str">
            <v>NCD</v>
          </cell>
          <cell r="F195" t="str">
            <v>National Bank for Agriculture &amp; Rural Development</v>
          </cell>
          <cell r="G195" t="str">
            <v>7.62 NABARD NCD 31 01 2028</v>
          </cell>
          <cell r="H195">
            <v>7.62</v>
          </cell>
          <cell r="I195" t="str">
            <v>31-01-2028</v>
          </cell>
          <cell r="J195" t="str">
            <v>ICRA AAA</v>
          </cell>
          <cell r="K195">
            <v>1.9238</v>
          </cell>
          <cell r="L195">
            <v>100000</v>
          </cell>
          <cell r="M195">
            <v>1500</v>
          </cell>
          <cell r="N195">
            <v>7.1715</v>
          </cell>
        </row>
        <row r="196">
          <cell r="C196" t="str">
            <v>INE261F08DX0</v>
          </cell>
          <cell r="D196" t="str">
            <v>FI35NANC298</v>
          </cell>
          <cell r="E196" t="str">
            <v>NCD</v>
          </cell>
          <cell r="F196" t="str">
            <v>National Bank for Agriculture &amp; Rural Development</v>
          </cell>
          <cell r="G196" t="str">
            <v>7.58%  NABARD- NCD-31/07/2026 SERIES 23H</v>
          </cell>
          <cell r="H196">
            <v>7.58</v>
          </cell>
          <cell r="I196" t="str">
            <v>31-07-2026</v>
          </cell>
          <cell r="J196" t="str">
            <v>CRISIL AAA</v>
          </cell>
          <cell r="K196">
            <v>0.49320000000000003</v>
          </cell>
          <cell r="L196">
            <v>100000</v>
          </cell>
          <cell r="M196">
            <v>1500</v>
          </cell>
          <cell r="N196">
            <v>7.4124999999999996</v>
          </cell>
        </row>
        <row r="197">
          <cell r="C197" t="str">
            <v>INE261F08EP4</v>
          </cell>
          <cell r="D197" t="str">
            <v>FI35NANC311</v>
          </cell>
          <cell r="E197" t="str">
            <v>NCD</v>
          </cell>
          <cell r="F197" t="str">
            <v>National Bank for Agriculture &amp; Rural Development</v>
          </cell>
          <cell r="G197" t="str">
            <v>6.66% NABARD NCD MD 12-10-2028 Bonds Series 26A</v>
          </cell>
          <cell r="H197">
            <v>6.66</v>
          </cell>
          <cell r="I197" t="str">
            <v>12-10-2028</v>
          </cell>
          <cell r="J197" t="str">
            <v>ICRA AAA</v>
          </cell>
          <cell r="K197">
            <v>2.5083000000000002</v>
          </cell>
          <cell r="L197">
            <v>100000</v>
          </cell>
          <cell r="M197">
            <v>1500</v>
          </cell>
          <cell r="N197">
            <v>7.23</v>
          </cell>
        </row>
        <row r="198">
          <cell r="C198" t="str">
            <v>INE572E07258</v>
          </cell>
          <cell r="D198" t="str">
            <v>FI3333NC207</v>
          </cell>
          <cell r="E198" t="str">
            <v>NCD</v>
          </cell>
          <cell r="F198" t="str">
            <v>PNB Housing Finance Ltd</v>
          </cell>
          <cell r="G198" t="str">
            <v>7.28% PNB Housing Finance Limited NCD 05-06-2028 Series LXXII</v>
          </cell>
          <cell r="H198">
            <v>7.28</v>
          </cell>
          <cell r="I198" t="str">
            <v>05-06-2028</v>
          </cell>
          <cell r="J198" t="str">
            <v>CARE AA+</v>
          </cell>
          <cell r="K198">
            <v>2.2038000000000002</v>
          </cell>
          <cell r="L198">
            <v>100000</v>
          </cell>
          <cell r="M198">
            <v>1000</v>
          </cell>
          <cell r="N198">
            <v>7.5284000000000004</v>
          </cell>
        </row>
        <row r="199">
          <cell r="C199" t="str">
            <v>IN0020230101</v>
          </cell>
          <cell r="D199" t="str">
            <v>7.37GSE231028</v>
          </cell>
          <cell r="E199" t="str">
            <v>GSE</v>
          </cell>
          <cell r="F199" t="str">
            <v>Govt. of India - GSec / TBL</v>
          </cell>
          <cell r="G199" t="str">
            <v>7.37% Government Securities-23/10/2028</v>
          </cell>
          <cell r="H199">
            <v>7.37</v>
          </cell>
          <cell r="I199" t="str">
            <v>23-10-2028</v>
          </cell>
          <cell r="J199" t="str">
            <v>Sovereign</v>
          </cell>
          <cell r="K199">
            <v>2.4792999999999998</v>
          </cell>
          <cell r="L199">
            <v>100</v>
          </cell>
          <cell r="M199">
            <v>1500000</v>
          </cell>
          <cell r="N199">
            <v>5.9714</v>
          </cell>
        </row>
        <row r="200">
          <cell r="C200" t="str">
            <v>IN0020240019</v>
          </cell>
          <cell r="D200" t="str">
            <v>7.10GSE080434</v>
          </cell>
          <cell r="E200" t="str">
            <v>GSE</v>
          </cell>
          <cell r="F200" t="str">
            <v>Govt. of India - GSec / TBL</v>
          </cell>
          <cell r="G200" t="str">
            <v>7.10% Central Government Securities 08/04/2034</v>
          </cell>
          <cell r="H200">
            <v>7.1</v>
          </cell>
          <cell r="I200" t="str">
            <v>08-04-2034</v>
          </cell>
          <cell r="J200" t="str">
            <v>Sovereign</v>
          </cell>
          <cell r="K200">
            <v>6.2366999999999999</v>
          </cell>
          <cell r="L200">
            <v>100</v>
          </cell>
          <cell r="M200">
            <v>2500000</v>
          </cell>
          <cell r="N200">
            <v>6.8493000000000004</v>
          </cell>
        </row>
        <row r="201">
          <cell r="C201" t="str">
            <v>IN0020240027</v>
          </cell>
          <cell r="D201" t="str">
            <v>7.23GSE150439</v>
          </cell>
          <cell r="E201" t="str">
            <v>GSE</v>
          </cell>
          <cell r="F201" t="str">
            <v>Govt. of India - GSec / TBL</v>
          </cell>
          <cell r="G201" t="str">
            <v>7.23% Central Government Securities 15/04/2039</v>
          </cell>
          <cell r="H201">
            <v>7.23</v>
          </cell>
          <cell r="I201" t="str">
            <v>15-04-2039</v>
          </cell>
          <cell r="J201" t="str">
            <v>Sovereign</v>
          </cell>
          <cell r="K201">
            <v>8.5808999999999997</v>
          </cell>
          <cell r="L201">
            <v>100</v>
          </cell>
          <cell r="M201">
            <v>1500000</v>
          </cell>
          <cell r="N201">
            <v>7.1795</v>
          </cell>
        </row>
        <row r="202">
          <cell r="C202" t="str">
            <v>IN0020240050</v>
          </cell>
          <cell r="D202" t="str">
            <v>7.05GSE220464</v>
          </cell>
          <cell r="E202" t="str">
            <v>GSE</v>
          </cell>
          <cell r="F202" t="str">
            <v>Govt. of India - GSec / TBL</v>
          </cell>
          <cell r="G202" t="str">
            <v>7.04% Central Government Securities 03/06/2029</v>
          </cell>
          <cell r="H202">
            <v>7.04</v>
          </cell>
          <cell r="I202" t="str">
            <v>03-06-2029</v>
          </cell>
          <cell r="J202" t="str">
            <v>Sovereign</v>
          </cell>
          <cell r="K202">
            <v>3.0070999999999999</v>
          </cell>
          <cell r="L202">
            <v>100</v>
          </cell>
          <cell r="M202">
            <v>500000</v>
          </cell>
          <cell r="N202">
            <v>6.1942000000000004</v>
          </cell>
        </row>
        <row r="203">
          <cell r="C203" t="str">
            <v>IN0020250067</v>
          </cell>
          <cell r="D203" t="str">
            <v>6.01GSE210730</v>
          </cell>
          <cell r="E203" t="str">
            <v>GSE</v>
          </cell>
          <cell r="F203" t="str">
            <v>Govt. of India - GSec / TBL</v>
          </cell>
          <cell r="G203" t="str">
            <v>6.01% Central Government Securities 21/07/2030</v>
          </cell>
          <cell r="H203">
            <v>6.01</v>
          </cell>
          <cell r="I203" t="str">
            <v>21-07-2030</v>
          </cell>
          <cell r="J203" t="str">
            <v>Sovereign</v>
          </cell>
          <cell r="K203">
            <v>3.9773000000000001</v>
          </cell>
          <cell r="L203">
            <v>100</v>
          </cell>
          <cell r="M203">
            <v>1500000</v>
          </cell>
          <cell r="N203">
            <v>6.4644000000000004</v>
          </cell>
        </row>
        <row r="204">
          <cell r="C204" t="str">
            <v>IN0020250091</v>
          </cell>
          <cell r="D204" t="str">
            <v>6.48GSE061035</v>
          </cell>
          <cell r="E204" t="str">
            <v>GSE</v>
          </cell>
          <cell r="F204" t="str">
            <v>Govt. of India - GSec / TBL</v>
          </cell>
          <cell r="G204" t="str">
            <v>6.48% Central Government Securities 06/10/2035</v>
          </cell>
          <cell r="H204">
            <v>6.48</v>
          </cell>
          <cell r="I204" t="str">
            <v>06-10-2035</v>
          </cell>
          <cell r="J204" t="str">
            <v>Sovereign</v>
          </cell>
          <cell r="K204">
            <v>7.1700999999999997</v>
          </cell>
          <cell r="L204">
            <v>100</v>
          </cell>
          <cell r="M204">
            <v>2000000</v>
          </cell>
          <cell r="N204">
            <v>6.8072999999999997</v>
          </cell>
        </row>
        <row r="205">
          <cell r="C205" t="str">
            <v>INE115A07PR7</v>
          </cell>
          <cell r="D205" t="str">
            <v>FILICNC377</v>
          </cell>
          <cell r="E205" t="str">
            <v>NCD</v>
          </cell>
          <cell r="F205" t="str">
            <v>LIC Housing Finance Ltd</v>
          </cell>
          <cell r="G205" t="str">
            <v>6.65% LIC Housing Finance Ltd NCD MD 15-02-2027</v>
          </cell>
          <cell r="H205">
            <v>6.65</v>
          </cell>
          <cell r="I205" t="str">
            <v>15-02-2027</v>
          </cell>
          <cell r="J205" t="str">
            <v>CRISIL AAA</v>
          </cell>
          <cell r="K205">
            <v>0.97570000000000001</v>
          </cell>
          <cell r="L205">
            <v>1000000</v>
          </cell>
          <cell r="M205">
            <v>250</v>
          </cell>
          <cell r="N205">
            <v>7.2350000000000003</v>
          </cell>
        </row>
        <row r="206">
          <cell r="C206" t="str">
            <v>INE134E08IE1</v>
          </cell>
          <cell r="D206" t="str">
            <v>FI35PFCNC374</v>
          </cell>
          <cell r="E206" t="str">
            <v>NCD</v>
          </cell>
          <cell r="F206" t="str">
            <v>Power Finance Corporation Ltd</v>
          </cell>
          <cell r="G206" t="str">
            <v>8.03% Power Finance Corporation Ltd NCD MD 02-05-2026</v>
          </cell>
          <cell r="H206">
            <v>8.0299999999999994</v>
          </cell>
          <cell r="I206" t="str">
            <v>02-05-2026</v>
          </cell>
          <cell r="J206" t="str">
            <v>ICRA AAA</v>
          </cell>
          <cell r="K206">
            <v>0.24660000000000001</v>
          </cell>
          <cell r="L206">
            <v>1000000</v>
          </cell>
          <cell r="M206">
            <v>100</v>
          </cell>
          <cell r="N206">
            <v>7.3491999999999997</v>
          </cell>
        </row>
        <row r="207">
          <cell r="C207" t="str">
            <v>INE261F08EA6</v>
          </cell>
          <cell r="D207" t="str">
            <v>FI35NANC300</v>
          </cell>
          <cell r="E207" t="str">
            <v>NCD</v>
          </cell>
          <cell r="F207" t="str">
            <v>National Bank for Agriculture &amp; Rural Development</v>
          </cell>
          <cell r="G207" t="str">
            <v>7.50% NABARD NCD 31-08-2026 SERIES 24A</v>
          </cell>
          <cell r="H207">
            <v>7.5</v>
          </cell>
          <cell r="I207" t="str">
            <v>31-08-2026</v>
          </cell>
          <cell r="J207" t="str">
            <v>ICRA AAA</v>
          </cell>
          <cell r="K207">
            <v>0.57809999999999995</v>
          </cell>
          <cell r="L207">
            <v>100000</v>
          </cell>
          <cell r="M207">
            <v>1000</v>
          </cell>
          <cell r="N207">
            <v>7.4010999999999996</v>
          </cell>
        </row>
        <row r="208">
          <cell r="C208" t="str">
            <v>INE261F08EO7</v>
          </cell>
          <cell r="D208" t="str">
            <v>FI35NANC310</v>
          </cell>
          <cell r="E208" t="str">
            <v>NCD</v>
          </cell>
          <cell r="F208" t="str">
            <v>National Bank for Agriculture &amp; Rural Development</v>
          </cell>
          <cell r="G208" t="str">
            <v>7.48% NABARD NCD MD 15-09-2028</v>
          </cell>
          <cell r="H208">
            <v>7.48</v>
          </cell>
          <cell r="I208" t="str">
            <v>15-09-2028</v>
          </cell>
          <cell r="J208" t="str">
            <v>CRISIL AAA</v>
          </cell>
          <cell r="K208">
            <v>2.4161000000000001</v>
          </cell>
          <cell r="L208">
            <v>100000</v>
          </cell>
          <cell r="M208">
            <v>1000</v>
          </cell>
          <cell r="N208">
            <v>7.1795999999999998</v>
          </cell>
        </row>
        <row r="209">
          <cell r="C209" t="str">
            <v>INE556F08KR0</v>
          </cell>
          <cell r="D209" t="str">
            <v>FI3405NC241</v>
          </cell>
          <cell r="E209" t="str">
            <v>NCD</v>
          </cell>
          <cell r="F209" t="str">
            <v>Small Industries Development Bank of India</v>
          </cell>
          <cell r="G209" t="str">
            <v>7.47%  Small Industries Development Bank of India NCD MD 05.09.2029 Series II</v>
          </cell>
          <cell r="H209">
            <v>7.47</v>
          </cell>
          <cell r="I209" t="str">
            <v>05-09-2029</v>
          </cell>
          <cell r="J209" t="str">
            <v>CRISIL AAA</v>
          </cell>
          <cell r="K209">
            <v>3.1947999999999999</v>
          </cell>
          <cell r="L209">
            <v>100000</v>
          </cell>
          <cell r="M209">
            <v>1500</v>
          </cell>
          <cell r="N209">
            <v>7.3169000000000004</v>
          </cell>
        </row>
        <row r="210">
          <cell r="C210" t="str">
            <v>INE494B04019</v>
          </cell>
          <cell r="D210" t="str">
            <v>AU0505NCRPS</v>
          </cell>
          <cell r="E210" t="str">
            <v>RPRF</v>
          </cell>
          <cell r="F210" t="str">
            <v>TVS Motor Company Ltd</v>
          </cell>
          <cell r="G210" t="str">
            <v>TVS Motor Company Ltd 6.00% (Cumulative Non-Convertible Redeemable Preference Share) 01-Sep-2026</v>
          </cell>
          <cell r="H210">
            <v>0</v>
          </cell>
          <cell r="I210" t="str">
            <v>01-09-2026</v>
          </cell>
          <cell r="J210"/>
          <cell r="K210">
            <v>0.58082199999999995</v>
          </cell>
          <cell r="L210">
            <v>10</v>
          </cell>
          <cell r="M210">
            <v>36400</v>
          </cell>
          <cell r="N210">
            <v>6.3449999999999998</v>
          </cell>
        </row>
        <row r="211">
          <cell r="C211" t="str">
            <v>INE494B04019</v>
          </cell>
          <cell r="D211" t="str">
            <v>AU0505NCRPS</v>
          </cell>
          <cell r="E211" t="str">
            <v>RPRF</v>
          </cell>
          <cell r="F211" t="str">
            <v>TVS Motor Company Ltd</v>
          </cell>
          <cell r="G211" t="str">
            <v>TVS Motor Company Ltd 6.00% (Cumulative Non-Convertible Redeemable Preference Share) 01-Sep-2026</v>
          </cell>
          <cell r="H211">
            <v>0</v>
          </cell>
          <cell r="I211" t="str">
            <v>01-09-2026</v>
          </cell>
          <cell r="J211"/>
          <cell r="K211">
            <v>0.58082199999999995</v>
          </cell>
          <cell r="L211">
            <v>10</v>
          </cell>
          <cell r="M211">
            <v>670440</v>
          </cell>
          <cell r="N211">
            <v>6.3449999999999998</v>
          </cell>
        </row>
        <row r="212">
          <cell r="C212" t="str">
            <v>INF0RQ622028</v>
          </cell>
          <cell r="D212" t="str">
            <v>CDMDF23</v>
          </cell>
          <cell r="E212" t="str">
            <v>CDMDF</v>
          </cell>
          <cell r="F212" t="str">
            <v>Corporate Debt Market Development Fund</v>
          </cell>
          <cell r="G212" t="str">
            <v>Corporate Debt Market Development Fund - Class A2</v>
          </cell>
          <cell r="H212">
            <v>0</v>
          </cell>
          <cell r="I212"/>
          <cell r="J212"/>
          <cell r="K212">
            <v>0</v>
          </cell>
          <cell r="L212">
            <v>10000</v>
          </cell>
          <cell r="M212">
            <v>1158.5250000000001</v>
          </cell>
          <cell r="N212">
            <v>0</v>
          </cell>
        </row>
        <row r="213">
          <cell r="C213" t="str">
            <v>INE466L14FR8</v>
          </cell>
          <cell r="D213" t="str">
            <v>FI3582CP242</v>
          </cell>
          <cell r="E213" t="str">
            <v>CMP</v>
          </cell>
          <cell r="F213" t="str">
            <v>360 ONE WAM Ltd (Prev IIFL Wealth Management Ltd)</v>
          </cell>
          <cell r="G213" t="str">
            <v>360 One Wam Ltd CP MD 21-01-2027</v>
          </cell>
          <cell r="H213">
            <v>0</v>
          </cell>
          <cell r="I213" t="str">
            <v>21-01-2027</v>
          </cell>
          <cell r="J213" t="str">
            <v>CRISIL A1+</v>
          </cell>
          <cell r="K213">
            <v>0.97</v>
          </cell>
          <cell r="L213">
            <v>500000</v>
          </cell>
          <cell r="M213">
            <v>100</v>
          </cell>
          <cell r="N213">
            <v>8.65</v>
          </cell>
        </row>
        <row r="214">
          <cell r="C214" t="str">
            <v>INE530B14GA6</v>
          </cell>
          <cell r="D214" t="str">
            <v>FI3528CP231</v>
          </cell>
          <cell r="E214" t="str">
            <v>CMP</v>
          </cell>
          <cell r="F214" t="str">
            <v>IIFL Finance Ltd</v>
          </cell>
          <cell r="G214" t="str">
            <v>IIFL Finance ltd CP MD 20-02-2026</v>
          </cell>
          <cell r="H214">
            <v>0</v>
          </cell>
          <cell r="I214" t="str">
            <v>20-02-2026</v>
          </cell>
          <cell r="J214" t="str">
            <v>CRISIL A1+</v>
          </cell>
          <cell r="K214">
            <v>0.05</v>
          </cell>
          <cell r="L214">
            <v>500000</v>
          </cell>
          <cell r="M214">
            <v>140</v>
          </cell>
          <cell r="N214">
            <v>8.875</v>
          </cell>
        </row>
        <row r="215">
          <cell r="C215" t="str">
            <v>INE028A16KK9</v>
          </cell>
          <cell r="D215" t="str">
            <v>FI3369CD329</v>
          </cell>
          <cell r="E215" t="str">
            <v>COD</v>
          </cell>
          <cell r="F215" t="str">
            <v>Bank of Baroda</v>
          </cell>
          <cell r="G215" t="str">
            <v>Bank of Baroda CD MD 25-11-2026</v>
          </cell>
          <cell r="H215">
            <v>0</v>
          </cell>
          <cell r="I215" t="str">
            <v>25-11-2026</v>
          </cell>
          <cell r="J215" t="str">
            <v>IND A1+</v>
          </cell>
          <cell r="K215">
            <v>0.82</v>
          </cell>
          <cell r="L215">
            <v>500000</v>
          </cell>
          <cell r="M215">
            <v>200</v>
          </cell>
          <cell r="N215">
            <v>7.125</v>
          </cell>
        </row>
        <row r="216">
          <cell r="C216" t="str">
            <v>INE028A16KW4</v>
          </cell>
          <cell r="D216" t="str">
            <v>FI3369CD335</v>
          </cell>
          <cell r="E216" t="str">
            <v>COD</v>
          </cell>
          <cell r="F216" t="str">
            <v>Bank of Baroda</v>
          </cell>
          <cell r="G216" t="str">
            <v>Bank of Baroda CD MD 15-12-2026</v>
          </cell>
          <cell r="H216">
            <v>0</v>
          </cell>
          <cell r="I216" t="str">
            <v>15-12-2026</v>
          </cell>
          <cell r="J216" t="str">
            <v>IND A1+</v>
          </cell>
          <cell r="K216">
            <v>0.87</v>
          </cell>
          <cell r="L216">
            <v>500000</v>
          </cell>
          <cell r="M216">
            <v>700</v>
          </cell>
          <cell r="N216">
            <v>7.125</v>
          </cell>
        </row>
        <row r="217">
          <cell r="C217" t="str">
            <v>INE160A16RK5</v>
          </cell>
          <cell r="D217" t="str">
            <v>FI3316CD389</v>
          </cell>
          <cell r="E217" t="str">
            <v>COD</v>
          </cell>
          <cell r="F217" t="str">
            <v>Punjab National Bank</v>
          </cell>
          <cell r="G217" t="str">
            <v>Punjab National Bank COD MD 18-03-2026</v>
          </cell>
          <cell r="H217">
            <v>0</v>
          </cell>
          <cell r="I217" t="str">
            <v>18-03-2026</v>
          </cell>
          <cell r="J217" t="str">
            <v>CRISIL A1+</v>
          </cell>
          <cell r="K217">
            <v>0.13</v>
          </cell>
          <cell r="L217">
            <v>500000</v>
          </cell>
          <cell r="M217">
            <v>400</v>
          </cell>
          <cell r="N217">
            <v>6.6703000000000001</v>
          </cell>
        </row>
        <row r="218">
          <cell r="C218" t="str">
            <v>INE160A16TT2</v>
          </cell>
          <cell r="D218" t="str">
            <v>FI3316CD400</v>
          </cell>
          <cell r="E218" t="str">
            <v>COD</v>
          </cell>
          <cell r="F218" t="str">
            <v>Punjab National Bank</v>
          </cell>
          <cell r="G218" t="str">
            <v>Punjab National Bank COD MD 09-03-2026</v>
          </cell>
          <cell r="H218">
            <v>0</v>
          </cell>
          <cell r="I218" t="str">
            <v>09-03-2026</v>
          </cell>
          <cell r="J218" t="str">
            <v>CRISIL A1+</v>
          </cell>
          <cell r="K218">
            <v>0.1</v>
          </cell>
          <cell r="L218">
            <v>500000</v>
          </cell>
          <cell r="M218">
            <v>500</v>
          </cell>
          <cell r="N218">
            <v>6.6702000000000004</v>
          </cell>
        </row>
        <row r="219">
          <cell r="C219" t="str">
            <v>INE261F16967</v>
          </cell>
          <cell r="D219" t="str">
            <v>FI35NACD363</v>
          </cell>
          <cell r="E219" t="str">
            <v>COD</v>
          </cell>
          <cell r="F219" t="str">
            <v>National Bank for Agriculture &amp; Rural Development</v>
          </cell>
          <cell r="G219" t="str">
            <v>NABARD COD MD 27-02-2026</v>
          </cell>
          <cell r="H219">
            <v>0</v>
          </cell>
          <cell r="I219" t="str">
            <v>27-02-2026</v>
          </cell>
          <cell r="J219" t="str">
            <v>CRISIL A1+</v>
          </cell>
          <cell r="K219">
            <v>7.0000000000000007E-2</v>
          </cell>
          <cell r="L219">
            <v>500000</v>
          </cell>
          <cell r="M219">
            <v>200</v>
          </cell>
          <cell r="N219">
            <v>6.5505000000000004</v>
          </cell>
        </row>
        <row r="220">
          <cell r="C220" t="str">
            <v>INE476A16F60</v>
          </cell>
          <cell r="D220" t="str">
            <v>FI3320CD515</v>
          </cell>
          <cell r="E220" t="str">
            <v>COD</v>
          </cell>
          <cell r="F220" t="str">
            <v>Canara Bank</v>
          </cell>
          <cell r="G220" t="str">
            <v>Canara bank CD MD 03-06-2026</v>
          </cell>
          <cell r="H220">
            <v>0</v>
          </cell>
          <cell r="I220" t="str">
            <v>03-06-2026</v>
          </cell>
          <cell r="J220" t="str">
            <v>CRISIL A1+</v>
          </cell>
          <cell r="K220">
            <v>0.34</v>
          </cell>
          <cell r="L220">
            <v>500000</v>
          </cell>
          <cell r="M220">
            <v>500</v>
          </cell>
          <cell r="N220">
            <v>7.2125000000000004</v>
          </cell>
        </row>
        <row r="221">
          <cell r="C221" t="str">
            <v>INE514E16CK7</v>
          </cell>
          <cell r="D221" t="str">
            <v>FI35EXCD228</v>
          </cell>
          <cell r="E221" t="str">
            <v>COD</v>
          </cell>
          <cell r="F221" t="str">
            <v>Export Import Bank of India</v>
          </cell>
          <cell r="G221" t="str">
            <v>Export Import Bank of India COD MD 20-03-2026</v>
          </cell>
          <cell r="H221">
            <v>0</v>
          </cell>
          <cell r="I221" t="str">
            <v>20-03-2026</v>
          </cell>
          <cell r="J221" t="str">
            <v>CRISIL A1+</v>
          </cell>
          <cell r="K221">
            <v>0.13</v>
          </cell>
          <cell r="L221">
            <v>500000</v>
          </cell>
          <cell r="M221">
            <v>100</v>
          </cell>
          <cell r="N221">
            <v>6.6497000000000002</v>
          </cell>
        </row>
        <row r="222">
          <cell r="C222" t="str">
            <v>INE556F16BW2</v>
          </cell>
          <cell r="D222" t="str">
            <v>FI3405CD255</v>
          </cell>
          <cell r="E222" t="str">
            <v>COD</v>
          </cell>
          <cell r="F222" t="str">
            <v>Small Industries Development Bank of India</v>
          </cell>
          <cell r="G222" t="str">
            <v>Small Industries Development Bank of India COD MD 28-01-2027</v>
          </cell>
          <cell r="H222">
            <v>0</v>
          </cell>
          <cell r="I222" t="str">
            <v>28-01-2027</v>
          </cell>
          <cell r="J222" t="str">
            <v>CRISIL A1+</v>
          </cell>
          <cell r="K222">
            <v>0.99</v>
          </cell>
          <cell r="L222">
            <v>500000</v>
          </cell>
          <cell r="M222">
            <v>200</v>
          </cell>
          <cell r="N222">
            <v>7.17</v>
          </cell>
        </row>
        <row r="223">
          <cell r="C223" t="str">
            <v>INE692A16JQ1</v>
          </cell>
          <cell r="D223" t="str">
            <v>FI3321CD292</v>
          </cell>
          <cell r="E223" t="str">
            <v>COD</v>
          </cell>
          <cell r="F223" t="str">
            <v>Union Bank of India</v>
          </cell>
          <cell r="G223" t="str">
            <v>Union Bank of India CD MD 25-06-2026</v>
          </cell>
          <cell r="H223">
            <v>0</v>
          </cell>
          <cell r="I223" t="str">
            <v>25-06-2026</v>
          </cell>
          <cell r="J223" t="str">
            <v>ICRA A1+</v>
          </cell>
          <cell r="K223">
            <v>0.4</v>
          </cell>
          <cell r="L223">
            <v>500000</v>
          </cell>
          <cell r="M223">
            <v>100</v>
          </cell>
          <cell r="N223">
            <v>7.15</v>
          </cell>
        </row>
        <row r="224">
          <cell r="C224" t="str">
            <v>INE692A16KC9</v>
          </cell>
          <cell r="D224" t="str">
            <v>FI3321CD296</v>
          </cell>
          <cell r="E224" t="str">
            <v>COD</v>
          </cell>
          <cell r="F224" t="str">
            <v>Union Bank of India</v>
          </cell>
          <cell r="G224" t="str">
            <v>Union Bank of India CD MD 15-05-2026</v>
          </cell>
          <cell r="H224">
            <v>0</v>
          </cell>
          <cell r="I224" t="str">
            <v>15-05-2026</v>
          </cell>
          <cell r="J224" t="str">
            <v>ICRA A1+</v>
          </cell>
          <cell r="K224">
            <v>0.28000000000000003</v>
          </cell>
          <cell r="L224">
            <v>500000</v>
          </cell>
          <cell r="M224">
            <v>200</v>
          </cell>
          <cell r="N224">
            <v>7.2125000000000004</v>
          </cell>
        </row>
        <row r="225">
          <cell r="C225" t="str">
            <v>IN3120240640</v>
          </cell>
          <cell r="D225" t="str">
            <v>7.00TNSG120329</v>
          </cell>
          <cell r="E225" t="str">
            <v>GSE</v>
          </cell>
          <cell r="F225" t="str">
            <v>Govt. of India - GSec / TBL</v>
          </cell>
          <cell r="G225" t="str">
            <v>7.00% Tamil Nadu State Government Securities - 12/03/2029</v>
          </cell>
          <cell r="H225">
            <v>7</v>
          </cell>
          <cell r="I225" t="str">
            <v>12-03-2029</v>
          </cell>
          <cell r="J225" t="str">
            <v>Sovereign</v>
          </cell>
          <cell r="K225">
            <v>2.7803</v>
          </cell>
          <cell r="L225">
            <v>100</v>
          </cell>
          <cell r="M225">
            <v>500000</v>
          </cell>
          <cell r="N225">
            <v>6.7656999999999998</v>
          </cell>
        </row>
        <row r="226">
          <cell r="C226" t="str">
            <v>INE020B08ED9</v>
          </cell>
          <cell r="D226" t="str">
            <v>UT47NC322</v>
          </cell>
          <cell r="E226" t="str">
            <v>NCD</v>
          </cell>
          <cell r="F226" t="str">
            <v>REC LTD</v>
          </cell>
          <cell r="G226" t="str">
            <v>7.56% REC Ltd NCD MD 30-06-2026  SERIES  218-A</v>
          </cell>
          <cell r="H226">
            <v>7.56</v>
          </cell>
          <cell r="I226" t="str">
            <v>30-06-2026</v>
          </cell>
          <cell r="J226" t="str">
            <v>ICRA AAA</v>
          </cell>
          <cell r="K226">
            <v>0.40820000000000001</v>
          </cell>
          <cell r="L226">
            <v>100000</v>
          </cell>
          <cell r="M226">
            <v>1500</v>
          </cell>
          <cell r="N226">
            <v>7.35</v>
          </cell>
        </row>
        <row r="227">
          <cell r="C227" t="str">
            <v>INE020B08FF1</v>
          </cell>
          <cell r="D227" t="str">
            <v>UT47NC321</v>
          </cell>
          <cell r="E227" t="str">
            <v>NCD</v>
          </cell>
          <cell r="F227" t="str">
            <v>REC LTD</v>
          </cell>
          <cell r="G227" t="str">
            <v>7.56% REC LTD NCD MD 31-08-2027  236-B</v>
          </cell>
          <cell r="H227">
            <v>7.56</v>
          </cell>
          <cell r="I227" t="str">
            <v>31-08-2027</v>
          </cell>
          <cell r="J227" t="str">
            <v>ICRA AAA</v>
          </cell>
          <cell r="K227">
            <v>1.508</v>
          </cell>
          <cell r="L227">
            <v>100000</v>
          </cell>
          <cell r="M227">
            <v>500</v>
          </cell>
          <cell r="N227">
            <v>7.16</v>
          </cell>
        </row>
        <row r="228">
          <cell r="C228" t="str">
            <v>INE020B08FW6</v>
          </cell>
          <cell r="D228" t="str">
            <v>UT47NC326</v>
          </cell>
          <cell r="E228" t="str">
            <v>NCD</v>
          </cell>
          <cell r="F228" t="str">
            <v>REC LTD</v>
          </cell>
          <cell r="G228" t="str">
            <v>6.52% REC Ltd NCD MD 31-01-2028 Series 248 (A)</v>
          </cell>
          <cell r="H228">
            <v>6.52</v>
          </cell>
          <cell r="I228" t="str">
            <v>31-01-2028</v>
          </cell>
          <cell r="J228" t="str">
            <v>ICRA AAA</v>
          </cell>
          <cell r="K228">
            <v>1.9358</v>
          </cell>
          <cell r="L228">
            <v>100000</v>
          </cell>
          <cell r="M228">
            <v>1500</v>
          </cell>
          <cell r="N228">
            <v>7.0467000000000004</v>
          </cell>
        </row>
        <row r="229">
          <cell r="C229" t="str">
            <v>INE115A07RH4</v>
          </cell>
          <cell r="D229" t="str">
            <v>FILICNC380</v>
          </cell>
          <cell r="E229" t="str">
            <v>NCD</v>
          </cell>
          <cell r="F229" t="str">
            <v>LIC Housing Finance Ltd</v>
          </cell>
          <cell r="G229" t="str">
            <v>6.9% LIC Housing Finance Ltd NCD MD 17-09-2027</v>
          </cell>
          <cell r="H229">
            <v>6.9</v>
          </cell>
          <cell r="I229" t="str">
            <v>17-09-2027</v>
          </cell>
          <cell r="J229" t="str">
            <v>CRISIL AAA</v>
          </cell>
          <cell r="K229">
            <v>1.5599000000000001</v>
          </cell>
          <cell r="L229">
            <v>100000</v>
          </cell>
          <cell r="M229">
            <v>500</v>
          </cell>
          <cell r="N229">
            <v>7.2350000000000003</v>
          </cell>
        </row>
        <row r="230">
          <cell r="C230" t="str">
            <v>INE134E08IE1</v>
          </cell>
          <cell r="D230" t="str">
            <v>FI35PFCNC374</v>
          </cell>
          <cell r="E230" t="str">
            <v>NCD</v>
          </cell>
          <cell r="F230" t="str">
            <v>Power Finance Corporation Ltd</v>
          </cell>
          <cell r="G230" t="str">
            <v>8.03% Power Finance Corporation Ltd NCD MD 02-05-2026</v>
          </cell>
          <cell r="H230">
            <v>8.0299999999999994</v>
          </cell>
          <cell r="I230" t="str">
            <v>02-05-2026</v>
          </cell>
          <cell r="J230" t="str">
            <v>ICRA AAA</v>
          </cell>
          <cell r="K230">
            <v>0.24660000000000001</v>
          </cell>
          <cell r="L230">
            <v>1000000</v>
          </cell>
          <cell r="M230">
            <v>100</v>
          </cell>
          <cell r="N230">
            <v>7.3491999999999997</v>
          </cell>
        </row>
        <row r="231">
          <cell r="C231" t="str">
            <v>INE233A08121</v>
          </cell>
          <cell r="D231" t="str">
            <v>CH2208BNC200</v>
          </cell>
          <cell r="E231" t="str">
            <v>NCD</v>
          </cell>
          <cell r="F231" t="str">
            <v>Godrej Industries Ltd</v>
          </cell>
          <cell r="G231" t="str">
            <v>8.36% GODREJ INDUSTRIES LTD NCD MD 28-08-2026</v>
          </cell>
          <cell r="H231">
            <v>8.36</v>
          </cell>
          <cell r="I231" t="str">
            <v>28-08-2026</v>
          </cell>
          <cell r="J231" t="str">
            <v>ICRA AA+</v>
          </cell>
          <cell r="K231">
            <v>0.56989999999999996</v>
          </cell>
          <cell r="L231">
            <v>100000</v>
          </cell>
          <cell r="M231">
            <v>900</v>
          </cell>
          <cell r="N231">
            <v>7.875</v>
          </cell>
        </row>
        <row r="232">
          <cell r="C232" t="str">
            <v>INE248U07FW5</v>
          </cell>
          <cell r="D232" t="str">
            <v>FI35112NC200</v>
          </cell>
          <cell r="E232" t="str">
            <v>NCD</v>
          </cell>
          <cell r="F232" t="str">
            <v>360 One Prime Ltd</v>
          </cell>
          <cell r="G232" t="str">
            <v>8.95% 360 One Prime Ltd NCD MD 04-06-2027</v>
          </cell>
          <cell r="H232">
            <v>8.9499999999999993</v>
          </cell>
          <cell r="I232" t="str">
            <v>04-06-2027</v>
          </cell>
          <cell r="J232" t="str">
            <v>ICRA AA</v>
          </cell>
          <cell r="K232">
            <v>1.2554000000000001</v>
          </cell>
          <cell r="L232">
            <v>100000</v>
          </cell>
          <cell r="M232">
            <v>300</v>
          </cell>
          <cell r="N232">
            <v>8.77</v>
          </cell>
        </row>
        <row r="233">
          <cell r="C233" t="str">
            <v>INE261F08EF5</v>
          </cell>
          <cell r="D233" t="str">
            <v>FI35NANC304</v>
          </cell>
          <cell r="E233" t="str">
            <v>NCD</v>
          </cell>
          <cell r="F233" t="str">
            <v>National Bank for Agriculture &amp; Rural Development</v>
          </cell>
          <cell r="G233" t="str">
            <v>7.80% NABARD NCD MD 15-03-2027 Bonds Series 24E</v>
          </cell>
          <cell r="H233">
            <v>7.8</v>
          </cell>
          <cell r="I233" t="str">
            <v>15-03-2027</v>
          </cell>
          <cell r="J233" t="str">
            <v>ICRA AAA</v>
          </cell>
          <cell r="K233">
            <v>1.0430999999999999</v>
          </cell>
          <cell r="L233">
            <v>100000</v>
          </cell>
          <cell r="M233">
            <v>500</v>
          </cell>
          <cell r="N233">
            <v>7.19</v>
          </cell>
        </row>
        <row r="234">
          <cell r="C234" t="str">
            <v>INE261F08EI9</v>
          </cell>
          <cell r="D234" t="str">
            <v>FI35NANC312</v>
          </cell>
          <cell r="E234" t="str">
            <v>NCD</v>
          </cell>
          <cell r="F234" t="str">
            <v>National Bank for Agriculture &amp; Rural Development</v>
          </cell>
          <cell r="G234" t="str">
            <v>7.70% NABARD NCD MD 30-09-2027 Bond Series 25A</v>
          </cell>
          <cell r="H234">
            <v>7.7</v>
          </cell>
          <cell r="I234" t="str">
            <v>30-09-2027</v>
          </cell>
          <cell r="J234" t="str">
            <v>ICRA AAA</v>
          </cell>
          <cell r="K234">
            <v>1.5891</v>
          </cell>
          <cell r="L234">
            <v>100000</v>
          </cell>
          <cell r="M234">
            <v>500</v>
          </cell>
          <cell r="N234">
            <v>7.19</v>
          </cell>
        </row>
        <row r="235">
          <cell r="C235" t="str">
            <v>INE261F08EM1</v>
          </cell>
          <cell r="D235" t="str">
            <v>FI35NANC309</v>
          </cell>
          <cell r="E235" t="str">
            <v>NCD</v>
          </cell>
          <cell r="F235" t="str">
            <v>National Bank for Agriculture &amp; Rural Development</v>
          </cell>
          <cell r="G235" t="str">
            <v>7.53% NABARD NCD MD 24-03-2028</v>
          </cell>
          <cell r="H235">
            <v>7.53</v>
          </cell>
          <cell r="I235" t="str">
            <v>24-03-2028</v>
          </cell>
          <cell r="J235" t="str">
            <v>ICRA AAA</v>
          </cell>
          <cell r="K235">
            <v>1.9356</v>
          </cell>
          <cell r="L235">
            <v>100000</v>
          </cell>
          <cell r="M235">
            <v>500</v>
          </cell>
          <cell r="N235">
            <v>7.1642999999999999</v>
          </cell>
        </row>
        <row r="236">
          <cell r="C236" t="str">
            <v>INE261F08EO7</v>
          </cell>
          <cell r="D236" t="str">
            <v>FI35NANC310</v>
          </cell>
          <cell r="E236" t="str">
            <v>NCD</v>
          </cell>
          <cell r="F236" t="str">
            <v>National Bank for Agriculture &amp; Rural Development</v>
          </cell>
          <cell r="G236" t="str">
            <v>7.48% NABARD NCD MD 15-09-2028</v>
          </cell>
          <cell r="H236">
            <v>7.48</v>
          </cell>
          <cell r="I236" t="str">
            <v>15-09-2028</v>
          </cell>
          <cell r="J236" t="str">
            <v>CRISIL AAA</v>
          </cell>
          <cell r="K236">
            <v>2.4161000000000001</v>
          </cell>
          <cell r="L236">
            <v>100000</v>
          </cell>
          <cell r="M236">
            <v>1500</v>
          </cell>
          <cell r="N236">
            <v>7.1795999999999998</v>
          </cell>
        </row>
        <row r="237">
          <cell r="C237" t="str">
            <v>INE403D08231</v>
          </cell>
          <cell r="D237" t="str">
            <v>UT4825NC201</v>
          </cell>
          <cell r="E237" t="str">
            <v>NCD</v>
          </cell>
          <cell r="F237" t="str">
            <v>Bharti Telecom Ltd</v>
          </cell>
          <cell r="G237" t="str">
            <v>8.65% Bharti Telecom Ltd NCD MD 05-11-2027 Debentures (Series XIX)</v>
          </cell>
          <cell r="H237">
            <v>8.65</v>
          </cell>
          <cell r="I237" t="str">
            <v>05-11-2027</v>
          </cell>
          <cell r="J237" t="str">
            <v>CRISIL AAA</v>
          </cell>
          <cell r="K237">
            <v>1.6798999999999999</v>
          </cell>
          <cell r="L237">
            <v>100000</v>
          </cell>
          <cell r="M237">
            <v>2000</v>
          </cell>
          <cell r="N237">
            <v>7.73</v>
          </cell>
        </row>
        <row r="238">
          <cell r="C238" t="str">
            <v>INE414G07II5</v>
          </cell>
          <cell r="D238" t="str">
            <v>FI3545NC205</v>
          </cell>
          <cell r="E238" t="str">
            <v>NCD</v>
          </cell>
          <cell r="F238" t="str">
            <v>Muthoot Finance Ltd</v>
          </cell>
          <cell r="G238" t="str">
            <v>8.4% Muthoot Finance Ltd NCD MD 28-08-2028</v>
          </cell>
          <cell r="H238">
            <v>8.4</v>
          </cell>
          <cell r="I238" t="str">
            <v>28-08-2028</v>
          </cell>
          <cell r="J238" t="str">
            <v>ICRA AA+</v>
          </cell>
          <cell r="K238">
            <v>2.3447</v>
          </cell>
          <cell r="L238">
            <v>100000</v>
          </cell>
          <cell r="M238">
            <v>1000</v>
          </cell>
          <cell r="N238">
            <v>7.9863</v>
          </cell>
        </row>
        <row r="239">
          <cell r="C239" t="str">
            <v>INE414G07JL7</v>
          </cell>
          <cell r="D239" t="str">
            <v>FI3545NC203</v>
          </cell>
          <cell r="E239" t="str">
            <v>NCD</v>
          </cell>
          <cell r="F239" t="str">
            <v>Muthoot Finance Ltd</v>
          </cell>
          <cell r="G239" t="str">
            <v>8.65% Muthoot Finance Ltd NCD MD 31-01-2028</v>
          </cell>
          <cell r="H239">
            <v>8.65</v>
          </cell>
          <cell r="I239" t="str">
            <v>31-01-2028</v>
          </cell>
          <cell r="J239" t="str">
            <v>ICRA AA+</v>
          </cell>
          <cell r="K239">
            <v>1.9180999999999999</v>
          </cell>
          <cell r="L239">
            <v>100000</v>
          </cell>
          <cell r="M239">
            <v>350</v>
          </cell>
          <cell r="N239">
            <v>8.0150000000000006</v>
          </cell>
        </row>
        <row r="240">
          <cell r="C240" t="str">
            <v>INE477A07373</v>
          </cell>
          <cell r="D240" t="str">
            <v>FI3427NC200</v>
          </cell>
          <cell r="E240" t="str">
            <v>NCD</v>
          </cell>
          <cell r="F240" t="str">
            <v>Can Fin Homes Ltd</v>
          </cell>
          <cell r="G240" t="str">
            <v>8.45% Can Fin Homes Ltd NCD MD 27-05-2026</v>
          </cell>
          <cell r="H240">
            <v>8.4499999999999993</v>
          </cell>
          <cell r="I240" t="str">
            <v>27-05-2026</v>
          </cell>
          <cell r="J240" t="str">
            <v>IND AAA</v>
          </cell>
          <cell r="K240">
            <v>0.29609999999999997</v>
          </cell>
          <cell r="L240">
            <v>100000</v>
          </cell>
          <cell r="M240">
            <v>900</v>
          </cell>
          <cell r="N240">
            <v>7.53</v>
          </cell>
        </row>
        <row r="241">
          <cell r="C241" t="str">
            <v>INE477A07415</v>
          </cell>
          <cell r="D241" t="str">
            <v>FI3427NC201</v>
          </cell>
          <cell r="E241" t="str">
            <v>NCD</v>
          </cell>
          <cell r="F241" t="str">
            <v>Can Fin Homes Ltd</v>
          </cell>
          <cell r="G241" t="str">
            <v>8.09% Can Fin Homes Ltd NCD MD 04-01-2027</v>
          </cell>
          <cell r="H241">
            <v>8.09</v>
          </cell>
          <cell r="I241" t="str">
            <v>04-01-2027</v>
          </cell>
          <cell r="J241" t="str">
            <v>ICRA AAA</v>
          </cell>
          <cell r="K241">
            <v>0.92330000000000001</v>
          </cell>
          <cell r="L241">
            <v>100000</v>
          </cell>
          <cell r="M241">
            <v>900</v>
          </cell>
          <cell r="N241">
            <v>7.3949999999999996</v>
          </cell>
        </row>
        <row r="242">
          <cell r="C242" t="str">
            <v>INE514E08GE8</v>
          </cell>
          <cell r="D242" t="str">
            <v>FI35EXNC274</v>
          </cell>
          <cell r="E242" t="str">
            <v>NCD</v>
          </cell>
          <cell r="F242" t="str">
            <v>Export Import Bank of India</v>
          </cell>
          <cell r="G242" t="str">
            <v>7.35% Export Import Bank of India NCD MD 27-07-2028 (Sr. AA 02 – 2028)</v>
          </cell>
          <cell r="H242">
            <v>7.35</v>
          </cell>
          <cell r="I242" t="str">
            <v>27-07-2028</v>
          </cell>
          <cell r="J242" t="str">
            <v>ICRA AAA</v>
          </cell>
          <cell r="K242">
            <v>2.3498999999999999</v>
          </cell>
          <cell r="L242">
            <v>100000</v>
          </cell>
          <cell r="M242">
            <v>500</v>
          </cell>
          <cell r="N242">
            <v>7.0282999999999998</v>
          </cell>
        </row>
        <row r="243">
          <cell r="C243" t="str">
            <v>INE523H07CB9</v>
          </cell>
          <cell r="D243" t="str">
            <v>FI3529NC207</v>
          </cell>
          <cell r="E243" t="str">
            <v>NCD</v>
          </cell>
          <cell r="F243" t="str">
            <v>JM Financial Products Ltd</v>
          </cell>
          <cell r="G243" t="str">
            <v>8.92% JM Financial Products Ltd NCD MD 16-11-2026</v>
          </cell>
          <cell r="H243">
            <v>8.92</v>
          </cell>
          <cell r="I243" t="str">
            <v>16-11-2026</v>
          </cell>
          <cell r="J243" t="str">
            <v>CRISIL AA</v>
          </cell>
          <cell r="K243">
            <v>0.51900000000000002</v>
          </cell>
          <cell r="L243">
            <v>100000</v>
          </cell>
          <cell r="M243">
            <v>1000</v>
          </cell>
          <cell r="N243">
            <v>9.2650000000000006</v>
          </cell>
        </row>
        <row r="244">
          <cell r="C244" t="str">
            <v>INE556F08KH1</v>
          </cell>
          <cell r="D244" t="str">
            <v>FI3405NC236</v>
          </cell>
          <cell r="E244" t="str">
            <v>NCD</v>
          </cell>
          <cell r="F244" t="str">
            <v>Small Industries Development Bank of India</v>
          </cell>
          <cell r="G244" t="str">
            <v>7.43%  Small Industries Development Bank of India NCD MD 31-08-2026 SERIES I</v>
          </cell>
          <cell r="H244">
            <v>7.43</v>
          </cell>
          <cell r="I244" t="str">
            <v>31-08-2026</v>
          </cell>
          <cell r="J244" t="str">
            <v>CRISIL AAA</v>
          </cell>
          <cell r="K244">
            <v>0.57809999999999995</v>
          </cell>
          <cell r="L244">
            <v>100000</v>
          </cell>
          <cell r="M244">
            <v>1000</v>
          </cell>
          <cell r="N244">
            <v>7.4172000000000002</v>
          </cell>
        </row>
        <row r="245">
          <cell r="C245" t="str">
            <v>INE556F08KP4</v>
          </cell>
          <cell r="D245" t="str">
            <v>FI3405NC239</v>
          </cell>
          <cell r="E245" t="str">
            <v>NCD</v>
          </cell>
          <cell r="F245" t="str">
            <v>Small Industries Development Bank of India</v>
          </cell>
          <cell r="G245" t="str">
            <v>7.68% Small Industries Development Bank of India NCD MD 10-08-2027-SERIES IX FY 23-24</v>
          </cell>
          <cell r="H245">
            <v>7.68</v>
          </cell>
          <cell r="I245" t="str">
            <v>10-08-2027</v>
          </cell>
          <cell r="J245" t="str">
            <v>CRISIL AAA</v>
          </cell>
          <cell r="K245">
            <v>1.3982000000000001</v>
          </cell>
          <cell r="L245">
            <v>100000</v>
          </cell>
          <cell r="M245">
            <v>1000</v>
          </cell>
          <cell r="N245">
            <v>7.24</v>
          </cell>
        </row>
        <row r="246">
          <cell r="C246" t="str">
            <v>INE556F08KS8</v>
          </cell>
          <cell r="D246" t="str">
            <v>FI3405NC242</v>
          </cell>
          <cell r="E246" t="str">
            <v>NCD</v>
          </cell>
          <cell r="F246" t="str">
            <v>Small Industries Development Bank of India</v>
          </cell>
          <cell r="G246" t="str">
            <v>7.34% Small Industries Development Bank of India NCD MD 26-02-2029 Series III</v>
          </cell>
          <cell r="H246">
            <v>7.34</v>
          </cell>
          <cell r="I246" t="str">
            <v>26-02-2029</v>
          </cell>
          <cell r="J246" t="str">
            <v>CRISIL AAA</v>
          </cell>
          <cell r="K246">
            <v>2.7881999999999998</v>
          </cell>
          <cell r="L246">
            <v>100000</v>
          </cell>
          <cell r="M246">
            <v>500</v>
          </cell>
          <cell r="N246">
            <v>7.2858999999999998</v>
          </cell>
        </row>
        <row r="247">
          <cell r="C247" t="str">
            <v>INE572E07183</v>
          </cell>
          <cell r="D247" t="str">
            <v>FI3333NC205</v>
          </cell>
          <cell r="E247" t="str">
            <v>NCD</v>
          </cell>
          <cell r="F247" t="str">
            <v>PNB Housing Finance Ltd</v>
          </cell>
          <cell r="G247" t="str">
            <v>8.15% PNB Housing Finance Ltd NCD MD 29-07-2027  Series LXV</v>
          </cell>
          <cell r="H247">
            <v>8.15</v>
          </cell>
          <cell r="I247" t="str">
            <v>29-07-2027</v>
          </cell>
          <cell r="J247" t="str">
            <v>CARE AA+</v>
          </cell>
          <cell r="K247">
            <v>1.4127000000000001</v>
          </cell>
          <cell r="L247">
            <v>100000</v>
          </cell>
          <cell r="M247">
            <v>1000</v>
          </cell>
          <cell r="N247">
            <v>7.4884000000000004</v>
          </cell>
        </row>
        <row r="248">
          <cell r="C248" t="str">
            <v>INE721A07SB0</v>
          </cell>
          <cell r="D248" t="str">
            <v>FI3539NC202</v>
          </cell>
          <cell r="E248" t="str">
            <v>NCD</v>
          </cell>
          <cell r="F248" t="str">
            <v>Shriram Finance Ltd</v>
          </cell>
          <cell r="G248" t="str">
            <v>9.20% Shriram Finance Limited NCD MD 22-05-2026 Series/Tranche: Series PPD XXI 24-25 Option 2</v>
          </cell>
          <cell r="H248">
            <v>9.1999999999999993</v>
          </cell>
          <cell r="I248" t="str">
            <v>22-05-2026</v>
          </cell>
          <cell r="J248" t="str">
            <v>CRISIL AA+</v>
          </cell>
          <cell r="K248">
            <v>0.3014</v>
          </cell>
          <cell r="L248">
            <v>100000</v>
          </cell>
          <cell r="M248">
            <v>1500</v>
          </cell>
          <cell r="N248">
            <v>7.7275</v>
          </cell>
        </row>
        <row r="249">
          <cell r="C249" t="str">
            <v>INE936D07174</v>
          </cell>
          <cell r="D249" t="str">
            <v>UT4717NC203</v>
          </cell>
          <cell r="E249" t="str">
            <v>NCD</v>
          </cell>
          <cell r="F249" t="str">
            <v>Jamnagar Utilities and Power Pvt Ltd</v>
          </cell>
          <cell r="G249" t="str">
            <v>6.40% JamnagarUtilities &amp; Power Pvt Ltd-NCD-29.09.2026</v>
          </cell>
          <cell r="H249">
            <v>6.4</v>
          </cell>
          <cell r="I249" t="str">
            <v>29-09-2026</v>
          </cell>
          <cell r="J249" t="str">
            <v>CRISIL AAA</v>
          </cell>
          <cell r="K249">
            <v>0.65749999999999997</v>
          </cell>
          <cell r="L249">
            <v>1000000</v>
          </cell>
          <cell r="M249">
            <v>250</v>
          </cell>
          <cell r="N249">
            <v>7.45</v>
          </cell>
        </row>
        <row r="250">
          <cell r="C250" t="str">
            <v>IN002025Y214</v>
          </cell>
          <cell r="D250" t="str">
            <v>182TBL190226</v>
          </cell>
          <cell r="E250" t="str">
            <v>TBL</v>
          </cell>
          <cell r="F250" t="str">
            <v>Govt. of India - GSec / TBL</v>
          </cell>
          <cell r="G250" t="str">
            <v>182 Days - T Bill - 19/02/2026</v>
          </cell>
          <cell r="H250">
            <v>0</v>
          </cell>
          <cell r="I250" t="str">
            <v>19-02-2026</v>
          </cell>
          <cell r="J250" t="str">
            <v>Sovereign</v>
          </cell>
          <cell r="K250">
            <v>0.05</v>
          </cell>
          <cell r="L250">
            <v>100</v>
          </cell>
          <cell r="M250">
            <v>2500000</v>
          </cell>
          <cell r="N250">
            <v>5.0999999999999996</v>
          </cell>
        </row>
        <row r="251">
          <cell r="C251" t="str">
            <v>INF0RQ622028</v>
          </cell>
          <cell r="D251" t="str">
            <v>CDMDF23</v>
          </cell>
          <cell r="E251" t="str">
            <v>CDMDF</v>
          </cell>
          <cell r="F251" t="str">
            <v>Corporate Debt Market Development Fund</v>
          </cell>
          <cell r="G251" t="str">
            <v>Corporate Debt Market Development Fund - Class A2</v>
          </cell>
          <cell r="H251">
            <v>0</v>
          </cell>
          <cell r="I251"/>
          <cell r="J251"/>
          <cell r="K251">
            <v>0</v>
          </cell>
          <cell r="L251">
            <v>10000</v>
          </cell>
          <cell r="M251">
            <v>15367.556399999999</v>
          </cell>
          <cell r="N251">
            <v>0</v>
          </cell>
        </row>
        <row r="252">
          <cell r="C252" t="str">
            <v>INE007N14EK4</v>
          </cell>
          <cell r="D252" t="str">
            <v>FI3447CP204</v>
          </cell>
          <cell r="E252" t="str">
            <v>CMP</v>
          </cell>
          <cell r="F252" t="str">
            <v>Fedbank Financial Services Ltd</v>
          </cell>
          <cell r="G252" t="str">
            <v>Fedbank Financial Services Ltd CP MD 26-02-2026</v>
          </cell>
          <cell r="H252">
            <v>0</v>
          </cell>
          <cell r="I252" t="str">
            <v>26-02-2026</v>
          </cell>
          <cell r="J252" t="str">
            <v>CRISIL A1+</v>
          </cell>
          <cell r="K252">
            <v>7.0000000000000007E-2</v>
          </cell>
          <cell r="L252">
            <v>500000</v>
          </cell>
          <cell r="M252">
            <v>1000</v>
          </cell>
          <cell r="N252">
            <v>7.5750000000000002</v>
          </cell>
        </row>
        <row r="253">
          <cell r="C253" t="str">
            <v>INE01C314DF8</v>
          </cell>
          <cell r="D253" t="str">
            <v>FI3606CP207</v>
          </cell>
          <cell r="E253" t="str">
            <v>CMP</v>
          </cell>
          <cell r="F253" t="str">
            <v>Bajaj Financial Securities Ltd</v>
          </cell>
          <cell r="G253" t="str">
            <v>Bajaj Financial Securities Ltd CP MD 12-02-2026</v>
          </cell>
          <cell r="H253">
            <v>0</v>
          </cell>
          <cell r="I253" t="str">
            <v>12-02-2026</v>
          </cell>
          <cell r="J253" t="str">
            <v>CRISIL A1+</v>
          </cell>
          <cell r="K253">
            <v>0.03</v>
          </cell>
          <cell r="L253">
            <v>500000</v>
          </cell>
          <cell r="M253">
            <v>1000</v>
          </cell>
          <cell r="N253">
            <v>7.01</v>
          </cell>
        </row>
        <row r="254">
          <cell r="C254" t="str">
            <v>INE01C314DS1</v>
          </cell>
          <cell r="D254" t="str">
            <v>FI3606CP208</v>
          </cell>
          <cell r="E254" t="str">
            <v>CMP</v>
          </cell>
          <cell r="F254" t="str">
            <v>Bajaj Financial Securities Ltd</v>
          </cell>
          <cell r="G254" t="str">
            <v>Bajaj Financial Securities Ltd CP MD 13-03-2026</v>
          </cell>
          <cell r="H254">
            <v>0</v>
          </cell>
          <cell r="I254" t="str">
            <v>13-03-2026</v>
          </cell>
          <cell r="J254" t="str">
            <v>CRISIL A1+</v>
          </cell>
          <cell r="K254">
            <v>0.11</v>
          </cell>
          <cell r="L254">
            <v>500000</v>
          </cell>
          <cell r="M254">
            <v>1000</v>
          </cell>
          <cell r="N254">
            <v>7.2</v>
          </cell>
        </row>
        <row r="255">
          <cell r="C255" t="str">
            <v>INE028E14TN1</v>
          </cell>
          <cell r="D255" t="str">
            <v>FI3518CP208</v>
          </cell>
          <cell r="E255" t="str">
            <v>CMP</v>
          </cell>
          <cell r="F255" t="str">
            <v>Kotak Securities Ltd</v>
          </cell>
          <cell r="G255" t="str">
            <v>Kotak securities Ltd CMP MD 12-02-2026</v>
          </cell>
          <cell r="H255">
            <v>0</v>
          </cell>
          <cell r="I255" t="str">
            <v>12-02-2026</v>
          </cell>
          <cell r="J255" t="str">
            <v>CRISIL A1+</v>
          </cell>
          <cell r="K255">
            <v>0.03</v>
          </cell>
          <cell r="L255">
            <v>500000</v>
          </cell>
          <cell r="M255">
            <v>1000</v>
          </cell>
          <cell r="N255">
            <v>7.0848000000000004</v>
          </cell>
        </row>
        <row r="256">
          <cell r="C256" t="str">
            <v>INE028E14TV4</v>
          </cell>
          <cell r="D256" t="str">
            <v>FI3518CP209</v>
          </cell>
          <cell r="E256" t="str">
            <v>CMP</v>
          </cell>
          <cell r="F256" t="str">
            <v>Kotak Securities Ltd</v>
          </cell>
          <cell r="G256" t="str">
            <v>Kotak securities Ltd CMP MD 02-03-2026</v>
          </cell>
          <cell r="H256">
            <v>0</v>
          </cell>
          <cell r="I256" t="str">
            <v>02-03-2026</v>
          </cell>
          <cell r="J256" t="str">
            <v>CRISIL A1+</v>
          </cell>
          <cell r="K256">
            <v>0.08</v>
          </cell>
          <cell r="L256">
            <v>500000</v>
          </cell>
          <cell r="M256">
            <v>1000</v>
          </cell>
          <cell r="N256">
            <v>7.1748000000000003</v>
          </cell>
        </row>
        <row r="257">
          <cell r="C257" t="str">
            <v>INE028E14UF5</v>
          </cell>
          <cell r="D257" t="str">
            <v>FI3518CP211</v>
          </cell>
          <cell r="E257" t="str">
            <v>CMP</v>
          </cell>
          <cell r="F257" t="str">
            <v>Kotak Securities Ltd</v>
          </cell>
          <cell r="G257" t="str">
            <v>Kotak securities Ltd CMP MD 24-03-2026</v>
          </cell>
          <cell r="H257">
            <v>0</v>
          </cell>
          <cell r="I257" t="str">
            <v>24-03-2026</v>
          </cell>
          <cell r="J257" t="str">
            <v>CRISIL A1+</v>
          </cell>
          <cell r="K257">
            <v>0.14000000000000001</v>
          </cell>
          <cell r="L257">
            <v>500000</v>
          </cell>
          <cell r="M257">
            <v>2000</v>
          </cell>
          <cell r="N257">
            <v>7.1748000000000003</v>
          </cell>
        </row>
        <row r="258">
          <cell r="C258" t="str">
            <v>INE02FN14689</v>
          </cell>
          <cell r="D258" t="str">
            <v>FI35114CP208</v>
          </cell>
          <cell r="E258" t="str">
            <v>CMP</v>
          </cell>
          <cell r="F258" t="str">
            <v>IGH Holdings Private Limited</v>
          </cell>
          <cell r="G258" t="str">
            <v>IGH Holdings Private Ltd CP MD 20-02-2026</v>
          </cell>
          <cell r="H258">
            <v>0</v>
          </cell>
          <cell r="I258" t="str">
            <v>20-02-2026</v>
          </cell>
          <cell r="J258" t="str">
            <v>CRISIL A1+</v>
          </cell>
          <cell r="K258">
            <v>0.05</v>
          </cell>
          <cell r="L258">
            <v>500000</v>
          </cell>
          <cell r="M258">
            <v>1000</v>
          </cell>
          <cell r="N258">
            <v>7.3150000000000004</v>
          </cell>
        </row>
        <row r="259">
          <cell r="C259" t="str">
            <v>INE02JD14591</v>
          </cell>
          <cell r="D259" t="str">
            <v>FI35116CP202</v>
          </cell>
          <cell r="E259" t="str">
            <v>CMP</v>
          </cell>
          <cell r="F259" t="str">
            <v>Godrej Housing Finance Limited</v>
          </cell>
          <cell r="G259" t="str">
            <v>Godrej Housing Finance Ltd CP MD 13-02-2026</v>
          </cell>
          <cell r="H259">
            <v>0</v>
          </cell>
          <cell r="I259" t="str">
            <v>13-02-2026</v>
          </cell>
          <cell r="J259" t="str">
            <v>CRISIL A1+</v>
          </cell>
          <cell r="K259">
            <v>0.04</v>
          </cell>
          <cell r="L259">
            <v>500000</v>
          </cell>
          <cell r="M259">
            <v>1000</v>
          </cell>
          <cell r="N259">
            <v>6.7491000000000003</v>
          </cell>
        </row>
        <row r="260">
          <cell r="C260" t="str">
            <v>INE071G14HE0</v>
          </cell>
          <cell r="D260" t="str">
            <v>ICH01CP219</v>
          </cell>
          <cell r="E260" t="str">
            <v>CMP</v>
          </cell>
          <cell r="F260" t="str">
            <v>ICICI Home Finance Company Ltd</v>
          </cell>
          <cell r="G260" t="str">
            <v>ICICI Home Finance Co Ltd CP MD 05-02-2026</v>
          </cell>
          <cell r="H260">
            <v>0</v>
          </cell>
          <cell r="I260" t="str">
            <v>05-02-2026</v>
          </cell>
          <cell r="J260" t="str">
            <v>ICRA A1+</v>
          </cell>
          <cell r="K260">
            <v>0.01</v>
          </cell>
          <cell r="L260">
            <v>500000</v>
          </cell>
          <cell r="M260">
            <v>1500</v>
          </cell>
          <cell r="N260">
            <v>6.62</v>
          </cell>
        </row>
        <row r="261">
          <cell r="C261" t="str">
            <v>INE09OL14HB4</v>
          </cell>
          <cell r="D261" t="str">
            <v>FI35109CP246</v>
          </cell>
          <cell r="E261" t="str">
            <v>CMP</v>
          </cell>
          <cell r="F261" t="str">
            <v>Birla Group Holdings Pvt Ltd</v>
          </cell>
          <cell r="G261" t="str">
            <v>Birla Group Holdings Pvt Ltd CP MD 20-03-2026</v>
          </cell>
          <cell r="H261">
            <v>0</v>
          </cell>
          <cell r="I261" t="str">
            <v>20-03-2026</v>
          </cell>
          <cell r="J261" t="str">
            <v>CRISIL A1+</v>
          </cell>
          <cell r="K261">
            <v>0.13</v>
          </cell>
          <cell r="L261">
            <v>500000</v>
          </cell>
          <cell r="M261">
            <v>1500</v>
          </cell>
          <cell r="N261">
            <v>7.29</v>
          </cell>
        </row>
        <row r="262">
          <cell r="C262" t="str">
            <v>INE110L14UK6</v>
          </cell>
          <cell r="D262" t="str">
            <v>TC0107CP290</v>
          </cell>
          <cell r="E262" t="str">
            <v>CMP</v>
          </cell>
          <cell r="F262" t="str">
            <v>Reliance Jio Infocomm Ltd</v>
          </cell>
          <cell r="G262" t="str">
            <v>Reliance Jio Infocomm Ltd CP MD 18-03-2026</v>
          </cell>
          <cell r="H262">
            <v>0</v>
          </cell>
          <cell r="I262" t="str">
            <v>18-03-2026</v>
          </cell>
          <cell r="J262" t="str">
            <v>CRISIL A1+</v>
          </cell>
          <cell r="K262">
            <v>0.13</v>
          </cell>
          <cell r="L262">
            <v>500000</v>
          </cell>
          <cell r="M262">
            <v>2000</v>
          </cell>
          <cell r="N262">
            <v>6.6848999999999998</v>
          </cell>
        </row>
        <row r="263">
          <cell r="C263" t="str">
            <v>INE211H14AG0</v>
          </cell>
          <cell r="D263" t="str">
            <v>FI3583CP208</v>
          </cell>
          <cell r="E263" t="str">
            <v>CMP</v>
          </cell>
          <cell r="F263" t="str">
            <v>Sharekhan Ltd</v>
          </cell>
          <cell r="G263" t="str">
            <v>Sharekhan Ltd CMP MD 13-02-2026</v>
          </cell>
          <cell r="H263">
            <v>0</v>
          </cell>
          <cell r="I263" t="str">
            <v>13-02-2026</v>
          </cell>
          <cell r="J263" t="str">
            <v>CRISIL A1+</v>
          </cell>
          <cell r="K263">
            <v>0.04</v>
          </cell>
          <cell r="L263">
            <v>500000</v>
          </cell>
          <cell r="M263">
            <v>1000</v>
          </cell>
          <cell r="N263">
            <v>7.34</v>
          </cell>
        </row>
        <row r="264">
          <cell r="C264" t="str">
            <v>INE212K14CW5</v>
          </cell>
          <cell r="D264" t="str">
            <v>FI3605CP214</v>
          </cell>
          <cell r="E264" t="str">
            <v>CMP</v>
          </cell>
          <cell r="F264" t="str">
            <v>SBI Cap securities Ltd</v>
          </cell>
          <cell r="G264" t="str">
            <v>SBICAP Securities Ltd CP MD 13-03-2026</v>
          </cell>
          <cell r="H264">
            <v>0</v>
          </cell>
          <cell r="I264" t="str">
            <v>13-03-2026</v>
          </cell>
          <cell r="J264" t="str">
            <v>CRISIL A1+</v>
          </cell>
          <cell r="K264">
            <v>0.11</v>
          </cell>
          <cell r="L264">
            <v>500000</v>
          </cell>
          <cell r="M264">
            <v>1000</v>
          </cell>
          <cell r="N264">
            <v>7.1398999999999999</v>
          </cell>
        </row>
        <row r="265">
          <cell r="C265" t="str">
            <v>INE212K14DA9</v>
          </cell>
          <cell r="D265" t="str">
            <v>FI3605CP215</v>
          </cell>
          <cell r="E265" t="str">
            <v>CMP</v>
          </cell>
          <cell r="F265" t="str">
            <v>SBI Cap securities Ltd</v>
          </cell>
          <cell r="G265" t="str">
            <v>SBICAP Securities Ltd CP MD 17-03-2026</v>
          </cell>
          <cell r="H265">
            <v>0</v>
          </cell>
          <cell r="I265" t="str">
            <v>17-03-2026</v>
          </cell>
          <cell r="J265" t="str">
            <v>CRISIL A1+</v>
          </cell>
          <cell r="K265">
            <v>0.12</v>
          </cell>
          <cell r="L265">
            <v>500000</v>
          </cell>
          <cell r="M265">
            <v>1000</v>
          </cell>
          <cell r="N265">
            <v>7.1398999999999999</v>
          </cell>
        </row>
        <row r="266">
          <cell r="C266" t="str">
            <v>INE212K14DF8</v>
          </cell>
          <cell r="D266" t="str">
            <v>FI3605CP216</v>
          </cell>
          <cell r="E266" t="str">
            <v>CMP</v>
          </cell>
          <cell r="F266" t="str">
            <v>SBI Cap securities Ltd</v>
          </cell>
          <cell r="G266" t="str">
            <v>SBICAP Securities Ltd CP MD 25-03-2026</v>
          </cell>
          <cell r="H266">
            <v>0</v>
          </cell>
          <cell r="I266" t="str">
            <v>25-03-2026</v>
          </cell>
          <cell r="J266" t="str">
            <v>CRISIL A1+</v>
          </cell>
          <cell r="K266">
            <v>0.15</v>
          </cell>
          <cell r="L266">
            <v>500000</v>
          </cell>
          <cell r="M266">
            <v>1500</v>
          </cell>
          <cell r="N266">
            <v>7.1398999999999999</v>
          </cell>
        </row>
        <row r="267">
          <cell r="C267" t="str">
            <v>INE233A145X6</v>
          </cell>
          <cell r="D267" t="str">
            <v>CH2208CP249</v>
          </cell>
          <cell r="E267" t="str">
            <v>CMP</v>
          </cell>
          <cell r="F267" t="str">
            <v>Godrej Industries Ltd</v>
          </cell>
          <cell r="G267" t="str">
            <v>Godrej Industries Ltd CP MD 18-03-2026</v>
          </cell>
          <cell r="H267">
            <v>0</v>
          </cell>
          <cell r="I267" t="str">
            <v>18-03-2026</v>
          </cell>
          <cell r="J267" t="str">
            <v>CRISIL A1+</v>
          </cell>
          <cell r="K267">
            <v>0.13</v>
          </cell>
          <cell r="L267">
            <v>500000</v>
          </cell>
          <cell r="M267">
            <v>1500</v>
          </cell>
          <cell r="N267">
            <v>6.9124999999999996</v>
          </cell>
        </row>
        <row r="268">
          <cell r="C268" t="str">
            <v>INE261F14ON6</v>
          </cell>
          <cell r="D268" t="str">
            <v>FI35NACP398</v>
          </cell>
          <cell r="E268" t="str">
            <v>CMP</v>
          </cell>
          <cell r="F268" t="str">
            <v>National Bank for Agriculture &amp; Rural Development</v>
          </cell>
          <cell r="G268" t="str">
            <v>NABARD CP MD 06-02-2026</v>
          </cell>
          <cell r="H268">
            <v>0</v>
          </cell>
          <cell r="I268" t="str">
            <v>06-02-2026</v>
          </cell>
          <cell r="J268" t="str">
            <v>CRISIL A1+</v>
          </cell>
          <cell r="K268">
            <v>0.02</v>
          </cell>
          <cell r="L268">
            <v>500000</v>
          </cell>
          <cell r="M268">
            <v>1000</v>
          </cell>
          <cell r="N268">
            <v>6.5358999999999998</v>
          </cell>
        </row>
        <row r="269">
          <cell r="C269" t="str">
            <v>INE296A14D88</v>
          </cell>
          <cell r="D269" t="str">
            <v>FI3505CP268</v>
          </cell>
          <cell r="E269" t="str">
            <v>CMP</v>
          </cell>
          <cell r="F269" t="str">
            <v>Bajaj Finance Ltd</v>
          </cell>
          <cell r="G269" t="str">
            <v>Bajaj Finance Ltd CP MD 05-03-2026</v>
          </cell>
          <cell r="H269">
            <v>0</v>
          </cell>
          <cell r="I269" t="str">
            <v>05-03-2026</v>
          </cell>
          <cell r="J269" t="str">
            <v>CRISIL A1+</v>
          </cell>
          <cell r="K269">
            <v>0.09</v>
          </cell>
          <cell r="L269">
            <v>500000</v>
          </cell>
          <cell r="M269">
            <v>1000</v>
          </cell>
          <cell r="N269">
            <v>7.0998999999999999</v>
          </cell>
        </row>
        <row r="270">
          <cell r="C270" t="str">
            <v>INE338I14LN2</v>
          </cell>
          <cell r="D270" t="str">
            <v>FI3435CP227</v>
          </cell>
          <cell r="E270" t="str">
            <v>CMP</v>
          </cell>
          <cell r="F270" t="str">
            <v>Motilal Oswal Financial Services Ltd</v>
          </cell>
          <cell r="G270" t="str">
            <v>Motilal Oswal Financial Services Ltd CP MD 10-03-2026</v>
          </cell>
          <cell r="H270">
            <v>0</v>
          </cell>
          <cell r="I270" t="str">
            <v>10-03-2026</v>
          </cell>
          <cell r="J270" t="str">
            <v>CRISIL A1+</v>
          </cell>
          <cell r="K270">
            <v>0.1</v>
          </cell>
          <cell r="L270">
            <v>500000</v>
          </cell>
          <cell r="M270">
            <v>1000</v>
          </cell>
          <cell r="N270">
            <v>7.54</v>
          </cell>
        </row>
        <row r="271">
          <cell r="C271" t="str">
            <v>INE417C14AF6</v>
          </cell>
          <cell r="D271" t="str">
            <v>FI35119CP207</v>
          </cell>
          <cell r="E271" t="str">
            <v>CMP</v>
          </cell>
          <cell r="F271" t="str">
            <v>Pilani Investment and Industries Corporation Ltd.</v>
          </cell>
          <cell r="G271" t="str">
            <v>Pilani Investment &amp; Industries Corporation Ltd CP MD 20-02-2026</v>
          </cell>
          <cell r="H271">
            <v>0</v>
          </cell>
          <cell r="I271" t="str">
            <v>20-02-2026</v>
          </cell>
          <cell r="J271" t="str">
            <v>CRISIL A1+</v>
          </cell>
          <cell r="K271">
            <v>0.05</v>
          </cell>
          <cell r="L271">
            <v>500000</v>
          </cell>
          <cell r="M271">
            <v>1000</v>
          </cell>
          <cell r="N271">
            <v>7.36</v>
          </cell>
        </row>
        <row r="272">
          <cell r="C272" t="str">
            <v>INE472A14OS9</v>
          </cell>
          <cell r="D272" t="str">
            <v>CR2318CP254</v>
          </cell>
          <cell r="E272" t="str">
            <v>CMP</v>
          </cell>
          <cell r="F272" t="str">
            <v>Blue Star Ltd</v>
          </cell>
          <cell r="G272" t="str">
            <v>Blue Star Ltd CP MD 03-02-2026</v>
          </cell>
          <cell r="H272">
            <v>0</v>
          </cell>
          <cell r="I272" t="str">
            <v>03-02-2026</v>
          </cell>
          <cell r="J272" t="str">
            <v>CRISIL A1+</v>
          </cell>
          <cell r="K272">
            <v>0.01</v>
          </cell>
          <cell r="L272">
            <v>500000</v>
          </cell>
          <cell r="M272">
            <v>1000</v>
          </cell>
          <cell r="N272">
            <v>6.7</v>
          </cell>
        </row>
        <row r="273">
          <cell r="C273" t="str">
            <v>INE556F14LQ8</v>
          </cell>
          <cell r="D273" t="str">
            <v>FI3405CP310</v>
          </cell>
          <cell r="E273" t="str">
            <v>CMP</v>
          </cell>
          <cell r="F273" t="str">
            <v>Small Industries Development Bank of India</v>
          </cell>
          <cell r="G273" t="str">
            <v>Small Industries Development Bank of India CP MD 12-02-2026</v>
          </cell>
          <cell r="H273">
            <v>0</v>
          </cell>
          <cell r="I273" t="str">
            <v>12-02-2026</v>
          </cell>
          <cell r="J273" t="str">
            <v>CRISIL A1+</v>
          </cell>
          <cell r="K273">
            <v>0.03</v>
          </cell>
          <cell r="L273">
            <v>500000</v>
          </cell>
          <cell r="M273">
            <v>2000</v>
          </cell>
          <cell r="N273">
            <v>6.5345000000000004</v>
          </cell>
        </row>
        <row r="274">
          <cell r="C274" t="str">
            <v>INE556F14LU0</v>
          </cell>
          <cell r="D274" t="str">
            <v>FI3405CP313</v>
          </cell>
          <cell r="E274" t="str">
            <v>CMP</v>
          </cell>
          <cell r="F274" t="str">
            <v>Small Industries Development Bank of India</v>
          </cell>
          <cell r="G274" t="str">
            <v>Small Industries Development Bank of India CP MD 06-03-2026</v>
          </cell>
          <cell r="H274">
            <v>0</v>
          </cell>
          <cell r="I274" t="str">
            <v>06-03-2026</v>
          </cell>
          <cell r="J274" t="str">
            <v>CRISIL A1+</v>
          </cell>
          <cell r="K274">
            <v>0.09</v>
          </cell>
          <cell r="L274">
            <v>500000</v>
          </cell>
          <cell r="M274">
            <v>1000</v>
          </cell>
          <cell r="N274">
            <v>6.75</v>
          </cell>
        </row>
        <row r="275">
          <cell r="C275" t="str">
            <v>INE556F14LX4</v>
          </cell>
          <cell r="D275" t="str">
            <v>FI3405CP314</v>
          </cell>
          <cell r="E275" t="str">
            <v>CMP</v>
          </cell>
          <cell r="F275" t="str">
            <v>Small Industries Development Bank of India</v>
          </cell>
          <cell r="G275" t="str">
            <v>Small Industries Development Bank of India CP MD 20-03-2026</v>
          </cell>
          <cell r="H275">
            <v>0</v>
          </cell>
          <cell r="I275" t="str">
            <v>20-03-2026</v>
          </cell>
          <cell r="J275" t="str">
            <v>CRISIL A1+</v>
          </cell>
          <cell r="K275">
            <v>0.13</v>
          </cell>
          <cell r="L275">
            <v>500000</v>
          </cell>
          <cell r="M275">
            <v>1000</v>
          </cell>
          <cell r="N275">
            <v>6.76</v>
          </cell>
        </row>
        <row r="276">
          <cell r="C276" t="str">
            <v>INE572E14KE6</v>
          </cell>
          <cell r="D276" t="str">
            <v>FI3333CP244</v>
          </cell>
          <cell r="E276" t="str">
            <v>CMP</v>
          </cell>
          <cell r="F276" t="str">
            <v>PNB Housing Finance Ltd</v>
          </cell>
          <cell r="G276" t="str">
            <v>PNB Housing Finance Ltd CP MD 17-02-2026</v>
          </cell>
          <cell r="H276">
            <v>0</v>
          </cell>
          <cell r="I276" t="str">
            <v>17-02-2026</v>
          </cell>
          <cell r="J276" t="str">
            <v>CRISIL A1+</v>
          </cell>
          <cell r="K276">
            <v>0.05</v>
          </cell>
          <cell r="L276">
            <v>500000</v>
          </cell>
          <cell r="M276">
            <v>2000</v>
          </cell>
          <cell r="N276">
            <v>6.6974999999999998</v>
          </cell>
        </row>
        <row r="277">
          <cell r="C277" t="str">
            <v>INE700G14QD7</v>
          </cell>
          <cell r="D277" t="str">
            <v>FI3601CP232</v>
          </cell>
          <cell r="E277" t="str">
            <v>CMP</v>
          </cell>
          <cell r="F277" t="str">
            <v>HDFC Securities Ltd</v>
          </cell>
          <cell r="G277" t="str">
            <v>HDFC Securities Ltd CP MD 13-03-2026</v>
          </cell>
          <cell r="H277">
            <v>0</v>
          </cell>
          <cell r="I277" t="str">
            <v>13-03-2026</v>
          </cell>
          <cell r="J277" t="str">
            <v>CRISIL A1+</v>
          </cell>
          <cell r="K277">
            <v>0.11</v>
          </cell>
          <cell r="L277">
            <v>500000</v>
          </cell>
          <cell r="M277">
            <v>400</v>
          </cell>
          <cell r="N277">
            <v>7.1398999999999999</v>
          </cell>
        </row>
        <row r="278">
          <cell r="C278" t="str">
            <v>INE700G14QU1</v>
          </cell>
          <cell r="D278" t="str">
            <v>FI3601CP230</v>
          </cell>
          <cell r="E278" t="str">
            <v>CMP</v>
          </cell>
          <cell r="F278" t="str">
            <v>HDFC Securities Ltd</v>
          </cell>
          <cell r="G278" t="str">
            <v>HDFC Securities Ltd CP MD 12-02-2026</v>
          </cell>
          <cell r="H278">
            <v>0</v>
          </cell>
          <cell r="I278" t="str">
            <v>12-02-2026</v>
          </cell>
          <cell r="J278" t="str">
            <v>CRISIL A1+</v>
          </cell>
          <cell r="K278">
            <v>0.03</v>
          </cell>
          <cell r="L278">
            <v>500000</v>
          </cell>
          <cell r="M278">
            <v>1500</v>
          </cell>
          <cell r="N278">
            <v>7.18</v>
          </cell>
        </row>
        <row r="279">
          <cell r="C279" t="str">
            <v>INE763G14D45</v>
          </cell>
          <cell r="D279" t="str">
            <v>FI3418CP268</v>
          </cell>
          <cell r="E279" t="str">
            <v>CMP</v>
          </cell>
          <cell r="F279" t="str">
            <v>ICICI Securities Ltd</v>
          </cell>
          <cell r="G279" t="str">
            <v>ICICI Securities Ltd CP MD 05-03-2026</v>
          </cell>
          <cell r="H279">
            <v>0</v>
          </cell>
          <cell r="I279" t="str">
            <v>05-03-2026</v>
          </cell>
          <cell r="J279" t="str">
            <v>CRISIL A1+</v>
          </cell>
          <cell r="K279">
            <v>0.09</v>
          </cell>
          <cell r="L279">
            <v>500000</v>
          </cell>
          <cell r="M279">
            <v>2000</v>
          </cell>
          <cell r="N279">
            <v>7.15</v>
          </cell>
        </row>
        <row r="280">
          <cell r="C280" t="str">
            <v>INE763G14D78</v>
          </cell>
          <cell r="D280" t="str">
            <v>FI3418CP269</v>
          </cell>
          <cell r="E280" t="str">
            <v>CMP</v>
          </cell>
          <cell r="F280" t="str">
            <v>ICICI Securities Ltd</v>
          </cell>
          <cell r="G280" t="str">
            <v>ICICI Securities Ltd CP MD 13-03-2026</v>
          </cell>
          <cell r="H280">
            <v>0</v>
          </cell>
          <cell r="I280" t="str">
            <v>13-03-2026</v>
          </cell>
          <cell r="J280" t="str">
            <v>CRISIL A1+</v>
          </cell>
          <cell r="K280">
            <v>0.11</v>
          </cell>
          <cell r="L280">
            <v>500000</v>
          </cell>
          <cell r="M280">
            <v>1000</v>
          </cell>
          <cell r="N280">
            <v>7.15</v>
          </cell>
        </row>
        <row r="281">
          <cell r="C281" t="str">
            <v>INE763G14D94</v>
          </cell>
          <cell r="D281" t="str">
            <v>FI3418CP270</v>
          </cell>
          <cell r="E281" t="str">
            <v>CMP</v>
          </cell>
          <cell r="F281" t="str">
            <v>ICICI Securities Ltd</v>
          </cell>
          <cell r="G281" t="str">
            <v>ICICI Securities Ltd CP MD 18-03-2026</v>
          </cell>
          <cell r="H281">
            <v>0</v>
          </cell>
          <cell r="I281" t="str">
            <v>18-03-2026</v>
          </cell>
          <cell r="J281" t="str">
            <v>CRISIL A1+</v>
          </cell>
          <cell r="K281">
            <v>0.13</v>
          </cell>
          <cell r="L281">
            <v>500000</v>
          </cell>
          <cell r="M281">
            <v>1000</v>
          </cell>
          <cell r="N281">
            <v>7.15</v>
          </cell>
        </row>
        <row r="282">
          <cell r="C282" t="str">
            <v>INE763G14XZ4</v>
          </cell>
          <cell r="D282" t="str">
            <v>FI3418CP266</v>
          </cell>
          <cell r="E282" t="str">
            <v>CMP</v>
          </cell>
          <cell r="F282" t="str">
            <v>ICICI Securities Ltd</v>
          </cell>
          <cell r="G282" t="str">
            <v>ICICI Securities Ltd CP MD 20-02-2026</v>
          </cell>
          <cell r="H282">
            <v>0</v>
          </cell>
          <cell r="I282" t="str">
            <v>20-02-2026</v>
          </cell>
          <cell r="J282" t="str">
            <v>CRISIL A1+</v>
          </cell>
          <cell r="K282">
            <v>0.05</v>
          </cell>
          <cell r="L282">
            <v>500000</v>
          </cell>
          <cell r="M282">
            <v>1000</v>
          </cell>
          <cell r="N282">
            <v>7.2500999999999998</v>
          </cell>
        </row>
        <row r="283">
          <cell r="C283" t="str">
            <v>INE790I14GT1</v>
          </cell>
          <cell r="D283" t="str">
            <v>FI35117CP218</v>
          </cell>
          <cell r="E283" t="str">
            <v>CMP</v>
          </cell>
          <cell r="F283" t="str">
            <v>HSBC InvestDirect Financial Services India Limited</v>
          </cell>
          <cell r="G283" t="str">
            <v>HSBC InvestDirect Financial Services India Ltd CP MD 11-02-2026</v>
          </cell>
          <cell r="H283">
            <v>0</v>
          </cell>
          <cell r="I283" t="str">
            <v>11-02-2026</v>
          </cell>
          <cell r="J283" t="str">
            <v>CRISIL A1+</v>
          </cell>
          <cell r="K283">
            <v>0.03</v>
          </cell>
          <cell r="L283">
            <v>500000</v>
          </cell>
          <cell r="M283">
            <v>1000</v>
          </cell>
          <cell r="N283">
            <v>7.1702000000000004</v>
          </cell>
        </row>
        <row r="284">
          <cell r="C284" t="str">
            <v>INE824H14RO8</v>
          </cell>
          <cell r="D284" t="str">
            <v>FI3398CP249</v>
          </cell>
          <cell r="E284" t="str">
            <v>CMP</v>
          </cell>
          <cell r="F284" t="str">
            <v>Julius Baer Capital (India) Private Ltd</v>
          </cell>
          <cell r="G284" t="str">
            <v>Julius Baer Capital India Private Ltd CP MD 13-03-2026</v>
          </cell>
          <cell r="H284">
            <v>0</v>
          </cell>
          <cell r="I284" t="str">
            <v>13-03-2026</v>
          </cell>
          <cell r="J284" t="str">
            <v>CRISIL A1+</v>
          </cell>
          <cell r="K284">
            <v>0.11</v>
          </cell>
          <cell r="L284">
            <v>500000</v>
          </cell>
          <cell r="M284">
            <v>1000</v>
          </cell>
          <cell r="N284">
            <v>7.2850000000000001</v>
          </cell>
        </row>
        <row r="285">
          <cell r="C285" t="str">
            <v>INE824H14SQ1</v>
          </cell>
          <cell r="D285" t="str">
            <v>FI3398CP248</v>
          </cell>
          <cell r="E285" t="str">
            <v>CMP</v>
          </cell>
          <cell r="F285" t="str">
            <v>Julius Baer Capital (India) Private Ltd</v>
          </cell>
          <cell r="G285" t="str">
            <v>Julius Baer Capital India Private Ltd CMP MD 03-02-2026</v>
          </cell>
          <cell r="H285">
            <v>0</v>
          </cell>
          <cell r="I285" t="str">
            <v>03-02-2026</v>
          </cell>
          <cell r="J285" t="str">
            <v>CRISIL A1+</v>
          </cell>
          <cell r="K285">
            <v>0.01</v>
          </cell>
          <cell r="L285">
            <v>500000</v>
          </cell>
          <cell r="M285">
            <v>1400</v>
          </cell>
          <cell r="N285">
            <v>7.05</v>
          </cell>
        </row>
        <row r="286">
          <cell r="C286" t="str">
            <v>INE865C14PD9</v>
          </cell>
          <cell r="D286" t="str">
            <v>FI3597CP237</v>
          </cell>
          <cell r="E286" t="str">
            <v>CMP</v>
          </cell>
          <cell r="F286" t="str">
            <v>Aditya Birla Money Ltd</v>
          </cell>
          <cell r="G286" t="str">
            <v>Aditya Birla Money Ltd CP MD 17-03-2026</v>
          </cell>
          <cell r="H286">
            <v>0</v>
          </cell>
          <cell r="I286" t="str">
            <v>17-03-2026</v>
          </cell>
          <cell r="J286" t="str">
            <v>CRISIL A1+</v>
          </cell>
          <cell r="K286">
            <v>0.12</v>
          </cell>
          <cell r="L286">
            <v>500000</v>
          </cell>
          <cell r="M286">
            <v>1000</v>
          </cell>
          <cell r="N286">
            <v>7.625</v>
          </cell>
        </row>
        <row r="287">
          <cell r="C287" t="str">
            <v>INE870H14WD4</v>
          </cell>
          <cell r="D287" t="str">
            <v>MI4029CP213</v>
          </cell>
          <cell r="E287" t="str">
            <v>CMP</v>
          </cell>
          <cell r="F287" t="str">
            <v>Network18 Media &amp; Investments Ltd</v>
          </cell>
          <cell r="G287" t="str">
            <v>Network 18 Media &amp; Investments Ltd CP MD 03-02-2026</v>
          </cell>
          <cell r="H287">
            <v>0</v>
          </cell>
          <cell r="I287" t="str">
            <v>03-02-2026</v>
          </cell>
          <cell r="J287" t="str">
            <v>ICRA A1+</v>
          </cell>
          <cell r="K287">
            <v>0.01</v>
          </cell>
          <cell r="L287">
            <v>500000</v>
          </cell>
          <cell r="M287">
            <v>1000</v>
          </cell>
          <cell r="N287">
            <v>6.5399000000000003</v>
          </cell>
        </row>
        <row r="288">
          <cell r="C288" t="str">
            <v>INE891D14B29</v>
          </cell>
          <cell r="D288" t="str">
            <v>HO3808CP266</v>
          </cell>
          <cell r="E288" t="str">
            <v>CMP</v>
          </cell>
          <cell r="F288" t="str">
            <v>Redington Ltd</v>
          </cell>
          <cell r="G288" t="str">
            <v>Redington Ltd CMP MD 25-03-2026</v>
          </cell>
          <cell r="H288">
            <v>0</v>
          </cell>
          <cell r="I288" t="str">
            <v>25-03-2026</v>
          </cell>
          <cell r="J288" t="str">
            <v>CRISIL A1+</v>
          </cell>
          <cell r="K288">
            <v>0.15</v>
          </cell>
          <cell r="L288">
            <v>500000</v>
          </cell>
          <cell r="M288">
            <v>2000</v>
          </cell>
          <cell r="N288">
            <v>6.7675000000000001</v>
          </cell>
        </row>
        <row r="289">
          <cell r="C289" t="str">
            <v>INE028A16HW0</v>
          </cell>
          <cell r="D289" t="str">
            <v>FI3369CD331</v>
          </cell>
          <cell r="E289" t="str">
            <v>COD</v>
          </cell>
          <cell r="F289" t="str">
            <v>Bank of Baroda</v>
          </cell>
          <cell r="G289" t="str">
            <v>Bank of Baroda CD MD 06-03-2026</v>
          </cell>
          <cell r="H289">
            <v>0</v>
          </cell>
          <cell r="I289" t="str">
            <v>06-03-2026</v>
          </cell>
          <cell r="J289" t="str">
            <v>IND A1+</v>
          </cell>
          <cell r="K289">
            <v>0.09</v>
          </cell>
          <cell r="L289">
            <v>500000</v>
          </cell>
          <cell r="M289">
            <v>1000</v>
          </cell>
          <cell r="N289">
            <v>6.6295999999999999</v>
          </cell>
        </row>
        <row r="290">
          <cell r="C290" t="str">
            <v>INE028A16IC0</v>
          </cell>
          <cell r="D290" t="str">
            <v>FI3369CD334</v>
          </cell>
          <cell r="E290" t="str">
            <v>COD</v>
          </cell>
          <cell r="F290" t="str">
            <v>Bank of Baroda</v>
          </cell>
          <cell r="G290" t="str">
            <v>Bank of Baroda CD MD 13-03-2026</v>
          </cell>
          <cell r="H290">
            <v>0</v>
          </cell>
          <cell r="I290" t="str">
            <v>13-03-2026</v>
          </cell>
          <cell r="J290" t="str">
            <v>IND A1+</v>
          </cell>
          <cell r="K290">
            <v>0.11</v>
          </cell>
          <cell r="L290">
            <v>500000</v>
          </cell>
          <cell r="M290">
            <v>1000</v>
          </cell>
          <cell r="N290">
            <v>6.6298000000000004</v>
          </cell>
        </row>
        <row r="291">
          <cell r="C291" t="str">
            <v>INE028A16JM7</v>
          </cell>
          <cell r="D291" t="str">
            <v>FI3369CD321</v>
          </cell>
          <cell r="E291" t="str">
            <v>COD</v>
          </cell>
          <cell r="F291" t="str">
            <v>Bank of Baroda</v>
          </cell>
          <cell r="G291" t="str">
            <v>Bank of Baroda COD MD 06-02-2026</v>
          </cell>
          <cell r="H291">
            <v>0</v>
          </cell>
          <cell r="I291" t="str">
            <v>06-02-2026</v>
          </cell>
          <cell r="J291" t="str">
            <v>IND A1+</v>
          </cell>
          <cell r="K291">
            <v>0.02</v>
          </cell>
          <cell r="L291">
            <v>500000</v>
          </cell>
          <cell r="M291">
            <v>1000</v>
          </cell>
          <cell r="N291">
            <v>6.4298000000000002</v>
          </cell>
        </row>
        <row r="292">
          <cell r="C292" t="str">
            <v>INE028A16JO3</v>
          </cell>
          <cell r="D292" t="str">
            <v>FI3369CD324</v>
          </cell>
          <cell r="E292" t="str">
            <v>COD</v>
          </cell>
          <cell r="F292" t="str">
            <v>Bank of Baroda</v>
          </cell>
          <cell r="G292" t="str">
            <v>Bank of Baroda CD MD 23-02-2026</v>
          </cell>
          <cell r="H292">
            <v>0</v>
          </cell>
          <cell r="I292" t="str">
            <v>23-02-2026</v>
          </cell>
          <cell r="J292" t="str">
            <v>IND A1+</v>
          </cell>
          <cell r="K292">
            <v>0.06</v>
          </cell>
          <cell r="L292">
            <v>500000</v>
          </cell>
          <cell r="M292">
            <v>2000</v>
          </cell>
          <cell r="N292">
            <v>6.4398</v>
          </cell>
        </row>
        <row r="293">
          <cell r="C293" t="str">
            <v>INE028A16KF9</v>
          </cell>
          <cell r="D293" t="str">
            <v>FI3369CD328</v>
          </cell>
          <cell r="E293" t="str">
            <v>COD</v>
          </cell>
          <cell r="F293" t="str">
            <v>Bank of Baroda</v>
          </cell>
          <cell r="G293" t="str">
            <v>Bank of Baroda CD MD 04-02-2026</v>
          </cell>
          <cell r="H293">
            <v>0</v>
          </cell>
          <cell r="I293" t="str">
            <v>04-02-2026</v>
          </cell>
          <cell r="J293" t="str">
            <v>IND A1+</v>
          </cell>
          <cell r="K293">
            <v>0.01</v>
          </cell>
          <cell r="L293">
            <v>500000</v>
          </cell>
          <cell r="M293">
            <v>1500</v>
          </cell>
          <cell r="N293">
            <v>6.4298000000000002</v>
          </cell>
        </row>
        <row r="294">
          <cell r="C294" t="str">
            <v>INE028A16KL7</v>
          </cell>
          <cell r="D294" t="str">
            <v>FI3369CD330</v>
          </cell>
          <cell r="E294" t="str">
            <v>COD</v>
          </cell>
          <cell r="F294" t="str">
            <v>Bank of Baroda</v>
          </cell>
          <cell r="G294" t="str">
            <v>Bank of Baroda CD MD 02-03-2026</v>
          </cell>
          <cell r="H294">
            <v>0</v>
          </cell>
          <cell r="I294" t="str">
            <v>02-03-2026</v>
          </cell>
          <cell r="J294" t="str">
            <v>IND A1+</v>
          </cell>
          <cell r="K294">
            <v>0.08</v>
          </cell>
          <cell r="L294">
            <v>500000</v>
          </cell>
          <cell r="M294">
            <v>2000</v>
          </cell>
          <cell r="N294">
            <v>6.6298000000000004</v>
          </cell>
        </row>
        <row r="295">
          <cell r="C295" t="str">
            <v>INE028A16KU8</v>
          </cell>
          <cell r="D295" t="str">
            <v>FI3369CD333</v>
          </cell>
          <cell r="E295" t="str">
            <v>COD</v>
          </cell>
          <cell r="F295" t="str">
            <v>Bank of Baroda</v>
          </cell>
          <cell r="G295" t="str">
            <v>Bank of Baroda CD MD 17-03-2026</v>
          </cell>
          <cell r="H295">
            <v>0</v>
          </cell>
          <cell r="I295" t="str">
            <v>17-03-2026</v>
          </cell>
          <cell r="J295" t="str">
            <v>IND A1+</v>
          </cell>
          <cell r="K295">
            <v>0.12</v>
          </cell>
          <cell r="L295">
            <v>500000</v>
          </cell>
          <cell r="M295">
            <v>1000</v>
          </cell>
          <cell r="N295">
            <v>6.6298000000000004</v>
          </cell>
        </row>
        <row r="296">
          <cell r="C296" t="str">
            <v>INE040A16GJ4</v>
          </cell>
          <cell r="D296" t="str">
            <v>FI3310CD303</v>
          </cell>
          <cell r="E296" t="str">
            <v>COD</v>
          </cell>
          <cell r="F296" t="str">
            <v>HDFC Bank Ltd</v>
          </cell>
          <cell r="G296" t="str">
            <v>HDFC Bank Ltd COD MD 25-02-2026</v>
          </cell>
          <cell r="H296">
            <v>0</v>
          </cell>
          <cell r="I296" t="str">
            <v>25-02-2026</v>
          </cell>
          <cell r="J296" t="str">
            <v>CRISIL A1+</v>
          </cell>
          <cell r="K296">
            <v>7.0000000000000007E-2</v>
          </cell>
          <cell r="L296">
            <v>500000</v>
          </cell>
          <cell r="M296">
            <v>2000</v>
          </cell>
          <cell r="N296">
            <v>6.5223000000000004</v>
          </cell>
        </row>
        <row r="297">
          <cell r="C297" t="str">
            <v>INE040A16GN6</v>
          </cell>
          <cell r="D297" t="str">
            <v>FI3310CD319</v>
          </cell>
          <cell r="E297" t="str">
            <v>COD</v>
          </cell>
          <cell r="F297" t="str">
            <v>HDFC Bank Ltd</v>
          </cell>
          <cell r="G297" t="str">
            <v>HDFC Bank Ltd CD MD 12-03-2026</v>
          </cell>
          <cell r="H297">
            <v>0</v>
          </cell>
          <cell r="I297" t="str">
            <v>12-03-2026</v>
          </cell>
          <cell r="J297" t="str">
            <v>CRISIL A1+</v>
          </cell>
          <cell r="K297">
            <v>0.11</v>
          </cell>
          <cell r="L297">
            <v>500000</v>
          </cell>
          <cell r="M297">
            <v>1500</v>
          </cell>
          <cell r="N297">
            <v>6.6604000000000001</v>
          </cell>
        </row>
        <row r="298">
          <cell r="C298" t="str">
            <v>INE040A16HC7</v>
          </cell>
          <cell r="D298" t="str">
            <v>FI3310CD323</v>
          </cell>
          <cell r="E298" t="str">
            <v>COD</v>
          </cell>
          <cell r="F298" t="str">
            <v>HDFC Bank Ltd</v>
          </cell>
          <cell r="G298" t="str">
            <v>HDFC Bank Ltd COD MD 02-04-2026</v>
          </cell>
          <cell r="H298">
            <v>0</v>
          </cell>
          <cell r="I298" t="str">
            <v>02-04-2026</v>
          </cell>
          <cell r="J298" t="str">
            <v>CRISIL A1+</v>
          </cell>
          <cell r="K298">
            <v>0.17</v>
          </cell>
          <cell r="L298">
            <v>500000</v>
          </cell>
          <cell r="M298">
            <v>1000</v>
          </cell>
          <cell r="N298">
            <v>7.2350000000000003</v>
          </cell>
        </row>
        <row r="299">
          <cell r="C299" t="str">
            <v>INE040A16HM6</v>
          </cell>
          <cell r="D299" t="str">
            <v>FI3310CD322</v>
          </cell>
          <cell r="E299" t="str">
            <v>COD</v>
          </cell>
          <cell r="F299" t="str">
            <v>HDFC Bank Ltd</v>
          </cell>
          <cell r="G299" t="str">
            <v>HDFC Bank Ltd COD MD 09-03-2026</v>
          </cell>
          <cell r="H299">
            <v>0</v>
          </cell>
          <cell r="I299" t="str">
            <v>09-03-2026</v>
          </cell>
          <cell r="J299" t="str">
            <v>CRISIL A1+</v>
          </cell>
          <cell r="K299">
            <v>0.1</v>
          </cell>
          <cell r="L299">
            <v>500000</v>
          </cell>
          <cell r="M299">
            <v>1000</v>
          </cell>
          <cell r="N299">
            <v>6.7</v>
          </cell>
        </row>
        <row r="300">
          <cell r="C300" t="str">
            <v>INE040A16HV7</v>
          </cell>
          <cell r="D300" t="str">
            <v>FI3310CD317</v>
          </cell>
          <cell r="E300" t="str">
            <v>COD</v>
          </cell>
          <cell r="F300" t="str">
            <v>HDFC Bank Ltd</v>
          </cell>
          <cell r="G300" t="str">
            <v>HDFC Bank Ltd CD MD 12-02-2026</v>
          </cell>
          <cell r="H300">
            <v>0</v>
          </cell>
          <cell r="I300" t="str">
            <v>12-02-2026</v>
          </cell>
          <cell r="J300" t="str">
            <v>CRISIL A1+</v>
          </cell>
          <cell r="K300">
            <v>0.03</v>
          </cell>
          <cell r="L300">
            <v>500000</v>
          </cell>
          <cell r="M300">
            <v>1000</v>
          </cell>
          <cell r="N300">
            <v>6.5246000000000004</v>
          </cell>
        </row>
        <row r="301">
          <cell r="C301" t="str">
            <v>INE040A16HZ8</v>
          </cell>
          <cell r="D301" t="str">
            <v>FI3310CD318</v>
          </cell>
          <cell r="E301" t="str">
            <v>COD</v>
          </cell>
          <cell r="F301" t="str">
            <v>HDFC Bank Ltd</v>
          </cell>
          <cell r="G301" t="str">
            <v>HDFC Bank Ltd CD MD 18-02-2026</v>
          </cell>
          <cell r="H301">
            <v>0</v>
          </cell>
          <cell r="I301" t="str">
            <v>18-02-2026</v>
          </cell>
          <cell r="J301" t="str">
            <v>CRISIL A1+</v>
          </cell>
          <cell r="K301">
            <v>0.05</v>
          </cell>
          <cell r="L301">
            <v>500000</v>
          </cell>
          <cell r="M301">
            <v>2000</v>
          </cell>
          <cell r="N301">
            <v>6.5221</v>
          </cell>
        </row>
        <row r="302">
          <cell r="C302" t="str">
            <v>INE040A16IC5</v>
          </cell>
          <cell r="D302" t="str">
            <v>FI3310CD321</v>
          </cell>
          <cell r="E302" t="str">
            <v>COD</v>
          </cell>
          <cell r="F302" t="str">
            <v>HDFC Bank Ltd</v>
          </cell>
          <cell r="G302" t="str">
            <v>HDFC Bank Ltd COD MD 18-03-2026</v>
          </cell>
          <cell r="H302">
            <v>0</v>
          </cell>
          <cell r="I302" t="str">
            <v>18-03-2026</v>
          </cell>
          <cell r="J302" t="str">
            <v>CRISIL A1+</v>
          </cell>
          <cell r="K302">
            <v>0.13</v>
          </cell>
          <cell r="L302">
            <v>500000</v>
          </cell>
          <cell r="M302">
            <v>1000</v>
          </cell>
          <cell r="N302">
            <v>6.7</v>
          </cell>
        </row>
        <row r="303">
          <cell r="C303" t="str">
            <v>INE084A16FC9</v>
          </cell>
          <cell r="D303" t="str">
            <v>FI3328CD293</v>
          </cell>
          <cell r="E303" t="str">
            <v>COD</v>
          </cell>
          <cell r="F303" t="str">
            <v>Bank of India</v>
          </cell>
          <cell r="G303" t="str">
            <v>Bank of India CD MD 05-03-2026</v>
          </cell>
          <cell r="H303">
            <v>0</v>
          </cell>
          <cell r="I303" t="str">
            <v>05-03-2026</v>
          </cell>
          <cell r="J303" t="str">
            <v>CRISIL A1+</v>
          </cell>
          <cell r="K303">
            <v>0.09</v>
          </cell>
          <cell r="L303">
            <v>500000</v>
          </cell>
          <cell r="M303">
            <v>1000</v>
          </cell>
          <cell r="N303">
            <v>6.7149999999999999</v>
          </cell>
        </row>
        <row r="304">
          <cell r="C304" t="str">
            <v>INE160A16RK5</v>
          </cell>
          <cell r="D304" t="str">
            <v>FI3316CD389</v>
          </cell>
          <cell r="E304" t="str">
            <v>COD</v>
          </cell>
          <cell r="F304" t="str">
            <v>Punjab National Bank</v>
          </cell>
          <cell r="G304" t="str">
            <v>Punjab National Bank COD MD 18-03-2026</v>
          </cell>
          <cell r="H304">
            <v>0</v>
          </cell>
          <cell r="I304" t="str">
            <v>18-03-2026</v>
          </cell>
          <cell r="J304" t="str">
            <v>CRISIL A1+</v>
          </cell>
          <cell r="K304">
            <v>0.13</v>
          </cell>
          <cell r="L304">
            <v>500000</v>
          </cell>
          <cell r="M304">
            <v>1000</v>
          </cell>
          <cell r="N304">
            <v>6.6703000000000001</v>
          </cell>
        </row>
        <row r="305">
          <cell r="C305" t="str">
            <v>INE160A16RM1</v>
          </cell>
          <cell r="D305" t="str">
            <v>FI3316CD404</v>
          </cell>
          <cell r="E305" t="str">
            <v>COD</v>
          </cell>
          <cell r="F305" t="str">
            <v>Punjab National Bank</v>
          </cell>
          <cell r="G305" t="str">
            <v>Punjab National Bank COD MD 20-03-2026</v>
          </cell>
          <cell r="H305">
            <v>0</v>
          </cell>
          <cell r="I305" t="str">
            <v>20-03-2026</v>
          </cell>
          <cell r="J305" t="str">
            <v>CRISIL A1+</v>
          </cell>
          <cell r="K305">
            <v>0.13</v>
          </cell>
          <cell r="L305">
            <v>500000</v>
          </cell>
          <cell r="M305">
            <v>2000</v>
          </cell>
          <cell r="N305">
            <v>6.6702000000000004</v>
          </cell>
        </row>
        <row r="306">
          <cell r="C306" t="str">
            <v>INE160A16TO3</v>
          </cell>
          <cell r="D306" t="str">
            <v>FI3316CD398</v>
          </cell>
          <cell r="E306" t="str">
            <v>COD</v>
          </cell>
          <cell r="F306" t="str">
            <v>Punjab National Bank</v>
          </cell>
          <cell r="G306" t="str">
            <v>Punjab National Bank COD MD 26-02-2026</v>
          </cell>
          <cell r="H306">
            <v>0</v>
          </cell>
          <cell r="I306" t="str">
            <v>26-02-2026</v>
          </cell>
          <cell r="J306" t="str">
            <v>CRISIL A1+</v>
          </cell>
          <cell r="K306">
            <v>7.0000000000000007E-2</v>
          </cell>
          <cell r="L306">
            <v>500000</v>
          </cell>
          <cell r="M306">
            <v>2000</v>
          </cell>
          <cell r="N306">
            <v>6.4652000000000003</v>
          </cell>
        </row>
        <row r="307">
          <cell r="C307" t="str">
            <v>INE160A16TR6</v>
          </cell>
          <cell r="D307" t="str">
            <v>FI3316CD399</v>
          </cell>
          <cell r="E307" t="str">
            <v>COD</v>
          </cell>
          <cell r="F307" t="str">
            <v>Punjab National Bank</v>
          </cell>
          <cell r="G307" t="str">
            <v>Punjab National Bank COD MD 03-03-2026</v>
          </cell>
          <cell r="H307">
            <v>0</v>
          </cell>
          <cell r="I307" t="str">
            <v>03-03-2026</v>
          </cell>
          <cell r="J307" t="str">
            <v>CRISIL A1+</v>
          </cell>
          <cell r="K307">
            <v>0.08</v>
          </cell>
          <cell r="L307">
            <v>500000</v>
          </cell>
          <cell r="M307">
            <v>2000</v>
          </cell>
          <cell r="N307">
            <v>6.6702000000000004</v>
          </cell>
        </row>
        <row r="308">
          <cell r="C308" t="str">
            <v>INE160A16TT2</v>
          </cell>
          <cell r="D308" t="str">
            <v>FI3316CD400</v>
          </cell>
          <cell r="E308" t="str">
            <v>COD</v>
          </cell>
          <cell r="F308" t="str">
            <v>Punjab National Bank</v>
          </cell>
          <cell r="G308" t="str">
            <v>Punjab National Bank COD MD 09-03-2026</v>
          </cell>
          <cell r="H308">
            <v>0</v>
          </cell>
          <cell r="I308" t="str">
            <v>09-03-2026</v>
          </cell>
          <cell r="J308" t="str">
            <v>CRISIL A1+</v>
          </cell>
          <cell r="K308">
            <v>0.1</v>
          </cell>
          <cell r="L308">
            <v>500000</v>
          </cell>
          <cell r="M308">
            <v>1500</v>
          </cell>
          <cell r="N308">
            <v>6.6702000000000004</v>
          </cell>
        </row>
        <row r="309">
          <cell r="C309" t="str">
            <v>INE160A16TU0</v>
          </cell>
          <cell r="D309" t="str">
            <v>FI3316CD402</v>
          </cell>
          <cell r="E309" t="str">
            <v>COD</v>
          </cell>
          <cell r="F309" t="str">
            <v>Punjab National Bank</v>
          </cell>
          <cell r="G309" t="str">
            <v>Punjab National Bank COD MD 13-03-2026</v>
          </cell>
          <cell r="H309">
            <v>0</v>
          </cell>
          <cell r="I309" t="str">
            <v>13-03-2026</v>
          </cell>
          <cell r="J309" t="str">
            <v>CRISIL A1+</v>
          </cell>
          <cell r="K309">
            <v>0.11</v>
          </cell>
          <cell r="L309">
            <v>500000</v>
          </cell>
          <cell r="M309">
            <v>1000</v>
          </cell>
          <cell r="N309">
            <v>6.6702000000000004</v>
          </cell>
        </row>
        <row r="310">
          <cell r="C310" t="str">
            <v>INE160A16TW6</v>
          </cell>
          <cell r="D310" t="str">
            <v>FI3316CD405</v>
          </cell>
          <cell r="E310" t="str">
            <v>COD</v>
          </cell>
          <cell r="F310" t="str">
            <v>Punjab National Bank</v>
          </cell>
          <cell r="G310" t="str">
            <v>Punjab National Bank COD MD 24-03-2026</v>
          </cell>
          <cell r="H310">
            <v>0</v>
          </cell>
          <cell r="I310" t="str">
            <v>24-03-2026</v>
          </cell>
          <cell r="J310" t="str">
            <v>CRISIL A1+</v>
          </cell>
          <cell r="K310">
            <v>0.14000000000000001</v>
          </cell>
          <cell r="L310">
            <v>500000</v>
          </cell>
          <cell r="M310">
            <v>1500</v>
          </cell>
          <cell r="N310">
            <v>6.6702000000000004</v>
          </cell>
        </row>
        <row r="311">
          <cell r="C311" t="str">
            <v>INE171A16MU2</v>
          </cell>
          <cell r="D311" t="str">
            <v>FI3326CD258</v>
          </cell>
          <cell r="E311" t="str">
            <v>COD</v>
          </cell>
          <cell r="F311" t="str">
            <v>The Federal Bank Ltd</v>
          </cell>
          <cell r="G311" t="str">
            <v>Federal Bank Ltd CD MD 20-02-2026</v>
          </cell>
          <cell r="H311">
            <v>0</v>
          </cell>
          <cell r="I311" t="str">
            <v>20-02-2026</v>
          </cell>
          <cell r="J311" t="str">
            <v>CRISIL A1+</v>
          </cell>
          <cell r="K311">
            <v>0.05</v>
          </cell>
          <cell r="L311">
            <v>500000</v>
          </cell>
          <cell r="M311">
            <v>1500</v>
          </cell>
          <cell r="N311">
            <v>6.5450999999999997</v>
          </cell>
        </row>
        <row r="312">
          <cell r="C312" t="str">
            <v>INE171A16NE4</v>
          </cell>
          <cell r="D312" t="str">
            <v>FI3326CD259</v>
          </cell>
          <cell r="E312" t="str">
            <v>COD</v>
          </cell>
          <cell r="F312" t="str">
            <v>The Federal Bank Ltd</v>
          </cell>
          <cell r="G312" t="str">
            <v>Federal Bank Ltd CD MD 20-03-2026</v>
          </cell>
          <cell r="H312">
            <v>0</v>
          </cell>
          <cell r="I312" t="str">
            <v>20-03-2026</v>
          </cell>
          <cell r="J312" t="str">
            <v>CRISIL A1+</v>
          </cell>
          <cell r="K312">
            <v>0.13</v>
          </cell>
          <cell r="L312">
            <v>500000</v>
          </cell>
          <cell r="M312">
            <v>1500</v>
          </cell>
          <cell r="N312">
            <v>6.7702999999999998</v>
          </cell>
        </row>
        <row r="313">
          <cell r="C313" t="str">
            <v>INE237A165Z5</v>
          </cell>
          <cell r="D313" t="str">
            <v>FI3332CD278</v>
          </cell>
          <cell r="E313" t="str">
            <v>COD</v>
          </cell>
          <cell r="F313" t="str">
            <v>Kotak Mahindra Bank Ltd</v>
          </cell>
          <cell r="G313" t="str">
            <v>Kotak Mahindra Bank COD MD 18-02-2026</v>
          </cell>
          <cell r="H313">
            <v>0</v>
          </cell>
          <cell r="I313" t="str">
            <v>18-02-2026</v>
          </cell>
          <cell r="J313" t="str">
            <v>CRISIL A1+</v>
          </cell>
          <cell r="K313">
            <v>0.05</v>
          </cell>
          <cell r="L313">
            <v>500000</v>
          </cell>
          <cell r="M313">
            <v>1000</v>
          </cell>
          <cell r="N313">
            <v>6.4474999999999998</v>
          </cell>
        </row>
        <row r="314">
          <cell r="C314" t="str">
            <v>INE238AD6AO8</v>
          </cell>
          <cell r="D314" t="str">
            <v>FI3319CD552</v>
          </cell>
          <cell r="E314" t="str">
            <v>COD</v>
          </cell>
          <cell r="F314" t="str">
            <v>Axis Bank Ltd</v>
          </cell>
          <cell r="G314" t="str">
            <v>Axis Bank Ltd CD MD 05-03-2026</v>
          </cell>
          <cell r="H314">
            <v>0</v>
          </cell>
          <cell r="I314" t="str">
            <v>05-03-2026</v>
          </cell>
          <cell r="J314" t="str">
            <v>CRISIL A1+</v>
          </cell>
          <cell r="K314">
            <v>0.09</v>
          </cell>
          <cell r="L314">
            <v>500000</v>
          </cell>
          <cell r="M314">
            <v>1000</v>
          </cell>
          <cell r="N314">
            <v>6.6996000000000002</v>
          </cell>
        </row>
        <row r="315">
          <cell r="C315" t="str">
            <v>INE238AD6BR9</v>
          </cell>
          <cell r="D315" t="str">
            <v>FI3319CD554</v>
          </cell>
          <cell r="E315" t="str">
            <v>COD</v>
          </cell>
          <cell r="F315" t="str">
            <v>Axis Bank Ltd</v>
          </cell>
          <cell r="G315" t="str">
            <v>Axis Bank Ltd CD MD 18-03-2026</v>
          </cell>
          <cell r="H315">
            <v>0</v>
          </cell>
          <cell r="I315" t="str">
            <v>18-03-2026</v>
          </cell>
          <cell r="J315" t="str">
            <v>CRISIL A1+</v>
          </cell>
          <cell r="K315">
            <v>0.13</v>
          </cell>
          <cell r="L315">
            <v>500000</v>
          </cell>
          <cell r="M315">
            <v>2000</v>
          </cell>
          <cell r="N315">
            <v>6.6997999999999998</v>
          </cell>
        </row>
        <row r="316">
          <cell r="C316" t="str">
            <v>INE238AD6BX7</v>
          </cell>
          <cell r="D316" t="str">
            <v>FI3319CD555</v>
          </cell>
          <cell r="E316" t="str">
            <v>COD</v>
          </cell>
          <cell r="F316" t="str">
            <v>Axis Bank Ltd</v>
          </cell>
          <cell r="G316" t="str">
            <v>Axis Bank Ltd CD MD 29-04-2026</v>
          </cell>
          <cell r="H316">
            <v>0</v>
          </cell>
          <cell r="I316" t="str">
            <v>29-04-2026</v>
          </cell>
          <cell r="J316" t="str">
            <v>CRISIL A1+</v>
          </cell>
          <cell r="K316">
            <v>0.24</v>
          </cell>
          <cell r="L316">
            <v>500000</v>
          </cell>
          <cell r="M316">
            <v>1500</v>
          </cell>
          <cell r="N316">
            <v>7.2786</v>
          </cell>
        </row>
        <row r="317">
          <cell r="C317" t="str">
            <v>INE261F16983</v>
          </cell>
          <cell r="D317" t="str">
            <v>FI35NACD366</v>
          </cell>
          <cell r="E317" t="str">
            <v>COD</v>
          </cell>
          <cell r="F317" t="str">
            <v>National Bank for Agriculture &amp; Rural Development</v>
          </cell>
          <cell r="G317" t="str">
            <v>NABARD CD MD 13-03-2026</v>
          </cell>
          <cell r="H317">
            <v>0</v>
          </cell>
          <cell r="I317" t="str">
            <v>13-03-2026</v>
          </cell>
          <cell r="J317" t="str">
            <v>CRISIL A1+</v>
          </cell>
          <cell r="K317">
            <v>0.11</v>
          </cell>
          <cell r="L317">
            <v>500000</v>
          </cell>
          <cell r="M317">
            <v>1000</v>
          </cell>
          <cell r="N317">
            <v>6.6498999999999997</v>
          </cell>
        </row>
        <row r="318">
          <cell r="C318" t="str">
            <v>INE261F16991</v>
          </cell>
          <cell r="D318" t="str">
            <v>FI35NACD369</v>
          </cell>
          <cell r="E318" t="str">
            <v>COD</v>
          </cell>
          <cell r="F318" t="str">
            <v>National Bank for Agriculture &amp; Rural Development</v>
          </cell>
          <cell r="G318" t="str">
            <v>NABARD CD MD 24-03-2026</v>
          </cell>
          <cell r="H318">
            <v>0</v>
          </cell>
          <cell r="I318" t="str">
            <v>24-03-2026</v>
          </cell>
          <cell r="J318" t="str">
            <v>CRISIL A1+</v>
          </cell>
          <cell r="K318">
            <v>0.14000000000000001</v>
          </cell>
          <cell r="L318">
            <v>500000</v>
          </cell>
          <cell r="M318">
            <v>2000</v>
          </cell>
          <cell r="N318">
            <v>6.6654</v>
          </cell>
        </row>
        <row r="319">
          <cell r="C319" t="str">
            <v>INE476A16A65</v>
          </cell>
          <cell r="D319" t="str">
            <v>FI3320CD495</v>
          </cell>
          <cell r="E319" t="str">
            <v>COD</v>
          </cell>
          <cell r="F319" t="str">
            <v>Canara Bank</v>
          </cell>
          <cell r="G319" t="str">
            <v>Canara Bank COD MD 24-02-2026</v>
          </cell>
          <cell r="H319">
            <v>0</v>
          </cell>
          <cell r="I319" t="str">
            <v>24-02-2026</v>
          </cell>
          <cell r="J319" t="str">
            <v>CRISIL A1+</v>
          </cell>
          <cell r="K319">
            <v>7.0000000000000007E-2</v>
          </cell>
          <cell r="L319">
            <v>500000</v>
          </cell>
          <cell r="M319">
            <v>1000</v>
          </cell>
          <cell r="N319">
            <v>6.3994</v>
          </cell>
        </row>
        <row r="320">
          <cell r="C320" t="str">
            <v>INE476A16A99</v>
          </cell>
          <cell r="D320" t="str">
            <v>FI3320CD511</v>
          </cell>
          <cell r="E320" t="str">
            <v>COD</v>
          </cell>
          <cell r="F320" t="str">
            <v>Canara Bank</v>
          </cell>
          <cell r="G320" t="str">
            <v>Canara bank CD MD 06-03-2026</v>
          </cell>
          <cell r="H320">
            <v>0</v>
          </cell>
          <cell r="I320" t="str">
            <v>06-03-2026</v>
          </cell>
          <cell r="J320" t="str">
            <v>CRISIL A1+</v>
          </cell>
          <cell r="K320">
            <v>0.09</v>
          </cell>
          <cell r="L320">
            <v>500000</v>
          </cell>
          <cell r="M320">
            <v>1000</v>
          </cell>
          <cell r="N320">
            <v>6.6295999999999999</v>
          </cell>
        </row>
        <row r="321">
          <cell r="C321" t="str">
            <v>INE476A16E95</v>
          </cell>
          <cell r="D321" t="str">
            <v>FI3320CD514</v>
          </cell>
          <cell r="E321" t="str">
            <v>COD</v>
          </cell>
          <cell r="F321" t="str">
            <v>Canara Bank</v>
          </cell>
          <cell r="G321" t="str">
            <v>Canara bank CD MD 26-02-2026</v>
          </cell>
          <cell r="H321">
            <v>0</v>
          </cell>
          <cell r="I321" t="str">
            <v>26-02-2026</v>
          </cell>
          <cell r="J321" t="str">
            <v>CRISIL A1+</v>
          </cell>
          <cell r="K321">
            <v>7.0000000000000007E-2</v>
          </cell>
          <cell r="L321">
            <v>500000</v>
          </cell>
          <cell r="M321">
            <v>2000</v>
          </cell>
          <cell r="N321">
            <v>6.4146999999999998</v>
          </cell>
        </row>
        <row r="322">
          <cell r="C322" t="str">
            <v>INE556F16BA8</v>
          </cell>
          <cell r="D322" t="str">
            <v>FI3405CD249</v>
          </cell>
          <cell r="E322" t="str">
            <v>COD</v>
          </cell>
          <cell r="F322" t="str">
            <v>Small Industries Development Bank of India</v>
          </cell>
          <cell r="G322" t="str">
            <v>Small Industries Development Bank of India COD MD 06-02-2026</v>
          </cell>
          <cell r="H322">
            <v>0</v>
          </cell>
          <cell r="I322" t="str">
            <v>06-02-2026</v>
          </cell>
          <cell r="J322" t="str">
            <v>CRISIL A1+</v>
          </cell>
          <cell r="K322">
            <v>0.02</v>
          </cell>
          <cell r="L322">
            <v>500000</v>
          </cell>
          <cell r="M322">
            <v>1000</v>
          </cell>
          <cell r="N322">
            <v>6.4412000000000003</v>
          </cell>
        </row>
        <row r="323">
          <cell r="C323" t="str">
            <v>INE556F16BD2</v>
          </cell>
          <cell r="D323" t="str">
            <v>FI3405CD247</v>
          </cell>
          <cell r="E323" t="str">
            <v>COD</v>
          </cell>
          <cell r="F323" t="str">
            <v>Small Industries Development Bank of India</v>
          </cell>
          <cell r="G323" t="str">
            <v>Small Industries Development Bank of India COD MD 11-03-2026</v>
          </cell>
          <cell r="H323">
            <v>0</v>
          </cell>
          <cell r="I323" t="str">
            <v>11-03-2026</v>
          </cell>
          <cell r="J323" t="str">
            <v>CRISIL A1+</v>
          </cell>
          <cell r="K323">
            <v>0.11</v>
          </cell>
          <cell r="L323">
            <v>500000</v>
          </cell>
          <cell r="M323">
            <v>2500</v>
          </cell>
          <cell r="N323">
            <v>6.6852</v>
          </cell>
        </row>
        <row r="324">
          <cell r="C324" t="str">
            <v>INE562A16PW1</v>
          </cell>
          <cell r="D324" t="str">
            <v>FI3345CD328</v>
          </cell>
          <cell r="E324" t="str">
            <v>COD</v>
          </cell>
          <cell r="F324" t="str">
            <v>Indian Bank</v>
          </cell>
          <cell r="G324" t="str">
            <v>Indian Bank Ltd COD MD 17-02-2026</v>
          </cell>
          <cell r="H324">
            <v>0</v>
          </cell>
          <cell r="I324" t="str">
            <v>17-02-2026</v>
          </cell>
          <cell r="J324" t="str">
            <v>CRISIL A1+</v>
          </cell>
          <cell r="K324">
            <v>0.05</v>
          </cell>
          <cell r="L324">
            <v>500000</v>
          </cell>
          <cell r="M324">
            <v>1000</v>
          </cell>
          <cell r="N324">
            <v>6.4401999999999999</v>
          </cell>
        </row>
        <row r="325">
          <cell r="C325" t="str">
            <v>INE562A16QB3</v>
          </cell>
          <cell r="D325" t="str">
            <v>FI3345CD330</v>
          </cell>
          <cell r="E325" t="str">
            <v>COD</v>
          </cell>
          <cell r="F325" t="str">
            <v>Indian Bank</v>
          </cell>
          <cell r="G325" t="str">
            <v>Indian Bank Ltd COD MD 13-03-2026</v>
          </cell>
          <cell r="H325">
            <v>0</v>
          </cell>
          <cell r="I325" t="str">
            <v>13-03-2026</v>
          </cell>
          <cell r="J325" t="str">
            <v>CRISIL A1+</v>
          </cell>
          <cell r="K325">
            <v>0.11</v>
          </cell>
          <cell r="L325">
            <v>500000</v>
          </cell>
          <cell r="M325">
            <v>1000</v>
          </cell>
          <cell r="N325">
            <v>6.6313000000000004</v>
          </cell>
        </row>
        <row r="326">
          <cell r="C326" t="str">
            <v>INE691A16MD5</v>
          </cell>
          <cell r="D326" t="str">
            <v>FI3331CD272</v>
          </cell>
          <cell r="E326" t="str">
            <v>COD</v>
          </cell>
          <cell r="F326" t="str">
            <v>UCO Bank</v>
          </cell>
          <cell r="G326" t="str">
            <v>UCO Bank Ltd CD MD 18-03-2026</v>
          </cell>
          <cell r="H326">
            <v>0</v>
          </cell>
          <cell r="I326" t="str">
            <v>18-03-2026</v>
          </cell>
          <cell r="J326" t="str">
            <v>CRISIL A1+</v>
          </cell>
          <cell r="K326">
            <v>0.13</v>
          </cell>
          <cell r="L326">
            <v>500000</v>
          </cell>
          <cell r="M326">
            <v>1000</v>
          </cell>
          <cell r="N326">
            <v>6.7643000000000004</v>
          </cell>
        </row>
        <row r="327">
          <cell r="C327" t="str">
            <v>INE692A16IP5</v>
          </cell>
          <cell r="D327" t="str">
            <v>FI3321CD290</v>
          </cell>
          <cell r="E327" t="str">
            <v>COD</v>
          </cell>
          <cell r="F327" t="str">
            <v>Union Bank of India</v>
          </cell>
          <cell r="G327" t="str">
            <v>Union Bank of India CD MD 03-02-2026</v>
          </cell>
          <cell r="H327">
            <v>0</v>
          </cell>
          <cell r="I327" t="str">
            <v>03-02-2026</v>
          </cell>
          <cell r="J327" t="str">
            <v>ICRA A1+</v>
          </cell>
          <cell r="K327">
            <v>0.01</v>
          </cell>
          <cell r="L327">
            <v>500000</v>
          </cell>
          <cell r="M327">
            <v>1000</v>
          </cell>
          <cell r="N327">
            <v>6.4398</v>
          </cell>
        </row>
        <row r="328">
          <cell r="C328" t="str">
            <v>INE692A16IY7</v>
          </cell>
          <cell r="D328" t="str">
            <v>FI3321CD293</v>
          </cell>
          <cell r="E328" t="str">
            <v>COD</v>
          </cell>
          <cell r="F328" t="str">
            <v>Union Bank of India</v>
          </cell>
          <cell r="G328" t="str">
            <v>Union Bank of India CD MD 05-03-2026</v>
          </cell>
          <cell r="H328">
            <v>0</v>
          </cell>
          <cell r="I328" t="str">
            <v>05-03-2026</v>
          </cell>
          <cell r="J328" t="str">
            <v>ICRA A1+</v>
          </cell>
          <cell r="K328">
            <v>0.09</v>
          </cell>
          <cell r="L328">
            <v>500000</v>
          </cell>
          <cell r="M328">
            <v>2000</v>
          </cell>
          <cell r="N328">
            <v>6.6702000000000004</v>
          </cell>
        </row>
        <row r="329">
          <cell r="C329" t="str">
            <v>INE692A16JB3</v>
          </cell>
          <cell r="D329" t="str">
            <v>FI3321CD294</v>
          </cell>
          <cell r="E329" t="str">
            <v>COD</v>
          </cell>
          <cell r="F329" t="str">
            <v>Union Bank of India</v>
          </cell>
          <cell r="G329" t="str">
            <v>Union Bank of India CD MD 06-03-2026</v>
          </cell>
          <cell r="H329">
            <v>0</v>
          </cell>
          <cell r="I329" t="str">
            <v>06-03-2026</v>
          </cell>
          <cell r="J329" t="str">
            <v>ICRA A1+</v>
          </cell>
          <cell r="K329">
            <v>0.09</v>
          </cell>
          <cell r="L329">
            <v>500000</v>
          </cell>
          <cell r="M329">
            <v>1000</v>
          </cell>
          <cell r="N329">
            <v>6.6616999999999997</v>
          </cell>
        </row>
        <row r="330">
          <cell r="C330" t="str">
            <v>INE692A16KO4</v>
          </cell>
          <cell r="D330" t="str">
            <v>FI3321CD299</v>
          </cell>
          <cell r="E330" t="str">
            <v>COD</v>
          </cell>
          <cell r="F330" t="str">
            <v>Union Bank of India</v>
          </cell>
          <cell r="G330" t="str">
            <v>Union Bank of India CD MD 20-03-2026</v>
          </cell>
          <cell r="H330">
            <v>0</v>
          </cell>
          <cell r="I330" t="str">
            <v>20-03-2026</v>
          </cell>
          <cell r="J330" t="str">
            <v>ICRA A1+</v>
          </cell>
          <cell r="K330">
            <v>0.13</v>
          </cell>
          <cell r="L330">
            <v>500000</v>
          </cell>
          <cell r="M330">
            <v>2000</v>
          </cell>
          <cell r="N330">
            <v>6.6616999999999997</v>
          </cell>
        </row>
        <row r="331">
          <cell r="C331" t="str">
            <v>INE692A16KR7</v>
          </cell>
          <cell r="D331" t="str">
            <v>FI3321CD298</v>
          </cell>
          <cell r="E331" t="str">
            <v>COD</v>
          </cell>
          <cell r="F331" t="str">
            <v>Union Bank of India</v>
          </cell>
          <cell r="G331" t="str">
            <v>Union Bank of India CD MD 02-04-2026</v>
          </cell>
          <cell r="H331">
            <v>0</v>
          </cell>
          <cell r="I331" t="str">
            <v>02-04-2026</v>
          </cell>
          <cell r="J331" t="str">
            <v>ICRA A1+</v>
          </cell>
          <cell r="K331">
            <v>0.17</v>
          </cell>
          <cell r="L331">
            <v>500000</v>
          </cell>
          <cell r="M331">
            <v>1000</v>
          </cell>
          <cell r="N331">
            <v>7.2497999999999996</v>
          </cell>
        </row>
        <row r="332">
          <cell r="C332" t="str">
            <v>INE692A16KW7</v>
          </cell>
          <cell r="D332" t="str">
            <v>FI3321CD297</v>
          </cell>
          <cell r="E332" t="str">
            <v>COD</v>
          </cell>
          <cell r="F332" t="str">
            <v>Union Bank of India</v>
          </cell>
          <cell r="G332" t="str">
            <v>Union Bank of India CD MD 13-03-2026</v>
          </cell>
          <cell r="H332">
            <v>0</v>
          </cell>
          <cell r="I332" t="str">
            <v>13-03-2026</v>
          </cell>
          <cell r="J332" t="str">
            <v>ICRA A1+</v>
          </cell>
          <cell r="K332">
            <v>0.11</v>
          </cell>
          <cell r="L332">
            <v>500000</v>
          </cell>
          <cell r="M332">
            <v>1000</v>
          </cell>
          <cell r="N332">
            <v>6.6616999999999997</v>
          </cell>
        </row>
        <row r="333">
          <cell r="C333" t="str">
            <v>INE261F08DW2</v>
          </cell>
          <cell r="D333" t="str">
            <v>FI35NANC313</v>
          </cell>
          <cell r="E333" t="str">
            <v>NCD</v>
          </cell>
          <cell r="F333" t="str">
            <v>National Bank for Agriculture &amp; Rural Development</v>
          </cell>
          <cell r="G333" t="str">
            <v>7.57% NABARD NCD MD 19-03-2026 Bond Series 23G</v>
          </cell>
          <cell r="H333">
            <v>7.57</v>
          </cell>
          <cell r="I333" t="str">
            <v>19-03-2026</v>
          </cell>
          <cell r="J333" t="str">
            <v>CRISIL AAA</v>
          </cell>
          <cell r="K333">
            <v>0.126</v>
          </cell>
          <cell r="L333">
            <v>100000</v>
          </cell>
          <cell r="M333">
            <v>5000</v>
          </cell>
          <cell r="N333">
            <v>6.86</v>
          </cell>
        </row>
        <row r="334">
          <cell r="C334" t="str">
            <v>IN002024Z446</v>
          </cell>
          <cell r="D334" t="str">
            <v>364TBL120226</v>
          </cell>
          <cell r="E334" t="str">
            <v>TBL</v>
          </cell>
          <cell r="F334" t="str">
            <v>Govt. of India - GSec / TBL</v>
          </cell>
          <cell r="G334" t="str">
            <v>364 Days - T Bill - 12/02/2026</v>
          </cell>
          <cell r="H334">
            <v>0</v>
          </cell>
          <cell r="I334" t="str">
            <v>12-02-2026</v>
          </cell>
          <cell r="J334" t="str">
            <v>Sovereign</v>
          </cell>
          <cell r="K334">
            <v>0.03</v>
          </cell>
          <cell r="L334">
            <v>100</v>
          </cell>
          <cell r="M334">
            <v>3500000</v>
          </cell>
          <cell r="N334">
            <v>5.0999999999999996</v>
          </cell>
        </row>
        <row r="335">
          <cell r="C335" t="str">
            <v>IN002024Z453</v>
          </cell>
          <cell r="D335" t="str">
            <v>364TBL200226</v>
          </cell>
          <cell r="E335" t="str">
            <v>TBL</v>
          </cell>
          <cell r="F335" t="str">
            <v>Govt. of India - GSec / TBL</v>
          </cell>
          <cell r="G335" t="str">
            <v>364 Days - T Bill - 20/02/2026</v>
          </cell>
          <cell r="H335">
            <v>0</v>
          </cell>
          <cell r="I335" t="str">
            <v>20-02-2026</v>
          </cell>
          <cell r="J335" t="str">
            <v>Sovereign</v>
          </cell>
          <cell r="K335">
            <v>0.05</v>
          </cell>
          <cell r="L335">
            <v>100</v>
          </cell>
          <cell r="M335">
            <v>10000000</v>
          </cell>
          <cell r="N335">
            <v>5.0999999999999996</v>
          </cell>
        </row>
        <row r="336">
          <cell r="C336" t="str">
            <v>IN002025X380</v>
          </cell>
          <cell r="D336" t="str">
            <v>91TBL190326</v>
          </cell>
          <cell r="E336" t="str">
            <v>TBL</v>
          </cell>
          <cell r="F336" t="str">
            <v>Govt. of India - GSec / TBL</v>
          </cell>
          <cell r="G336" t="str">
            <v>91 Days - T Bill - 19/03/2026</v>
          </cell>
          <cell r="H336">
            <v>0</v>
          </cell>
          <cell r="I336" t="str">
            <v>19-03-2026</v>
          </cell>
          <cell r="J336" t="str">
            <v>Sovereign</v>
          </cell>
          <cell r="K336">
            <v>0.13</v>
          </cell>
          <cell r="L336">
            <v>100</v>
          </cell>
          <cell r="M336">
            <v>5000000</v>
          </cell>
          <cell r="N336">
            <v>5.2626999999999997</v>
          </cell>
        </row>
        <row r="337">
          <cell r="C337" t="str">
            <v>IN002025Y222</v>
          </cell>
          <cell r="D337" t="str">
            <v>182TBL270226</v>
          </cell>
          <cell r="E337" t="str">
            <v>TBL</v>
          </cell>
          <cell r="F337" t="str">
            <v>Govt. of India - GSec / TBL</v>
          </cell>
          <cell r="G337" t="str">
            <v>182 Days - T Bill - 27/02/2026</v>
          </cell>
          <cell r="H337">
            <v>0</v>
          </cell>
          <cell r="I337" t="str">
            <v>27-02-2026</v>
          </cell>
          <cell r="J337" t="str">
            <v>Sovereign</v>
          </cell>
          <cell r="K337">
            <v>7.0000000000000007E-2</v>
          </cell>
          <cell r="L337">
            <v>100</v>
          </cell>
          <cell r="M337">
            <v>9500000</v>
          </cell>
          <cell r="N337">
            <v>5.0999999999999996</v>
          </cell>
        </row>
        <row r="338">
          <cell r="C338" t="str">
            <v>INF0RQ622028</v>
          </cell>
          <cell r="D338" t="str">
            <v>CDMDF23</v>
          </cell>
          <cell r="E338" t="str">
            <v>CDMDF</v>
          </cell>
          <cell r="F338" t="str">
            <v>Corporate Debt Market Development Fund</v>
          </cell>
          <cell r="G338" t="str">
            <v>Corporate Debt Market Development Fund - Class A2</v>
          </cell>
          <cell r="H338">
            <v>0</v>
          </cell>
          <cell r="I338"/>
          <cell r="J338"/>
          <cell r="K338">
            <v>0</v>
          </cell>
          <cell r="L338">
            <v>10000</v>
          </cell>
          <cell r="M338">
            <v>543.85400000000004</v>
          </cell>
          <cell r="N338">
            <v>0</v>
          </cell>
        </row>
        <row r="339">
          <cell r="C339" t="str">
            <v>IN0020230077</v>
          </cell>
          <cell r="D339" t="str">
            <v>7.18GSE240737</v>
          </cell>
          <cell r="E339" t="str">
            <v>GSE</v>
          </cell>
          <cell r="F339" t="str">
            <v>Govt. of India - GSec / TBL</v>
          </cell>
          <cell r="G339" t="str">
            <v>7.18%  Government Securities - 24/07/2037</v>
          </cell>
          <cell r="H339">
            <v>7.18</v>
          </cell>
          <cell r="I339" t="str">
            <v>24-07-2037</v>
          </cell>
          <cell r="J339" t="str">
            <v>Sovereign</v>
          </cell>
          <cell r="K339">
            <v>8.0352999999999994</v>
          </cell>
          <cell r="L339">
            <v>100</v>
          </cell>
          <cell r="M339">
            <v>500000</v>
          </cell>
          <cell r="N339">
            <v>7.0507</v>
          </cell>
        </row>
        <row r="340">
          <cell r="C340" t="str">
            <v>IN0020230135</v>
          </cell>
          <cell r="D340" t="str">
            <v>7.32GSE131130</v>
          </cell>
          <cell r="E340" t="str">
            <v>GSE</v>
          </cell>
          <cell r="F340" t="str">
            <v>Govt. of India - GSec / TBL</v>
          </cell>
          <cell r="G340" t="str">
            <v>7.32% Government Securities-13/11/2030</v>
          </cell>
          <cell r="H340">
            <v>7.32</v>
          </cell>
          <cell r="I340" t="str">
            <v>13-11-2030</v>
          </cell>
          <cell r="J340" t="str">
            <v>Sovereign</v>
          </cell>
          <cell r="K340">
            <v>4.0750999999999999</v>
          </cell>
          <cell r="L340">
            <v>100</v>
          </cell>
          <cell r="M340">
            <v>500000</v>
          </cell>
          <cell r="N340">
            <v>6.5164999999999997</v>
          </cell>
        </row>
        <row r="341">
          <cell r="C341" t="str">
            <v>IN0020240050</v>
          </cell>
          <cell r="D341" t="str">
            <v>7.05GSE220464</v>
          </cell>
          <cell r="E341" t="str">
            <v>GSE</v>
          </cell>
          <cell r="F341" t="str">
            <v>Govt. of India - GSec / TBL</v>
          </cell>
          <cell r="G341" t="str">
            <v>7.04% Central Government Securities 03/06/2029</v>
          </cell>
          <cell r="H341">
            <v>7.04</v>
          </cell>
          <cell r="I341" t="str">
            <v>03-06-2029</v>
          </cell>
          <cell r="J341" t="str">
            <v>Sovereign</v>
          </cell>
          <cell r="K341">
            <v>3.0070999999999999</v>
          </cell>
          <cell r="L341">
            <v>100</v>
          </cell>
          <cell r="M341">
            <v>500000</v>
          </cell>
          <cell r="N341">
            <v>6.1942000000000004</v>
          </cell>
        </row>
        <row r="342">
          <cell r="C342" t="str">
            <v>IN0020240126</v>
          </cell>
          <cell r="D342" t="str">
            <v>6.79GSE071034</v>
          </cell>
          <cell r="E342" t="str">
            <v>GSE</v>
          </cell>
          <cell r="F342" t="str">
            <v>Govt. of India - GSec / TBL</v>
          </cell>
          <cell r="G342" t="str">
            <v>6.79% Central Government Securities 07/10/2034</v>
          </cell>
          <cell r="H342">
            <v>6.79</v>
          </cell>
          <cell r="I342" t="str">
            <v>07-10-2034</v>
          </cell>
          <cell r="J342" t="str">
            <v>Sovereign</v>
          </cell>
          <cell r="K342">
            <v>6.5663999999999998</v>
          </cell>
          <cell r="L342">
            <v>100</v>
          </cell>
          <cell r="M342">
            <v>2000000</v>
          </cell>
          <cell r="N342">
            <v>6.8475000000000001</v>
          </cell>
        </row>
        <row r="343">
          <cell r="C343" t="str">
            <v>IN3120230484</v>
          </cell>
          <cell r="D343" t="str">
            <v>7.44TNSG20034</v>
          </cell>
          <cell r="E343" t="str">
            <v>GSE</v>
          </cell>
          <cell r="F343" t="str">
            <v>Govt. of India - GSec / TBL</v>
          </cell>
          <cell r="G343" t="str">
            <v>7.44% Tamil Nadu State Government Securities -20/03/2034</v>
          </cell>
          <cell r="H343">
            <v>7.44</v>
          </cell>
          <cell r="I343" t="str">
            <v>20-03-2034</v>
          </cell>
          <cell r="J343" t="str">
            <v>Sovereign</v>
          </cell>
          <cell r="K343">
            <v>6.0918000000000001</v>
          </cell>
          <cell r="L343">
            <v>100</v>
          </cell>
          <cell r="M343">
            <v>500000</v>
          </cell>
          <cell r="N343">
            <v>7.4748000000000001</v>
          </cell>
        </row>
        <row r="344">
          <cell r="C344" t="str">
            <v>IN3120240640</v>
          </cell>
          <cell r="D344" t="str">
            <v>7.00TNSG120329</v>
          </cell>
          <cell r="E344" t="str">
            <v>GSE</v>
          </cell>
          <cell r="F344" t="str">
            <v>Govt. of India - GSec / TBL</v>
          </cell>
          <cell r="G344" t="str">
            <v>7.00% Tamil Nadu State Government Securities - 12/03/2029</v>
          </cell>
          <cell r="H344">
            <v>7</v>
          </cell>
          <cell r="I344" t="str">
            <v>12-03-2029</v>
          </cell>
          <cell r="J344" t="str">
            <v>Sovereign</v>
          </cell>
          <cell r="K344">
            <v>2.7803</v>
          </cell>
          <cell r="L344">
            <v>100</v>
          </cell>
          <cell r="M344">
            <v>1500000</v>
          </cell>
          <cell r="N344">
            <v>6.7656999999999998</v>
          </cell>
        </row>
        <row r="345">
          <cell r="C345" t="str">
            <v>INE020B08ED9</v>
          </cell>
          <cell r="D345" t="str">
            <v>UT47NC322</v>
          </cell>
          <cell r="E345" t="str">
            <v>NCD</v>
          </cell>
          <cell r="F345" t="str">
            <v>REC LTD</v>
          </cell>
          <cell r="G345" t="str">
            <v>7.56% REC Ltd NCD MD 30-06-2026  SERIES  218-A</v>
          </cell>
          <cell r="H345">
            <v>7.56</v>
          </cell>
          <cell r="I345" t="str">
            <v>30-06-2026</v>
          </cell>
          <cell r="J345" t="str">
            <v>ICRA AAA</v>
          </cell>
          <cell r="K345">
            <v>0.40820000000000001</v>
          </cell>
          <cell r="L345">
            <v>100000</v>
          </cell>
          <cell r="M345">
            <v>500</v>
          </cell>
          <cell r="N345">
            <v>7.35</v>
          </cell>
        </row>
        <row r="346">
          <cell r="C346" t="str">
            <v>INE020B08EI8</v>
          </cell>
          <cell r="D346" t="str">
            <v>UT47NC314</v>
          </cell>
          <cell r="E346" t="str">
            <v>NCD</v>
          </cell>
          <cell r="F346" t="str">
            <v>REC LTD</v>
          </cell>
          <cell r="G346" t="str">
            <v>7.51% REC LTD NCD MD 31-07-2026</v>
          </cell>
          <cell r="H346">
            <v>7.51</v>
          </cell>
          <cell r="I346" t="str">
            <v>31-07-2026</v>
          </cell>
          <cell r="J346" t="str">
            <v>ICRA AAA</v>
          </cell>
          <cell r="K346">
            <v>0.49320000000000003</v>
          </cell>
          <cell r="L346">
            <v>100000</v>
          </cell>
          <cell r="M346">
            <v>500</v>
          </cell>
          <cell r="N346">
            <v>7.3550000000000004</v>
          </cell>
        </row>
        <row r="347">
          <cell r="C347" t="str">
            <v>INE020B08FF1</v>
          </cell>
          <cell r="D347" t="str">
            <v>UT47NC321</v>
          </cell>
          <cell r="E347" t="str">
            <v>NCD</v>
          </cell>
          <cell r="F347" t="str">
            <v>REC LTD</v>
          </cell>
          <cell r="G347" t="str">
            <v>7.56% REC LTD NCD MD 31-08-2027  236-B</v>
          </cell>
          <cell r="H347">
            <v>7.56</v>
          </cell>
          <cell r="I347" t="str">
            <v>31-08-2027</v>
          </cell>
          <cell r="J347" t="str">
            <v>ICRA AAA</v>
          </cell>
          <cell r="K347">
            <v>1.508</v>
          </cell>
          <cell r="L347">
            <v>100000</v>
          </cell>
          <cell r="M347">
            <v>500</v>
          </cell>
          <cell r="N347">
            <v>7.16</v>
          </cell>
        </row>
        <row r="348">
          <cell r="C348" t="str">
            <v>INE115A07MW4</v>
          </cell>
          <cell r="D348" t="str">
            <v>FILICNC370</v>
          </cell>
          <cell r="E348" t="str">
            <v>NCD</v>
          </cell>
          <cell r="F348" t="str">
            <v>LIC Housing Finance Ltd</v>
          </cell>
          <cell r="G348" t="str">
            <v>7.95% LIC Housing Finance Ltd NCD 29 01 2028</v>
          </cell>
          <cell r="H348">
            <v>7.95</v>
          </cell>
          <cell r="I348" t="str">
            <v>29-01-2028</v>
          </cell>
          <cell r="J348" t="str">
            <v>CRISIL AAA</v>
          </cell>
          <cell r="K348">
            <v>1.9186000000000001</v>
          </cell>
          <cell r="L348">
            <v>1000000</v>
          </cell>
          <cell r="M348">
            <v>50</v>
          </cell>
          <cell r="N348">
            <v>7.29</v>
          </cell>
        </row>
        <row r="349">
          <cell r="C349" t="str">
            <v>INE115A07PI6</v>
          </cell>
          <cell r="D349" t="str">
            <v>FILICNC363</v>
          </cell>
          <cell r="E349" t="str">
            <v>NCD</v>
          </cell>
          <cell r="F349" t="str">
            <v>LIC Housing Finance Ltd</v>
          </cell>
          <cell r="G349" t="str">
            <v>6.17% LIC Housing Finance Ltd-NCD-03/09/2026</v>
          </cell>
          <cell r="H349">
            <v>6.17</v>
          </cell>
          <cell r="I349" t="str">
            <v>03-09-2026</v>
          </cell>
          <cell r="J349" t="str">
            <v>CRISIL AAA</v>
          </cell>
          <cell r="K349">
            <v>0.58630000000000004</v>
          </cell>
          <cell r="L349">
            <v>1000000</v>
          </cell>
          <cell r="M349">
            <v>50</v>
          </cell>
          <cell r="N349">
            <v>7.4950000000000001</v>
          </cell>
        </row>
        <row r="350">
          <cell r="C350" t="str">
            <v>INE121A07RZ4</v>
          </cell>
          <cell r="D350" t="str">
            <v>FI3508NC224</v>
          </cell>
          <cell r="E350" t="str">
            <v>NCD</v>
          </cell>
          <cell r="F350" t="str">
            <v>Cholamandalam Investment and Finance Company Ltd</v>
          </cell>
          <cell r="G350" t="str">
            <v>8.54% Cholamandalam Investment and Finance Co Ltd NCD MD 12-04-2029 SERIES 639</v>
          </cell>
          <cell r="H350">
            <v>8.5399999999999991</v>
          </cell>
          <cell r="I350" t="str">
            <v>12-04-2029</v>
          </cell>
          <cell r="J350" t="str">
            <v>ICRA AA+</v>
          </cell>
          <cell r="K350">
            <v>2.7496999999999998</v>
          </cell>
          <cell r="L350">
            <v>100000</v>
          </cell>
          <cell r="M350">
            <v>500</v>
          </cell>
          <cell r="N350">
            <v>7.8150000000000004</v>
          </cell>
        </row>
        <row r="351">
          <cell r="C351" t="str">
            <v>INE134E08IE1</v>
          </cell>
          <cell r="D351" t="str">
            <v>FI35PFCNC374</v>
          </cell>
          <cell r="E351" t="str">
            <v>NCD</v>
          </cell>
          <cell r="F351" t="str">
            <v>Power Finance Corporation Ltd</v>
          </cell>
          <cell r="G351" t="str">
            <v>8.03% Power Finance Corporation Ltd NCD MD 02-05-2026</v>
          </cell>
          <cell r="H351">
            <v>8.0299999999999994</v>
          </cell>
          <cell r="I351" t="str">
            <v>02-05-2026</v>
          </cell>
          <cell r="J351" t="str">
            <v>ICRA AAA</v>
          </cell>
          <cell r="K351">
            <v>0.24660000000000001</v>
          </cell>
          <cell r="L351">
            <v>1000000</v>
          </cell>
          <cell r="M351">
            <v>50</v>
          </cell>
          <cell r="N351">
            <v>7.3491999999999997</v>
          </cell>
        </row>
        <row r="352">
          <cell r="C352" t="str">
            <v>INE134E08MJ2</v>
          </cell>
          <cell r="D352" t="str">
            <v>FI35PFNC367</v>
          </cell>
          <cell r="E352" t="str">
            <v>NCD</v>
          </cell>
          <cell r="F352" t="str">
            <v>Power Finance Corporation Ltd</v>
          </cell>
          <cell r="G352" t="str">
            <v>7.77% Power Finance Corporation Limited NCD MD 15/04/2028</v>
          </cell>
          <cell r="H352">
            <v>7.77</v>
          </cell>
          <cell r="I352" t="str">
            <v>15-04-2028</v>
          </cell>
          <cell r="J352" t="str">
            <v>ICRA AAA</v>
          </cell>
          <cell r="K352">
            <v>1.9825999999999999</v>
          </cell>
          <cell r="L352">
            <v>100000</v>
          </cell>
          <cell r="M352">
            <v>1000</v>
          </cell>
          <cell r="N352">
            <v>7.1106999999999996</v>
          </cell>
        </row>
        <row r="353">
          <cell r="C353" t="str">
            <v>INE146O07557</v>
          </cell>
          <cell r="D353" t="str">
            <v>FI3580NC202</v>
          </cell>
          <cell r="E353" t="str">
            <v>NCD</v>
          </cell>
          <cell r="F353" t="str">
            <v>Hinduja Leyland Finance Ltd</v>
          </cell>
          <cell r="G353" t="str">
            <v>8.40% Hinduja Leyland Finance Ltd NCD MD 06-05-2027</v>
          </cell>
          <cell r="H353">
            <v>8.4</v>
          </cell>
          <cell r="I353" t="str">
            <v>06-05-2027</v>
          </cell>
          <cell r="J353" t="str">
            <v>CRISIL AA+</v>
          </cell>
          <cell r="K353">
            <v>1.1801999999999999</v>
          </cell>
          <cell r="L353">
            <v>100000</v>
          </cell>
          <cell r="M353">
            <v>500</v>
          </cell>
          <cell r="N353">
            <v>8.1199999999999992</v>
          </cell>
        </row>
        <row r="354">
          <cell r="C354" t="str">
            <v>INE248U07FW5</v>
          </cell>
          <cell r="D354" t="str">
            <v>FI35112NC200</v>
          </cell>
          <cell r="E354" t="str">
            <v>NCD</v>
          </cell>
          <cell r="F354" t="str">
            <v>360 One Prime Ltd</v>
          </cell>
          <cell r="G354" t="str">
            <v>8.95% 360 One Prime Ltd NCD MD 04-06-2027</v>
          </cell>
          <cell r="H354">
            <v>8.9499999999999993</v>
          </cell>
          <cell r="I354" t="str">
            <v>04-06-2027</v>
          </cell>
          <cell r="J354" t="str">
            <v>ICRA AA</v>
          </cell>
          <cell r="K354">
            <v>1.2554000000000001</v>
          </cell>
          <cell r="L354">
            <v>100000</v>
          </cell>
          <cell r="M354">
            <v>500</v>
          </cell>
          <cell r="N354">
            <v>8.77</v>
          </cell>
        </row>
        <row r="355">
          <cell r="C355" t="str">
            <v>INE261F08EH1</v>
          </cell>
          <cell r="D355" t="str">
            <v>FI35NANC306</v>
          </cell>
          <cell r="E355" t="str">
            <v>NCD</v>
          </cell>
          <cell r="F355" t="str">
            <v>National Bank for Agriculture &amp; Rural Development</v>
          </cell>
          <cell r="G355" t="str">
            <v>7.62%  NABARD NCD MD 10-05-2029</v>
          </cell>
          <cell r="H355">
            <v>7.62</v>
          </cell>
          <cell r="I355" t="str">
            <v>10-05-2029</v>
          </cell>
          <cell r="J355" t="str">
            <v>CRISIL AAA</v>
          </cell>
          <cell r="K355">
            <v>2.8658999999999999</v>
          </cell>
          <cell r="L355">
            <v>100000</v>
          </cell>
          <cell r="M355">
            <v>1000</v>
          </cell>
          <cell r="N355">
            <v>7.28</v>
          </cell>
        </row>
        <row r="356">
          <cell r="C356" t="str">
            <v>INE261F08EO7</v>
          </cell>
          <cell r="D356" t="str">
            <v>FI35NANC310</v>
          </cell>
          <cell r="E356" t="str">
            <v>NCD</v>
          </cell>
          <cell r="F356" t="str">
            <v>National Bank for Agriculture &amp; Rural Development</v>
          </cell>
          <cell r="G356" t="str">
            <v>7.48% NABARD NCD MD 15-09-2028</v>
          </cell>
          <cell r="H356">
            <v>7.48</v>
          </cell>
          <cell r="I356" t="str">
            <v>15-09-2028</v>
          </cell>
          <cell r="J356" t="str">
            <v>CRISIL AAA</v>
          </cell>
          <cell r="K356">
            <v>2.4161000000000001</v>
          </cell>
          <cell r="L356">
            <v>100000</v>
          </cell>
          <cell r="M356">
            <v>500</v>
          </cell>
          <cell r="N356">
            <v>7.1795999999999998</v>
          </cell>
        </row>
        <row r="357">
          <cell r="C357" t="str">
            <v>INE414G07JL7</v>
          </cell>
          <cell r="D357" t="str">
            <v>FI3545NC203</v>
          </cell>
          <cell r="E357" t="str">
            <v>NCD</v>
          </cell>
          <cell r="F357" t="str">
            <v>Muthoot Finance Ltd</v>
          </cell>
          <cell r="G357" t="str">
            <v>8.65% Muthoot Finance Ltd NCD MD 31-01-2028</v>
          </cell>
          <cell r="H357">
            <v>8.65</v>
          </cell>
          <cell r="I357" t="str">
            <v>31-01-2028</v>
          </cell>
          <cell r="J357" t="str">
            <v>ICRA AA+</v>
          </cell>
          <cell r="K357">
            <v>1.9180999999999999</v>
          </cell>
          <cell r="L357">
            <v>100000</v>
          </cell>
          <cell r="M357">
            <v>500</v>
          </cell>
          <cell r="N357">
            <v>8.0150000000000006</v>
          </cell>
        </row>
        <row r="358">
          <cell r="C358" t="str">
            <v>INE477A07415</v>
          </cell>
          <cell r="D358" t="str">
            <v>FI3427NC201</v>
          </cell>
          <cell r="E358" t="str">
            <v>NCD</v>
          </cell>
          <cell r="F358" t="str">
            <v>Can Fin Homes Ltd</v>
          </cell>
          <cell r="G358" t="str">
            <v>8.09% Can Fin Homes Ltd NCD MD 04-01-2027</v>
          </cell>
          <cell r="H358">
            <v>8.09</v>
          </cell>
          <cell r="I358" t="str">
            <v>04-01-2027</v>
          </cell>
          <cell r="J358" t="str">
            <v>ICRA AAA</v>
          </cell>
          <cell r="K358">
            <v>0.92330000000000001</v>
          </cell>
          <cell r="L358">
            <v>100000</v>
          </cell>
          <cell r="M358">
            <v>500</v>
          </cell>
          <cell r="N358">
            <v>7.3949999999999996</v>
          </cell>
        </row>
        <row r="359">
          <cell r="C359" t="str">
            <v>INE514E08GE8</v>
          </cell>
          <cell r="D359" t="str">
            <v>FI35EXNC274</v>
          </cell>
          <cell r="E359" t="str">
            <v>NCD</v>
          </cell>
          <cell r="F359" t="str">
            <v>Export Import Bank of India</v>
          </cell>
          <cell r="G359" t="str">
            <v>7.35% Export Import Bank of India NCD MD 27-07-2028 (Sr. AA 02 – 2028)</v>
          </cell>
          <cell r="H359">
            <v>7.35</v>
          </cell>
          <cell r="I359" t="str">
            <v>27-07-2028</v>
          </cell>
          <cell r="J359" t="str">
            <v>ICRA AAA</v>
          </cell>
          <cell r="K359">
            <v>2.3498999999999999</v>
          </cell>
          <cell r="L359">
            <v>100000</v>
          </cell>
          <cell r="M359">
            <v>1000</v>
          </cell>
          <cell r="N359">
            <v>7.0282999999999998</v>
          </cell>
        </row>
        <row r="360">
          <cell r="C360" t="str">
            <v>INE556F08KH1</v>
          </cell>
          <cell r="D360" t="str">
            <v>FI3405NC236</v>
          </cell>
          <cell r="E360" t="str">
            <v>NCD</v>
          </cell>
          <cell r="F360" t="str">
            <v>Small Industries Development Bank of India</v>
          </cell>
          <cell r="G360" t="str">
            <v>7.43%  Small Industries Development Bank of India NCD MD 31-08-2026 SERIES I</v>
          </cell>
          <cell r="H360">
            <v>7.43</v>
          </cell>
          <cell r="I360" t="str">
            <v>31-08-2026</v>
          </cell>
          <cell r="J360" t="str">
            <v>CRISIL AAA</v>
          </cell>
          <cell r="K360">
            <v>0.57809999999999995</v>
          </cell>
          <cell r="L360">
            <v>100000</v>
          </cell>
          <cell r="M360">
            <v>500</v>
          </cell>
          <cell r="N360">
            <v>7.4172000000000002</v>
          </cell>
        </row>
        <row r="361">
          <cell r="C361" t="str">
            <v>INE557F08FY4</v>
          </cell>
          <cell r="D361" t="str">
            <v>FI3335NC246</v>
          </cell>
          <cell r="E361" t="str">
            <v>NCD</v>
          </cell>
          <cell r="F361" t="str">
            <v>National Housing Bank</v>
          </cell>
          <cell r="G361" t="str">
            <v>7.59% NATIONAL HOUSING BANK NCD MD 14-07-2027</v>
          </cell>
          <cell r="H361">
            <v>7.59</v>
          </cell>
          <cell r="I361" t="str">
            <v>14-07-2027</v>
          </cell>
          <cell r="J361" t="str">
            <v>CRISIL AAA</v>
          </cell>
          <cell r="K361">
            <v>1.3596999999999999</v>
          </cell>
          <cell r="L361">
            <v>100000</v>
          </cell>
          <cell r="M361">
            <v>500</v>
          </cell>
          <cell r="N361">
            <v>7.0274999999999999</v>
          </cell>
        </row>
        <row r="362">
          <cell r="C362" t="str">
            <v>INE572E07183</v>
          </cell>
          <cell r="D362" t="str">
            <v>FI3333NC205</v>
          </cell>
          <cell r="E362" t="str">
            <v>NCD</v>
          </cell>
          <cell r="F362" t="str">
            <v>PNB Housing Finance Ltd</v>
          </cell>
          <cell r="G362" t="str">
            <v>8.15% PNB Housing Finance Ltd NCD MD 29-07-2027  Series LXV</v>
          </cell>
          <cell r="H362">
            <v>8.15</v>
          </cell>
          <cell r="I362" t="str">
            <v>29-07-2027</v>
          </cell>
          <cell r="J362" t="str">
            <v>CARE AA+</v>
          </cell>
          <cell r="K362">
            <v>1.4127000000000001</v>
          </cell>
          <cell r="L362">
            <v>100000</v>
          </cell>
          <cell r="M362">
            <v>1000</v>
          </cell>
          <cell r="N362">
            <v>7.4884000000000004</v>
          </cell>
        </row>
        <row r="363">
          <cell r="C363" t="str">
            <v>INE721A07SB0</v>
          </cell>
          <cell r="D363" t="str">
            <v>FI3539NC202</v>
          </cell>
          <cell r="E363" t="str">
            <v>NCD</v>
          </cell>
          <cell r="F363" t="str">
            <v>Shriram Finance Ltd</v>
          </cell>
          <cell r="G363" t="str">
            <v>9.20% Shriram Finance Limited NCD MD 22-05-2026 Series/Tranche: Series PPD XXI 24-25 Option 2</v>
          </cell>
          <cell r="H363">
            <v>9.1999999999999993</v>
          </cell>
          <cell r="I363" t="str">
            <v>22-05-2026</v>
          </cell>
          <cell r="J363" t="str">
            <v>CRISIL AA+</v>
          </cell>
          <cell r="K363">
            <v>0.3014</v>
          </cell>
          <cell r="L363">
            <v>100000</v>
          </cell>
          <cell r="M363">
            <v>500</v>
          </cell>
          <cell r="N363">
            <v>7.7275</v>
          </cell>
        </row>
        <row r="364">
          <cell r="C364" t="str">
            <v>INE494B04019</v>
          </cell>
          <cell r="D364" t="str">
            <v>AU0505NCRPS</v>
          </cell>
          <cell r="E364" t="str">
            <v>RPRF</v>
          </cell>
          <cell r="F364" t="str">
            <v>TVS Motor Company Ltd</v>
          </cell>
          <cell r="G364" t="str">
            <v>TVS Motor Company Ltd 6.00% (Cumulative Non-Convertible Redeemable Preference Share) 01-Sep-2026</v>
          </cell>
          <cell r="H364">
            <v>0</v>
          </cell>
          <cell r="I364" t="str">
            <v>01-09-2026</v>
          </cell>
          <cell r="J364"/>
          <cell r="K364">
            <v>0.58082199999999995</v>
          </cell>
          <cell r="L364">
            <v>10</v>
          </cell>
          <cell r="M364">
            <v>15088</v>
          </cell>
          <cell r="N364">
            <v>6.3449999999999998</v>
          </cell>
        </row>
        <row r="365">
          <cell r="C365" t="str">
            <v>INF0RQ622028</v>
          </cell>
          <cell r="D365" t="str">
            <v>CDMDF23</v>
          </cell>
          <cell r="E365" t="str">
            <v>CDMDF</v>
          </cell>
          <cell r="F365" t="str">
            <v>Corporate Debt Market Development Fund</v>
          </cell>
          <cell r="G365" t="str">
            <v>Corporate Debt Market Development Fund - Class A2</v>
          </cell>
          <cell r="H365">
            <v>0</v>
          </cell>
          <cell r="I365"/>
          <cell r="J365"/>
          <cell r="K365">
            <v>0</v>
          </cell>
          <cell r="L365">
            <v>10000</v>
          </cell>
          <cell r="M365">
            <v>5925.4179999999997</v>
          </cell>
          <cell r="N365">
            <v>0</v>
          </cell>
        </row>
        <row r="366">
          <cell r="C366" t="str">
            <v>INE115A14FJ1</v>
          </cell>
          <cell r="D366" t="str">
            <v>FILICCP240</v>
          </cell>
          <cell r="E366" t="str">
            <v>CMP</v>
          </cell>
          <cell r="F366" t="str">
            <v>LIC Housing Finance Ltd</v>
          </cell>
          <cell r="G366" t="str">
            <v>LIC Housing Finance Ltd CP MD 18-02-2026</v>
          </cell>
          <cell r="H366">
            <v>0</v>
          </cell>
          <cell r="I366" t="str">
            <v>18-02-2026</v>
          </cell>
          <cell r="J366" t="str">
            <v>CRISIL A1+</v>
          </cell>
          <cell r="K366">
            <v>0.05</v>
          </cell>
          <cell r="L366">
            <v>500000</v>
          </cell>
          <cell r="M366">
            <v>500</v>
          </cell>
          <cell r="N366">
            <v>6.585</v>
          </cell>
        </row>
        <row r="367">
          <cell r="C367" t="str">
            <v>INE121A14XK0</v>
          </cell>
          <cell r="D367" t="str">
            <v>FI3508CP223</v>
          </cell>
          <cell r="E367" t="str">
            <v>CMP</v>
          </cell>
          <cell r="F367" t="str">
            <v>Cholamandalam Investment and Finance Company Ltd</v>
          </cell>
          <cell r="G367" t="str">
            <v>Cholamandalam Investment and Finance Co Ltd CP MD 22-05-2026</v>
          </cell>
          <cell r="H367">
            <v>0</v>
          </cell>
          <cell r="I367" t="str">
            <v>22-05-2026</v>
          </cell>
          <cell r="J367" t="str">
            <v>CRISIL A1+</v>
          </cell>
          <cell r="K367">
            <v>0.3</v>
          </cell>
          <cell r="L367">
            <v>500000</v>
          </cell>
          <cell r="M367">
            <v>600</v>
          </cell>
          <cell r="N367">
            <v>7.8449999999999998</v>
          </cell>
        </row>
        <row r="368">
          <cell r="C368" t="str">
            <v>INE121A14XQ7</v>
          </cell>
          <cell r="D368" t="str">
            <v>FI3508CP225</v>
          </cell>
          <cell r="E368" t="str">
            <v>CMP</v>
          </cell>
          <cell r="F368" t="str">
            <v>Cholamandalam Investment and Finance Company Ltd</v>
          </cell>
          <cell r="G368" t="str">
            <v>Cholamandalam Investment and Finance Co Ltd CP MD 28-05-2026</v>
          </cell>
          <cell r="H368">
            <v>0</v>
          </cell>
          <cell r="I368" t="str">
            <v>28-05-2026</v>
          </cell>
          <cell r="J368" t="str">
            <v>CRISIL A1+</v>
          </cell>
          <cell r="K368">
            <v>0.32</v>
          </cell>
          <cell r="L368">
            <v>500000</v>
          </cell>
          <cell r="M368">
            <v>500</v>
          </cell>
          <cell r="N368">
            <v>7.8449999999999998</v>
          </cell>
        </row>
        <row r="369">
          <cell r="C369" t="str">
            <v>INE144H14HW5</v>
          </cell>
          <cell r="D369" t="str">
            <v>FI35118CP216</v>
          </cell>
          <cell r="E369" t="str">
            <v>CMP</v>
          </cell>
          <cell r="F369" t="str">
            <v>Deutsche Investments India Private Ltd</v>
          </cell>
          <cell r="G369" t="str">
            <v>Deutsche Investments India Private Ltd CMP MD 18-03-2026</v>
          </cell>
          <cell r="H369">
            <v>0</v>
          </cell>
          <cell r="I369" t="str">
            <v>18-03-2026</v>
          </cell>
          <cell r="J369" t="str">
            <v>CRISIL A1+</v>
          </cell>
          <cell r="K369">
            <v>0.13</v>
          </cell>
          <cell r="L369">
            <v>500000</v>
          </cell>
          <cell r="M369">
            <v>100</v>
          </cell>
          <cell r="N369">
            <v>7.3</v>
          </cell>
        </row>
        <row r="370">
          <cell r="C370" t="str">
            <v>INE338I14JI6</v>
          </cell>
          <cell r="D370" t="str">
            <v>FI3435CP221</v>
          </cell>
          <cell r="E370" t="str">
            <v>CMP</v>
          </cell>
          <cell r="F370" t="str">
            <v>Motilal Oswal Financial Services Ltd</v>
          </cell>
          <cell r="G370" t="str">
            <v>Motilal Oswal Financial Services Limited CP MD 25-02-2026</v>
          </cell>
          <cell r="H370">
            <v>0</v>
          </cell>
          <cell r="I370" t="str">
            <v>25-02-2026</v>
          </cell>
          <cell r="J370" t="str">
            <v>CRISIL A1+</v>
          </cell>
          <cell r="K370">
            <v>7.0000000000000007E-2</v>
          </cell>
          <cell r="L370">
            <v>500000</v>
          </cell>
          <cell r="M370">
            <v>500</v>
          </cell>
          <cell r="N370">
            <v>7.5250000000000004</v>
          </cell>
        </row>
        <row r="371">
          <cell r="C371" t="str">
            <v>INE498L14EE2</v>
          </cell>
          <cell r="D371" t="str">
            <v>FI35LTCP276</v>
          </cell>
          <cell r="E371" t="str">
            <v>CMP</v>
          </cell>
          <cell r="F371" t="str">
            <v>L &amp; T Finance Ltd</v>
          </cell>
          <cell r="G371" t="str">
            <v>L &amp; T Finance Ltd CMP MD 09-06-2026</v>
          </cell>
          <cell r="H371">
            <v>0</v>
          </cell>
          <cell r="I371" t="str">
            <v>09-06-2026</v>
          </cell>
          <cell r="J371" t="str">
            <v>CRISIL A1+</v>
          </cell>
          <cell r="K371">
            <v>0.35</v>
          </cell>
          <cell r="L371">
            <v>500000</v>
          </cell>
          <cell r="M371">
            <v>1000</v>
          </cell>
          <cell r="N371">
            <v>7.7725</v>
          </cell>
        </row>
        <row r="372">
          <cell r="C372" t="str">
            <v>INE530B14GA6</v>
          </cell>
          <cell r="D372" t="str">
            <v>FI3528CP231</v>
          </cell>
          <cell r="E372" t="str">
            <v>CMP</v>
          </cell>
          <cell r="F372" t="str">
            <v>IIFL Finance Ltd</v>
          </cell>
          <cell r="G372" t="str">
            <v>IIFL Finance ltd CP MD 20-02-2026</v>
          </cell>
          <cell r="H372">
            <v>0</v>
          </cell>
          <cell r="I372" t="str">
            <v>20-02-2026</v>
          </cell>
          <cell r="J372" t="str">
            <v>CRISIL A1+</v>
          </cell>
          <cell r="K372">
            <v>0.05</v>
          </cell>
          <cell r="L372">
            <v>500000</v>
          </cell>
          <cell r="M372">
            <v>860</v>
          </cell>
          <cell r="N372">
            <v>8.875</v>
          </cell>
        </row>
        <row r="373">
          <cell r="C373" t="str">
            <v>INE763G14XJ8</v>
          </cell>
          <cell r="D373" t="str">
            <v>FI3418CP252</v>
          </cell>
          <cell r="E373" t="str">
            <v>CMP</v>
          </cell>
          <cell r="F373" t="str">
            <v>ICICI Securities Ltd</v>
          </cell>
          <cell r="G373" t="str">
            <v>ICICI Securities Ltd CP MD 03-03-2026</v>
          </cell>
          <cell r="H373">
            <v>0</v>
          </cell>
          <cell r="I373" t="str">
            <v>03-03-2026</v>
          </cell>
          <cell r="J373" t="str">
            <v>CRISIL A1+</v>
          </cell>
          <cell r="K373">
            <v>0.08</v>
          </cell>
          <cell r="L373">
            <v>500000</v>
          </cell>
          <cell r="M373">
            <v>200</v>
          </cell>
          <cell r="N373">
            <v>7.15</v>
          </cell>
        </row>
        <row r="374">
          <cell r="C374" t="str">
            <v>INE008A16X99</v>
          </cell>
          <cell r="D374" t="str">
            <v>FI3408CD377</v>
          </cell>
          <cell r="E374" t="str">
            <v>COD</v>
          </cell>
          <cell r="F374" t="str">
            <v>IDBI Bank Ltd</v>
          </cell>
          <cell r="G374" t="str">
            <v>IDBI Bank Ltd COD MD 23-02-2026</v>
          </cell>
          <cell r="H374">
            <v>0</v>
          </cell>
          <cell r="I374" t="str">
            <v>23-02-2026</v>
          </cell>
          <cell r="J374" t="str">
            <v>CRISIL A1+</v>
          </cell>
          <cell r="K374">
            <v>0.06</v>
          </cell>
          <cell r="L374">
            <v>500000</v>
          </cell>
          <cell r="M374">
            <v>500</v>
          </cell>
          <cell r="N374">
            <v>6.6002000000000001</v>
          </cell>
        </row>
        <row r="375">
          <cell r="C375" t="str">
            <v>INE028A16JJ3</v>
          </cell>
          <cell r="D375" t="str">
            <v>FI3369CD319</v>
          </cell>
          <cell r="E375" t="str">
            <v>COD</v>
          </cell>
          <cell r="F375" t="str">
            <v>Bank of Baroda</v>
          </cell>
          <cell r="G375" t="str">
            <v>Bank of Baroda COD MD 24-02-2026</v>
          </cell>
          <cell r="H375">
            <v>0</v>
          </cell>
          <cell r="I375" t="str">
            <v>24-02-2026</v>
          </cell>
          <cell r="J375" t="str">
            <v>IND A1+</v>
          </cell>
          <cell r="K375">
            <v>7.0000000000000007E-2</v>
          </cell>
          <cell r="L375">
            <v>500000</v>
          </cell>
          <cell r="M375">
            <v>500</v>
          </cell>
          <cell r="N375">
            <v>6.4398</v>
          </cell>
        </row>
        <row r="376">
          <cell r="C376" t="str">
            <v>INE028A16JR6</v>
          </cell>
          <cell r="D376" t="str">
            <v>FI3369CD336</v>
          </cell>
          <cell r="E376" t="str">
            <v>COD</v>
          </cell>
          <cell r="F376" t="str">
            <v>Bank of Baroda</v>
          </cell>
          <cell r="G376" t="str">
            <v>Bank of Baroda CD MD 25-05-2026</v>
          </cell>
          <cell r="H376">
            <v>0</v>
          </cell>
          <cell r="I376" t="str">
            <v>25-05-2026</v>
          </cell>
          <cell r="J376" t="str">
            <v>IND A1+</v>
          </cell>
          <cell r="K376">
            <v>0.31</v>
          </cell>
          <cell r="L376">
            <v>500000</v>
          </cell>
          <cell r="M376">
            <v>1000</v>
          </cell>
          <cell r="N376">
            <v>7.22</v>
          </cell>
        </row>
        <row r="377">
          <cell r="C377" t="str">
            <v>INE028A16KR4</v>
          </cell>
          <cell r="D377" t="str">
            <v>FI3369CD332</v>
          </cell>
          <cell r="E377" t="str">
            <v>COD</v>
          </cell>
          <cell r="F377" t="str">
            <v>Bank of Baroda</v>
          </cell>
          <cell r="G377" t="str">
            <v>Bank of Baroda CD MD 05-06-2026</v>
          </cell>
          <cell r="H377">
            <v>0</v>
          </cell>
          <cell r="I377" t="str">
            <v>05-06-2026</v>
          </cell>
          <cell r="J377" t="str">
            <v>IND A1+</v>
          </cell>
          <cell r="K377">
            <v>0.34</v>
          </cell>
          <cell r="L377">
            <v>500000</v>
          </cell>
          <cell r="M377">
            <v>2000</v>
          </cell>
          <cell r="N377">
            <v>7.2385999999999999</v>
          </cell>
        </row>
        <row r="378">
          <cell r="C378" t="str">
            <v>INE040A16GW7</v>
          </cell>
          <cell r="D378" t="str">
            <v>FI3310CD308</v>
          </cell>
          <cell r="E378" t="str">
            <v>COD</v>
          </cell>
          <cell r="F378" t="str">
            <v>HDFC Bank Ltd</v>
          </cell>
          <cell r="G378" t="str">
            <v>HDFC Bank Ltd CD MD 19-05-2026</v>
          </cell>
          <cell r="H378">
            <v>0</v>
          </cell>
          <cell r="I378" t="str">
            <v>19-05-2026</v>
          </cell>
          <cell r="J378" t="str">
            <v>CRISIL A1+</v>
          </cell>
          <cell r="K378">
            <v>0.3</v>
          </cell>
          <cell r="L378">
            <v>500000</v>
          </cell>
          <cell r="M378">
            <v>500</v>
          </cell>
          <cell r="N378">
            <v>7.24</v>
          </cell>
        </row>
        <row r="379">
          <cell r="C379" t="str">
            <v>INE040A16HN4</v>
          </cell>
          <cell r="D379" t="str">
            <v>FI3310CD314</v>
          </cell>
          <cell r="E379" t="str">
            <v>COD</v>
          </cell>
          <cell r="F379" t="str">
            <v>HDFC Bank Ltd</v>
          </cell>
          <cell r="G379" t="str">
            <v>HDFC Bank Ltd CD MD 11-09-2026</v>
          </cell>
          <cell r="H379">
            <v>0</v>
          </cell>
          <cell r="I379" t="str">
            <v>11-09-2026</v>
          </cell>
          <cell r="J379" t="str">
            <v>CRISIL A1+</v>
          </cell>
          <cell r="K379">
            <v>0.61</v>
          </cell>
          <cell r="L379">
            <v>500000</v>
          </cell>
          <cell r="M379">
            <v>500</v>
          </cell>
          <cell r="N379">
            <v>7.08</v>
          </cell>
        </row>
        <row r="380">
          <cell r="C380" t="str">
            <v>INE092T16YI0</v>
          </cell>
          <cell r="D380" t="str">
            <v>FI3437CD274</v>
          </cell>
          <cell r="E380" t="str">
            <v>COD</v>
          </cell>
          <cell r="F380" t="str">
            <v>IDFC First Bank Ltd</v>
          </cell>
          <cell r="G380" t="str">
            <v>IDFC First Bank Ltd COD MD 25-05-2026</v>
          </cell>
          <cell r="H380">
            <v>0</v>
          </cell>
          <cell r="I380" t="str">
            <v>25-05-2026</v>
          </cell>
          <cell r="J380" t="str">
            <v>CRISIL A1+</v>
          </cell>
          <cell r="K380">
            <v>0.31</v>
          </cell>
          <cell r="L380">
            <v>500000</v>
          </cell>
          <cell r="M380">
            <v>500</v>
          </cell>
          <cell r="N380">
            <v>7.37</v>
          </cell>
        </row>
        <row r="381">
          <cell r="C381" t="str">
            <v>INE095A16Y50</v>
          </cell>
          <cell r="D381" t="str">
            <v>FI3307CD342</v>
          </cell>
          <cell r="E381" t="str">
            <v>COD</v>
          </cell>
          <cell r="F381" t="str">
            <v>IndusInd Bank Ltd</v>
          </cell>
          <cell r="G381" t="str">
            <v>IndusInd Bank Ltd COD MD 04-02-2026</v>
          </cell>
          <cell r="H381">
            <v>0</v>
          </cell>
          <cell r="I381" t="str">
            <v>04-02-2026</v>
          </cell>
          <cell r="J381" t="str">
            <v>CRISIL A1+</v>
          </cell>
          <cell r="K381">
            <v>0.01</v>
          </cell>
          <cell r="L381">
            <v>500000</v>
          </cell>
          <cell r="M381">
            <v>1000</v>
          </cell>
          <cell r="N381">
            <v>6.6003999999999996</v>
          </cell>
        </row>
        <row r="382">
          <cell r="C382" t="str">
            <v>INE238AD6BO6</v>
          </cell>
          <cell r="D382" t="str">
            <v>FI3319CD551</v>
          </cell>
          <cell r="E382" t="str">
            <v>COD</v>
          </cell>
          <cell r="F382" t="str">
            <v>Axis Bank Ltd</v>
          </cell>
          <cell r="G382" t="str">
            <v>Axis Bank Ltd CD MD 26-11-2026</v>
          </cell>
          <cell r="H382">
            <v>0</v>
          </cell>
          <cell r="I382" t="str">
            <v>26-11-2026</v>
          </cell>
          <cell r="J382" t="str">
            <v>CRISIL A1+</v>
          </cell>
          <cell r="K382">
            <v>0.82</v>
          </cell>
          <cell r="L382">
            <v>500000</v>
          </cell>
          <cell r="M382">
            <v>800</v>
          </cell>
          <cell r="N382">
            <v>7.14</v>
          </cell>
        </row>
        <row r="383">
          <cell r="C383" t="str">
            <v>INE238AD6BP3</v>
          </cell>
          <cell r="D383" t="str">
            <v>FI3319CD553</v>
          </cell>
          <cell r="E383" t="str">
            <v>COD</v>
          </cell>
          <cell r="F383" t="str">
            <v>Axis Bank Ltd</v>
          </cell>
          <cell r="G383" t="str">
            <v>Axis Bank Ltd CD MD 27-11-2026</v>
          </cell>
          <cell r="H383">
            <v>0</v>
          </cell>
          <cell r="I383" t="str">
            <v>27-11-2026</v>
          </cell>
          <cell r="J383" t="str">
            <v>CRISIL A1+</v>
          </cell>
          <cell r="K383">
            <v>0.82</v>
          </cell>
          <cell r="L383">
            <v>500000</v>
          </cell>
          <cell r="M383">
            <v>500</v>
          </cell>
          <cell r="N383">
            <v>7.14</v>
          </cell>
        </row>
        <row r="384">
          <cell r="C384" t="str">
            <v>INE261F16975</v>
          </cell>
          <cell r="D384" t="str">
            <v>FI35NACD364</v>
          </cell>
          <cell r="E384" t="str">
            <v>COD</v>
          </cell>
          <cell r="F384" t="str">
            <v>National Bank for Agriculture &amp; Rural Development</v>
          </cell>
          <cell r="G384" t="str">
            <v>NABARD COD MD 10.03.2026</v>
          </cell>
          <cell r="H384">
            <v>0</v>
          </cell>
          <cell r="I384" t="str">
            <v>10-03-2026</v>
          </cell>
          <cell r="J384" t="str">
            <v>CRISIL A1+</v>
          </cell>
          <cell r="K384">
            <v>0.1</v>
          </cell>
          <cell r="L384">
            <v>500000</v>
          </cell>
          <cell r="M384">
            <v>500</v>
          </cell>
          <cell r="N384">
            <v>6.6497999999999999</v>
          </cell>
        </row>
        <row r="385">
          <cell r="C385" t="str">
            <v>INE261F16983</v>
          </cell>
          <cell r="D385" t="str">
            <v>FI35NACD366</v>
          </cell>
          <cell r="E385" t="str">
            <v>COD</v>
          </cell>
          <cell r="F385" t="str">
            <v>National Bank for Agriculture &amp; Rural Development</v>
          </cell>
          <cell r="G385" t="str">
            <v>NABARD CD MD 13-03-2026</v>
          </cell>
          <cell r="H385">
            <v>0</v>
          </cell>
          <cell r="I385" t="str">
            <v>13-03-2026</v>
          </cell>
          <cell r="J385" t="str">
            <v>CRISIL A1+</v>
          </cell>
          <cell r="K385">
            <v>0.11</v>
          </cell>
          <cell r="L385">
            <v>500000</v>
          </cell>
          <cell r="M385">
            <v>500</v>
          </cell>
          <cell r="N385">
            <v>6.6498999999999997</v>
          </cell>
        </row>
        <row r="386">
          <cell r="C386" t="str">
            <v>INE476A16A65</v>
          </cell>
          <cell r="D386" t="str">
            <v>FI3320CD495</v>
          </cell>
          <cell r="E386" t="str">
            <v>COD</v>
          </cell>
          <cell r="F386" t="str">
            <v>Canara Bank</v>
          </cell>
          <cell r="G386" t="str">
            <v>Canara Bank COD MD 24-02-2026</v>
          </cell>
          <cell r="H386">
            <v>0</v>
          </cell>
          <cell r="I386" t="str">
            <v>24-02-2026</v>
          </cell>
          <cell r="J386" t="str">
            <v>CRISIL A1+</v>
          </cell>
          <cell r="K386">
            <v>7.0000000000000007E-2</v>
          </cell>
          <cell r="L386">
            <v>500000</v>
          </cell>
          <cell r="M386">
            <v>500</v>
          </cell>
          <cell r="N386">
            <v>6.3994</v>
          </cell>
        </row>
        <row r="387">
          <cell r="C387" t="str">
            <v>INE476A16F03</v>
          </cell>
          <cell r="D387" t="str">
            <v>FI3320CD516</v>
          </cell>
          <cell r="E387" t="str">
            <v>COD</v>
          </cell>
          <cell r="F387" t="str">
            <v>Canara Bank</v>
          </cell>
          <cell r="G387" t="str">
            <v>Canara bank CD MD 29-05-2026</v>
          </cell>
          <cell r="H387">
            <v>0</v>
          </cell>
          <cell r="I387" t="str">
            <v>29-05-2026</v>
          </cell>
          <cell r="J387" t="str">
            <v>CRISIL A1+</v>
          </cell>
          <cell r="K387">
            <v>0.32</v>
          </cell>
          <cell r="L387">
            <v>500000</v>
          </cell>
          <cell r="M387">
            <v>1000</v>
          </cell>
          <cell r="N387">
            <v>7.2125000000000004</v>
          </cell>
        </row>
        <row r="388">
          <cell r="C388" t="str">
            <v>INE556F16BD2</v>
          </cell>
          <cell r="D388" t="str">
            <v>FI3405CD247</v>
          </cell>
          <cell r="E388" t="str">
            <v>COD</v>
          </cell>
          <cell r="F388" t="str">
            <v>Small Industries Development Bank of India</v>
          </cell>
          <cell r="G388" t="str">
            <v>Small Industries Development Bank of India COD MD 11-03-2026</v>
          </cell>
          <cell r="H388">
            <v>0</v>
          </cell>
          <cell r="I388" t="str">
            <v>11-03-2026</v>
          </cell>
          <cell r="J388" t="str">
            <v>CRISIL A1+</v>
          </cell>
          <cell r="K388">
            <v>0.11</v>
          </cell>
          <cell r="L388">
            <v>500000</v>
          </cell>
          <cell r="M388">
            <v>500</v>
          </cell>
          <cell r="N388">
            <v>6.6852</v>
          </cell>
        </row>
        <row r="389">
          <cell r="C389" t="str">
            <v>INE556F16BS0</v>
          </cell>
          <cell r="D389" t="str">
            <v>FI3405CD253</v>
          </cell>
          <cell r="E389" t="str">
            <v>COD</v>
          </cell>
          <cell r="F389" t="str">
            <v>Small Industries Development Bank of India</v>
          </cell>
          <cell r="G389" t="str">
            <v>Small Industries Development Bank of India COD MD 04-12-2026</v>
          </cell>
          <cell r="H389">
            <v>0</v>
          </cell>
          <cell r="I389" t="str">
            <v>04-12-2026</v>
          </cell>
          <cell r="J389" t="str">
            <v>CRISIL A1+</v>
          </cell>
          <cell r="K389">
            <v>0.84</v>
          </cell>
          <cell r="L389">
            <v>500000</v>
          </cell>
          <cell r="M389">
            <v>200</v>
          </cell>
          <cell r="N389">
            <v>7.2649999999999997</v>
          </cell>
        </row>
        <row r="390">
          <cell r="C390" t="str">
            <v>INE556F16BT8</v>
          </cell>
          <cell r="D390" t="str">
            <v>FI3405CD254</v>
          </cell>
          <cell r="E390" t="str">
            <v>COD</v>
          </cell>
          <cell r="F390" t="str">
            <v>Small Industries Development Bank of India</v>
          </cell>
          <cell r="G390" t="str">
            <v>Small Industries Development Bank of India COD MD 16-12-2026</v>
          </cell>
          <cell r="H390">
            <v>0</v>
          </cell>
          <cell r="I390" t="str">
            <v>16-12-2026</v>
          </cell>
          <cell r="J390" t="str">
            <v>CRISIL A1+</v>
          </cell>
          <cell r="K390">
            <v>0.87</v>
          </cell>
          <cell r="L390">
            <v>500000</v>
          </cell>
          <cell r="M390">
            <v>500</v>
          </cell>
          <cell r="N390">
            <v>7.2649999999999997</v>
          </cell>
        </row>
        <row r="391">
          <cell r="C391" t="str">
            <v>INE562A16PZ4</v>
          </cell>
          <cell r="D391" t="str">
            <v>FI3345CD329</v>
          </cell>
          <cell r="E391" t="str">
            <v>COD</v>
          </cell>
          <cell r="F391" t="str">
            <v>Indian Bank</v>
          </cell>
          <cell r="G391" t="str">
            <v>Indian Bank Ltd COD MD 05-06-2026</v>
          </cell>
          <cell r="H391">
            <v>0</v>
          </cell>
          <cell r="I391" t="str">
            <v>05-06-2026</v>
          </cell>
          <cell r="J391" t="str">
            <v>CRISIL A1+</v>
          </cell>
          <cell r="K391">
            <v>0.34</v>
          </cell>
          <cell r="L391">
            <v>500000</v>
          </cell>
          <cell r="M391">
            <v>1500</v>
          </cell>
          <cell r="N391">
            <v>7.2472000000000003</v>
          </cell>
        </row>
        <row r="392">
          <cell r="C392" t="str">
            <v>INE692A16JQ1</v>
          </cell>
          <cell r="D392" t="str">
            <v>FI3321CD292</v>
          </cell>
          <cell r="E392" t="str">
            <v>COD</v>
          </cell>
          <cell r="F392" t="str">
            <v>Union Bank of India</v>
          </cell>
          <cell r="G392" t="str">
            <v>Union Bank of India CD MD 25-06-2026</v>
          </cell>
          <cell r="H392">
            <v>0</v>
          </cell>
          <cell r="I392" t="str">
            <v>25-06-2026</v>
          </cell>
          <cell r="J392" t="str">
            <v>ICRA A1+</v>
          </cell>
          <cell r="K392">
            <v>0.4</v>
          </cell>
          <cell r="L392">
            <v>500000</v>
          </cell>
          <cell r="M392">
            <v>400</v>
          </cell>
          <cell r="N392">
            <v>7.15</v>
          </cell>
        </row>
        <row r="393">
          <cell r="C393" t="str">
            <v>INE692A16KG0</v>
          </cell>
          <cell r="D393" t="str">
            <v>FI3321CD291</v>
          </cell>
          <cell r="E393" t="str">
            <v>COD</v>
          </cell>
          <cell r="F393" t="str">
            <v>Union Bank of India</v>
          </cell>
          <cell r="G393" t="str">
            <v>Union Bank of India CD MD 26-05-2026</v>
          </cell>
          <cell r="H393">
            <v>0</v>
          </cell>
          <cell r="I393" t="str">
            <v>26-05-2026</v>
          </cell>
          <cell r="J393" t="str">
            <v>ICRA A1+</v>
          </cell>
          <cell r="K393">
            <v>0.32</v>
          </cell>
          <cell r="L393">
            <v>500000</v>
          </cell>
          <cell r="M393">
            <v>600</v>
          </cell>
          <cell r="N393">
            <v>7.2125000000000004</v>
          </cell>
        </row>
        <row r="394">
          <cell r="C394" t="str">
            <v>INE692A16KS5</v>
          </cell>
          <cell r="D394" t="str">
            <v>FI3321CD295</v>
          </cell>
          <cell r="E394" t="str">
            <v>COD</v>
          </cell>
          <cell r="F394" t="str">
            <v>Union Bank of India</v>
          </cell>
          <cell r="G394" t="str">
            <v>Union Bank of India CD MD 04-06-2026</v>
          </cell>
          <cell r="H394">
            <v>0</v>
          </cell>
          <cell r="I394" t="str">
            <v>04-06-2026</v>
          </cell>
          <cell r="J394" t="str">
            <v>ICRA A1+</v>
          </cell>
          <cell r="K394">
            <v>0.34</v>
          </cell>
          <cell r="L394">
            <v>500000</v>
          </cell>
          <cell r="M394">
            <v>1000</v>
          </cell>
          <cell r="N394">
            <v>7.1708999999999996</v>
          </cell>
        </row>
        <row r="395">
          <cell r="C395" t="str">
            <v>IN1520160194</v>
          </cell>
          <cell r="D395" t="str">
            <v>7.59GUSD150227</v>
          </cell>
          <cell r="E395" t="str">
            <v>GSE</v>
          </cell>
          <cell r="F395" t="str">
            <v>Govt. of India - GSec / TBL</v>
          </cell>
          <cell r="G395" t="str">
            <v>7.59% Gujarat State Government Securities 15/02/2027</v>
          </cell>
          <cell r="H395">
            <v>7.59</v>
          </cell>
          <cell r="I395" t="str">
            <v>15-02-2027</v>
          </cell>
          <cell r="J395" t="str">
            <v>Sovereign</v>
          </cell>
          <cell r="K395">
            <v>0.98540000000000005</v>
          </cell>
          <cell r="L395">
            <v>100</v>
          </cell>
          <cell r="M395">
            <v>2500000</v>
          </cell>
          <cell r="N395">
            <v>6.0545999999999998</v>
          </cell>
        </row>
        <row r="396">
          <cell r="C396" t="str">
            <v>IN2220160054</v>
          </cell>
          <cell r="D396" t="str">
            <v>7.58MH240826</v>
          </cell>
          <cell r="E396" t="str">
            <v>GSE</v>
          </cell>
          <cell r="F396" t="str">
            <v>Govt. of India - GSec / TBL</v>
          </cell>
          <cell r="G396" t="str">
            <v>7.58% MAHARASHTRA SDL 24/08/2026</v>
          </cell>
          <cell r="H396">
            <v>7.58</v>
          </cell>
          <cell r="I396" t="str">
            <v>24-08-2026</v>
          </cell>
          <cell r="J396" t="str">
            <v>Sovereign</v>
          </cell>
          <cell r="K396">
            <v>0.54579999999999995</v>
          </cell>
          <cell r="L396">
            <v>100</v>
          </cell>
          <cell r="M396">
            <v>1500000</v>
          </cell>
          <cell r="N396">
            <v>5.7915999999999999</v>
          </cell>
        </row>
        <row r="397">
          <cell r="C397" t="str">
            <v>INE020B08AC9</v>
          </cell>
          <cell r="D397" t="str">
            <v>UT47NC327</v>
          </cell>
          <cell r="E397" t="str">
            <v>NCD</v>
          </cell>
          <cell r="F397" t="str">
            <v>REC LTD</v>
          </cell>
          <cell r="G397" t="str">
            <v>7.54% REC Ltd NCD MD 30-12-2026</v>
          </cell>
          <cell r="H397">
            <v>7.54</v>
          </cell>
          <cell r="I397" t="str">
            <v>30-12-2026</v>
          </cell>
          <cell r="J397" t="str">
            <v>CRISIL AAA</v>
          </cell>
          <cell r="K397">
            <v>0.90959999999999996</v>
          </cell>
          <cell r="L397">
            <v>1000000</v>
          </cell>
          <cell r="M397">
            <v>250</v>
          </cell>
          <cell r="N397">
            <v>7.36</v>
          </cell>
        </row>
        <row r="398">
          <cell r="C398" t="str">
            <v>INE020B08ED9</v>
          </cell>
          <cell r="D398" t="str">
            <v>UT47NC322</v>
          </cell>
          <cell r="E398" t="str">
            <v>NCD</v>
          </cell>
          <cell r="F398" t="str">
            <v>REC LTD</v>
          </cell>
          <cell r="G398" t="str">
            <v>7.56% REC Ltd NCD MD 30-06-2026  SERIES  218-A</v>
          </cell>
          <cell r="H398">
            <v>7.56</v>
          </cell>
          <cell r="I398" t="str">
            <v>30-06-2026</v>
          </cell>
          <cell r="J398" t="str">
            <v>ICRA AAA</v>
          </cell>
          <cell r="K398">
            <v>0.40820000000000001</v>
          </cell>
          <cell r="L398">
            <v>100000</v>
          </cell>
          <cell r="M398">
            <v>8000</v>
          </cell>
          <cell r="N398">
            <v>7.35</v>
          </cell>
        </row>
        <row r="399">
          <cell r="C399" t="str">
            <v>INE020B08FF1</v>
          </cell>
          <cell r="D399" t="str">
            <v>UT47NC321</v>
          </cell>
          <cell r="E399" t="str">
            <v>NCD</v>
          </cell>
          <cell r="F399" t="str">
            <v>REC LTD</v>
          </cell>
          <cell r="G399" t="str">
            <v>7.56% REC LTD NCD MD 31-08-2027  236-B</v>
          </cell>
          <cell r="H399">
            <v>7.56</v>
          </cell>
          <cell r="I399" t="str">
            <v>31-08-2027</v>
          </cell>
          <cell r="J399" t="str">
            <v>ICRA AAA</v>
          </cell>
          <cell r="K399">
            <v>1.508</v>
          </cell>
          <cell r="L399">
            <v>100000</v>
          </cell>
          <cell r="M399">
            <v>1500</v>
          </cell>
          <cell r="N399">
            <v>7.16</v>
          </cell>
        </row>
        <row r="400">
          <cell r="C400" t="str">
            <v>INE071G07637</v>
          </cell>
          <cell r="D400" t="str">
            <v>ICH01NC207</v>
          </cell>
          <cell r="E400" t="str">
            <v>NCD</v>
          </cell>
          <cell r="F400" t="str">
            <v>ICICI Home Finance Company Ltd</v>
          </cell>
          <cell r="G400" t="str">
            <v>8.0610% ICICI Home Finance Co Ltd NCD MD 25.03.2026</v>
          </cell>
          <cell r="H400">
            <v>8.0609999999999999</v>
          </cell>
          <cell r="I400" t="str">
            <v>25-03-2026</v>
          </cell>
          <cell r="J400" t="str">
            <v>ICRA AAA</v>
          </cell>
          <cell r="K400">
            <v>0.14249999999999999</v>
          </cell>
          <cell r="L400">
            <v>100000</v>
          </cell>
          <cell r="M400">
            <v>5000</v>
          </cell>
          <cell r="N400">
            <v>6.7350000000000003</v>
          </cell>
        </row>
        <row r="401">
          <cell r="C401" t="str">
            <v>INE115A07RH4</v>
          </cell>
          <cell r="D401" t="str">
            <v>FILICNC380</v>
          </cell>
          <cell r="E401" t="str">
            <v>NCD</v>
          </cell>
          <cell r="F401" t="str">
            <v>LIC Housing Finance Ltd</v>
          </cell>
          <cell r="G401" t="str">
            <v>6.9% LIC Housing Finance Ltd NCD MD 17-09-2027</v>
          </cell>
          <cell r="H401">
            <v>6.9</v>
          </cell>
          <cell r="I401" t="str">
            <v>17-09-2027</v>
          </cell>
          <cell r="J401" t="str">
            <v>CRISIL AAA</v>
          </cell>
          <cell r="K401">
            <v>1.5599000000000001</v>
          </cell>
          <cell r="L401">
            <v>100000</v>
          </cell>
          <cell r="M401">
            <v>4500</v>
          </cell>
          <cell r="N401">
            <v>7.2350000000000003</v>
          </cell>
        </row>
        <row r="402">
          <cell r="C402" t="str">
            <v>INE121A07SN8</v>
          </cell>
          <cell r="D402" t="str">
            <v>FI3508NC225</v>
          </cell>
          <cell r="E402" t="str">
            <v>NCD</v>
          </cell>
          <cell r="F402" t="str">
            <v>Cholamandalam Investment and Finance Company Ltd</v>
          </cell>
          <cell r="G402" t="str">
            <v>7.38% Cholamandalam Investment and Finance Co Ltd NCD MD 28-05-2027</v>
          </cell>
          <cell r="H402">
            <v>7.38</v>
          </cell>
          <cell r="I402" t="str">
            <v>28-05-2027</v>
          </cell>
          <cell r="J402" t="str">
            <v>ICRA AA+</v>
          </cell>
          <cell r="K402">
            <v>1.2488999999999999</v>
          </cell>
          <cell r="L402">
            <v>100000</v>
          </cell>
          <cell r="M402">
            <v>1300</v>
          </cell>
          <cell r="N402">
            <v>7.6849999999999996</v>
          </cell>
        </row>
        <row r="403">
          <cell r="C403" t="str">
            <v>INE134E08LS5</v>
          </cell>
          <cell r="D403" t="str">
            <v>FI35PFNC368</v>
          </cell>
          <cell r="E403" t="str">
            <v>NCD</v>
          </cell>
          <cell r="F403" t="str">
            <v>Power Finance Corporation Ltd</v>
          </cell>
          <cell r="G403" t="str">
            <v>7.15% Power Finance Corporation Ltd NCD MD 08-09-2026 Bond series 217 B STRPP</v>
          </cell>
          <cell r="H403">
            <v>7.15</v>
          </cell>
          <cell r="I403" t="str">
            <v>08-09-2026</v>
          </cell>
          <cell r="J403" t="str">
            <v>CRISIL AAA</v>
          </cell>
          <cell r="K403">
            <v>0.6</v>
          </cell>
          <cell r="L403">
            <v>1000000</v>
          </cell>
          <cell r="M403">
            <v>250</v>
          </cell>
          <cell r="N403">
            <v>7.3650000000000002</v>
          </cell>
        </row>
        <row r="404">
          <cell r="C404" t="str">
            <v>INE248U07FW5</v>
          </cell>
          <cell r="D404" t="str">
            <v>FI35112NC200</v>
          </cell>
          <cell r="E404" t="str">
            <v>NCD</v>
          </cell>
          <cell r="F404" t="str">
            <v>360 One Prime Ltd</v>
          </cell>
          <cell r="G404" t="str">
            <v>8.95% 360 One Prime Ltd NCD MD 04-06-2027</v>
          </cell>
          <cell r="H404">
            <v>8.9499999999999993</v>
          </cell>
          <cell r="I404" t="str">
            <v>04-06-2027</v>
          </cell>
          <cell r="J404" t="str">
            <v>ICRA AA</v>
          </cell>
          <cell r="K404">
            <v>1.2554000000000001</v>
          </cell>
          <cell r="L404">
            <v>100000</v>
          </cell>
          <cell r="M404">
            <v>3100</v>
          </cell>
          <cell r="N404">
            <v>8.77</v>
          </cell>
        </row>
        <row r="405">
          <cell r="C405" t="str">
            <v>INE261F08DX0</v>
          </cell>
          <cell r="D405" t="str">
            <v>FI35NANC298</v>
          </cell>
          <cell r="E405" t="str">
            <v>NCD</v>
          </cell>
          <cell r="F405" t="str">
            <v>National Bank for Agriculture &amp; Rural Development</v>
          </cell>
          <cell r="G405" t="str">
            <v>7.58%  NABARD- NCD-31/07/2026 SERIES 23H</v>
          </cell>
          <cell r="H405">
            <v>7.58</v>
          </cell>
          <cell r="I405" t="str">
            <v>31-07-2026</v>
          </cell>
          <cell r="J405" t="str">
            <v>CRISIL AAA</v>
          </cell>
          <cell r="K405">
            <v>0.49320000000000003</v>
          </cell>
          <cell r="L405">
            <v>100000</v>
          </cell>
          <cell r="M405">
            <v>7500</v>
          </cell>
          <cell r="N405">
            <v>7.4124999999999996</v>
          </cell>
        </row>
        <row r="406">
          <cell r="C406" t="str">
            <v>INE261F08EA6</v>
          </cell>
          <cell r="D406" t="str">
            <v>FI35NANC300</v>
          </cell>
          <cell r="E406" t="str">
            <v>NCD</v>
          </cell>
          <cell r="F406" t="str">
            <v>National Bank for Agriculture &amp; Rural Development</v>
          </cell>
          <cell r="G406" t="str">
            <v>7.50% NABARD NCD 31-08-2026 SERIES 24A</v>
          </cell>
          <cell r="H406">
            <v>7.5</v>
          </cell>
          <cell r="I406" t="str">
            <v>31-08-2026</v>
          </cell>
          <cell r="J406" t="str">
            <v>ICRA AAA</v>
          </cell>
          <cell r="K406">
            <v>0.57809999999999995</v>
          </cell>
          <cell r="L406">
            <v>100000</v>
          </cell>
          <cell r="M406">
            <v>2500</v>
          </cell>
          <cell r="N406">
            <v>7.4010999999999996</v>
          </cell>
        </row>
        <row r="407">
          <cell r="C407" t="str">
            <v>INE261F08EF5</v>
          </cell>
          <cell r="D407" t="str">
            <v>FI35NANC304</v>
          </cell>
          <cell r="E407" t="str">
            <v>NCD</v>
          </cell>
          <cell r="F407" t="str">
            <v>National Bank for Agriculture &amp; Rural Development</v>
          </cell>
          <cell r="G407" t="str">
            <v>7.80% NABARD NCD MD 15-03-2027 Bonds Series 24E</v>
          </cell>
          <cell r="H407">
            <v>7.8</v>
          </cell>
          <cell r="I407" t="str">
            <v>15-03-2027</v>
          </cell>
          <cell r="J407" t="str">
            <v>ICRA AAA</v>
          </cell>
          <cell r="K407">
            <v>1.0430999999999999</v>
          </cell>
          <cell r="L407">
            <v>100000</v>
          </cell>
          <cell r="M407">
            <v>2500</v>
          </cell>
          <cell r="N407">
            <v>7.19</v>
          </cell>
        </row>
        <row r="408">
          <cell r="C408" t="str">
            <v>INE261F08EI9</v>
          </cell>
          <cell r="D408" t="str">
            <v>FI35NANC312</v>
          </cell>
          <cell r="E408" t="str">
            <v>NCD</v>
          </cell>
          <cell r="F408" t="str">
            <v>National Bank for Agriculture &amp; Rural Development</v>
          </cell>
          <cell r="G408" t="str">
            <v>7.70% NABARD NCD MD 30-09-2027 Bond Series 25A</v>
          </cell>
          <cell r="H408">
            <v>7.7</v>
          </cell>
          <cell r="I408" t="str">
            <v>30-09-2027</v>
          </cell>
          <cell r="J408" t="str">
            <v>ICRA AAA</v>
          </cell>
          <cell r="K408">
            <v>1.5891</v>
          </cell>
          <cell r="L408">
            <v>100000</v>
          </cell>
          <cell r="M408">
            <v>2000</v>
          </cell>
          <cell r="N408">
            <v>7.19</v>
          </cell>
        </row>
        <row r="409">
          <cell r="C409" t="str">
            <v>INE403D08231</v>
          </cell>
          <cell r="D409" t="str">
            <v>UT4825NC201</v>
          </cell>
          <cell r="E409" t="str">
            <v>NCD</v>
          </cell>
          <cell r="F409" t="str">
            <v>Bharti Telecom Ltd</v>
          </cell>
          <cell r="G409" t="str">
            <v>8.65% Bharti Telecom Ltd NCD MD 05-11-2027 Debentures (Series XIX)</v>
          </cell>
          <cell r="H409">
            <v>8.65</v>
          </cell>
          <cell r="I409" t="str">
            <v>05-11-2027</v>
          </cell>
          <cell r="J409" t="str">
            <v>CRISIL AAA</v>
          </cell>
          <cell r="K409">
            <v>1.6798999999999999</v>
          </cell>
          <cell r="L409">
            <v>100000</v>
          </cell>
          <cell r="M409">
            <v>500</v>
          </cell>
          <cell r="N409">
            <v>7.73</v>
          </cell>
        </row>
        <row r="410">
          <cell r="C410" t="str">
            <v>INE403D08272</v>
          </cell>
          <cell r="D410" t="str">
            <v>UT4825NC203</v>
          </cell>
          <cell r="E410" t="str">
            <v>NCD</v>
          </cell>
          <cell r="F410" t="str">
            <v>Bharti Telecom Ltd</v>
          </cell>
          <cell r="G410" t="str">
            <v>7.35% Bharti Telecom Ltd NCD MD 15-10-2027 Series XXV</v>
          </cell>
          <cell r="H410">
            <v>7.35</v>
          </cell>
          <cell r="I410" t="str">
            <v>15-10-2027</v>
          </cell>
          <cell r="J410" t="str">
            <v>CRISIL AAA</v>
          </cell>
          <cell r="K410">
            <v>1.6327</v>
          </cell>
          <cell r="L410">
            <v>100000</v>
          </cell>
          <cell r="M410">
            <v>2000</v>
          </cell>
          <cell r="N410">
            <v>7.73</v>
          </cell>
        </row>
        <row r="411">
          <cell r="C411" t="str">
            <v>INE414G07JL7</v>
          </cell>
          <cell r="D411" t="str">
            <v>FI3545NC203</v>
          </cell>
          <cell r="E411" t="str">
            <v>NCD</v>
          </cell>
          <cell r="F411" t="str">
            <v>Muthoot Finance Ltd</v>
          </cell>
          <cell r="G411" t="str">
            <v>8.65% Muthoot Finance Ltd NCD MD 31-01-2028</v>
          </cell>
          <cell r="H411">
            <v>8.65</v>
          </cell>
          <cell r="I411" t="str">
            <v>31-01-2028</v>
          </cell>
          <cell r="J411" t="str">
            <v>ICRA AA+</v>
          </cell>
          <cell r="K411">
            <v>1.9180999999999999</v>
          </cell>
          <cell r="L411">
            <v>100000</v>
          </cell>
          <cell r="M411">
            <v>1500</v>
          </cell>
          <cell r="N411">
            <v>8.0150000000000006</v>
          </cell>
        </row>
        <row r="412">
          <cell r="C412" t="str">
            <v>INE414G07JM5</v>
          </cell>
          <cell r="D412" t="str">
            <v>FI3545NC207</v>
          </cell>
          <cell r="E412" t="str">
            <v>NCD</v>
          </cell>
          <cell r="F412" t="str">
            <v>Muthoot Finance Ltd</v>
          </cell>
          <cell r="G412" t="str">
            <v>8.6% Muthoot Finance Ltd NCD MD 02-03-2028</v>
          </cell>
          <cell r="H412">
            <v>8.6</v>
          </cell>
          <cell r="I412" t="str">
            <v>02-03-2028</v>
          </cell>
          <cell r="J412" t="str">
            <v>CRISIL AA+</v>
          </cell>
          <cell r="K412">
            <v>1.8567</v>
          </cell>
          <cell r="L412">
            <v>100000</v>
          </cell>
          <cell r="M412">
            <v>2500</v>
          </cell>
          <cell r="N412">
            <v>8.0150000000000006</v>
          </cell>
        </row>
        <row r="413">
          <cell r="C413" t="str">
            <v>INE556F08KH1</v>
          </cell>
          <cell r="D413" t="str">
            <v>FI3405NC236</v>
          </cell>
          <cell r="E413" t="str">
            <v>NCD</v>
          </cell>
          <cell r="F413" t="str">
            <v>Small Industries Development Bank of India</v>
          </cell>
          <cell r="G413" t="str">
            <v>7.43%  Small Industries Development Bank of India NCD MD 31-08-2026 SERIES I</v>
          </cell>
          <cell r="H413">
            <v>7.43</v>
          </cell>
          <cell r="I413" t="str">
            <v>31-08-2026</v>
          </cell>
          <cell r="J413" t="str">
            <v>CRISIL AAA</v>
          </cell>
          <cell r="K413">
            <v>0.57809999999999995</v>
          </cell>
          <cell r="L413">
            <v>100000</v>
          </cell>
          <cell r="M413">
            <v>1000</v>
          </cell>
          <cell r="N413">
            <v>7.4172000000000002</v>
          </cell>
        </row>
        <row r="414">
          <cell r="C414" t="str">
            <v>INE556F08KI9</v>
          </cell>
          <cell r="D414" t="str">
            <v>FI3405NC237</v>
          </cell>
          <cell r="E414" t="str">
            <v>NCD</v>
          </cell>
          <cell r="F414" t="str">
            <v>Small Industries Development Bank of India</v>
          </cell>
          <cell r="G414" t="str">
            <v>7.44% Small Industries Development Bank of India NCD MD 04-09-2026 Series 11 of FY 2023-24</v>
          </cell>
          <cell r="H414">
            <v>7.44</v>
          </cell>
          <cell r="I414" t="str">
            <v>04-09-2026</v>
          </cell>
          <cell r="J414" t="str">
            <v>CRISIL AAA</v>
          </cell>
          <cell r="K414">
            <v>0.58899999999999997</v>
          </cell>
          <cell r="L414">
            <v>100000</v>
          </cell>
          <cell r="M414">
            <v>2500</v>
          </cell>
          <cell r="N414">
            <v>7.415</v>
          </cell>
        </row>
        <row r="415">
          <cell r="C415" t="str">
            <v>INE556F08KJ7</v>
          </cell>
          <cell r="D415" t="str">
            <v>FI3405NC240</v>
          </cell>
          <cell r="E415" t="str">
            <v>NCD</v>
          </cell>
          <cell r="F415" t="str">
            <v>Small Industries Development Bank of India</v>
          </cell>
          <cell r="G415" t="str">
            <v>7.55%  Small Industries Development Bank of India NCD MD 22.09.2026 SERIES 111</v>
          </cell>
          <cell r="H415">
            <v>7.55</v>
          </cell>
          <cell r="I415" t="str">
            <v>22-09-2026</v>
          </cell>
          <cell r="J415" t="str">
            <v>CRISIL AAA</v>
          </cell>
          <cell r="K415">
            <v>0.63839999999999997</v>
          </cell>
          <cell r="L415">
            <v>100000</v>
          </cell>
          <cell r="M415">
            <v>2500</v>
          </cell>
          <cell r="N415">
            <v>7.3849999999999998</v>
          </cell>
        </row>
        <row r="416">
          <cell r="C416" t="str">
            <v>INE721A07SB0</v>
          </cell>
          <cell r="D416" t="str">
            <v>FI3539NC202</v>
          </cell>
          <cell r="E416" t="str">
            <v>NCD</v>
          </cell>
          <cell r="F416" t="str">
            <v>Shriram Finance Ltd</v>
          </cell>
          <cell r="G416" t="str">
            <v>9.20% Shriram Finance Limited NCD MD 22-05-2026 Series/Tranche: Series PPD XXI 24-25 Option 2</v>
          </cell>
          <cell r="H416">
            <v>9.1999999999999993</v>
          </cell>
          <cell r="I416" t="str">
            <v>22-05-2026</v>
          </cell>
          <cell r="J416" t="str">
            <v>CRISIL AA+</v>
          </cell>
          <cell r="K416">
            <v>0.3014</v>
          </cell>
          <cell r="L416">
            <v>100000</v>
          </cell>
          <cell r="M416">
            <v>3000</v>
          </cell>
          <cell r="N416">
            <v>7.7275</v>
          </cell>
        </row>
        <row r="417">
          <cell r="C417" t="str">
            <v>INE756I07EJ2</v>
          </cell>
          <cell r="D417" t="str">
            <v>FI3553NC217</v>
          </cell>
          <cell r="E417" t="str">
            <v>NCD</v>
          </cell>
          <cell r="F417" t="str">
            <v>HDB Financial Services Ltd</v>
          </cell>
          <cell r="G417" t="str">
            <v>7.65% HDB Financial Services NCD MD 10-09-2027</v>
          </cell>
          <cell r="H417">
            <v>7.65</v>
          </cell>
          <cell r="I417" t="str">
            <v>10-09-2027</v>
          </cell>
          <cell r="J417" t="str">
            <v>CRISIL AAA</v>
          </cell>
          <cell r="K417">
            <v>1.5348999999999999</v>
          </cell>
          <cell r="L417">
            <v>1000000</v>
          </cell>
          <cell r="M417">
            <v>250</v>
          </cell>
          <cell r="N417">
            <v>7.5350000000000001</v>
          </cell>
        </row>
        <row r="418">
          <cell r="C418" t="str">
            <v>INE756I07EN4</v>
          </cell>
          <cell r="D418" t="str">
            <v>FI3553NC216</v>
          </cell>
          <cell r="E418" t="str">
            <v>NCD</v>
          </cell>
          <cell r="F418" t="str">
            <v>HDB Financial Services Ltd</v>
          </cell>
          <cell r="G418" t="str">
            <v>7.84% HDB Financial Services NCD MD 14-07-2026</v>
          </cell>
          <cell r="H418">
            <v>7.84</v>
          </cell>
          <cell r="I418" t="str">
            <v>14-07-2026</v>
          </cell>
          <cell r="J418" t="str">
            <v>CRISIL AAA</v>
          </cell>
          <cell r="K418">
            <v>0.4466</v>
          </cell>
          <cell r="L418">
            <v>1000000</v>
          </cell>
          <cell r="M418">
            <v>150</v>
          </cell>
          <cell r="N418">
            <v>7.5362</v>
          </cell>
        </row>
        <row r="419">
          <cell r="C419" t="str">
            <v>IN002025X331</v>
          </cell>
          <cell r="D419" t="str">
            <v>91TBL120226</v>
          </cell>
          <cell r="E419" t="str">
            <v>TBL</v>
          </cell>
          <cell r="F419" t="str">
            <v>Govt. of India - GSec / TBL</v>
          </cell>
          <cell r="G419" t="str">
            <v>91 Days - T Bill - 12/02/2026</v>
          </cell>
          <cell r="H419">
            <v>0</v>
          </cell>
          <cell r="I419" t="str">
            <v>12-02-2026</v>
          </cell>
          <cell r="J419" t="str">
            <v>Sovereign</v>
          </cell>
          <cell r="K419">
            <v>0.03</v>
          </cell>
          <cell r="L419">
            <v>100</v>
          </cell>
          <cell r="M419">
            <v>2500000</v>
          </cell>
          <cell r="N419">
            <v>5.0999999999999996</v>
          </cell>
        </row>
        <row r="420">
          <cell r="C420" t="str">
            <v>IN002025X356</v>
          </cell>
          <cell r="D420" t="str">
            <v>91TBL260226</v>
          </cell>
          <cell r="E420" t="str">
            <v>TBL</v>
          </cell>
          <cell r="F420" t="str">
            <v>Govt. of India - GSec / TBL</v>
          </cell>
          <cell r="G420" t="str">
            <v>91 Days - T Bill - 26/02/2026</v>
          </cell>
          <cell r="H420">
            <v>0</v>
          </cell>
          <cell r="I420" t="str">
            <v>26-02-2026</v>
          </cell>
          <cell r="J420" t="str">
            <v>Sovereign</v>
          </cell>
          <cell r="K420">
            <v>7.0000000000000007E-2</v>
          </cell>
          <cell r="L420">
            <v>100</v>
          </cell>
          <cell r="M420">
            <v>3000000</v>
          </cell>
          <cell r="N420">
            <v>5.0999999999999996</v>
          </cell>
        </row>
        <row r="421">
          <cell r="C421" t="str">
            <v>INE494B04019</v>
          </cell>
          <cell r="D421" t="str">
            <v>AU0505NCRPS</v>
          </cell>
          <cell r="E421" t="str">
            <v>RPRF</v>
          </cell>
          <cell r="F421" t="str">
            <v>TVS Motor Company Ltd</v>
          </cell>
          <cell r="G421" t="str">
            <v>TVS Motor Company Ltd 6.00% (Cumulative Non-Convertible Redeemable Preference Share) 01-Sep-2026</v>
          </cell>
          <cell r="H421">
            <v>0</v>
          </cell>
          <cell r="I421" t="str">
            <v>01-09-2026</v>
          </cell>
          <cell r="J421"/>
          <cell r="K421">
            <v>0.58082199999999995</v>
          </cell>
          <cell r="L421">
            <v>10</v>
          </cell>
          <cell r="M421">
            <v>65256</v>
          </cell>
          <cell r="N421">
            <v>6.3449999999999998</v>
          </cell>
        </row>
        <row r="422">
          <cell r="C422" t="str">
            <v>INE494B04019</v>
          </cell>
          <cell r="D422" t="str">
            <v>AU0505NCRPS</v>
          </cell>
          <cell r="E422" t="str">
            <v>RPRF</v>
          </cell>
          <cell r="F422" t="str">
            <v>TVS Motor Company Ltd</v>
          </cell>
          <cell r="G422" t="str">
            <v>TVS Motor Company Ltd 6.00% (Cumulative Non-Convertible Redeemable Preference Share) 01-Sep-2026</v>
          </cell>
          <cell r="H422">
            <v>0</v>
          </cell>
          <cell r="I422" t="str">
            <v>01-09-2026</v>
          </cell>
          <cell r="J422"/>
          <cell r="K422">
            <v>0.58082199999999995</v>
          </cell>
          <cell r="L422">
            <v>10</v>
          </cell>
          <cell r="M422">
            <v>1115212</v>
          </cell>
          <cell r="N422">
            <v>6.3449999999999998</v>
          </cell>
        </row>
        <row r="423">
          <cell r="C423" t="str">
            <v>INF0RQ622028</v>
          </cell>
          <cell r="D423" t="str">
            <v>CDMDF23</v>
          </cell>
          <cell r="E423" t="str">
            <v>CDMDF</v>
          </cell>
          <cell r="F423" t="str">
            <v>Corporate Debt Market Development Fund</v>
          </cell>
          <cell r="G423" t="str">
            <v>Corporate Debt Market Development Fund - Class A2</v>
          </cell>
          <cell r="H423">
            <v>0</v>
          </cell>
          <cell r="I423"/>
          <cell r="J423"/>
          <cell r="K423">
            <v>0</v>
          </cell>
          <cell r="L423">
            <v>10000</v>
          </cell>
          <cell r="M423">
            <v>112.994</v>
          </cell>
          <cell r="N423">
            <v>0</v>
          </cell>
        </row>
        <row r="424">
          <cell r="C424" t="str">
            <v>IN0020240126</v>
          </cell>
          <cell r="D424" t="str">
            <v>6.79GSE071034</v>
          </cell>
          <cell r="E424" t="str">
            <v>GSE</v>
          </cell>
          <cell r="F424" t="str">
            <v>Govt. of India - GSec / TBL</v>
          </cell>
          <cell r="G424" t="str">
            <v>6.79% Central Government Securities 07/10/2034</v>
          </cell>
          <cell r="H424">
            <v>6.79</v>
          </cell>
          <cell r="I424" t="str">
            <v>07-10-2034</v>
          </cell>
          <cell r="J424" t="str">
            <v>Sovereign</v>
          </cell>
          <cell r="K424">
            <v>6.5663999999999998</v>
          </cell>
          <cell r="L424">
            <v>100</v>
          </cell>
          <cell r="M424">
            <v>1000000</v>
          </cell>
          <cell r="N424">
            <v>6.8475000000000001</v>
          </cell>
        </row>
        <row r="425">
          <cell r="C425" t="str">
            <v>IN0020250091</v>
          </cell>
          <cell r="D425" t="str">
            <v>6.48GSE061035</v>
          </cell>
          <cell r="E425" t="str">
            <v>GSE</v>
          </cell>
          <cell r="F425" t="str">
            <v>Govt. of India - GSec / TBL</v>
          </cell>
          <cell r="G425" t="str">
            <v>6.48% Central Government Securities 06/10/2035</v>
          </cell>
          <cell r="H425">
            <v>6.48</v>
          </cell>
          <cell r="I425" t="str">
            <v>06-10-2035</v>
          </cell>
          <cell r="J425" t="str">
            <v>Sovereign</v>
          </cell>
          <cell r="K425">
            <v>7.1700999999999997</v>
          </cell>
          <cell r="L425">
            <v>100</v>
          </cell>
          <cell r="M425">
            <v>200000</v>
          </cell>
          <cell r="N425">
            <v>6.8072999999999997</v>
          </cell>
        </row>
        <row r="426">
          <cell r="C426" t="str">
            <v>IN3120230484</v>
          </cell>
          <cell r="D426" t="str">
            <v>7.44TNSG20034</v>
          </cell>
          <cell r="E426" t="str">
            <v>GSE</v>
          </cell>
          <cell r="F426" t="str">
            <v>Govt. of India - GSec / TBL</v>
          </cell>
          <cell r="G426" t="str">
            <v>7.44% Tamil Nadu State Government Securities -20/03/2034</v>
          </cell>
          <cell r="H426">
            <v>7.44</v>
          </cell>
          <cell r="I426" t="str">
            <v>20-03-2034</v>
          </cell>
          <cell r="J426" t="str">
            <v>Sovereign</v>
          </cell>
          <cell r="K426">
            <v>6.0918000000000001</v>
          </cell>
          <cell r="L426">
            <v>100</v>
          </cell>
          <cell r="M426">
            <v>230000</v>
          </cell>
          <cell r="N426">
            <v>7.4748000000000001</v>
          </cell>
        </row>
        <row r="427">
          <cell r="C427" t="str">
            <v>IN3120240640</v>
          </cell>
          <cell r="D427" t="str">
            <v>7.00TNSG120329</v>
          </cell>
          <cell r="E427" t="str">
            <v>GSE</v>
          </cell>
          <cell r="F427" t="str">
            <v>Govt. of India - GSec / TBL</v>
          </cell>
          <cell r="G427" t="str">
            <v>7.00% Tamil Nadu State Government Securities - 12/03/2029</v>
          </cell>
          <cell r="H427">
            <v>7</v>
          </cell>
          <cell r="I427" t="str">
            <v>12-03-2029</v>
          </cell>
          <cell r="J427" t="str">
            <v>Sovereign</v>
          </cell>
          <cell r="K427">
            <v>2.7803</v>
          </cell>
          <cell r="L427">
            <v>100</v>
          </cell>
          <cell r="M427">
            <v>500000</v>
          </cell>
          <cell r="N427">
            <v>6.7656999999999998</v>
          </cell>
        </row>
        <row r="428">
          <cell r="C428" t="str">
            <v>INE020B08FW6</v>
          </cell>
          <cell r="D428" t="str">
            <v>UT47NC326</v>
          </cell>
          <cell r="E428" t="str">
            <v>NCD</v>
          </cell>
          <cell r="F428" t="str">
            <v>REC LTD</v>
          </cell>
          <cell r="G428" t="str">
            <v>6.52% REC Ltd NCD MD 31-01-2028 Series 248 (A)</v>
          </cell>
          <cell r="H428">
            <v>6.52</v>
          </cell>
          <cell r="I428" t="str">
            <v>31-01-2028</v>
          </cell>
          <cell r="J428" t="str">
            <v>ICRA AAA</v>
          </cell>
          <cell r="K428">
            <v>1.9358</v>
          </cell>
          <cell r="L428">
            <v>100000</v>
          </cell>
          <cell r="M428">
            <v>100</v>
          </cell>
          <cell r="N428">
            <v>7.0467000000000004</v>
          </cell>
        </row>
        <row r="429">
          <cell r="C429" t="str">
            <v>INE121A07SN8</v>
          </cell>
          <cell r="D429" t="str">
            <v>FI3508NC225</v>
          </cell>
          <cell r="E429" t="str">
            <v>NCD</v>
          </cell>
          <cell r="F429" t="str">
            <v>Cholamandalam Investment and Finance Company Ltd</v>
          </cell>
          <cell r="G429" t="str">
            <v>7.38% Cholamandalam Investment and Finance Co Ltd NCD MD 28-05-2027</v>
          </cell>
          <cell r="H429">
            <v>7.38</v>
          </cell>
          <cell r="I429" t="str">
            <v>28-05-2027</v>
          </cell>
          <cell r="J429" t="str">
            <v>ICRA AA+</v>
          </cell>
          <cell r="K429">
            <v>1.2488999999999999</v>
          </cell>
          <cell r="L429">
            <v>100000</v>
          </cell>
          <cell r="M429">
            <v>200</v>
          </cell>
          <cell r="N429">
            <v>7.6849999999999996</v>
          </cell>
        </row>
        <row r="430">
          <cell r="C430" t="str">
            <v>INE134E08NS1</v>
          </cell>
          <cell r="D430" t="str">
            <v>FI35PFCNC375</v>
          </cell>
          <cell r="E430" t="str">
            <v>NCD</v>
          </cell>
          <cell r="F430" t="str">
            <v>Power Finance Corporation Ltd</v>
          </cell>
          <cell r="G430" t="str">
            <v>6.61% Power Finance Corporation Ltd NCD MD 15-07-2028</v>
          </cell>
          <cell r="H430">
            <v>6.61</v>
          </cell>
          <cell r="I430" t="str">
            <v>15-07-2028</v>
          </cell>
          <cell r="J430" t="str">
            <v>ICRA AAA</v>
          </cell>
          <cell r="K430">
            <v>2.2399</v>
          </cell>
          <cell r="L430">
            <v>100000</v>
          </cell>
          <cell r="M430">
            <v>200</v>
          </cell>
          <cell r="N430">
            <v>7.1050000000000004</v>
          </cell>
        </row>
        <row r="431">
          <cell r="C431" t="str">
            <v>INE233A08121</v>
          </cell>
          <cell r="D431" t="str">
            <v>CH2208BNC200</v>
          </cell>
          <cell r="E431" t="str">
            <v>NCD</v>
          </cell>
          <cell r="F431" t="str">
            <v>Godrej Industries Ltd</v>
          </cell>
          <cell r="G431" t="str">
            <v>8.36% GODREJ INDUSTRIES LTD NCD MD 28-08-2026</v>
          </cell>
          <cell r="H431">
            <v>8.36</v>
          </cell>
          <cell r="I431" t="str">
            <v>28-08-2026</v>
          </cell>
          <cell r="J431" t="str">
            <v>ICRA AA+</v>
          </cell>
          <cell r="K431">
            <v>0.56989999999999996</v>
          </cell>
          <cell r="L431">
            <v>100000</v>
          </cell>
          <cell r="M431">
            <v>100</v>
          </cell>
          <cell r="N431">
            <v>7.875</v>
          </cell>
        </row>
        <row r="432">
          <cell r="C432" t="str">
            <v>INE248U07FW5</v>
          </cell>
          <cell r="D432" t="str">
            <v>FI35112NC200</v>
          </cell>
          <cell r="E432" t="str">
            <v>NCD</v>
          </cell>
          <cell r="F432" t="str">
            <v>360 One Prime Ltd</v>
          </cell>
          <cell r="G432" t="str">
            <v>8.95% 360 One Prime Ltd NCD MD 04-06-2027</v>
          </cell>
          <cell r="H432">
            <v>8.9499999999999993</v>
          </cell>
          <cell r="I432" t="str">
            <v>04-06-2027</v>
          </cell>
          <cell r="J432" t="str">
            <v>ICRA AA</v>
          </cell>
          <cell r="K432">
            <v>1.2554000000000001</v>
          </cell>
          <cell r="L432">
            <v>100000</v>
          </cell>
          <cell r="M432">
            <v>100</v>
          </cell>
          <cell r="N432">
            <v>8.77</v>
          </cell>
        </row>
        <row r="433">
          <cell r="C433" t="str">
            <v>INE414G07JL7</v>
          </cell>
          <cell r="D433" t="str">
            <v>FI3545NC203</v>
          </cell>
          <cell r="E433" t="str">
            <v>NCD</v>
          </cell>
          <cell r="F433" t="str">
            <v>Muthoot Finance Ltd</v>
          </cell>
          <cell r="G433" t="str">
            <v>8.65% Muthoot Finance Ltd NCD MD 31-01-2028</v>
          </cell>
          <cell r="H433">
            <v>8.65</v>
          </cell>
          <cell r="I433" t="str">
            <v>31-01-2028</v>
          </cell>
          <cell r="J433" t="str">
            <v>ICRA AA+</v>
          </cell>
          <cell r="K433">
            <v>1.9180999999999999</v>
          </cell>
          <cell r="L433">
            <v>100000</v>
          </cell>
          <cell r="M433">
            <v>150</v>
          </cell>
          <cell r="N433">
            <v>8.0150000000000006</v>
          </cell>
        </row>
        <row r="434">
          <cell r="C434" t="str">
            <v>INE477A07373</v>
          </cell>
          <cell r="D434" t="str">
            <v>FI3427NC200</v>
          </cell>
          <cell r="E434" t="str">
            <v>NCD</v>
          </cell>
          <cell r="F434" t="str">
            <v>Can Fin Homes Ltd</v>
          </cell>
          <cell r="G434" t="str">
            <v>8.45% Can Fin Homes Ltd NCD MD 27-05-2026</v>
          </cell>
          <cell r="H434">
            <v>8.4499999999999993</v>
          </cell>
          <cell r="I434" t="str">
            <v>27-05-2026</v>
          </cell>
          <cell r="J434" t="str">
            <v>IND AAA</v>
          </cell>
          <cell r="K434">
            <v>0.29609999999999997</v>
          </cell>
          <cell r="L434">
            <v>100000</v>
          </cell>
          <cell r="M434">
            <v>100</v>
          </cell>
          <cell r="N434">
            <v>7.53</v>
          </cell>
        </row>
        <row r="435">
          <cell r="C435" t="str">
            <v>INE477A07415</v>
          </cell>
          <cell r="D435" t="str">
            <v>FI3427NC201</v>
          </cell>
          <cell r="E435" t="str">
            <v>NCD</v>
          </cell>
          <cell r="F435" t="str">
            <v>Can Fin Homes Ltd</v>
          </cell>
          <cell r="G435" t="str">
            <v>8.09% Can Fin Homes Ltd NCD MD 04-01-2027</v>
          </cell>
          <cell r="H435">
            <v>8.09</v>
          </cell>
          <cell r="I435" t="str">
            <v>04-01-2027</v>
          </cell>
          <cell r="J435" t="str">
            <v>ICRA AAA</v>
          </cell>
          <cell r="K435">
            <v>0.92330000000000001</v>
          </cell>
          <cell r="L435">
            <v>100000</v>
          </cell>
          <cell r="M435">
            <v>100</v>
          </cell>
          <cell r="N435">
            <v>7.3949999999999996</v>
          </cell>
        </row>
        <row r="436">
          <cell r="C436" t="str">
            <v>INE556F08KS8</v>
          </cell>
          <cell r="D436" t="str">
            <v>FI3405NC242</v>
          </cell>
          <cell r="E436" t="str">
            <v>NCD</v>
          </cell>
          <cell r="F436" t="str">
            <v>Small Industries Development Bank of India</v>
          </cell>
          <cell r="G436" t="str">
            <v>7.34% Small Industries Development Bank of India NCD MD 26-02-2029 Series III</v>
          </cell>
          <cell r="H436">
            <v>7.34</v>
          </cell>
          <cell r="I436" t="str">
            <v>26-02-2029</v>
          </cell>
          <cell r="J436" t="str">
            <v>CRISIL AAA</v>
          </cell>
          <cell r="K436">
            <v>2.7881999999999998</v>
          </cell>
          <cell r="L436">
            <v>100000</v>
          </cell>
          <cell r="M436">
            <v>100</v>
          </cell>
          <cell r="N436">
            <v>7.2858999999999998</v>
          </cell>
        </row>
        <row r="437">
          <cell r="C437" t="str">
            <v>INE572E07258</v>
          </cell>
          <cell r="D437" t="str">
            <v>FI3333NC207</v>
          </cell>
          <cell r="E437" t="str">
            <v>NCD</v>
          </cell>
          <cell r="F437" t="str">
            <v>PNB Housing Finance Ltd</v>
          </cell>
          <cell r="G437" t="str">
            <v>7.28% PNB Housing Finance Limited NCD 05-06-2028 Series LXXII</v>
          </cell>
          <cell r="H437">
            <v>7.28</v>
          </cell>
          <cell r="I437" t="str">
            <v>05-06-2028</v>
          </cell>
          <cell r="J437" t="str">
            <v>CARE AA+</v>
          </cell>
          <cell r="K437">
            <v>2.2038000000000002</v>
          </cell>
          <cell r="L437">
            <v>100000</v>
          </cell>
          <cell r="M437">
            <v>100</v>
          </cell>
          <cell r="N437">
            <v>7.5284000000000004</v>
          </cell>
        </row>
        <row r="438">
          <cell r="C438" t="str">
            <v>INE756I07FG5</v>
          </cell>
          <cell r="D438" t="str">
            <v>FI3553NC218</v>
          </cell>
          <cell r="E438" t="str">
            <v>NCD</v>
          </cell>
          <cell r="F438" t="str">
            <v>HDB Financial Services Ltd</v>
          </cell>
          <cell r="G438" t="str">
            <v>7.4091% HDB Financial Services NCD MD 05-06-2028</v>
          </cell>
          <cell r="H438">
            <v>7.4090999999999996</v>
          </cell>
          <cell r="I438" t="str">
            <v>05-06-2028</v>
          </cell>
          <cell r="J438" t="str">
            <v>CRISIL AAA</v>
          </cell>
          <cell r="K438">
            <v>2.1337999999999999</v>
          </cell>
          <cell r="L438">
            <v>100000</v>
          </cell>
          <cell r="M438">
            <v>100</v>
          </cell>
          <cell r="N438">
            <v>7.55</v>
          </cell>
        </row>
        <row r="439">
          <cell r="C439" t="str">
            <v>IN0020220037</v>
          </cell>
          <cell r="D439" t="str">
            <v>7.38GSEC200627</v>
          </cell>
          <cell r="E439" t="str">
            <v>GSE</v>
          </cell>
          <cell r="F439" t="str">
            <v>Govt. of India - GSec / TBL</v>
          </cell>
          <cell r="G439" t="str">
            <v>7.38% Central Government Securities 20/06/2027</v>
          </cell>
          <cell r="H439">
            <v>7.38</v>
          </cell>
          <cell r="I439" t="str">
            <v>20-06-2027</v>
          </cell>
          <cell r="J439" t="str">
            <v>Sovereign</v>
          </cell>
          <cell r="K439">
            <v>1.3340000000000001</v>
          </cell>
          <cell r="L439">
            <v>100</v>
          </cell>
          <cell r="M439">
            <v>10500000</v>
          </cell>
          <cell r="N439">
            <v>5.7817999999999996</v>
          </cell>
        </row>
        <row r="440">
          <cell r="C440" t="str">
            <v>IN0020230101</v>
          </cell>
          <cell r="D440" t="str">
            <v>7.37GSE231028</v>
          </cell>
          <cell r="E440" t="str">
            <v>GSE</v>
          </cell>
          <cell r="F440" t="str">
            <v>Govt. of India - GSec / TBL</v>
          </cell>
          <cell r="G440" t="str">
            <v>7.37% Government Securities-23/10/2028</v>
          </cell>
          <cell r="H440">
            <v>7.37</v>
          </cell>
          <cell r="I440" t="str">
            <v>23-10-2028</v>
          </cell>
          <cell r="J440" t="str">
            <v>Sovereign</v>
          </cell>
          <cell r="K440">
            <v>2.4792999999999998</v>
          </cell>
          <cell r="L440">
            <v>100</v>
          </cell>
          <cell r="M440">
            <v>500000</v>
          </cell>
          <cell r="N440">
            <v>5.9714</v>
          </cell>
        </row>
        <row r="441">
          <cell r="C441" t="str">
            <v>IN0020230135</v>
          </cell>
          <cell r="D441" t="str">
            <v>7.32GSE131130</v>
          </cell>
          <cell r="E441" t="str">
            <v>GSE</v>
          </cell>
          <cell r="F441" t="str">
            <v>Govt. of India - GSec / TBL</v>
          </cell>
          <cell r="G441" t="str">
            <v>7.32% Government Securities-13/11/2030</v>
          </cell>
          <cell r="H441">
            <v>7.32</v>
          </cell>
          <cell r="I441" t="str">
            <v>13-11-2030</v>
          </cell>
          <cell r="J441" t="str">
            <v>Sovereign</v>
          </cell>
          <cell r="K441">
            <v>4.0750999999999999</v>
          </cell>
          <cell r="L441">
            <v>100</v>
          </cell>
          <cell r="M441">
            <v>3000000</v>
          </cell>
          <cell r="N441">
            <v>6.5164999999999997</v>
          </cell>
        </row>
        <row r="442">
          <cell r="C442" t="str">
            <v>IN0020240019</v>
          </cell>
          <cell r="D442" t="str">
            <v>7.10GSE080434</v>
          </cell>
          <cell r="E442" t="str">
            <v>GSE</v>
          </cell>
          <cell r="F442" t="str">
            <v>Govt. of India - GSec / TBL</v>
          </cell>
          <cell r="G442" t="str">
            <v>7.10% Central Government Securities 08/04/2034</v>
          </cell>
          <cell r="H442">
            <v>7.1</v>
          </cell>
          <cell r="I442" t="str">
            <v>08-04-2034</v>
          </cell>
          <cell r="J442" t="str">
            <v>Sovereign</v>
          </cell>
          <cell r="K442">
            <v>6.2366999999999999</v>
          </cell>
          <cell r="L442">
            <v>100</v>
          </cell>
          <cell r="M442">
            <v>4500000</v>
          </cell>
          <cell r="N442">
            <v>6.8493000000000004</v>
          </cell>
        </row>
        <row r="443">
          <cell r="C443" t="str">
            <v>IN0020240050</v>
          </cell>
          <cell r="D443" t="str">
            <v>7.05GSE220464</v>
          </cell>
          <cell r="E443" t="str">
            <v>GSE</v>
          </cell>
          <cell r="F443" t="str">
            <v>Govt. of India - GSec / TBL</v>
          </cell>
          <cell r="G443" t="str">
            <v>7.04% Central Government Securities 03/06/2029</v>
          </cell>
          <cell r="H443">
            <v>7.04</v>
          </cell>
          <cell r="I443" t="str">
            <v>03-06-2029</v>
          </cell>
          <cell r="J443" t="str">
            <v>Sovereign</v>
          </cell>
          <cell r="K443">
            <v>3.0070999999999999</v>
          </cell>
          <cell r="L443">
            <v>100</v>
          </cell>
          <cell r="M443">
            <v>5000000</v>
          </cell>
          <cell r="N443">
            <v>6.1942000000000004</v>
          </cell>
        </row>
        <row r="444">
          <cell r="C444" t="str">
            <v>IN0020240183</v>
          </cell>
          <cell r="D444" t="str">
            <v>6.75GSE231229</v>
          </cell>
          <cell r="E444" t="str">
            <v>GSE</v>
          </cell>
          <cell r="F444" t="str">
            <v>Govt. of India - GSec / TBL</v>
          </cell>
          <cell r="G444" t="str">
            <v>6.75% Central Government Securities 23/12/2029</v>
          </cell>
          <cell r="H444">
            <v>6.75</v>
          </cell>
          <cell r="I444" t="str">
            <v>23-12-2029</v>
          </cell>
          <cell r="J444" t="str">
            <v>Sovereign</v>
          </cell>
          <cell r="K444">
            <v>3.4710000000000001</v>
          </cell>
          <cell r="L444">
            <v>100</v>
          </cell>
          <cell r="M444">
            <v>3000000</v>
          </cell>
          <cell r="N444">
            <v>6.28</v>
          </cell>
        </row>
        <row r="445">
          <cell r="C445" t="str">
            <v>IN0020250067</v>
          </cell>
          <cell r="D445" t="str">
            <v>6.01GSE210730</v>
          </cell>
          <cell r="E445" t="str">
            <v>GSE</v>
          </cell>
          <cell r="F445" t="str">
            <v>Govt. of India - GSec / TBL</v>
          </cell>
          <cell r="G445" t="str">
            <v>6.01% Central Government Securities 21/07/2030</v>
          </cell>
          <cell r="H445">
            <v>6.01</v>
          </cell>
          <cell r="I445" t="str">
            <v>21-07-2030</v>
          </cell>
          <cell r="J445" t="str">
            <v>Sovereign</v>
          </cell>
          <cell r="K445">
            <v>3.9773000000000001</v>
          </cell>
          <cell r="L445">
            <v>100</v>
          </cell>
          <cell r="M445">
            <v>5500000</v>
          </cell>
          <cell r="N445">
            <v>6.4644000000000004</v>
          </cell>
        </row>
        <row r="446">
          <cell r="C446" t="str">
            <v>IN0020250091</v>
          </cell>
          <cell r="D446" t="str">
            <v>6.48GSE061035</v>
          </cell>
          <cell r="E446" t="str">
            <v>GSE</v>
          </cell>
          <cell r="F446" t="str">
            <v>Govt. of India - GSec / TBL</v>
          </cell>
          <cell r="G446" t="str">
            <v>6.48% Central Government Securities 06/10/2035</v>
          </cell>
          <cell r="H446">
            <v>6.48</v>
          </cell>
          <cell r="I446" t="str">
            <v>06-10-2035</v>
          </cell>
          <cell r="J446" t="str">
            <v>Sovereign</v>
          </cell>
          <cell r="K446">
            <v>7.1700999999999997</v>
          </cell>
          <cell r="L446">
            <v>100</v>
          </cell>
          <cell r="M446">
            <v>1000000</v>
          </cell>
          <cell r="N446">
            <v>6.8072999999999997</v>
          </cell>
        </row>
        <row r="447">
          <cell r="C447" t="str">
            <v>INE494B04019</v>
          </cell>
          <cell r="D447" t="str">
            <v>AU0505NCRPS</v>
          </cell>
          <cell r="E447" t="str">
            <v>RPRF</v>
          </cell>
          <cell r="F447" t="str">
            <v>TVS Motor Company Ltd</v>
          </cell>
          <cell r="G447" t="str">
            <v>TVS Motor Company Ltd 6.00% (Cumulative Non-Convertible Redeemable Preference Share) 01-Sep-2026</v>
          </cell>
          <cell r="H447">
            <v>0</v>
          </cell>
          <cell r="I447" t="str">
            <v>01-09-2026</v>
          </cell>
          <cell r="J447"/>
          <cell r="K447">
            <v>0.58082199999999995</v>
          </cell>
          <cell r="L447">
            <v>10</v>
          </cell>
          <cell r="M447">
            <v>92400</v>
          </cell>
          <cell r="N447">
            <v>6.3449999999999998</v>
          </cell>
        </row>
        <row r="448">
          <cell r="C448" t="str">
            <v>INF0RQ622028</v>
          </cell>
          <cell r="D448" t="str">
            <v>CDMDF23</v>
          </cell>
          <cell r="E448" t="str">
            <v>CDMDF</v>
          </cell>
          <cell r="F448" t="str">
            <v>Corporate Debt Market Development Fund</v>
          </cell>
          <cell r="G448" t="str">
            <v>Corporate Debt Market Development Fund - Class A2</v>
          </cell>
          <cell r="H448">
            <v>0</v>
          </cell>
          <cell r="I448"/>
          <cell r="J448"/>
          <cell r="K448">
            <v>0</v>
          </cell>
          <cell r="L448">
            <v>10000</v>
          </cell>
          <cell r="M448">
            <v>76.796000000000006</v>
          </cell>
          <cell r="N448">
            <v>0</v>
          </cell>
        </row>
        <row r="449">
          <cell r="C449" t="str">
            <v>IN0020250075</v>
          </cell>
          <cell r="D449" t="str">
            <v>7.24GSE180855</v>
          </cell>
          <cell r="E449" t="str">
            <v>GSE</v>
          </cell>
          <cell r="F449" t="str">
            <v>Govt. of India - GSec / TBL</v>
          </cell>
          <cell r="G449" t="str">
            <v>7.24% Central Government Securities 18/08/2055</v>
          </cell>
          <cell r="H449">
            <v>7.24</v>
          </cell>
          <cell r="I449" t="str">
            <v>18-08-2055</v>
          </cell>
          <cell r="J449" t="str">
            <v>Sovereign</v>
          </cell>
          <cell r="K449">
            <v>12.0623</v>
          </cell>
          <cell r="L449">
            <v>100</v>
          </cell>
          <cell r="M449">
            <v>500000</v>
          </cell>
          <cell r="N449">
            <v>7.4885000000000002</v>
          </cell>
        </row>
        <row r="450">
          <cell r="C450" t="str">
            <v>IN002024Z446</v>
          </cell>
          <cell r="D450" t="str">
            <v>364TBL120226</v>
          </cell>
          <cell r="E450" t="str">
            <v>TBL</v>
          </cell>
          <cell r="F450" t="str">
            <v>Govt. of India - GSec / TBL</v>
          </cell>
          <cell r="G450" t="str">
            <v>364 Days - T Bill - 12/02/2026</v>
          </cell>
          <cell r="H450">
            <v>0</v>
          </cell>
          <cell r="I450" t="str">
            <v>12-02-2026</v>
          </cell>
          <cell r="J450" t="str">
            <v>Sovereign</v>
          </cell>
          <cell r="K450">
            <v>0.03</v>
          </cell>
          <cell r="L450">
            <v>100</v>
          </cell>
          <cell r="M450">
            <v>1500000</v>
          </cell>
          <cell r="N450">
            <v>5.0999999999999996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D9A9-AE4D-437F-AAA0-D28972DC729D}">
  <dimension ref="A1:C11"/>
  <sheetViews>
    <sheetView tabSelected="1" workbookViewId="0">
      <selection activeCell="C3" sqref="C3"/>
    </sheetView>
  </sheetViews>
  <sheetFormatPr defaultColWidth="8.85546875" defaultRowHeight="15" x14ac:dyDescent="0.25"/>
  <cols>
    <col min="1" max="1" width="6.140625" style="10" bestFit="1" customWidth="1"/>
    <col min="2" max="2" width="10.85546875" style="10" bestFit="1" customWidth="1"/>
    <col min="3" max="3" width="35" style="10" bestFit="1" customWidth="1"/>
    <col min="4" max="16384" width="8.85546875" style="10"/>
  </cols>
  <sheetData>
    <row r="1" spans="1:3" x14ac:dyDescent="0.25">
      <c r="A1" s="8" t="s">
        <v>709</v>
      </c>
      <c r="B1" s="9" t="s">
        <v>710</v>
      </c>
      <c r="C1" s="9" t="s">
        <v>711</v>
      </c>
    </row>
    <row r="2" spans="1:3" x14ac:dyDescent="0.25">
      <c r="A2" s="11">
        <v>1</v>
      </c>
      <c r="B2" s="12" t="s">
        <v>712</v>
      </c>
      <c r="C2" s="13" t="s">
        <v>1</v>
      </c>
    </row>
    <row r="3" spans="1:3" x14ac:dyDescent="0.25">
      <c r="A3" s="11">
        <v>2</v>
      </c>
      <c r="B3" s="12" t="s">
        <v>713</v>
      </c>
      <c r="C3" s="13" t="s">
        <v>125</v>
      </c>
    </row>
    <row r="4" spans="1:3" x14ac:dyDescent="0.25">
      <c r="A4" s="11">
        <v>3</v>
      </c>
      <c r="B4" s="12" t="s">
        <v>714</v>
      </c>
      <c r="C4" s="13" t="s">
        <v>148</v>
      </c>
    </row>
    <row r="5" spans="1:3" x14ac:dyDescent="0.25">
      <c r="A5" s="11">
        <v>4</v>
      </c>
      <c r="B5" s="12" t="s">
        <v>715</v>
      </c>
      <c r="C5" s="13" t="s">
        <v>237</v>
      </c>
    </row>
    <row r="6" spans="1:3" x14ac:dyDescent="0.25">
      <c r="A6" s="11">
        <v>5</v>
      </c>
      <c r="B6" s="12" t="s">
        <v>716</v>
      </c>
      <c r="C6" s="13" t="s">
        <v>288</v>
      </c>
    </row>
    <row r="7" spans="1:3" x14ac:dyDescent="0.25">
      <c r="A7" s="11">
        <v>6</v>
      </c>
      <c r="B7" s="12" t="s">
        <v>717</v>
      </c>
      <c r="C7" s="13" t="s">
        <v>455</v>
      </c>
    </row>
    <row r="8" spans="1:3" x14ac:dyDescent="0.25">
      <c r="A8" s="11">
        <v>7</v>
      </c>
      <c r="B8" s="12" t="s">
        <v>718</v>
      </c>
      <c r="C8" s="13" t="s">
        <v>471</v>
      </c>
    </row>
    <row r="9" spans="1:3" x14ac:dyDescent="0.25">
      <c r="A9" s="11">
        <v>8</v>
      </c>
      <c r="B9" s="12" t="s">
        <v>719</v>
      </c>
      <c r="C9" s="13" t="s">
        <v>524</v>
      </c>
    </row>
    <row r="10" spans="1:3" x14ac:dyDescent="0.25">
      <c r="A10" s="11">
        <v>9</v>
      </c>
      <c r="B10" s="12" t="s">
        <v>720</v>
      </c>
      <c r="C10" s="13" t="s">
        <v>527</v>
      </c>
    </row>
    <row r="11" spans="1:3" x14ac:dyDescent="0.25">
      <c r="A11" s="11">
        <v>10</v>
      </c>
      <c r="B11" s="12" t="s">
        <v>721</v>
      </c>
      <c r="C11" s="13" t="s">
        <v>582</v>
      </c>
    </row>
  </sheetData>
  <hyperlinks>
    <hyperlink ref="B3" location="SFRSTP!A1" display="SFRSTP" xr:uid="{0391EC21-F4DE-4108-978F-D065BE972729}"/>
    <hyperlink ref="B4" location="SMMF!A1" display="SMMF" xr:uid="{A6534686-C7D1-4AB9-A573-CC6C70BF09F2}"/>
    <hyperlink ref="B5" location="SPLDF!A1" display="SPLDF" xr:uid="{CBB11217-99B9-4403-86BA-306B3463E870}"/>
    <hyperlink ref="B6" location="SPMON!A1" display="SPMON" xr:uid="{EB0D6FE1-D3E0-421E-A1D5-7983AC891C88}"/>
    <hyperlink ref="B7" location="SPSDF!A1" display="SPSDF" xr:uid="{6EB12F63-A1ED-485C-A610-AB774D53DF4F}"/>
    <hyperlink ref="B8" location="SPUSDF!A1" display="SPUSDF" xr:uid="{6D57C067-5379-4151-868B-D5C4CE710B24}"/>
    <hyperlink ref="B9" location="SUNBDS!A1" display="SUNBDS" xr:uid="{38CE3D16-910C-4817-9B0F-30730EF1F4D5}"/>
    <hyperlink ref="B10" location="SUNMIA!A1" display="SUNMIA" xr:uid="{21FFE4D9-576A-49A9-B293-F9687648D99F}"/>
    <hyperlink ref="B11" location="SUNONF!A1" display="SUNONF" xr:uid="{1BB9FF4D-B916-4BE0-AC41-7EA152B0394D}"/>
    <hyperlink ref="B2" location="SFRLTP!A1" display="SFRLTP" xr:uid="{630179DF-DD06-452C-8305-49FF23B7A8DA}"/>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A3A13-DEB5-4032-BF0D-145ED0849760}">
  <sheetPr>
    <outlinePr summaryBelow="0" summaryRight="0"/>
  </sheetPr>
  <dimension ref="A1:R161"/>
  <sheetViews>
    <sheetView showGridLines="0" workbookViewId="0">
      <selection sqref="A1:H1"/>
    </sheetView>
  </sheetViews>
  <sheetFormatPr defaultRowHeight="12.75" x14ac:dyDescent="0.2"/>
  <cols>
    <col min="1" max="1" width="5.85546875" style="17" bestFit="1" customWidth="1"/>
    <col min="2" max="2" width="21.140625" style="17" customWidth="1"/>
    <col min="3" max="3" width="46.5703125" style="17" customWidth="1"/>
    <col min="4" max="4" width="19" style="17" customWidth="1"/>
    <col min="5" max="5" width="11" style="17" customWidth="1"/>
    <col min="6" max="6" width="12.7109375" style="17" customWidth="1"/>
    <col min="7" max="7" width="15.85546875" style="17" customWidth="1"/>
    <col min="8" max="8" width="10.28515625" style="17" customWidth="1"/>
    <col min="9" max="9" width="11.28515625" style="17" customWidth="1"/>
    <col min="10" max="16384" width="9.140625" style="17"/>
  </cols>
  <sheetData>
    <row r="1" spans="1:9" ht="15" x14ac:dyDescent="0.2">
      <c r="A1" s="16" t="s">
        <v>0</v>
      </c>
      <c r="B1" s="16"/>
      <c r="C1" s="16"/>
      <c r="D1" s="16"/>
      <c r="E1" s="16"/>
      <c r="F1" s="16"/>
      <c r="G1" s="16"/>
      <c r="H1" s="16"/>
      <c r="I1" s="1" t="s">
        <v>585</v>
      </c>
    </row>
    <row r="2" spans="1:9" ht="15" x14ac:dyDescent="0.2">
      <c r="A2" s="16" t="s">
        <v>527</v>
      </c>
      <c r="B2" s="16"/>
      <c r="C2" s="16"/>
      <c r="D2" s="16"/>
      <c r="E2" s="16"/>
      <c r="F2" s="16"/>
      <c r="G2" s="16"/>
      <c r="H2" s="16"/>
    </row>
    <row r="3" spans="1:9" ht="15" x14ac:dyDescent="0.2">
      <c r="A3" s="16" t="s">
        <v>729</v>
      </c>
      <c r="B3" s="16"/>
      <c r="C3" s="16"/>
      <c r="D3" s="16"/>
      <c r="E3" s="16"/>
      <c r="F3" s="16"/>
      <c r="G3" s="16"/>
      <c r="H3" s="16"/>
    </row>
    <row r="4" spans="1:9" s="20" customFormat="1" ht="30" x14ac:dyDescent="0.2">
      <c r="A4" s="18" t="s">
        <v>2</v>
      </c>
      <c r="B4" s="18" t="s">
        <v>3</v>
      </c>
      <c r="C4" s="18" t="s">
        <v>4</v>
      </c>
      <c r="D4" s="18" t="s">
        <v>5</v>
      </c>
      <c r="E4" s="18" t="s">
        <v>6</v>
      </c>
      <c r="F4" s="18" t="s">
        <v>7</v>
      </c>
      <c r="G4" s="18" t="s">
        <v>8</v>
      </c>
      <c r="H4" s="19" t="s">
        <v>584</v>
      </c>
    </row>
    <row r="5" spans="1:9" x14ac:dyDescent="0.2">
      <c r="A5" s="21"/>
      <c r="B5" s="21"/>
      <c r="C5" s="22" t="s">
        <v>9</v>
      </c>
      <c r="D5" s="21"/>
      <c r="E5" s="21"/>
      <c r="F5" s="21"/>
      <c r="G5" s="21"/>
      <c r="H5" s="23" t="s">
        <v>12</v>
      </c>
    </row>
    <row r="6" spans="1:9" x14ac:dyDescent="0.2">
      <c r="A6" s="21"/>
      <c r="B6" s="21"/>
      <c r="C6" s="22" t="s">
        <v>10</v>
      </c>
      <c r="D6" s="21"/>
      <c r="E6" s="21"/>
      <c r="F6" s="21"/>
      <c r="G6" s="21"/>
      <c r="H6" s="23" t="s">
        <v>12</v>
      </c>
    </row>
    <row r="7" spans="1:9" x14ac:dyDescent="0.2">
      <c r="A7" s="31">
        <v>1</v>
      </c>
      <c r="B7" s="32" t="s">
        <v>528</v>
      </c>
      <c r="C7" s="32" t="s">
        <v>529</v>
      </c>
      <c r="D7" s="32" t="s">
        <v>530</v>
      </c>
      <c r="E7" s="33">
        <v>5700</v>
      </c>
      <c r="F7" s="34">
        <v>52.96725</v>
      </c>
      <c r="G7" s="35">
        <v>2.6786770000000001E-2</v>
      </c>
      <c r="H7" s="23" t="s">
        <v>12</v>
      </c>
    </row>
    <row r="8" spans="1:9" x14ac:dyDescent="0.2">
      <c r="A8" s="31">
        <v>2</v>
      </c>
      <c r="B8" s="32" t="s">
        <v>531</v>
      </c>
      <c r="C8" s="32" t="s">
        <v>532</v>
      </c>
      <c r="D8" s="32" t="s">
        <v>533</v>
      </c>
      <c r="E8" s="33">
        <v>2400</v>
      </c>
      <c r="F8" s="34">
        <v>47.248800000000003</v>
      </c>
      <c r="G8" s="35">
        <v>2.3894820000000001E-2</v>
      </c>
      <c r="H8" s="23" t="s">
        <v>12</v>
      </c>
    </row>
    <row r="9" spans="1:9" x14ac:dyDescent="0.2">
      <c r="A9" s="31">
        <v>3</v>
      </c>
      <c r="B9" s="32" t="s">
        <v>534</v>
      </c>
      <c r="C9" s="32" t="s">
        <v>535</v>
      </c>
      <c r="D9" s="32" t="s">
        <v>536</v>
      </c>
      <c r="E9" s="33">
        <v>3000</v>
      </c>
      <c r="F9" s="34">
        <v>41.862000000000002</v>
      </c>
      <c r="G9" s="35">
        <v>2.117059E-2</v>
      </c>
      <c r="H9" s="23" t="s">
        <v>12</v>
      </c>
    </row>
    <row r="10" spans="1:9" x14ac:dyDescent="0.2">
      <c r="A10" s="31">
        <v>4</v>
      </c>
      <c r="B10" s="32" t="s">
        <v>537</v>
      </c>
      <c r="C10" s="32" t="s">
        <v>538</v>
      </c>
      <c r="D10" s="32" t="s">
        <v>530</v>
      </c>
      <c r="E10" s="33">
        <v>2200</v>
      </c>
      <c r="F10" s="34">
        <v>29.81</v>
      </c>
      <c r="G10" s="35">
        <v>1.507561E-2</v>
      </c>
      <c r="H10" s="23" t="s">
        <v>12</v>
      </c>
    </row>
    <row r="11" spans="1:9" x14ac:dyDescent="0.2">
      <c r="A11" s="31">
        <v>5</v>
      </c>
      <c r="B11" s="32" t="s">
        <v>539</v>
      </c>
      <c r="C11" s="32" t="s">
        <v>540</v>
      </c>
      <c r="D11" s="32" t="s">
        <v>541</v>
      </c>
      <c r="E11" s="33">
        <v>1707</v>
      </c>
      <c r="F11" s="34">
        <v>28.011869999999998</v>
      </c>
      <c r="G11" s="35">
        <v>1.416626E-2</v>
      </c>
      <c r="H11" s="23" t="s">
        <v>12</v>
      </c>
    </row>
    <row r="12" spans="1:9" x14ac:dyDescent="0.2">
      <c r="A12" s="31">
        <v>6</v>
      </c>
      <c r="B12" s="32" t="s">
        <v>542</v>
      </c>
      <c r="C12" s="32" t="s">
        <v>543</v>
      </c>
      <c r="D12" s="32" t="s">
        <v>530</v>
      </c>
      <c r="E12" s="33">
        <v>2600</v>
      </c>
      <c r="F12" s="34">
        <v>28.0059</v>
      </c>
      <c r="G12" s="35">
        <v>1.4163240000000001E-2</v>
      </c>
      <c r="H12" s="23" t="s">
        <v>12</v>
      </c>
    </row>
    <row r="13" spans="1:9" x14ac:dyDescent="0.2">
      <c r="A13" s="31">
        <v>7</v>
      </c>
      <c r="B13" s="32" t="s">
        <v>544</v>
      </c>
      <c r="C13" s="32" t="s">
        <v>545</v>
      </c>
      <c r="D13" s="32" t="s">
        <v>541</v>
      </c>
      <c r="E13" s="33">
        <v>1400</v>
      </c>
      <c r="F13" s="34">
        <v>23.738399999999999</v>
      </c>
      <c r="G13" s="35">
        <v>1.200506E-2</v>
      </c>
      <c r="H13" s="23" t="s">
        <v>12</v>
      </c>
    </row>
    <row r="14" spans="1:9" x14ac:dyDescent="0.2">
      <c r="A14" s="31">
        <v>8</v>
      </c>
      <c r="B14" s="32" t="s">
        <v>546</v>
      </c>
      <c r="C14" s="32" t="s">
        <v>547</v>
      </c>
      <c r="D14" s="32" t="s">
        <v>530</v>
      </c>
      <c r="E14" s="33">
        <v>1200</v>
      </c>
      <c r="F14" s="34">
        <v>16.444800000000001</v>
      </c>
      <c r="G14" s="35">
        <v>8.3165200000000009E-3</v>
      </c>
      <c r="H14" s="23" t="s">
        <v>12</v>
      </c>
    </row>
    <row r="15" spans="1:9" ht="25.5" x14ac:dyDescent="0.2">
      <c r="A15" s="31">
        <v>9</v>
      </c>
      <c r="B15" s="32" t="s">
        <v>548</v>
      </c>
      <c r="C15" s="32" t="s">
        <v>549</v>
      </c>
      <c r="D15" s="32" t="s">
        <v>550</v>
      </c>
      <c r="E15" s="33">
        <v>125</v>
      </c>
      <c r="F15" s="34">
        <v>15.8675</v>
      </c>
      <c r="G15" s="35">
        <v>8.02456E-3</v>
      </c>
      <c r="H15" s="23" t="s">
        <v>12</v>
      </c>
    </row>
    <row r="16" spans="1:9" x14ac:dyDescent="0.2">
      <c r="A16" s="31">
        <v>10</v>
      </c>
      <c r="B16" s="32" t="s">
        <v>551</v>
      </c>
      <c r="C16" s="32" t="s">
        <v>552</v>
      </c>
      <c r="D16" s="32" t="s">
        <v>553</v>
      </c>
      <c r="E16" s="33">
        <v>160</v>
      </c>
      <c r="F16" s="34">
        <v>15.356</v>
      </c>
      <c r="G16" s="35">
        <v>7.7658900000000001E-3</v>
      </c>
      <c r="H16" s="23" t="s">
        <v>12</v>
      </c>
    </row>
    <row r="17" spans="1:8" ht="25.5" x14ac:dyDescent="0.2">
      <c r="A17" s="31">
        <v>11</v>
      </c>
      <c r="B17" s="32" t="s">
        <v>554</v>
      </c>
      <c r="C17" s="32" t="s">
        <v>555</v>
      </c>
      <c r="D17" s="32" t="s">
        <v>556</v>
      </c>
      <c r="E17" s="33">
        <v>250</v>
      </c>
      <c r="F17" s="34">
        <v>14.19375</v>
      </c>
      <c r="G17" s="35">
        <v>7.1781099999999997E-3</v>
      </c>
      <c r="H17" s="23" t="s">
        <v>12</v>
      </c>
    </row>
    <row r="18" spans="1:8" x14ac:dyDescent="0.2">
      <c r="A18" s="31">
        <v>12</v>
      </c>
      <c r="B18" s="32" t="s">
        <v>557</v>
      </c>
      <c r="C18" s="32" t="s">
        <v>558</v>
      </c>
      <c r="D18" s="32" t="s">
        <v>530</v>
      </c>
      <c r="E18" s="33">
        <v>3375</v>
      </c>
      <c r="F18" s="34">
        <v>13.77</v>
      </c>
      <c r="G18" s="35">
        <v>6.96381E-3</v>
      </c>
      <c r="H18" s="23" t="s">
        <v>12</v>
      </c>
    </row>
    <row r="19" spans="1:8" x14ac:dyDescent="0.2">
      <c r="A19" s="31">
        <v>13</v>
      </c>
      <c r="B19" s="32" t="s">
        <v>559</v>
      </c>
      <c r="C19" s="32" t="s">
        <v>560</v>
      </c>
      <c r="D19" s="32" t="s">
        <v>541</v>
      </c>
      <c r="E19" s="33">
        <v>750</v>
      </c>
      <c r="F19" s="34">
        <v>13.07325</v>
      </c>
      <c r="G19" s="35">
        <v>6.6114499999999996E-3</v>
      </c>
      <c r="H19" s="23" t="s">
        <v>12</v>
      </c>
    </row>
    <row r="20" spans="1:8" x14ac:dyDescent="0.2">
      <c r="A20" s="31">
        <v>14</v>
      </c>
      <c r="B20" s="32" t="s">
        <v>561</v>
      </c>
      <c r="C20" s="32" t="s">
        <v>562</v>
      </c>
      <c r="D20" s="32" t="s">
        <v>563</v>
      </c>
      <c r="E20" s="33">
        <v>250</v>
      </c>
      <c r="F20" s="34">
        <v>11.548500000000001</v>
      </c>
      <c r="G20" s="35">
        <v>5.8403500000000002E-3</v>
      </c>
      <c r="H20" s="23" t="s">
        <v>12</v>
      </c>
    </row>
    <row r="21" spans="1:8" x14ac:dyDescent="0.2">
      <c r="A21" s="31">
        <v>15</v>
      </c>
      <c r="B21" s="32" t="s">
        <v>564</v>
      </c>
      <c r="C21" s="32" t="s">
        <v>565</v>
      </c>
      <c r="D21" s="32" t="s">
        <v>536</v>
      </c>
      <c r="E21" s="33">
        <v>3000</v>
      </c>
      <c r="F21" s="34">
        <v>10.935</v>
      </c>
      <c r="G21" s="35">
        <v>5.5300799999999997E-3</v>
      </c>
      <c r="H21" s="23" t="s">
        <v>12</v>
      </c>
    </row>
    <row r="22" spans="1:8" ht="25.5" x14ac:dyDescent="0.2">
      <c r="A22" s="31">
        <v>16</v>
      </c>
      <c r="B22" s="32" t="s">
        <v>566</v>
      </c>
      <c r="C22" s="32" t="s">
        <v>567</v>
      </c>
      <c r="D22" s="32" t="s">
        <v>568</v>
      </c>
      <c r="E22" s="33">
        <v>320</v>
      </c>
      <c r="F22" s="34">
        <v>10.22528</v>
      </c>
      <c r="G22" s="35">
        <v>5.1711600000000002E-3</v>
      </c>
      <c r="H22" s="23" t="s">
        <v>12</v>
      </c>
    </row>
    <row r="23" spans="1:8" x14ac:dyDescent="0.2">
      <c r="A23" s="31">
        <v>17</v>
      </c>
      <c r="B23" s="32" t="s">
        <v>569</v>
      </c>
      <c r="C23" s="32" t="s">
        <v>570</v>
      </c>
      <c r="D23" s="32" t="s">
        <v>571</v>
      </c>
      <c r="E23" s="33">
        <v>2000</v>
      </c>
      <c r="F23" s="34">
        <v>9.9410000000000007</v>
      </c>
      <c r="G23" s="35">
        <v>5.0273999999999996E-3</v>
      </c>
      <c r="H23" s="23" t="s">
        <v>12</v>
      </c>
    </row>
    <row r="24" spans="1:8" x14ac:dyDescent="0.2">
      <c r="A24" s="31">
        <v>18</v>
      </c>
      <c r="B24" s="32" t="s">
        <v>572</v>
      </c>
      <c r="C24" s="32" t="s">
        <v>573</v>
      </c>
      <c r="D24" s="32" t="s">
        <v>574</v>
      </c>
      <c r="E24" s="33">
        <v>250</v>
      </c>
      <c r="F24" s="34">
        <v>9.8307500000000001</v>
      </c>
      <c r="G24" s="35">
        <v>4.9716400000000003E-3</v>
      </c>
      <c r="H24" s="23" t="s">
        <v>12</v>
      </c>
    </row>
    <row r="25" spans="1:8" x14ac:dyDescent="0.2">
      <c r="A25" s="31">
        <v>19</v>
      </c>
      <c r="B25" s="32" t="s">
        <v>575</v>
      </c>
      <c r="C25" s="32" t="s">
        <v>576</v>
      </c>
      <c r="D25" s="32" t="s">
        <v>553</v>
      </c>
      <c r="E25" s="33">
        <v>250</v>
      </c>
      <c r="F25" s="34">
        <v>8.5794999999999995</v>
      </c>
      <c r="G25" s="35">
        <v>4.33885E-3</v>
      </c>
      <c r="H25" s="23" t="s">
        <v>12</v>
      </c>
    </row>
    <row r="26" spans="1:8" ht="25.5" x14ac:dyDescent="0.2">
      <c r="A26" s="31">
        <v>20</v>
      </c>
      <c r="B26" s="32" t="s">
        <v>577</v>
      </c>
      <c r="C26" s="32" t="s">
        <v>578</v>
      </c>
      <c r="D26" s="32" t="s">
        <v>579</v>
      </c>
      <c r="E26" s="33">
        <v>1100</v>
      </c>
      <c r="F26" s="34">
        <v>8.0277999999999992</v>
      </c>
      <c r="G26" s="35">
        <v>4.0598500000000003E-3</v>
      </c>
      <c r="H26" s="23" t="s">
        <v>12</v>
      </c>
    </row>
    <row r="27" spans="1:8" x14ac:dyDescent="0.2">
      <c r="A27" s="24"/>
      <c r="B27" s="24"/>
      <c r="C27" s="25" t="s">
        <v>11</v>
      </c>
      <c r="D27" s="24"/>
      <c r="E27" s="24" t="s">
        <v>12</v>
      </c>
      <c r="F27" s="30">
        <v>409.43734999999998</v>
      </c>
      <c r="G27" s="27">
        <v>0.20706202000000001</v>
      </c>
      <c r="H27" s="23" t="s">
        <v>12</v>
      </c>
    </row>
    <row r="28" spans="1:8" x14ac:dyDescent="0.2">
      <c r="A28" s="24"/>
      <c r="B28" s="24"/>
      <c r="C28" s="28"/>
      <c r="D28" s="24"/>
      <c r="E28" s="24"/>
      <c r="F28" s="29"/>
      <c r="G28" s="29"/>
      <c r="H28" s="23" t="s">
        <v>12</v>
      </c>
    </row>
    <row r="29" spans="1:8" x14ac:dyDescent="0.2">
      <c r="A29" s="24"/>
      <c r="B29" s="24"/>
      <c r="C29" s="25" t="s">
        <v>14</v>
      </c>
      <c r="D29" s="24"/>
      <c r="E29" s="24"/>
      <c r="F29" s="24"/>
      <c r="G29" s="24"/>
      <c r="H29" s="23" t="s">
        <v>12</v>
      </c>
    </row>
    <row r="30" spans="1:8" x14ac:dyDescent="0.2">
      <c r="A30" s="24"/>
      <c r="B30" s="24"/>
      <c r="C30" s="25" t="s">
        <v>11</v>
      </c>
      <c r="D30" s="24"/>
      <c r="E30" s="24" t="s">
        <v>12</v>
      </c>
      <c r="F30" s="26" t="s">
        <v>13</v>
      </c>
      <c r="G30" s="27">
        <v>0</v>
      </c>
      <c r="H30" s="23" t="s">
        <v>12</v>
      </c>
    </row>
    <row r="31" spans="1:8" x14ac:dyDescent="0.2">
      <c r="A31" s="24"/>
      <c r="B31" s="24"/>
      <c r="C31" s="28"/>
      <c r="D31" s="24"/>
      <c r="E31" s="24"/>
      <c r="F31" s="29"/>
      <c r="G31" s="29"/>
      <c r="H31" s="23" t="s">
        <v>12</v>
      </c>
    </row>
    <row r="32" spans="1:8" x14ac:dyDescent="0.2">
      <c r="A32" s="24"/>
      <c r="B32" s="24"/>
      <c r="C32" s="25" t="s">
        <v>15</v>
      </c>
      <c r="D32" s="24"/>
      <c r="E32" s="24"/>
      <c r="F32" s="24"/>
      <c r="G32" s="24"/>
      <c r="H32" s="23" t="s">
        <v>12</v>
      </c>
    </row>
    <row r="33" spans="1:8" x14ac:dyDescent="0.2">
      <c r="A33" s="24"/>
      <c r="B33" s="24"/>
      <c r="C33" s="25" t="s">
        <v>11</v>
      </c>
      <c r="D33" s="24"/>
      <c r="E33" s="24" t="s">
        <v>12</v>
      </c>
      <c r="F33" s="26" t="s">
        <v>13</v>
      </c>
      <c r="G33" s="27">
        <v>0</v>
      </c>
      <c r="H33" s="23" t="s">
        <v>12</v>
      </c>
    </row>
    <row r="34" spans="1:8" x14ac:dyDescent="0.2">
      <c r="A34" s="24"/>
      <c r="B34" s="24"/>
      <c r="C34" s="28"/>
      <c r="D34" s="24"/>
      <c r="E34" s="24"/>
      <c r="F34" s="29"/>
      <c r="G34" s="29"/>
      <c r="H34" s="23" t="s">
        <v>12</v>
      </c>
    </row>
    <row r="35" spans="1:8" x14ac:dyDescent="0.2">
      <c r="A35" s="24"/>
      <c r="B35" s="24"/>
      <c r="C35" s="25" t="s">
        <v>16</v>
      </c>
      <c r="D35" s="24"/>
      <c r="E35" s="24"/>
      <c r="F35" s="24"/>
      <c r="G35" s="24"/>
      <c r="H35" s="23" t="s">
        <v>12</v>
      </c>
    </row>
    <row r="36" spans="1:8" x14ac:dyDescent="0.2">
      <c r="A36" s="24"/>
      <c r="B36" s="24"/>
      <c r="C36" s="25" t="s">
        <v>11</v>
      </c>
      <c r="D36" s="24"/>
      <c r="E36" s="24" t="s">
        <v>12</v>
      </c>
      <c r="F36" s="26" t="s">
        <v>13</v>
      </c>
      <c r="G36" s="27">
        <v>0</v>
      </c>
      <c r="H36" s="23" t="s">
        <v>12</v>
      </c>
    </row>
    <row r="37" spans="1:8" x14ac:dyDescent="0.2">
      <c r="A37" s="24"/>
      <c r="B37" s="24"/>
      <c r="C37" s="28"/>
      <c r="D37" s="24"/>
      <c r="E37" s="24"/>
      <c r="F37" s="29"/>
      <c r="G37" s="29"/>
      <c r="H37" s="23" t="s">
        <v>12</v>
      </c>
    </row>
    <row r="38" spans="1:8" x14ac:dyDescent="0.2">
      <c r="A38" s="24"/>
      <c r="B38" s="24"/>
      <c r="C38" s="25" t="s">
        <v>17</v>
      </c>
      <c r="D38" s="24"/>
      <c r="E38" s="24"/>
      <c r="F38" s="29"/>
      <c r="G38" s="29"/>
      <c r="H38" s="23" t="s">
        <v>12</v>
      </c>
    </row>
    <row r="39" spans="1:8" x14ac:dyDescent="0.2">
      <c r="A39" s="24"/>
      <c r="B39" s="24"/>
      <c r="C39" s="25" t="s">
        <v>11</v>
      </c>
      <c r="D39" s="24"/>
      <c r="E39" s="24" t="s">
        <v>12</v>
      </c>
      <c r="F39" s="26" t="s">
        <v>13</v>
      </c>
      <c r="G39" s="27">
        <v>0</v>
      </c>
      <c r="H39" s="23" t="s">
        <v>12</v>
      </c>
    </row>
    <row r="40" spans="1:8" x14ac:dyDescent="0.2">
      <c r="A40" s="24"/>
      <c r="B40" s="24"/>
      <c r="C40" s="28"/>
      <c r="D40" s="24"/>
      <c r="E40" s="24"/>
      <c r="F40" s="29"/>
      <c r="G40" s="29"/>
      <c r="H40" s="23" t="s">
        <v>12</v>
      </c>
    </row>
    <row r="41" spans="1:8" x14ac:dyDescent="0.2">
      <c r="A41" s="24"/>
      <c r="B41" s="24"/>
      <c r="C41" s="25" t="s">
        <v>18</v>
      </c>
      <c r="D41" s="24"/>
      <c r="E41" s="24"/>
      <c r="F41" s="29"/>
      <c r="G41" s="29"/>
      <c r="H41" s="23" t="s">
        <v>12</v>
      </c>
    </row>
    <row r="42" spans="1:8" x14ac:dyDescent="0.2">
      <c r="A42" s="24"/>
      <c r="B42" s="24"/>
      <c r="C42" s="25" t="s">
        <v>11</v>
      </c>
      <c r="D42" s="24"/>
      <c r="E42" s="24" t="s">
        <v>12</v>
      </c>
      <c r="F42" s="26" t="s">
        <v>13</v>
      </c>
      <c r="G42" s="27">
        <v>0</v>
      </c>
      <c r="H42" s="23" t="s">
        <v>12</v>
      </c>
    </row>
    <row r="43" spans="1:8" x14ac:dyDescent="0.2">
      <c r="A43" s="24"/>
      <c r="B43" s="24"/>
      <c r="C43" s="28"/>
      <c r="D43" s="24"/>
      <c r="E43" s="24"/>
      <c r="F43" s="29"/>
      <c r="G43" s="29"/>
      <c r="H43" s="23" t="s">
        <v>12</v>
      </c>
    </row>
    <row r="44" spans="1:8" x14ac:dyDescent="0.2">
      <c r="A44" s="24"/>
      <c r="B44" s="24"/>
      <c r="C44" s="25" t="s">
        <v>19</v>
      </c>
      <c r="D44" s="24"/>
      <c r="E44" s="24"/>
      <c r="F44" s="30">
        <v>409.43734999999998</v>
      </c>
      <c r="G44" s="27">
        <v>0.20706202000000001</v>
      </c>
      <c r="H44" s="23" t="s">
        <v>12</v>
      </c>
    </row>
    <row r="45" spans="1:8" x14ac:dyDescent="0.2">
      <c r="A45" s="24"/>
      <c r="B45" s="24"/>
      <c r="C45" s="28"/>
      <c r="D45" s="24"/>
      <c r="E45" s="24"/>
      <c r="F45" s="29"/>
      <c r="G45" s="29"/>
      <c r="H45" s="23" t="s">
        <v>12</v>
      </c>
    </row>
    <row r="46" spans="1:8" x14ac:dyDescent="0.2">
      <c r="A46" s="24"/>
      <c r="B46" s="24"/>
      <c r="C46" s="25" t="s">
        <v>20</v>
      </c>
      <c r="D46" s="24"/>
      <c r="E46" s="24"/>
      <c r="F46" s="29"/>
      <c r="G46" s="29"/>
      <c r="H46" s="23" t="s">
        <v>12</v>
      </c>
    </row>
    <row r="47" spans="1:8" x14ac:dyDescent="0.2">
      <c r="A47" s="24"/>
      <c r="B47" s="24"/>
      <c r="C47" s="25" t="s">
        <v>10</v>
      </c>
      <c r="D47" s="24"/>
      <c r="E47" s="24"/>
      <c r="F47" s="29"/>
      <c r="G47" s="29"/>
      <c r="H47" s="23" t="s">
        <v>12</v>
      </c>
    </row>
    <row r="48" spans="1:8" x14ac:dyDescent="0.2">
      <c r="A48" s="24"/>
      <c r="B48" s="24"/>
      <c r="C48" s="25" t="s">
        <v>11</v>
      </c>
      <c r="D48" s="24"/>
      <c r="E48" s="24" t="s">
        <v>12</v>
      </c>
      <c r="F48" s="26" t="s">
        <v>13</v>
      </c>
      <c r="G48" s="27">
        <v>0</v>
      </c>
      <c r="H48" s="23" t="s">
        <v>12</v>
      </c>
    </row>
    <row r="49" spans="1:8" x14ac:dyDescent="0.2">
      <c r="A49" s="24"/>
      <c r="B49" s="24"/>
      <c r="C49" s="28"/>
      <c r="D49" s="24"/>
      <c r="E49" s="24"/>
      <c r="F49" s="29"/>
      <c r="G49" s="29"/>
      <c r="H49" s="23" t="s">
        <v>12</v>
      </c>
    </row>
    <row r="50" spans="1:8" x14ac:dyDescent="0.2">
      <c r="A50" s="24"/>
      <c r="B50" s="24"/>
      <c r="C50" s="25" t="s">
        <v>76</v>
      </c>
      <c r="D50" s="24"/>
      <c r="E50" s="24"/>
      <c r="F50" s="24"/>
      <c r="G50" s="24"/>
      <c r="H50" s="23" t="s">
        <v>12</v>
      </c>
    </row>
    <row r="51" spans="1:8" x14ac:dyDescent="0.2">
      <c r="A51" s="24"/>
      <c r="B51" s="24"/>
      <c r="C51" s="25" t="s">
        <v>11</v>
      </c>
      <c r="D51" s="24"/>
      <c r="E51" s="24" t="s">
        <v>12</v>
      </c>
      <c r="F51" s="26" t="s">
        <v>13</v>
      </c>
      <c r="G51" s="27">
        <v>0</v>
      </c>
      <c r="H51" s="23" t="s">
        <v>12</v>
      </c>
    </row>
    <row r="52" spans="1:8" x14ac:dyDescent="0.2">
      <c r="A52" s="24"/>
      <c r="B52" s="24"/>
      <c r="C52" s="28"/>
      <c r="D52" s="24"/>
      <c r="E52" s="24"/>
      <c r="F52" s="29"/>
      <c r="G52" s="29"/>
      <c r="H52" s="23" t="s">
        <v>12</v>
      </c>
    </row>
    <row r="53" spans="1:8" x14ac:dyDescent="0.2">
      <c r="A53" s="24"/>
      <c r="B53" s="24"/>
      <c r="C53" s="25" t="s">
        <v>77</v>
      </c>
      <c r="D53" s="24"/>
      <c r="E53" s="24"/>
      <c r="F53" s="24"/>
      <c r="G53" s="24"/>
      <c r="H53" s="23" t="s">
        <v>12</v>
      </c>
    </row>
    <row r="54" spans="1:8" x14ac:dyDescent="0.2">
      <c r="A54" s="31">
        <v>1</v>
      </c>
      <c r="B54" s="32" t="s">
        <v>580</v>
      </c>
      <c r="C54" s="32" t="s">
        <v>581</v>
      </c>
      <c r="D54" s="32" t="s">
        <v>80</v>
      </c>
      <c r="E54" s="33">
        <v>500000</v>
      </c>
      <c r="F54" s="34">
        <v>493.18049999999999</v>
      </c>
      <c r="G54" s="35">
        <v>0.24941285999999999</v>
      </c>
      <c r="H54" s="23">
        <v>7.4885000000000002</v>
      </c>
    </row>
    <row r="55" spans="1:8" x14ac:dyDescent="0.2">
      <c r="A55" s="24"/>
      <c r="B55" s="24"/>
      <c r="C55" s="25" t="s">
        <v>11</v>
      </c>
      <c r="D55" s="24"/>
      <c r="E55" s="24" t="s">
        <v>12</v>
      </c>
      <c r="F55" s="30">
        <v>493.18049999999999</v>
      </c>
      <c r="G55" s="27">
        <v>0.24941285999999999</v>
      </c>
      <c r="H55" s="23" t="s">
        <v>12</v>
      </c>
    </row>
    <row r="56" spans="1:8" x14ac:dyDescent="0.2">
      <c r="A56" s="24"/>
      <c r="B56" s="24"/>
      <c r="C56" s="28"/>
      <c r="D56" s="24"/>
      <c r="E56" s="24"/>
      <c r="F56" s="29"/>
      <c r="G56" s="29"/>
      <c r="H56" s="23" t="s">
        <v>12</v>
      </c>
    </row>
    <row r="57" spans="1:8" x14ac:dyDescent="0.2">
      <c r="A57" s="24"/>
      <c r="B57" s="24"/>
      <c r="C57" s="25" t="s">
        <v>91</v>
      </c>
      <c r="D57" s="24"/>
      <c r="E57" s="24"/>
      <c r="F57" s="29"/>
      <c r="G57" s="29"/>
      <c r="H57" s="23" t="s">
        <v>12</v>
      </c>
    </row>
    <row r="58" spans="1:8" x14ac:dyDescent="0.2">
      <c r="A58" s="24"/>
      <c r="B58" s="24"/>
      <c r="C58" s="25" t="s">
        <v>11</v>
      </c>
      <c r="D58" s="24"/>
      <c r="E58" s="24" t="s">
        <v>12</v>
      </c>
      <c r="F58" s="26" t="s">
        <v>13</v>
      </c>
      <c r="G58" s="27">
        <v>0</v>
      </c>
      <c r="H58" s="23" t="s">
        <v>12</v>
      </c>
    </row>
    <row r="59" spans="1:8" x14ac:dyDescent="0.2">
      <c r="A59" s="24"/>
      <c r="B59" s="24"/>
      <c r="C59" s="28"/>
      <c r="D59" s="24"/>
      <c r="E59" s="24"/>
      <c r="F59" s="29"/>
      <c r="G59" s="29"/>
      <c r="H59" s="23" t="s">
        <v>12</v>
      </c>
    </row>
    <row r="60" spans="1:8" x14ac:dyDescent="0.2">
      <c r="A60" s="24"/>
      <c r="B60" s="24"/>
      <c r="C60" s="25" t="s">
        <v>92</v>
      </c>
      <c r="D60" s="24"/>
      <c r="E60" s="24"/>
      <c r="F60" s="30">
        <v>493.18049999999999</v>
      </c>
      <c r="G60" s="27">
        <v>0.24941285999999999</v>
      </c>
      <c r="H60" s="23" t="s">
        <v>12</v>
      </c>
    </row>
    <row r="61" spans="1:8" x14ac:dyDescent="0.2">
      <c r="A61" s="24"/>
      <c r="B61" s="24"/>
      <c r="C61" s="28"/>
      <c r="D61" s="24"/>
      <c r="E61" s="24"/>
      <c r="F61" s="29"/>
      <c r="G61" s="29"/>
      <c r="H61" s="23" t="s">
        <v>12</v>
      </c>
    </row>
    <row r="62" spans="1:8" x14ac:dyDescent="0.2">
      <c r="A62" s="24"/>
      <c r="B62" s="24"/>
      <c r="C62" s="25" t="s">
        <v>93</v>
      </c>
      <c r="D62" s="24"/>
      <c r="E62" s="24"/>
      <c r="F62" s="29"/>
      <c r="G62" s="29"/>
      <c r="H62" s="23" t="s">
        <v>12</v>
      </c>
    </row>
    <row r="63" spans="1:8" x14ac:dyDescent="0.2">
      <c r="A63" s="24"/>
      <c r="B63" s="24"/>
      <c r="C63" s="25" t="s">
        <v>94</v>
      </c>
      <c r="D63" s="24"/>
      <c r="E63" s="24"/>
      <c r="F63" s="29"/>
      <c r="G63" s="29"/>
      <c r="H63" s="23" t="s">
        <v>12</v>
      </c>
    </row>
    <row r="64" spans="1:8" x14ac:dyDescent="0.2">
      <c r="A64" s="24"/>
      <c r="B64" s="24"/>
      <c r="C64" s="25" t="s">
        <v>11</v>
      </c>
      <c r="D64" s="24"/>
      <c r="E64" s="24" t="s">
        <v>12</v>
      </c>
      <c r="F64" s="26" t="s">
        <v>13</v>
      </c>
      <c r="G64" s="27">
        <v>0</v>
      </c>
      <c r="H64" s="23" t="s">
        <v>12</v>
      </c>
    </row>
    <row r="65" spans="1:8" x14ac:dyDescent="0.2">
      <c r="A65" s="24"/>
      <c r="B65" s="24"/>
      <c r="C65" s="28"/>
      <c r="D65" s="24"/>
      <c r="E65" s="24"/>
      <c r="F65" s="29"/>
      <c r="G65" s="29"/>
      <c r="H65" s="23" t="s">
        <v>12</v>
      </c>
    </row>
    <row r="66" spans="1:8" x14ac:dyDescent="0.2">
      <c r="A66" s="24"/>
      <c r="B66" s="24"/>
      <c r="C66" s="25" t="s">
        <v>98</v>
      </c>
      <c r="D66" s="24"/>
      <c r="E66" s="24"/>
      <c r="F66" s="29"/>
      <c r="G66" s="29"/>
      <c r="H66" s="23" t="s">
        <v>12</v>
      </c>
    </row>
    <row r="67" spans="1:8" x14ac:dyDescent="0.2">
      <c r="A67" s="24"/>
      <c r="B67" s="24"/>
      <c r="C67" s="25" t="s">
        <v>11</v>
      </c>
      <c r="D67" s="24"/>
      <c r="E67" s="24" t="s">
        <v>12</v>
      </c>
      <c r="F67" s="26" t="s">
        <v>13</v>
      </c>
      <c r="G67" s="27">
        <v>0</v>
      </c>
      <c r="H67" s="23" t="s">
        <v>12</v>
      </c>
    </row>
    <row r="68" spans="1:8" x14ac:dyDescent="0.2">
      <c r="A68" s="24"/>
      <c r="B68" s="24"/>
      <c r="C68" s="28"/>
      <c r="D68" s="24"/>
      <c r="E68" s="24"/>
      <c r="F68" s="29"/>
      <c r="G68" s="29"/>
      <c r="H68" s="23" t="s">
        <v>12</v>
      </c>
    </row>
    <row r="69" spans="1:8" x14ac:dyDescent="0.2">
      <c r="A69" s="24"/>
      <c r="B69" s="24"/>
      <c r="C69" s="25" t="s">
        <v>101</v>
      </c>
      <c r="D69" s="24"/>
      <c r="E69" s="24"/>
      <c r="F69" s="29"/>
      <c r="G69" s="29"/>
      <c r="H69" s="23" t="s">
        <v>12</v>
      </c>
    </row>
    <row r="70" spans="1:8" x14ac:dyDescent="0.2">
      <c r="A70" s="24"/>
      <c r="B70" s="24"/>
      <c r="C70" s="25" t="s">
        <v>11</v>
      </c>
      <c r="D70" s="24"/>
      <c r="E70" s="24" t="s">
        <v>12</v>
      </c>
      <c r="F70" s="26" t="s">
        <v>13</v>
      </c>
      <c r="G70" s="27">
        <v>0</v>
      </c>
      <c r="H70" s="23" t="s">
        <v>12</v>
      </c>
    </row>
    <row r="71" spans="1:8" x14ac:dyDescent="0.2">
      <c r="A71" s="24"/>
      <c r="B71" s="24"/>
      <c r="C71" s="28"/>
      <c r="D71" s="24"/>
      <c r="E71" s="24"/>
      <c r="F71" s="29"/>
      <c r="G71" s="29"/>
      <c r="H71" s="23" t="s">
        <v>12</v>
      </c>
    </row>
    <row r="72" spans="1:8" x14ac:dyDescent="0.2">
      <c r="A72" s="24"/>
      <c r="B72" s="24"/>
      <c r="C72" s="25" t="s">
        <v>102</v>
      </c>
      <c r="D72" s="24"/>
      <c r="E72" s="24"/>
      <c r="F72" s="29"/>
      <c r="G72" s="29"/>
      <c r="H72" s="23" t="s">
        <v>12</v>
      </c>
    </row>
    <row r="73" spans="1:8" x14ac:dyDescent="0.2">
      <c r="A73" s="31">
        <v>1</v>
      </c>
      <c r="B73" s="32"/>
      <c r="C73" s="32" t="s">
        <v>103</v>
      </c>
      <c r="D73" s="32"/>
      <c r="E73" s="36"/>
      <c r="F73" s="34">
        <v>629.91660930199998</v>
      </c>
      <c r="G73" s="35">
        <v>0.31856349</v>
      </c>
      <c r="H73" s="23">
        <v>5.2</v>
      </c>
    </row>
    <row r="74" spans="1:8" x14ac:dyDescent="0.2">
      <c r="A74" s="24"/>
      <c r="B74" s="24"/>
      <c r="C74" s="25" t="s">
        <v>11</v>
      </c>
      <c r="D74" s="24"/>
      <c r="E74" s="24" t="s">
        <v>12</v>
      </c>
      <c r="F74" s="30">
        <v>629.91660930199998</v>
      </c>
      <c r="G74" s="27">
        <v>0.31856349</v>
      </c>
      <c r="H74" s="23" t="s">
        <v>12</v>
      </c>
    </row>
    <row r="75" spans="1:8" x14ac:dyDescent="0.2">
      <c r="A75" s="24"/>
      <c r="B75" s="24"/>
      <c r="C75" s="28"/>
      <c r="D75" s="24"/>
      <c r="E75" s="24"/>
      <c r="F75" s="29"/>
      <c r="G75" s="29"/>
      <c r="H75" s="23" t="s">
        <v>12</v>
      </c>
    </row>
    <row r="76" spans="1:8" x14ac:dyDescent="0.2">
      <c r="A76" s="24"/>
      <c r="B76" s="24"/>
      <c r="C76" s="25" t="s">
        <v>104</v>
      </c>
      <c r="D76" s="24"/>
      <c r="E76" s="24"/>
      <c r="F76" s="30">
        <v>629.91660930199998</v>
      </c>
      <c r="G76" s="27">
        <v>0.31856349</v>
      </c>
      <c r="H76" s="23" t="s">
        <v>12</v>
      </c>
    </row>
    <row r="77" spans="1:8" x14ac:dyDescent="0.2">
      <c r="A77" s="24"/>
      <c r="B77" s="24"/>
      <c r="C77" s="29"/>
      <c r="D77" s="24"/>
      <c r="E77" s="24"/>
      <c r="F77" s="24"/>
      <c r="G77" s="24"/>
      <c r="H77" s="23" t="s">
        <v>12</v>
      </c>
    </row>
    <row r="78" spans="1:8" x14ac:dyDescent="0.2">
      <c r="A78" s="24"/>
      <c r="B78" s="24"/>
      <c r="C78" s="25" t="s">
        <v>105</v>
      </c>
      <c r="D78" s="24"/>
      <c r="E78" s="24"/>
      <c r="F78" s="24"/>
      <c r="G78" s="24"/>
      <c r="H78" s="23" t="s">
        <v>12</v>
      </c>
    </row>
    <row r="79" spans="1:8" x14ac:dyDescent="0.2">
      <c r="A79" s="24"/>
      <c r="B79" s="24"/>
      <c r="C79" s="25" t="s">
        <v>106</v>
      </c>
      <c r="D79" s="24"/>
      <c r="E79" s="24"/>
      <c r="F79" s="24"/>
      <c r="G79" s="24"/>
      <c r="H79" s="23" t="s">
        <v>12</v>
      </c>
    </row>
    <row r="80" spans="1:8" x14ac:dyDescent="0.2">
      <c r="A80" s="24"/>
      <c r="B80" s="24"/>
      <c r="C80" s="25" t="s">
        <v>11</v>
      </c>
      <c r="D80" s="24"/>
      <c r="E80" s="24" t="s">
        <v>12</v>
      </c>
      <c r="F80" s="30">
        <v>8.9074960819999998</v>
      </c>
      <c r="G80" s="27">
        <v>4.5047300000000002E-3</v>
      </c>
      <c r="H80" s="23" t="s">
        <v>12</v>
      </c>
    </row>
    <row r="81" spans="1:16" x14ac:dyDescent="0.2">
      <c r="A81" s="21"/>
      <c r="B81" s="21"/>
      <c r="C81" s="85"/>
      <c r="D81" s="21"/>
      <c r="E81" s="21"/>
      <c r="F81" s="49"/>
      <c r="G81" s="49"/>
      <c r="H81" s="23" t="s">
        <v>12</v>
      </c>
      <c r="I81" s="66"/>
    </row>
    <row r="82" spans="1:16" x14ac:dyDescent="0.2">
      <c r="A82" s="21"/>
      <c r="B82" s="21"/>
      <c r="C82" s="22" t="s">
        <v>587</v>
      </c>
      <c r="D82" s="21"/>
      <c r="E82" s="21"/>
      <c r="F82" s="49"/>
      <c r="G82" s="49"/>
      <c r="H82" s="23" t="s">
        <v>12</v>
      </c>
      <c r="J82" s="66"/>
      <c r="K82" s="66"/>
      <c r="L82" s="66"/>
      <c r="M82" s="66"/>
      <c r="N82" s="86"/>
      <c r="O82" s="86"/>
      <c r="P82" s="86"/>
    </row>
    <row r="83" spans="1:16" x14ac:dyDescent="0.2">
      <c r="A83" s="87">
        <v>1</v>
      </c>
      <c r="B83" s="55" t="s">
        <v>107</v>
      </c>
      <c r="C83" s="55" t="s">
        <v>108</v>
      </c>
      <c r="D83" s="55"/>
      <c r="E83" s="88">
        <v>76.796000000000006</v>
      </c>
      <c r="F83" s="89">
        <v>8.9074960819999998</v>
      </c>
      <c r="G83" s="90">
        <v>4.5047300000000002E-3</v>
      </c>
      <c r="H83" s="23"/>
    </row>
    <row r="84" spans="1:16" x14ac:dyDescent="0.2">
      <c r="A84" s="21"/>
      <c r="B84" s="21"/>
      <c r="C84" s="22" t="s">
        <v>11</v>
      </c>
      <c r="D84" s="21"/>
      <c r="E84" s="21" t="s">
        <v>12</v>
      </c>
      <c r="F84" s="91">
        <f>SUM(F83)</f>
        <v>8.9074960819999998</v>
      </c>
      <c r="G84" s="92">
        <f>SUM(G83)</f>
        <v>4.5047300000000002E-3</v>
      </c>
      <c r="H84" s="23" t="s">
        <v>12</v>
      </c>
    </row>
    <row r="85" spans="1:16" x14ac:dyDescent="0.2">
      <c r="A85" s="24"/>
      <c r="B85" s="24"/>
      <c r="C85" s="28"/>
      <c r="D85" s="24"/>
      <c r="E85" s="24"/>
      <c r="F85" s="29"/>
      <c r="G85" s="29"/>
      <c r="H85" s="23" t="s">
        <v>12</v>
      </c>
    </row>
    <row r="86" spans="1:16" x14ac:dyDescent="0.2">
      <c r="A86" s="24"/>
      <c r="B86" s="24"/>
      <c r="C86" s="25" t="s">
        <v>109</v>
      </c>
      <c r="D86" s="24"/>
      <c r="E86" s="24"/>
      <c r="F86" s="24"/>
      <c r="G86" s="24"/>
      <c r="H86" s="23" t="s">
        <v>12</v>
      </c>
    </row>
    <row r="87" spans="1:16" x14ac:dyDescent="0.2">
      <c r="A87" s="24"/>
      <c r="B87" s="24"/>
      <c r="C87" s="25" t="s">
        <v>110</v>
      </c>
      <c r="D87" s="24"/>
      <c r="E87" s="24"/>
      <c r="F87" s="24"/>
      <c r="G87" s="24"/>
      <c r="H87" s="23" t="s">
        <v>12</v>
      </c>
    </row>
    <row r="88" spans="1:16" x14ac:dyDescent="0.2">
      <c r="A88" s="24"/>
      <c r="B88" s="24"/>
      <c r="C88" s="25" t="s">
        <v>11</v>
      </c>
      <c r="D88" s="24"/>
      <c r="E88" s="24" t="s">
        <v>12</v>
      </c>
      <c r="F88" s="26" t="s">
        <v>13</v>
      </c>
      <c r="G88" s="27">
        <v>0</v>
      </c>
      <c r="H88" s="23" t="s">
        <v>12</v>
      </c>
    </row>
    <row r="89" spans="1:16" x14ac:dyDescent="0.2">
      <c r="A89" s="24"/>
      <c r="B89" s="24"/>
      <c r="C89" s="28"/>
      <c r="D89" s="24"/>
      <c r="E89" s="24"/>
      <c r="F89" s="29"/>
      <c r="G89" s="29"/>
      <c r="H89" s="23" t="s">
        <v>12</v>
      </c>
    </row>
    <row r="90" spans="1:16" x14ac:dyDescent="0.2">
      <c r="A90" s="24"/>
      <c r="B90" s="24"/>
      <c r="C90" s="25" t="s">
        <v>111</v>
      </c>
      <c r="D90" s="24"/>
      <c r="E90" s="24"/>
      <c r="F90" s="29"/>
      <c r="G90" s="29"/>
      <c r="H90" s="23" t="s">
        <v>12</v>
      </c>
    </row>
    <row r="91" spans="1:16" x14ac:dyDescent="0.2">
      <c r="A91" s="24"/>
      <c r="B91" s="24"/>
      <c r="C91" s="25" t="s">
        <v>11</v>
      </c>
      <c r="D91" s="24"/>
      <c r="E91" s="24" t="s">
        <v>12</v>
      </c>
      <c r="F91" s="26" t="s">
        <v>13</v>
      </c>
      <c r="G91" s="27">
        <v>0</v>
      </c>
      <c r="H91" s="23" t="s">
        <v>12</v>
      </c>
    </row>
    <row r="92" spans="1:16" x14ac:dyDescent="0.2">
      <c r="A92" s="24"/>
      <c r="B92" s="32"/>
      <c r="C92" s="32"/>
      <c r="D92" s="25"/>
      <c r="E92" s="24"/>
      <c r="F92" s="32"/>
      <c r="G92" s="36"/>
      <c r="H92" s="23" t="s">
        <v>12</v>
      </c>
    </row>
    <row r="93" spans="1:16" x14ac:dyDescent="0.2">
      <c r="A93" s="36"/>
      <c r="B93" s="32"/>
      <c r="C93" s="32" t="s">
        <v>112</v>
      </c>
      <c r="D93" s="32"/>
      <c r="E93" s="36"/>
      <c r="F93" s="34">
        <v>435.92402678000002</v>
      </c>
      <c r="G93" s="35">
        <v>0.22045693</v>
      </c>
      <c r="H93" s="23" t="s">
        <v>12</v>
      </c>
    </row>
    <row r="94" spans="1:16" x14ac:dyDescent="0.2">
      <c r="A94" s="28"/>
      <c r="B94" s="28"/>
      <c r="C94" s="25" t="s">
        <v>113</v>
      </c>
      <c r="D94" s="29"/>
      <c r="E94" s="29"/>
      <c r="F94" s="30">
        <v>1977.3659821639999</v>
      </c>
      <c r="G94" s="37">
        <v>1.00000003</v>
      </c>
      <c r="H94" s="23" t="s">
        <v>12</v>
      </c>
    </row>
    <row r="95" spans="1:16" x14ac:dyDescent="0.2">
      <c r="A95" s="38"/>
      <c r="B95" s="38"/>
      <c r="C95" s="38"/>
      <c r="D95" s="39"/>
      <c r="E95" s="39"/>
      <c r="F95" s="39"/>
      <c r="G95" s="39"/>
    </row>
    <row r="96" spans="1:16" x14ac:dyDescent="0.2">
      <c r="A96" s="40"/>
      <c r="B96" s="41" t="s">
        <v>588</v>
      </c>
      <c r="C96" s="41"/>
      <c r="D96" s="41"/>
      <c r="E96" s="41"/>
      <c r="F96" s="41"/>
      <c r="G96" s="41"/>
      <c r="H96" s="41"/>
    </row>
    <row r="97" spans="1:8" x14ac:dyDescent="0.2">
      <c r="A97" s="40"/>
      <c r="B97" s="41" t="s">
        <v>589</v>
      </c>
      <c r="C97" s="41"/>
      <c r="D97" s="41"/>
      <c r="E97" s="41"/>
      <c r="F97" s="41"/>
      <c r="G97" s="41"/>
      <c r="H97" s="41"/>
    </row>
    <row r="98" spans="1:8" x14ac:dyDescent="0.2">
      <c r="A98" s="40"/>
      <c r="B98" s="41" t="s">
        <v>590</v>
      </c>
      <c r="C98" s="41"/>
      <c r="D98" s="41"/>
      <c r="E98" s="41"/>
      <c r="F98" s="41"/>
      <c r="G98" s="41"/>
      <c r="H98" s="41"/>
    </row>
    <row r="99" spans="1:8" x14ac:dyDescent="0.2">
      <c r="A99" s="40"/>
      <c r="B99" s="40"/>
      <c r="C99" s="40"/>
      <c r="D99" s="42"/>
      <c r="E99" s="42"/>
      <c r="F99" s="42"/>
      <c r="G99" s="42"/>
    </row>
    <row r="100" spans="1:8" x14ac:dyDescent="0.2">
      <c r="A100" s="40"/>
      <c r="B100" s="43" t="s">
        <v>114</v>
      </c>
      <c r="C100" s="44"/>
      <c r="D100" s="45"/>
      <c r="E100" s="46"/>
      <c r="F100" s="42"/>
      <c r="G100" s="42"/>
    </row>
    <row r="101" spans="1:8" ht="25.5" customHeight="1" x14ac:dyDescent="0.2">
      <c r="A101" s="40"/>
      <c r="B101" s="47" t="s">
        <v>115</v>
      </c>
      <c r="C101" s="48"/>
      <c r="D101" s="22" t="s">
        <v>610</v>
      </c>
      <c r="E101" s="46"/>
      <c r="F101" s="42"/>
      <c r="G101" s="42"/>
    </row>
    <row r="102" spans="1:8" x14ac:dyDescent="0.2">
      <c r="A102" s="40"/>
      <c r="B102" s="47" t="s">
        <v>117</v>
      </c>
      <c r="C102" s="48"/>
      <c r="D102" s="22" t="s">
        <v>116</v>
      </c>
      <c r="E102" s="46"/>
      <c r="F102" s="42"/>
      <c r="G102" s="42"/>
    </row>
    <row r="103" spans="1:8" x14ac:dyDescent="0.2">
      <c r="A103" s="40"/>
      <c r="B103" s="47" t="s">
        <v>118</v>
      </c>
      <c r="C103" s="48"/>
      <c r="D103" s="49" t="s">
        <v>12</v>
      </c>
      <c r="E103" s="46"/>
      <c r="F103" s="42"/>
      <c r="G103" s="42"/>
    </row>
    <row r="104" spans="1:8" x14ac:dyDescent="0.2">
      <c r="A104" s="50"/>
      <c r="B104" s="51" t="s">
        <v>12</v>
      </c>
      <c r="C104" s="51" t="s">
        <v>591</v>
      </c>
      <c r="D104" s="51" t="s">
        <v>119</v>
      </c>
      <c r="E104" s="50"/>
      <c r="F104" s="50"/>
      <c r="G104" s="50"/>
    </row>
    <row r="105" spans="1:8" x14ac:dyDescent="0.2">
      <c r="A105" s="50"/>
      <c r="B105" s="52" t="s">
        <v>120</v>
      </c>
      <c r="C105" s="53">
        <v>46022</v>
      </c>
      <c r="D105" s="53">
        <v>46053</v>
      </c>
      <c r="E105" s="50"/>
      <c r="F105" s="50"/>
      <c r="G105" s="50"/>
    </row>
    <row r="106" spans="1:8" x14ac:dyDescent="0.2">
      <c r="A106" s="54"/>
      <c r="B106" s="55" t="s">
        <v>121</v>
      </c>
      <c r="C106" s="56">
        <v>33.195999999999998</v>
      </c>
      <c r="D106" s="56">
        <v>32.991199999999999</v>
      </c>
      <c r="E106" s="54"/>
      <c r="F106" s="57"/>
      <c r="G106" s="58"/>
    </row>
    <row r="107" spans="1:8" x14ac:dyDescent="0.2">
      <c r="A107" s="54"/>
      <c r="B107" s="55" t="s">
        <v>592</v>
      </c>
      <c r="C107" s="56">
        <v>20.8567</v>
      </c>
      <c r="D107" s="56">
        <v>20.728100000000001</v>
      </c>
      <c r="E107" s="54"/>
      <c r="F107" s="57"/>
      <c r="G107" s="58"/>
    </row>
    <row r="108" spans="1:8" x14ac:dyDescent="0.2">
      <c r="A108" s="54"/>
      <c r="B108" s="55" t="s">
        <v>122</v>
      </c>
      <c r="C108" s="56">
        <v>29.9739</v>
      </c>
      <c r="D108" s="56">
        <v>29.781199999999998</v>
      </c>
      <c r="E108" s="54"/>
      <c r="F108" s="57"/>
      <c r="G108" s="58"/>
    </row>
    <row r="109" spans="1:8" x14ac:dyDescent="0.2">
      <c r="A109" s="54"/>
      <c r="B109" s="55" t="s">
        <v>593</v>
      </c>
      <c r="C109" s="56">
        <v>18.7181</v>
      </c>
      <c r="D109" s="56">
        <v>18.5977</v>
      </c>
      <c r="E109" s="54"/>
      <c r="F109" s="57"/>
      <c r="G109" s="58"/>
    </row>
    <row r="110" spans="1:8" x14ac:dyDescent="0.2">
      <c r="A110" s="54"/>
      <c r="B110" s="54"/>
      <c r="C110" s="54"/>
      <c r="D110" s="54"/>
      <c r="E110" s="54"/>
      <c r="F110" s="54"/>
      <c r="G110" s="54"/>
    </row>
    <row r="111" spans="1:8" x14ac:dyDescent="0.2">
      <c r="A111" s="50"/>
      <c r="B111" s="47" t="s">
        <v>594</v>
      </c>
      <c r="C111" s="48"/>
      <c r="D111" s="22" t="s">
        <v>116</v>
      </c>
      <c r="E111" s="50"/>
      <c r="F111" s="50"/>
      <c r="G111" s="50"/>
    </row>
    <row r="112" spans="1:8" x14ac:dyDescent="0.2">
      <c r="A112" s="50"/>
      <c r="B112" s="60"/>
      <c r="C112" s="60"/>
      <c r="D112" s="60"/>
      <c r="E112" s="50"/>
      <c r="F112" s="50"/>
      <c r="G112" s="50"/>
    </row>
    <row r="113" spans="1:18" x14ac:dyDescent="0.2">
      <c r="A113" s="50"/>
      <c r="B113" s="47" t="s">
        <v>123</v>
      </c>
      <c r="C113" s="48"/>
      <c r="D113" s="22" t="s">
        <v>116</v>
      </c>
      <c r="E113" s="65"/>
      <c r="F113" s="50"/>
      <c r="G113" s="50"/>
      <c r="J113" s="20"/>
    </row>
    <row r="114" spans="1:18" x14ac:dyDescent="0.2">
      <c r="A114" s="50"/>
      <c r="B114" s="47" t="s">
        <v>124</v>
      </c>
      <c r="C114" s="48"/>
      <c r="D114" s="22" t="s">
        <v>116</v>
      </c>
      <c r="E114" s="65"/>
      <c r="F114" s="50"/>
      <c r="G114" s="50"/>
      <c r="J114" s="20"/>
    </row>
    <row r="115" spans="1:18" x14ac:dyDescent="0.2">
      <c r="A115" s="50"/>
      <c r="B115" s="47" t="s">
        <v>595</v>
      </c>
      <c r="C115" s="48"/>
      <c r="D115" s="22" t="s">
        <v>116</v>
      </c>
      <c r="E115" s="65"/>
      <c r="F115" s="50"/>
      <c r="G115" s="50"/>
      <c r="J115" s="20"/>
    </row>
    <row r="116" spans="1:18" x14ac:dyDescent="0.2">
      <c r="A116" s="60"/>
      <c r="B116" s="60"/>
      <c r="C116" s="60"/>
      <c r="D116" s="60"/>
      <c r="E116" s="60"/>
      <c r="F116" s="60"/>
      <c r="G116" s="60"/>
      <c r="J116" s="20"/>
    </row>
    <row r="117" spans="1:18" s="67" customFormat="1" x14ac:dyDescent="0.2">
      <c r="B117" s="68" t="s">
        <v>596</v>
      </c>
      <c r="C117" s="69"/>
      <c r="D117" s="70"/>
      <c r="I117" s="17"/>
      <c r="J117" s="20"/>
      <c r="K117" s="66"/>
      <c r="L117" s="66"/>
      <c r="M117" s="66"/>
      <c r="N117" s="66"/>
      <c r="O117" s="17"/>
      <c r="R117" s="17"/>
    </row>
    <row r="118" spans="1:18" s="67" customFormat="1" ht="38.25" x14ac:dyDescent="0.2">
      <c r="B118" s="72" t="s">
        <v>597</v>
      </c>
      <c r="C118" s="72"/>
      <c r="D118" s="73" t="s">
        <v>527</v>
      </c>
      <c r="I118" s="17"/>
      <c r="J118" s="20"/>
      <c r="K118" s="66"/>
      <c r="L118" s="66"/>
      <c r="M118" s="66"/>
      <c r="N118" s="66"/>
      <c r="O118" s="17"/>
      <c r="R118" s="17"/>
    </row>
    <row r="119" spans="1:18" s="67" customFormat="1" x14ac:dyDescent="0.2">
      <c r="B119" s="61" t="s">
        <v>598</v>
      </c>
      <c r="C119" s="61"/>
      <c r="D119" s="74"/>
      <c r="I119" s="17"/>
      <c r="J119" s="20"/>
      <c r="K119" s="66"/>
      <c r="L119" s="66"/>
      <c r="M119" s="66"/>
      <c r="N119" s="66"/>
      <c r="O119" s="17"/>
      <c r="R119" s="17"/>
    </row>
    <row r="120" spans="1:18" s="67" customFormat="1" x14ac:dyDescent="0.2">
      <c r="B120" s="61"/>
      <c r="C120" s="61"/>
      <c r="D120" s="75"/>
      <c r="I120" s="17"/>
      <c r="J120" s="20"/>
      <c r="K120" s="66"/>
      <c r="L120" s="66"/>
      <c r="M120" s="66"/>
      <c r="N120" s="66"/>
      <c r="O120" s="17"/>
    </row>
    <row r="121" spans="1:18" s="67" customFormat="1" x14ac:dyDescent="0.2">
      <c r="B121" s="61" t="s">
        <v>599</v>
      </c>
      <c r="C121" s="61"/>
      <c r="D121" s="76">
        <v>6.3760222410261127</v>
      </c>
      <c r="I121" s="17"/>
      <c r="J121" s="20"/>
      <c r="K121" s="66"/>
      <c r="L121" s="66"/>
      <c r="M121" s="66"/>
      <c r="N121" s="66"/>
      <c r="O121" s="17"/>
    </row>
    <row r="122" spans="1:18" s="67" customFormat="1" x14ac:dyDescent="0.2">
      <c r="B122" s="61"/>
      <c r="C122" s="61"/>
      <c r="D122" s="75"/>
      <c r="I122" s="17"/>
      <c r="J122" s="20"/>
      <c r="K122" s="66"/>
      <c r="L122" s="66"/>
      <c r="M122" s="66"/>
      <c r="N122" s="66"/>
      <c r="O122" s="17"/>
    </row>
    <row r="123" spans="1:18" s="67" customFormat="1" x14ac:dyDescent="0.2">
      <c r="B123" s="61" t="s">
        <v>695</v>
      </c>
      <c r="C123" s="61"/>
      <c r="D123" s="76">
        <v>5.7920614136356345</v>
      </c>
      <c r="I123" s="17"/>
      <c r="J123" s="20"/>
      <c r="K123" s="66"/>
      <c r="L123" s="66"/>
      <c r="M123" s="66"/>
      <c r="N123" s="66"/>
      <c r="O123" s="17"/>
    </row>
    <row r="124" spans="1:18" s="67" customFormat="1" x14ac:dyDescent="0.2">
      <c r="B124" s="61" t="s">
        <v>696</v>
      </c>
      <c r="C124" s="61"/>
      <c r="D124" s="76">
        <v>12.160347251584641</v>
      </c>
      <c r="I124" s="17"/>
      <c r="J124" s="20"/>
      <c r="K124" s="66"/>
      <c r="L124" s="66"/>
      <c r="M124" s="66"/>
      <c r="N124" s="66"/>
      <c r="O124" s="17"/>
    </row>
    <row r="125" spans="1:18" s="67" customFormat="1" x14ac:dyDescent="0.2">
      <c r="B125" s="61"/>
      <c r="C125" s="61"/>
      <c r="D125" s="75"/>
      <c r="I125" s="17"/>
      <c r="J125" s="20"/>
      <c r="K125" s="66"/>
      <c r="L125" s="66"/>
      <c r="M125" s="66"/>
      <c r="N125" s="66"/>
      <c r="O125" s="17"/>
    </row>
    <row r="126" spans="1:18" s="67" customFormat="1" x14ac:dyDescent="0.2">
      <c r="B126" s="61" t="s">
        <v>602</v>
      </c>
      <c r="C126" s="61"/>
      <c r="D126" s="78" t="s">
        <v>722</v>
      </c>
      <c r="I126" s="17"/>
      <c r="J126" s="20"/>
      <c r="K126" s="66"/>
      <c r="L126" s="66"/>
      <c r="M126" s="66"/>
      <c r="N126" s="66"/>
      <c r="O126" s="17"/>
    </row>
    <row r="127" spans="1:18" s="67" customFormat="1" x14ac:dyDescent="0.2">
      <c r="B127" s="79" t="s">
        <v>603</v>
      </c>
      <c r="C127" s="80"/>
      <c r="D127" s="81"/>
      <c r="I127" s="17"/>
      <c r="J127" s="20"/>
      <c r="K127" s="66"/>
      <c r="L127" s="66"/>
      <c r="M127" s="66"/>
      <c r="N127" s="66"/>
      <c r="O127" s="17"/>
    </row>
    <row r="128" spans="1:18" x14ac:dyDescent="0.2">
      <c r="J128" s="20"/>
    </row>
    <row r="129" spans="2:16" ht="13.5" x14ac:dyDescent="0.2">
      <c r="B129" s="93" t="s">
        <v>723</v>
      </c>
      <c r="C129" s="93"/>
      <c r="D129" s="93"/>
      <c r="E129" s="93"/>
      <c r="F129" s="93"/>
      <c r="G129" s="93"/>
      <c r="H129" s="93"/>
      <c r="I129" s="66"/>
      <c r="J129" s="20"/>
      <c r="K129" s="66"/>
      <c r="L129" s="66"/>
      <c r="M129" s="66"/>
      <c r="N129" s="66"/>
      <c r="O129" s="66"/>
      <c r="P129" s="66"/>
    </row>
    <row r="130" spans="2:16" s="71" customFormat="1" ht="26.25" customHeight="1" x14ac:dyDescent="0.2">
      <c r="B130" s="94" t="s">
        <v>612</v>
      </c>
      <c r="C130" s="94" t="s">
        <v>613</v>
      </c>
      <c r="D130" s="95" t="s">
        <v>697</v>
      </c>
      <c r="E130" s="95"/>
      <c r="F130" s="95"/>
      <c r="G130" s="96" t="s">
        <v>615</v>
      </c>
      <c r="H130" s="96"/>
      <c r="J130" s="20"/>
      <c r="K130" s="97"/>
      <c r="L130" s="97"/>
      <c r="M130" s="97"/>
      <c r="N130" s="97"/>
      <c r="O130" s="97"/>
      <c r="P130" s="97"/>
    </row>
    <row r="131" spans="2:16" ht="27" x14ac:dyDescent="0.25">
      <c r="B131" s="98" t="s">
        <v>655</v>
      </c>
      <c r="C131" s="99" t="s">
        <v>698</v>
      </c>
      <c r="D131" s="100">
        <v>0</v>
      </c>
      <c r="E131" s="100"/>
      <c r="F131" s="100"/>
      <c r="G131" s="100">
        <v>0</v>
      </c>
      <c r="H131" s="100"/>
      <c r="J131" s="20"/>
      <c r="K131" s="66"/>
      <c r="L131" s="66"/>
      <c r="M131" s="66"/>
      <c r="N131" s="66"/>
      <c r="O131" s="66"/>
      <c r="P131" s="66"/>
    </row>
    <row r="132" spans="2:16" ht="13.5" x14ac:dyDescent="0.25">
      <c r="B132" s="101"/>
      <c r="C132" s="101"/>
      <c r="D132" s="102"/>
      <c r="E132" s="102"/>
      <c r="F132" s="102"/>
      <c r="G132" s="102"/>
      <c r="H132" s="102"/>
      <c r="J132" s="20"/>
      <c r="K132" s="66"/>
      <c r="L132" s="66"/>
      <c r="M132" s="66"/>
      <c r="N132" s="66"/>
      <c r="O132" s="66"/>
      <c r="P132" s="66"/>
    </row>
    <row r="133" spans="2:16" ht="13.5" x14ac:dyDescent="0.25">
      <c r="B133" s="103" t="s">
        <v>622</v>
      </c>
      <c r="C133" s="103"/>
      <c r="D133" s="103"/>
      <c r="E133" s="103"/>
      <c r="F133" s="103"/>
      <c r="G133" s="103"/>
      <c r="H133" s="103"/>
      <c r="J133" s="20"/>
      <c r="K133" s="66"/>
      <c r="L133" s="66"/>
      <c r="M133" s="66"/>
      <c r="N133" s="66"/>
      <c r="O133" s="66"/>
      <c r="P133" s="66"/>
    </row>
    <row r="134" spans="2:16" ht="13.5" customHeight="1" x14ac:dyDescent="0.2">
      <c r="B134" s="96" t="s">
        <v>612</v>
      </c>
      <c r="C134" s="96" t="s">
        <v>613</v>
      </c>
      <c r="D134" s="96" t="s">
        <v>658</v>
      </c>
      <c r="E134" s="96"/>
      <c r="F134" s="96"/>
      <c r="G134" s="96"/>
      <c r="H134" s="95" t="s">
        <v>699</v>
      </c>
      <c r="I134" s="95" t="s">
        <v>700</v>
      </c>
      <c r="J134" s="95" t="s">
        <v>661</v>
      </c>
      <c r="K134" s="66"/>
      <c r="L134" s="66"/>
      <c r="M134" s="66"/>
      <c r="N134" s="66"/>
      <c r="O134" s="66"/>
      <c r="P134" s="66"/>
    </row>
    <row r="135" spans="2:16" ht="94.5" x14ac:dyDescent="0.2">
      <c r="B135" s="96"/>
      <c r="C135" s="96"/>
      <c r="D135" s="104" t="s">
        <v>662</v>
      </c>
      <c r="E135" s="104" t="s">
        <v>663</v>
      </c>
      <c r="F135" s="104" t="s">
        <v>664</v>
      </c>
      <c r="G135" s="104" t="s">
        <v>692</v>
      </c>
      <c r="H135" s="95"/>
      <c r="I135" s="95"/>
      <c r="J135" s="95"/>
      <c r="K135" s="66"/>
      <c r="L135" s="66"/>
      <c r="M135" s="66"/>
      <c r="N135" s="66"/>
      <c r="O135" s="66"/>
    </row>
    <row r="136" spans="2:16" ht="27" x14ac:dyDescent="0.25">
      <c r="B136" s="101" t="s">
        <v>655</v>
      </c>
      <c r="C136" s="99" t="s">
        <v>701</v>
      </c>
      <c r="D136" s="105">
        <v>500</v>
      </c>
      <c r="E136" s="105">
        <v>9.9405737999999992</v>
      </c>
      <c r="F136" s="106">
        <v>16.00737140547945</v>
      </c>
      <c r="G136" s="105">
        <v>525.94794520547941</v>
      </c>
      <c r="H136" s="2">
        <v>233.40679</v>
      </c>
      <c r="I136" s="2">
        <v>4.01</v>
      </c>
      <c r="J136" s="107">
        <f>H136+I136</f>
        <v>237.41678999999999</v>
      </c>
      <c r="K136" s="66"/>
      <c r="L136" s="66"/>
      <c r="M136" s="66"/>
      <c r="N136" s="66"/>
      <c r="O136" s="66"/>
      <c r="P136" s="66"/>
    </row>
    <row r="137" spans="2:16" x14ac:dyDescent="0.2">
      <c r="J137" s="20"/>
      <c r="P137" s="66"/>
    </row>
    <row r="138" spans="2:16" x14ac:dyDescent="0.2">
      <c r="J138" s="20"/>
      <c r="K138" s="66"/>
      <c r="L138" s="66"/>
      <c r="M138" s="66"/>
      <c r="N138" s="66"/>
      <c r="O138" s="66"/>
      <c r="P138" s="66"/>
    </row>
    <row r="139" spans="2:16" ht="13.5" x14ac:dyDescent="0.25">
      <c r="B139" s="108" t="s">
        <v>642</v>
      </c>
      <c r="J139" s="20"/>
      <c r="K139" s="66"/>
      <c r="L139" s="66"/>
      <c r="M139" s="66"/>
      <c r="N139" s="66"/>
      <c r="O139" s="66"/>
      <c r="P139" s="66"/>
    </row>
    <row r="140" spans="2:16" x14ac:dyDescent="0.2">
      <c r="B140" s="66"/>
      <c r="C140" s="66"/>
      <c r="D140" s="66"/>
      <c r="E140" s="66"/>
      <c r="F140" s="66"/>
      <c r="G140" s="66"/>
      <c r="H140" s="66"/>
      <c r="J140" s="20"/>
      <c r="K140" s="66"/>
      <c r="L140" s="66"/>
      <c r="M140" s="66"/>
      <c r="N140" s="66"/>
      <c r="O140" s="66"/>
      <c r="P140" s="66"/>
    </row>
    <row r="141" spans="2:16" x14ac:dyDescent="0.2">
      <c r="B141" s="109" t="s">
        <v>643</v>
      </c>
      <c r="C141" s="66"/>
      <c r="D141" s="66"/>
      <c r="E141" s="66"/>
      <c r="F141" s="66"/>
      <c r="G141" s="66"/>
      <c r="H141" s="66"/>
      <c r="J141" s="20"/>
      <c r="K141" s="66"/>
      <c r="L141" s="66"/>
      <c r="M141" s="66"/>
      <c r="N141" s="66"/>
      <c r="O141" s="66"/>
      <c r="P141" s="66"/>
    </row>
    <row r="142" spans="2:16" x14ac:dyDescent="0.2">
      <c r="B142" s="66"/>
      <c r="C142" s="66"/>
      <c r="D142" s="66"/>
      <c r="E142" s="66"/>
      <c r="F142" s="66"/>
      <c r="G142" s="66"/>
      <c r="H142" s="66"/>
      <c r="J142" s="20"/>
      <c r="K142" s="66"/>
      <c r="L142" s="66"/>
      <c r="M142" s="66"/>
      <c r="N142" s="66"/>
      <c r="O142" s="66"/>
      <c r="P142" s="66"/>
    </row>
    <row r="143" spans="2:16" x14ac:dyDescent="0.2">
      <c r="B143" s="109" t="s">
        <v>644</v>
      </c>
      <c r="C143" s="66"/>
      <c r="D143" s="66"/>
      <c r="E143" s="66"/>
      <c r="F143" s="66"/>
      <c r="G143" s="66"/>
      <c r="H143" s="66"/>
      <c r="J143" s="20"/>
      <c r="K143" s="66"/>
      <c r="L143" s="66"/>
      <c r="M143" s="66"/>
      <c r="N143" s="66"/>
      <c r="O143" s="66"/>
      <c r="P143" s="66"/>
    </row>
    <row r="144" spans="2:16" x14ac:dyDescent="0.2">
      <c r="J144" s="20"/>
      <c r="K144" s="66"/>
      <c r="L144" s="66"/>
      <c r="M144" s="66"/>
      <c r="N144" s="66"/>
      <c r="O144" s="66"/>
    </row>
    <row r="145" spans="2:15" x14ac:dyDescent="0.2">
      <c r="B145" s="109" t="s">
        <v>645</v>
      </c>
      <c r="J145" s="20"/>
      <c r="K145" s="66"/>
      <c r="L145" s="66"/>
      <c r="M145" s="66"/>
      <c r="N145" s="66"/>
      <c r="O145" s="66"/>
    </row>
    <row r="146" spans="2:15" x14ac:dyDescent="0.2">
      <c r="B146" s="109"/>
      <c r="J146" s="20"/>
      <c r="K146" s="66"/>
      <c r="L146" s="66"/>
      <c r="M146" s="66"/>
      <c r="N146" s="66"/>
      <c r="O146" s="66"/>
    </row>
    <row r="147" spans="2:15" x14ac:dyDescent="0.2">
      <c r="B147" s="109" t="s">
        <v>647</v>
      </c>
      <c r="J147" s="20"/>
      <c r="L147" s="66"/>
      <c r="M147" s="66"/>
      <c r="N147" s="66"/>
      <c r="O147" s="66"/>
    </row>
    <row r="148" spans="2:15" x14ac:dyDescent="0.2">
      <c r="B148" s="109"/>
      <c r="J148" s="20"/>
      <c r="K148" s="66"/>
      <c r="L148" s="66"/>
      <c r="M148" s="66"/>
      <c r="N148" s="66"/>
      <c r="O148" s="66"/>
    </row>
    <row r="149" spans="2:15" x14ac:dyDescent="0.2">
      <c r="B149" s="109" t="s">
        <v>648</v>
      </c>
      <c r="J149" s="20"/>
    </row>
    <row r="150" spans="2:15" x14ac:dyDescent="0.2">
      <c r="B150" s="110" t="s">
        <v>604</v>
      </c>
    </row>
    <row r="152" spans="2:15" ht="153.75" customHeight="1" x14ac:dyDescent="0.2"/>
    <row r="155" spans="2:15" x14ac:dyDescent="0.2">
      <c r="B155" s="83" t="s">
        <v>605</v>
      </c>
      <c r="C155" s="84"/>
      <c r="D155" s="83"/>
    </row>
    <row r="156" spans="2:15" x14ac:dyDescent="0.2">
      <c r="B156" s="83" t="s">
        <v>702</v>
      </c>
      <c r="D156" s="83"/>
    </row>
    <row r="157" spans="2:15" ht="165" customHeight="1" x14ac:dyDescent="0.2"/>
    <row r="159" spans="2:15" x14ac:dyDescent="0.2">
      <c r="J159" s="20"/>
    </row>
    <row r="160" spans="2:15" x14ac:dyDescent="0.2">
      <c r="J160" s="20"/>
    </row>
    <row r="161" spans="10:10" x14ac:dyDescent="0.2">
      <c r="J161" s="20"/>
    </row>
  </sheetData>
  <mergeCells count="39">
    <mergeCell ref="J134:J135"/>
    <mergeCell ref="B134:B135"/>
    <mergeCell ref="C134:C135"/>
    <mergeCell ref="D134:G134"/>
    <mergeCell ref="H134:H135"/>
    <mergeCell ref="I134:I135"/>
    <mergeCell ref="D131:F131"/>
    <mergeCell ref="G131:H131"/>
    <mergeCell ref="D132:F132"/>
    <mergeCell ref="G132:H132"/>
    <mergeCell ref="B133:H133"/>
    <mergeCell ref="B125:C125"/>
    <mergeCell ref="B126:C126"/>
    <mergeCell ref="B127:D127"/>
    <mergeCell ref="B129:H129"/>
    <mergeCell ref="D130:F130"/>
    <mergeCell ref="G130:H130"/>
    <mergeCell ref="B120:C120"/>
    <mergeCell ref="B121:C121"/>
    <mergeCell ref="B122:C122"/>
    <mergeCell ref="B123:C123"/>
    <mergeCell ref="B124:C124"/>
    <mergeCell ref="A1:H1"/>
    <mergeCell ref="A2:H2"/>
    <mergeCell ref="A3:H3"/>
    <mergeCell ref="B96:H96"/>
    <mergeCell ref="B97:H97"/>
    <mergeCell ref="B98:H98"/>
    <mergeCell ref="B100:D100"/>
    <mergeCell ref="B101:C101"/>
    <mergeCell ref="B102:C102"/>
    <mergeCell ref="B103:C103"/>
    <mergeCell ref="B118:C118"/>
    <mergeCell ref="B119:C119"/>
    <mergeCell ref="B113:C113"/>
    <mergeCell ref="B114:C114"/>
    <mergeCell ref="B111:C111"/>
    <mergeCell ref="B115:C115"/>
    <mergeCell ref="B117:D117"/>
  </mergeCells>
  <hyperlinks>
    <hyperlink ref="I1" location="Index!B2" display="Index" xr:uid="{BFA15BEE-F231-4A95-A955-0716C3664394}"/>
    <hyperlink ref="B141" r:id="rId1" xr:uid="{1EABD0CB-0E6E-4B67-AD08-6A24F850B595}"/>
    <hyperlink ref="B143" r:id="rId2" xr:uid="{7CF2D507-9F0E-42A0-9C90-23C13447F467}"/>
    <hyperlink ref="B145" r:id="rId3" xr:uid="{952BC7ED-2C13-438D-A485-F3BAD7DD58C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39859-0AA9-462D-83BE-24530B4832B9}">
  <sheetPr>
    <outlinePr summaryBelow="0" summaryRight="0"/>
  </sheetPr>
  <dimension ref="A1:U132"/>
  <sheetViews>
    <sheetView showGridLines="0" workbookViewId="0">
      <selection sqref="A1:H1"/>
    </sheetView>
  </sheetViews>
  <sheetFormatPr defaultRowHeight="12.75" x14ac:dyDescent="0.2"/>
  <cols>
    <col min="1" max="1" width="5.85546875" style="17" bestFit="1" customWidth="1"/>
    <col min="2" max="2" width="21.140625" style="17" customWidth="1"/>
    <col min="3" max="3" width="46.5703125" style="17" customWidth="1"/>
    <col min="4" max="4" width="12.28515625" style="17" customWidth="1"/>
    <col min="5" max="5" width="11" style="17" customWidth="1"/>
    <col min="6" max="6" width="12.7109375" style="17" customWidth="1"/>
    <col min="7" max="7" width="15.85546875" style="17" customWidth="1"/>
    <col min="8" max="8" width="10.28515625" style="17" customWidth="1"/>
    <col min="9" max="9" width="11.28515625" style="17" customWidth="1"/>
    <col min="10" max="16384" width="9.140625" style="17"/>
  </cols>
  <sheetData>
    <row r="1" spans="1:9" ht="15" x14ac:dyDescent="0.2">
      <c r="A1" s="16" t="s">
        <v>0</v>
      </c>
      <c r="B1" s="16"/>
      <c r="C1" s="16"/>
      <c r="D1" s="16"/>
      <c r="E1" s="16"/>
      <c r="F1" s="16"/>
      <c r="G1" s="16"/>
      <c r="H1" s="16"/>
      <c r="I1" s="1" t="s">
        <v>585</v>
      </c>
    </row>
    <row r="2" spans="1:9" ht="15" x14ac:dyDescent="0.2">
      <c r="A2" s="16" t="s">
        <v>582</v>
      </c>
      <c r="B2" s="16"/>
      <c r="C2" s="16"/>
      <c r="D2" s="16"/>
      <c r="E2" s="16"/>
      <c r="F2" s="16"/>
      <c r="G2" s="16"/>
      <c r="H2" s="16"/>
    </row>
    <row r="3" spans="1:9" ht="15" x14ac:dyDescent="0.2">
      <c r="A3" s="16" t="s">
        <v>729</v>
      </c>
      <c r="B3" s="16"/>
      <c r="C3" s="16"/>
      <c r="D3" s="16"/>
      <c r="E3" s="16"/>
      <c r="F3" s="16"/>
      <c r="G3" s="16"/>
      <c r="H3" s="16"/>
    </row>
    <row r="4" spans="1:9" s="20" customFormat="1" ht="30" x14ac:dyDescent="0.2">
      <c r="A4" s="18" t="s">
        <v>2</v>
      </c>
      <c r="B4" s="18" t="s">
        <v>3</v>
      </c>
      <c r="C4" s="18" t="s">
        <v>4</v>
      </c>
      <c r="D4" s="18" t="s">
        <v>5</v>
      </c>
      <c r="E4" s="18" t="s">
        <v>6</v>
      </c>
      <c r="F4" s="18" t="s">
        <v>7</v>
      </c>
      <c r="G4" s="18" t="s">
        <v>8</v>
      </c>
      <c r="H4" s="19" t="s">
        <v>708</v>
      </c>
    </row>
    <row r="5" spans="1:9" x14ac:dyDescent="0.2">
      <c r="A5" s="21"/>
      <c r="B5" s="21"/>
      <c r="C5" s="22" t="s">
        <v>9</v>
      </c>
      <c r="D5" s="21"/>
      <c r="E5" s="21"/>
      <c r="F5" s="21"/>
      <c r="G5" s="21"/>
      <c r="H5" s="23" t="str">
        <f>IFERROR(VLOOKUP(B5,'[1]Debt Holding Consolidated'!$C:$N,12,FALSE),"")</f>
        <v/>
      </c>
    </row>
    <row r="6" spans="1:9" x14ac:dyDescent="0.2">
      <c r="A6" s="21"/>
      <c r="B6" s="21"/>
      <c r="C6" s="22" t="s">
        <v>10</v>
      </c>
      <c r="D6" s="21"/>
      <c r="E6" s="21"/>
      <c r="F6" s="21"/>
      <c r="G6" s="21"/>
      <c r="H6" s="23" t="str">
        <f>IFERROR(VLOOKUP(B6,'[1]Debt Holding Consolidated'!$C:$N,12,FALSE),"")</f>
        <v/>
      </c>
    </row>
    <row r="7" spans="1:9" x14ac:dyDescent="0.2">
      <c r="A7" s="24"/>
      <c r="B7" s="24"/>
      <c r="C7" s="25" t="s">
        <v>11</v>
      </c>
      <c r="D7" s="24"/>
      <c r="E7" s="24" t="s">
        <v>12</v>
      </c>
      <c r="F7" s="26" t="s">
        <v>13</v>
      </c>
      <c r="G7" s="27">
        <v>0</v>
      </c>
      <c r="H7" s="23" t="str">
        <f>IFERROR(VLOOKUP(B7,'[1]Debt Holding Consolidated'!$C:$N,12,FALSE),"")</f>
        <v/>
      </c>
    </row>
    <row r="8" spans="1:9" x14ac:dyDescent="0.2">
      <c r="A8" s="24"/>
      <c r="B8" s="24"/>
      <c r="C8" s="28"/>
      <c r="D8" s="24"/>
      <c r="E8" s="24"/>
      <c r="F8" s="29"/>
      <c r="G8" s="29"/>
      <c r="H8" s="23" t="str">
        <f>IFERROR(VLOOKUP(B8,'[1]Debt Holding Consolidated'!$C:$N,12,FALSE),"")</f>
        <v/>
      </c>
    </row>
    <row r="9" spans="1:9" x14ac:dyDescent="0.2">
      <c r="A9" s="24"/>
      <c r="B9" s="24"/>
      <c r="C9" s="25" t="s">
        <v>14</v>
      </c>
      <c r="D9" s="24"/>
      <c r="E9" s="24"/>
      <c r="F9" s="24"/>
      <c r="G9" s="24"/>
      <c r="H9" s="23" t="str">
        <f>IFERROR(VLOOKUP(B9,'[1]Debt Holding Consolidated'!$C:$N,12,FALSE),"")</f>
        <v/>
      </c>
    </row>
    <row r="10" spans="1:9" x14ac:dyDescent="0.2">
      <c r="A10" s="24"/>
      <c r="B10" s="24"/>
      <c r="C10" s="25" t="s">
        <v>11</v>
      </c>
      <c r="D10" s="24"/>
      <c r="E10" s="24" t="s">
        <v>12</v>
      </c>
      <c r="F10" s="26" t="s">
        <v>13</v>
      </c>
      <c r="G10" s="27">
        <v>0</v>
      </c>
      <c r="H10" s="23" t="str">
        <f>IFERROR(VLOOKUP(B10,'[1]Debt Holding Consolidated'!$C:$N,12,FALSE),"")</f>
        <v/>
      </c>
    </row>
    <row r="11" spans="1:9" x14ac:dyDescent="0.2">
      <c r="A11" s="24"/>
      <c r="B11" s="24"/>
      <c r="C11" s="28"/>
      <c r="D11" s="24"/>
      <c r="E11" s="24"/>
      <c r="F11" s="29"/>
      <c r="G11" s="29"/>
      <c r="H11" s="23" t="str">
        <f>IFERROR(VLOOKUP(B11,'[1]Debt Holding Consolidated'!$C:$N,12,FALSE),"")</f>
        <v/>
      </c>
    </row>
    <row r="12" spans="1:9" x14ac:dyDescent="0.2">
      <c r="A12" s="24"/>
      <c r="B12" s="24"/>
      <c r="C12" s="25" t="s">
        <v>15</v>
      </c>
      <c r="D12" s="24"/>
      <c r="E12" s="24"/>
      <c r="F12" s="24"/>
      <c r="G12" s="24"/>
      <c r="H12" s="23" t="str">
        <f>IFERROR(VLOOKUP(B12,'[1]Debt Holding Consolidated'!$C:$N,12,FALSE),"")</f>
        <v/>
      </c>
    </row>
    <row r="13" spans="1:9" x14ac:dyDescent="0.2">
      <c r="A13" s="24"/>
      <c r="B13" s="24"/>
      <c r="C13" s="25" t="s">
        <v>11</v>
      </c>
      <c r="D13" s="24"/>
      <c r="E13" s="24" t="s">
        <v>12</v>
      </c>
      <c r="F13" s="26" t="s">
        <v>13</v>
      </c>
      <c r="G13" s="27">
        <v>0</v>
      </c>
      <c r="H13" s="23" t="str">
        <f>IFERROR(VLOOKUP(B13,'[1]Debt Holding Consolidated'!$C:$N,12,FALSE),"")</f>
        <v/>
      </c>
    </row>
    <row r="14" spans="1:9" x14ac:dyDescent="0.2">
      <c r="A14" s="24"/>
      <c r="B14" s="24"/>
      <c r="C14" s="28"/>
      <c r="D14" s="24"/>
      <c r="E14" s="24"/>
      <c r="F14" s="29"/>
      <c r="G14" s="29"/>
      <c r="H14" s="23" t="str">
        <f>IFERROR(VLOOKUP(B14,'[1]Debt Holding Consolidated'!$C:$N,12,FALSE),"")</f>
        <v/>
      </c>
    </row>
    <row r="15" spans="1:9" x14ac:dyDescent="0.2">
      <c r="A15" s="24"/>
      <c r="B15" s="24"/>
      <c r="C15" s="25" t="s">
        <v>16</v>
      </c>
      <c r="D15" s="24"/>
      <c r="E15" s="24"/>
      <c r="F15" s="24"/>
      <c r="G15" s="24"/>
      <c r="H15" s="23" t="str">
        <f>IFERROR(VLOOKUP(B15,'[1]Debt Holding Consolidated'!$C:$N,12,FALSE),"")</f>
        <v/>
      </c>
    </row>
    <row r="16" spans="1:9" x14ac:dyDescent="0.2">
      <c r="A16" s="24"/>
      <c r="B16" s="24"/>
      <c r="C16" s="25" t="s">
        <v>11</v>
      </c>
      <c r="D16" s="24"/>
      <c r="E16" s="24" t="s">
        <v>12</v>
      </c>
      <c r="F16" s="26" t="s">
        <v>13</v>
      </c>
      <c r="G16" s="27">
        <v>0</v>
      </c>
      <c r="H16" s="23" t="str">
        <f>IFERROR(VLOOKUP(B16,'[1]Debt Holding Consolidated'!$C:$N,12,FALSE),"")</f>
        <v/>
      </c>
    </row>
    <row r="17" spans="1:8" x14ac:dyDescent="0.2">
      <c r="A17" s="24"/>
      <c r="B17" s="24"/>
      <c r="C17" s="28"/>
      <c r="D17" s="24"/>
      <c r="E17" s="24"/>
      <c r="F17" s="29"/>
      <c r="G17" s="29"/>
      <c r="H17" s="23" t="str">
        <f>IFERROR(VLOOKUP(B17,'[1]Debt Holding Consolidated'!$C:$N,12,FALSE),"")</f>
        <v/>
      </c>
    </row>
    <row r="18" spans="1:8" x14ac:dyDescent="0.2">
      <c r="A18" s="24"/>
      <c r="B18" s="24"/>
      <c r="C18" s="25" t="s">
        <v>17</v>
      </c>
      <c r="D18" s="24"/>
      <c r="E18" s="24"/>
      <c r="F18" s="29"/>
      <c r="G18" s="29"/>
      <c r="H18" s="23" t="str">
        <f>IFERROR(VLOOKUP(B18,'[1]Debt Holding Consolidated'!$C:$N,12,FALSE),"")</f>
        <v/>
      </c>
    </row>
    <row r="19" spans="1:8" x14ac:dyDescent="0.2">
      <c r="A19" s="24"/>
      <c r="B19" s="24"/>
      <c r="C19" s="25" t="s">
        <v>11</v>
      </c>
      <c r="D19" s="24"/>
      <c r="E19" s="24" t="s">
        <v>12</v>
      </c>
      <c r="F19" s="26" t="s">
        <v>13</v>
      </c>
      <c r="G19" s="27">
        <v>0</v>
      </c>
      <c r="H19" s="23" t="str">
        <f>IFERROR(VLOOKUP(B19,'[1]Debt Holding Consolidated'!$C:$N,12,FALSE),"")</f>
        <v/>
      </c>
    </row>
    <row r="20" spans="1:8" x14ac:dyDescent="0.2">
      <c r="A20" s="24"/>
      <c r="B20" s="24"/>
      <c r="C20" s="28"/>
      <c r="D20" s="24"/>
      <c r="E20" s="24"/>
      <c r="F20" s="29"/>
      <c r="G20" s="29"/>
      <c r="H20" s="23" t="str">
        <f>IFERROR(VLOOKUP(B20,'[1]Debt Holding Consolidated'!$C:$N,12,FALSE),"")</f>
        <v/>
      </c>
    </row>
    <row r="21" spans="1:8" x14ac:dyDescent="0.2">
      <c r="A21" s="24"/>
      <c r="B21" s="24"/>
      <c r="C21" s="25" t="s">
        <v>18</v>
      </c>
      <c r="D21" s="24"/>
      <c r="E21" s="24"/>
      <c r="F21" s="29"/>
      <c r="G21" s="29"/>
      <c r="H21" s="23" t="str">
        <f>IFERROR(VLOOKUP(B21,'[1]Debt Holding Consolidated'!$C:$N,12,FALSE),"")</f>
        <v/>
      </c>
    </row>
    <row r="22" spans="1:8" x14ac:dyDescent="0.2">
      <c r="A22" s="24"/>
      <c r="B22" s="24"/>
      <c r="C22" s="25" t="s">
        <v>11</v>
      </c>
      <c r="D22" s="24"/>
      <c r="E22" s="24" t="s">
        <v>12</v>
      </c>
      <c r="F22" s="26" t="s">
        <v>13</v>
      </c>
      <c r="G22" s="27">
        <v>0</v>
      </c>
      <c r="H22" s="23" t="str">
        <f>IFERROR(VLOOKUP(B22,'[1]Debt Holding Consolidated'!$C:$N,12,FALSE),"")</f>
        <v/>
      </c>
    </row>
    <row r="23" spans="1:8" x14ac:dyDescent="0.2">
      <c r="A23" s="24"/>
      <c r="B23" s="24"/>
      <c r="C23" s="28"/>
      <c r="D23" s="24"/>
      <c r="E23" s="24"/>
      <c r="F23" s="29"/>
      <c r="G23" s="29"/>
      <c r="H23" s="23" t="str">
        <f>IFERROR(VLOOKUP(B23,'[1]Debt Holding Consolidated'!$C:$N,12,FALSE),"")</f>
        <v/>
      </c>
    </row>
    <row r="24" spans="1:8" x14ac:dyDescent="0.2">
      <c r="A24" s="24"/>
      <c r="B24" s="24"/>
      <c r="C24" s="25" t="s">
        <v>19</v>
      </c>
      <c r="D24" s="24"/>
      <c r="E24" s="24"/>
      <c r="F24" s="30">
        <v>0</v>
      </c>
      <c r="G24" s="27">
        <v>0</v>
      </c>
      <c r="H24" s="23" t="str">
        <f>IFERROR(VLOOKUP(B24,'[1]Debt Holding Consolidated'!$C:$N,12,FALSE),"")</f>
        <v/>
      </c>
    </row>
    <row r="25" spans="1:8" x14ac:dyDescent="0.2">
      <c r="A25" s="24"/>
      <c r="B25" s="24"/>
      <c r="C25" s="28"/>
      <c r="D25" s="24"/>
      <c r="E25" s="24"/>
      <c r="F25" s="29"/>
      <c r="G25" s="29"/>
      <c r="H25" s="23" t="str">
        <f>IFERROR(VLOOKUP(B25,'[1]Debt Holding Consolidated'!$C:$N,12,FALSE),"")</f>
        <v/>
      </c>
    </row>
    <row r="26" spans="1:8" x14ac:dyDescent="0.2">
      <c r="A26" s="24"/>
      <c r="B26" s="24"/>
      <c r="C26" s="25" t="s">
        <v>20</v>
      </c>
      <c r="D26" s="24"/>
      <c r="E26" s="24"/>
      <c r="F26" s="29"/>
      <c r="G26" s="29"/>
      <c r="H26" s="23" t="str">
        <f>IFERROR(VLOOKUP(B26,'[1]Debt Holding Consolidated'!$C:$N,12,FALSE),"")</f>
        <v/>
      </c>
    </row>
    <row r="27" spans="1:8" x14ac:dyDescent="0.2">
      <c r="A27" s="24"/>
      <c r="B27" s="24"/>
      <c r="C27" s="25" t="s">
        <v>10</v>
      </c>
      <c r="D27" s="24"/>
      <c r="E27" s="24"/>
      <c r="F27" s="29"/>
      <c r="G27" s="29"/>
      <c r="H27" s="23" t="str">
        <f>IFERROR(VLOOKUP(B27,'[1]Debt Holding Consolidated'!$C:$N,12,FALSE),"")</f>
        <v/>
      </c>
    </row>
    <row r="28" spans="1:8" x14ac:dyDescent="0.2">
      <c r="A28" s="24"/>
      <c r="B28" s="24"/>
      <c r="C28" s="25" t="s">
        <v>11</v>
      </c>
      <c r="D28" s="24"/>
      <c r="E28" s="24" t="s">
        <v>12</v>
      </c>
      <c r="F28" s="26" t="s">
        <v>13</v>
      </c>
      <c r="G28" s="27">
        <v>0</v>
      </c>
      <c r="H28" s="23" t="str">
        <f>IFERROR(VLOOKUP(B28,'[1]Debt Holding Consolidated'!$C:$N,12,FALSE),"")</f>
        <v/>
      </c>
    </row>
    <row r="29" spans="1:8" x14ac:dyDescent="0.2">
      <c r="A29" s="24"/>
      <c r="B29" s="24"/>
      <c r="C29" s="28"/>
      <c r="D29" s="24"/>
      <c r="E29" s="24"/>
      <c r="F29" s="29"/>
      <c r="G29" s="29"/>
      <c r="H29" s="23" t="str">
        <f>IFERROR(VLOOKUP(B29,'[1]Debt Holding Consolidated'!$C:$N,12,FALSE),"")</f>
        <v/>
      </c>
    </row>
    <row r="30" spans="1:8" x14ac:dyDescent="0.2">
      <c r="A30" s="24"/>
      <c r="B30" s="24"/>
      <c r="C30" s="25" t="s">
        <v>76</v>
      </c>
      <c r="D30" s="24"/>
      <c r="E30" s="24"/>
      <c r="F30" s="24"/>
      <c r="G30" s="24"/>
      <c r="H30" s="23" t="str">
        <f>IFERROR(VLOOKUP(B30,'[1]Debt Holding Consolidated'!$C:$N,12,FALSE),"")</f>
        <v/>
      </c>
    </row>
    <row r="31" spans="1:8" x14ac:dyDescent="0.2">
      <c r="A31" s="24"/>
      <c r="B31" s="24"/>
      <c r="C31" s="25" t="s">
        <v>11</v>
      </c>
      <c r="D31" s="24"/>
      <c r="E31" s="24" t="s">
        <v>12</v>
      </c>
      <c r="F31" s="26" t="s">
        <v>13</v>
      </c>
      <c r="G31" s="27">
        <v>0</v>
      </c>
      <c r="H31" s="23" t="str">
        <f>IFERROR(VLOOKUP(B31,'[1]Debt Holding Consolidated'!$C:$N,12,FALSE),"")</f>
        <v/>
      </c>
    </row>
    <row r="32" spans="1:8" x14ac:dyDescent="0.2">
      <c r="A32" s="24"/>
      <c r="B32" s="24"/>
      <c r="C32" s="28"/>
      <c r="D32" s="24"/>
      <c r="E32" s="24"/>
      <c r="F32" s="29"/>
      <c r="G32" s="29"/>
      <c r="H32" s="23" t="str">
        <f>IFERROR(VLOOKUP(B32,'[1]Debt Holding Consolidated'!$C:$N,12,FALSE),"")</f>
        <v/>
      </c>
    </row>
    <row r="33" spans="1:8" x14ac:dyDescent="0.2">
      <c r="A33" s="24"/>
      <c r="B33" s="24"/>
      <c r="C33" s="25" t="s">
        <v>77</v>
      </c>
      <c r="D33" s="24"/>
      <c r="E33" s="24"/>
      <c r="F33" s="24"/>
      <c r="G33" s="24"/>
      <c r="H33" s="23" t="str">
        <f>IFERROR(VLOOKUP(B33,'[1]Debt Holding Consolidated'!$C:$N,12,FALSE),"")</f>
        <v/>
      </c>
    </row>
    <row r="34" spans="1:8" x14ac:dyDescent="0.2">
      <c r="A34" s="24"/>
      <c r="B34" s="24"/>
      <c r="C34" s="25" t="s">
        <v>11</v>
      </c>
      <c r="D34" s="24"/>
      <c r="E34" s="24" t="s">
        <v>12</v>
      </c>
      <c r="F34" s="26" t="s">
        <v>13</v>
      </c>
      <c r="G34" s="27">
        <v>0</v>
      </c>
      <c r="H34" s="23" t="str">
        <f>IFERROR(VLOOKUP(B34,'[1]Debt Holding Consolidated'!$C:$N,12,FALSE),"")</f>
        <v/>
      </c>
    </row>
    <row r="35" spans="1:8" x14ac:dyDescent="0.2">
      <c r="A35" s="24"/>
      <c r="B35" s="24"/>
      <c r="C35" s="28"/>
      <c r="D35" s="24"/>
      <c r="E35" s="24"/>
      <c r="F35" s="29"/>
      <c r="G35" s="29"/>
      <c r="H35" s="23" t="str">
        <f>IFERROR(VLOOKUP(B35,'[1]Debt Holding Consolidated'!$C:$N,12,FALSE),"")</f>
        <v/>
      </c>
    </row>
    <row r="36" spans="1:8" x14ac:dyDescent="0.2">
      <c r="A36" s="24"/>
      <c r="B36" s="24"/>
      <c r="C36" s="25" t="s">
        <v>91</v>
      </c>
      <c r="D36" s="24"/>
      <c r="E36" s="24"/>
      <c r="F36" s="29"/>
      <c r="G36" s="29"/>
      <c r="H36" s="23" t="str">
        <f>IFERROR(VLOOKUP(B36,'[1]Debt Holding Consolidated'!$C:$N,12,FALSE),"")</f>
        <v/>
      </c>
    </row>
    <row r="37" spans="1:8" x14ac:dyDescent="0.2">
      <c r="A37" s="24"/>
      <c r="B37" s="24"/>
      <c r="C37" s="25" t="s">
        <v>11</v>
      </c>
      <c r="D37" s="24"/>
      <c r="E37" s="24" t="s">
        <v>12</v>
      </c>
      <c r="F37" s="26" t="s">
        <v>13</v>
      </c>
      <c r="G37" s="27">
        <v>0</v>
      </c>
      <c r="H37" s="23" t="str">
        <f>IFERROR(VLOOKUP(B37,'[1]Debt Holding Consolidated'!$C:$N,12,FALSE),"")</f>
        <v/>
      </c>
    </row>
    <row r="38" spans="1:8" x14ac:dyDescent="0.2">
      <c r="A38" s="24"/>
      <c r="B38" s="24"/>
      <c r="C38" s="28"/>
      <c r="D38" s="24"/>
      <c r="E38" s="24"/>
      <c r="F38" s="29"/>
      <c r="G38" s="29"/>
      <c r="H38" s="23" t="str">
        <f>IFERROR(VLOOKUP(B38,'[1]Debt Holding Consolidated'!$C:$N,12,FALSE),"")</f>
        <v/>
      </c>
    </row>
    <row r="39" spans="1:8" x14ac:dyDescent="0.2">
      <c r="A39" s="24"/>
      <c r="B39" s="24"/>
      <c r="C39" s="25" t="s">
        <v>92</v>
      </c>
      <c r="D39" s="24"/>
      <c r="E39" s="24"/>
      <c r="F39" s="30">
        <v>0</v>
      </c>
      <c r="G39" s="27">
        <v>0</v>
      </c>
      <c r="H39" s="23" t="str">
        <f>IFERROR(VLOOKUP(B39,'[1]Debt Holding Consolidated'!$C:$N,12,FALSE),"")</f>
        <v/>
      </c>
    </row>
    <row r="40" spans="1:8" x14ac:dyDescent="0.2">
      <c r="A40" s="24"/>
      <c r="B40" s="24"/>
      <c r="C40" s="28"/>
      <c r="D40" s="24"/>
      <c r="E40" s="24"/>
      <c r="F40" s="29"/>
      <c r="G40" s="29"/>
      <c r="H40" s="23" t="str">
        <f>IFERROR(VLOOKUP(B40,'[1]Debt Holding Consolidated'!$C:$N,12,FALSE),"")</f>
        <v/>
      </c>
    </row>
    <row r="41" spans="1:8" x14ac:dyDescent="0.2">
      <c r="A41" s="24"/>
      <c r="B41" s="24"/>
      <c r="C41" s="25" t="s">
        <v>93</v>
      </c>
      <c r="D41" s="24"/>
      <c r="E41" s="24"/>
      <c r="F41" s="29"/>
      <c r="G41" s="29"/>
      <c r="H41" s="23" t="str">
        <f>IFERROR(VLOOKUP(B41,'[1]Debt Holding Consolidated'!$C:$N,12,FALSE),"")</f>
        <v/>
      </c>
    </row>
    <row r="42" spans="1:8" x14ac:dyDescent="0.2">
      <c r="A42" s="24"/>
      <c r="B42" s="24"/>
      <c r="C42" s="25" t="s">
        <v>94</v>
      </c>
      <c r="D42" s="24"/>
      <c r="E42" s="24"/>
      <c r="F42" s="29"/>
      <c r="G42" s="29"/>
      <c r="H42" s="23" t="str">
        <f>IFERROR(VLOOKUP(B42,'[1]Debt Holding Consolidated'!$C:$N,12,FALSE),"")</f>
        <v/>
      </c>
    </row>
    <row r="43" spans="1:8" x14ac:dyDescent="0.2">
      <c r="A43" s="24"/>
      <c r="B43" s="24"/>
      <c r="C43" s="25" t="s">
        <v>11</v>
      </c>
      <c r="D43" s="24"/>
      <c r="E43" s="24" t="s">
        <v>12</v>
      </c>
      <c r="F43" s="26" t="s">
        <v>13</v>
      </c>
      <c r="G43" s="27">
        <v>0</v>
      </c>
      <c r="H43" s="23" t="str">
        <f>IFERROR(VLOOKUP(B43,'[1]Debt Holding Consolidated'!$C:$N,12,FALSE),"")</f>
        <v/>
      </c>
    </row>
    <row r="44" spans="1:8" x14ac:dyDescent="0.2">
      <c r="A44" s="24"/>
      <c r="B44" s="24"/>
      <c r="C44" s="28"/>
      <c r="D44" s="24"/>
      <c r="E44" s="24"/>
      <c r="F44" s="29"/>
      <c r="G44" s="29"/>
      <c r="H44" s="23" t="str">
        <f>IFERROR(VLOOKUP(B44,'[1]Debt Holding Consolidated'!$C:$N,12,FALSE),"")</f>
        <v/>
      </c>
    </row>
    <row r="45" spans="1:8" x14ac:dyDescent="0.2">
      <c r="A45" s="24"/>
      <c r="B45" s="24"/>
      <c r="C45" s="25" t="s">
        <v>98</v>
      </c>
      <c r="D45" s="24"/>
      <c r="E45" s="24"/>
      <c r="F45" s="29"/>
      <c r="G45" s="29"/>
      <c r="H45" s="23" t="str">
        <f>IFERROR(VLOOKUP(B45,'[1]Debt Holding Consolidated'!$C:$N,12,FALSE),"")</f>
        <v/>
      </c>
    </row>
    <row r="46" spans="1:8" x14ac:dyDescent="0.2">
      <c r="A46" s="24"/>
      <c r="B46" s="24"/>
      <c r="C46" s="25" t="s">
        <v>11</v>
      </c>
      <c r="D46" s="24"/>
      <c r="E46" s="24" t="s">
        <v>12</v>
      </c>
      <c r="F46" s="26" t="s">
        <v>13</v>
      </c>
      <c r="G46" s="27">
        <v>0</v>
      </c>
      <c r="H46" s="23" t="str">
        <f>IFERROR(VLOOKUP(B46,'[1]Debt Holding Consolidated'!$C:$N,12,FALSE),"")</f>
        <v/>
      </c>
    </row>
    <row r="47" spans="1:8" x14ac:dyDescent="0.2">
      <c r="A47" s="24"/>
      <c r="B47" s="24"/>
      <c r="C47" s="28"/>
      <c r="D47" s="24"/>
      <c r="E47" s="24"/>
      <c r="F47" s="29"/>
      <c r="G47" s="29"/>
      <c r="H47" s="23" t="str">
        <f>IFERROR(VLOOKUP(B47,'[1]Debt Holding Consolidated'!$C:$N,12,FALSE),"")</f>
        <v/>
      </c>
    </row>
    <row r="48" spans="1:8" x14ac:dyDescent="0.2">
      <c r="A48" s="24"/>
      <c r="B48" s="24"/>
      <c r="C48" s="25" t="s">
        <v>101</v>
      </c>
      <c r="D48" s="24"/>
      <c r="E48" s="24"/>
      <c r="F48" s="29"/>
      <c r="G48" s="29"/>
      <c r="H48" s="23" t="str">
        <f>IFERROR(VLOOKUP(B48,'[1]Debt Holding Consolidated'!$C:$N,12,FALSE),"")</f>
        <v/>
      </c>
    </row>
    <row r="49" spans="1:8" x14ac:dyDescent="0.2">
      <c r="A49" s="31">
        <v>1</v>
      </c>
      <c r="B49" s="32" t="s">
        <v>453</v>
      </c>
      <c r="C49" s="32" t="s">
        <v>454</v>
      </c>
      <c r="D49" s="32" t="s">
        <v>80</v>
      </c>
      <c r="E49" s="33">
        <v>1500000</v>
      </c>
      <c r="F49" s="34">
        <v>1497.6975</v>
      </c>
      <c r="G49" s="35">
        <v>9.4649699999999996E-3</v>
      </c>
      <c r="H49" s="23">
        <f>IFERROR(VLOOKUP(B49,'[1]Debt Holding Consolidated'!$C:$N,12,FALSE),"")</f>
        <v>5.0999999999999996</v>
      </c>
    </row>
    <row r="50" spans="1:8" x14ac:dyDescent="0.2">
      <c r="A50" s="24"/>
      <c r="B50" s="24"/>
      <c r="C50" s="25" t="s">
        <v>11</v>
      </c>
      <c r="D50" s="24"/>
      <c r="E50" s="24" t="s">
        <v>12</v>
      </c>
      <c r="F50" s="30">
        <v>1497.6975</v>
      </c>
      <c r="G50" s="27">
        <v>9.4649699999999996E-3</v>
      </c>
      <c r="H50" s="23" t="str">
        <f>IFERROR(VLOOKUP(B50,'[1]Debt Holding Consolidated'!$C:$N,12,FALSE),"")</f>
        <v/>
      </c>
    </row>
    <row r="51" spans="1:8" x14ac:dyDescent="0.2">
      <c r="A51" s="24"/>
      <c r="B51" s="24"/>
      <c r="C51" s="28"/>
      <c r="D51" s="24"/>
      <c r="E51" s="24"/>
      <c r="F51" s="29"/>
      <c r="G51" s="29"/>
      <c r="H51" s="23" t="str">
        <f>IFERROR(VLOOKUP(B51,'[1]Debt Holding Consolidated'!$C:$N,12,FALSE),"")</f>
        <v/>
      </c>
    </row>
    <row r="52" spans="1:8" x14ac:dyDescent="0.2">
      <c r="A52" s="24"/>
      <c r="B52" s="24"/>
      <c r="C52" s="25" t="s">
        <v>102</v>
      </c>
      <c r="D52" s="24"/>
      <c r="E52" s="24"/>
      <c r="F52" s="29"/>
      <c r="G52" s="29"/>
      <c r="H52" s="23" t="str">
        <f>IFERROR(VLOOKUP(B52,'[1]Debt Holding Consolidated'!$C:$N,12,FALSE),"")</f>
        <v/>
      </c>
    </row>
    <row r="53" spans="1:8" x14ac:dyDescent="0.2">
      <c r="A53" s="31">
        <v>1</v>
      </c>
      <c r="B53" s="32"/>
      <c r="C53" s="32" t="s">
        <v>103</v>
      </c>
      <c r="D53" s="32"/>
      <c r="E53" s="36"/>
      <c r="F53" s="34">
        <v>106212.20587541501</v>
      </c>
      <c r="G53" s="35">
        <v>0.67122746</v>
      </c>
      <c r="H53" s="23">
        <v>5.2</v>
      </c>
    </row>
    <row r="54" spans="1:8" x14ac:dyDescent="0.2">
      <c r="A54" s="31">
        <v>2</v>
      </c>
      <c r="B54" s="32"/>
      <c r="C54" s="32" t="s">
        <v>583</v>
      </c>
      <c r="D54" s="32"/>
      <c r="E54" s="36"/>
      <c r="F54" s="34">
        <v>49999.258344399997</v>
      </c>
      <c r="G54" s="35">
        <v>0.31597945999999999</v>
      </c>
      <c r="H54" s="23">
        <v>5.4</v>
      </c>
    </row>
    <row r="55" spans="1:8" x14ac:dyDescent="0.2">
      <c r="A55" s="24"/>
      <c r="B55" s="24"/>
      <c r="C55" s="25" t="s">
        <v>11</v>
      </c>
      <c r="D55" s="24"/>
      <c r="E55" s="24" t="s">
        <v>12</v>
      </c>
      <c r="F55" s="30">
        <v>156211.46421981501</v>
      </c>
      <c r="G55" s="27">
        <v>0.98720691999999999</v>
      </c>
      <c r="H55" s="23" t="str">
        <f>IFERROR(VLOOKUP(B55,'[1]Debt Holding Consolidated'!$C:$N,12,FALSE),"")</f>
        <v/>
      </c>
    </row>
    <row r="56" spans="1:8" x14ac:dyDescent="0.2">
      <c r="A56" s="24"/>
      <c r="B56" s="24"/>
      <c r="C56" s="28"/>
      <c r="D56" s="24"/>
      <c r="E56" s="24"/>
      <c r="F56" s="29"/>
      <c r="G56" s="29"/>
      <c r="H56" s="23" t="str">
        <f>IFERROR(VLOOKUP(B56,'[1]Debt Holding Consolidated'!$C:$N,12,FALSE),"")</f>
        <v/>
      </c>
    </row>
    <row r="57" spans="1:8" x14ac:dyDescent="0.2">
      <c r="A57" s="24"/>
      <c r="B57" s="24"/>
      <c r="C57" s="25" t="s">
        <v>104</v>
      </c>
      <c r="D57" s="24"/>
      <c r="E57" s="24"/>
      <c r="F57" s="30">
        <v>157709.16171981499</v>
      </c>
      <c r="G57" s="27">
        <v>0.99667189</v>
      </c>
      <c r="H57" s="23" t="str">
        <f>IFERROR(VLOOKUP(B57,'[1]Debt Holding Consolidated'!$C:$N,12,FALSE),"")</f>
        <v/>
      </c>
    </row>
    <row r="58" spans="1:8" x14ac:dyDescent="0.2">
      <c r="A58" s="24"/>
      <c r="B58" s="24"/>
      <c r="C58" s="29"/>
      <c r="D58" s="24"/>
      <c r="E58" s="24"/>
      <c r="F58" s="24"/>
      <c r="G58" s="24"/>
      <c r="H58" s="23" t="str">
        <f>IFERROR(VLOOKUP(B58,'[1]Debt Holding Consolidated'!$C:$N,12,FALSE),"")</f>
        <v/>
      </c>
    </row>
    <row r="59" spans="1:8" x14ac:dyDescent="0.2">
      <c r="A59" s="24"/>
      <c r="B59" s="24"/>
      <c r="C59" s="25" t="s">
        <v>105</v>
      </c>
      <c r="D59" s="24"/>
      <c r="E59" s="24"/>
      <c r="F59" s="24"/>
      <c r="G59" s="24"/>
      <c r="H59" s="23" t="str">
        <f>IFERROR(VLOOKUP(B59,'[1]Debt Holding Consolidated'!$C:$N,12,FALSE),"")</f>
        <v/>
      </c>
    </row>
    <row r="60" spans="1:8" x14ac:dyDescent="0.2">
      <c r="A60" s="24"/>
      <c r="B60" s="24"/>
      <c r="C60" s="25" t="s">
        <v>106</v>
      </c>
      <c r="D60" s="24"/>
      <c r="E60" s="24"/>
      <c r="F60" s="24"/>
      <c r="G60" s="24"/>
      <c r="H60" s="23" t="str">
        <f>IFERROR(VLOOKUP(B60,'[1]Debt Holding Consolidated'!$C:$N,12,FALSE),"")</f>
        <v/>
      </c>
    </row>
    <row r="61" spans="1:8" x14ac:dyDescent="0.2">
      <c r="A61" s="24"/>
      <c r="B61" s="24"/>
      <c r="C61" s="25" t="s">
        <v>11</v>
      </c>
      <c r="D61" s="24"/>
      <c r="E61" s="24" t="s">
        <v>12</v>
      </c>
      <c r="F61" s="26" t="s">
        <v>13</v>
      </c>
      <c r="G61" s="27">
        <v>0</v>
      </c>
      <c r="H61" s="23" t="str">
        <f>IFERROR(VLOOKUP(B61,'[1]Debt Holding Consolidated'!$C:$N,12,FALSE),"")</f>
        <v/>
      </c>
    </row>
    <row r="62" spans="1:8" x14ac:dyDescent="0.2">
      <c r="A62" s="24"/>
      <c r="B62" s="24"/>
      <c r="C62" s="28"/>
      <c r="D62" s="24"/>
      <c r="E62" s="24"/>
      <c r="F62" s="29"/>
      <c r="G62" s="29"/>
      <c r="H62" s="23" t="str">
        <f>IFERROR(VLOOKUP(B62,'[1]Debt Holding Consolidated'!$C:$N,12,FALSE),"")</f>
        <v/>
      </c>
    </row>
    <row r="63" spans="1:8" x14ac:dyDescent="0.2">
      <c r="A63" s="24"/>
      <c r="B63" s="24"/>
      <c r="C63" s="25" t="s">
        <v>109</v>
      </c>
      <c r="D63" s="24"/>
      <c r="E63" s="24"/>
      <c r="F63" s="24"/>
      <c r="G63" s="24"/>
      <c r="H63" s="23" t="str">
        <f>IFERROR(VLOOKUP(B63,'[1]Debt Holding Consolidated'!$C:$N,12,FALSE),"")</f>
        <v/>
      </c>
    </row>
    <row r="64" spans="1:8" x14ac:dyDescent="0.2">
      <c r="A64" s="24"/>
      <c r="B64" s="24"/>
      <c r="C64" s="25" t="s">
        <v>110</v>
      </c>
      <c r="D64" s="24"/>
      <c r="E64" s="24"/>
      <c r="F64" s="24"/>
      <c r="G64" s="24"/>
      <c r="H64" s="23" t="str">
        <f>IFERROR(VLOOKUP(B64,'[1]Debt Holding Consolidated'!$C:$N,12,FALSE),"")</f>
        <v/>
      </c>
    </row>
    <row r="65" spans="1:8" x14ac:dyDescent="0.2">
      <c r="A65" s="24"/>
      <c r="B65" s="24"/>
      <c r="C65" s="25" t="s">
        <v>11</v>
      </c>
      <c r="D65" s="24"/>
      <c r="E65" s="24" t="s">
        <v>12</v>
      </c>
      <c r="F65" s="26" t="s">
        <v>13</v>
      </c>
      <c r="G65" s="27">
        <v>0</v>
      </c>
      <c r="H65" s="23" t="str">
        <f>IFERROR(VLOOKUP(B65,'[1]Debt Holding Consolidated'!$C:$N,12,FALSE),"")</f>
        <v/>
      </c>
    </row>
    <row r="66" spans="1:8" x14ac:dyDescent="0.2">
      <c r="A66" s="24"/>
      <c r="B66" s="24"/>
      <c r="C66" s="28"/>
      <c r="D66" s="24"/>
      <c r="E66" s="24"/>
      <c r="F66" s="29"/>
      <c r="G66" s="29"/>
      <c r="H66" s="23" t="str">
        <f>IFERROR(VLOOKUP(B66,'[1]Debt Holding Consolidated'!$C:$N,12,FALSE),"")</f>
        <v/>
      </c>
    </row>
    <row r="67" spans="1:8" x14ac:dyDescent="0.2">
      <c r="A67" s="24"/>
      <c r="B67" s="24"/>
      <c r="C67" s="25" t="s">
        <v>111</v>
      </c>
      <c r="D67" s="24"/>
      <c r="E67" s="24"/>
      <c r="F67" s="29"/>
      <c r="G67" s="29"/>
      <c r="H67" s="23" t="str">
        <f>IFERROR(VLOOKUP(B67,'[1]Debt Holding Consolidated'!$C:$N,12,FALSE),"")</f>
        <v/>
      </c>
    </row>
    <row r="68" spans="1:8" x14ac:dyDescent="0.2">
      <c r="A68" s="24"/>
      <c r="B68" s="24"/>
      <c r="C68" s="25" t="s">
        <v>11</v>
      </c>
      <c r="D68" s="24"/>
      <c r="E68" s="24" t="s">
        <v>12</v>
      </c>
      <c r="F68" s="26" t="s">
        <v>13</v>
      </c>
      <c r="G68" s="27">
        <v>0</v>
      </c>
      <c r="H68" s="23" t="str">
        <f>IFERROR(VLOOKUP(B68,'[1]Debt Holding Consolidated'!$C:$N,12,FALSE),"")</f>
        <v/>
      </c>
    </row>
    <row r="69" spans="1:8" x14ac:dyDescent="0.2">
      <c r="A69" s="24"/>
      <c r="B69" s="24"/>
      <c r="C69" s="28"/>
      <c r="D69" s="24"/>
      <c r="E69" s="24"/>
      <c r="F69" s="29"/>
      <c r="G69" s="29"/>
      <c r="H69" s="23" t="str">
        <f>IFERROR(VLOOKUP(B69,'[1]Debt Holding Consolidated'!$C:$N,12,FALSE),"")</f>
        <v/>
      </c>
    </row>
    <row r="70" spans="1:8" x14ac:dyDescent="0.2">
      <c r="A70" s="36"/>
      <c r="B70" s="32"/>
      <c r="C70" s="32" t="s">
        <v>112</v>
      </c>
      <c r="D70" s="32"/>
      <c r="E70" s="36"/>
      <c r="F70" s="34">
        <v>526.62700815000005</v>
      </c>
      <c r="G70" s="35">
        <v>3.3281199999999999E-3</v>
      </c>
      <c r="H70" s="23" t="str">
        <f>IFERROR(VLOOKUP(B70,'[1]Debt Holding Consolidated'!$C:$N,12,FALSE),"")</f>
        <v/>
      </c>
    </row>
    <row r="71" spans="1:8" x14ac:dyDescent="0.2">
      <c r="A71" s="28"/>
      <c r="B71" s="28"/>
      <c r="C71" s="25" t="s">
        <v>113</v>
      </c>
      <c r="D71" s="29"/>
      <c r="E71" s="29"/>
      <c r="F71" s="30">
        <v>158235.788727965</v>
      </c>
      <c r="G71" s="37">
        <v>1.0000000099999999</v>
      </c>
      <c r="H71" s="23" t="str">
        <f>IFERROR(VLOOKUP(B71,'[1]Debt Holding Consolidated'!$C:$N,12,FALSE),"")</f>
        <v/>
      </c>
    </row>
    <row r="72" spans="1:8" x14ac:dyDescent="0.2">
      <c r="A72" s="38"/>
      <c r="B72" s="38"/>
      <c r="C72" s="38"/>
      <c r="D72" s="39"/>
      <c r="E72" s="39"/>
      <c r="F72" s="39"/>
      <c r="G72" s="39"/>
    </row>
    <row r="73" spans="1:8" x14ac:dyDescent="0.2">
      <c r="A73" s="40"/>
      <c r="B73" s="41" t="s">
        <v>588</v>
      </c>
      <c r="C73" s="41"/>
      <c r="D73" s="41"/>
      <c r="E73" s="41"/>
      <c r="F73" s="41"/>
      <c r="G73" s="41"/>
      <c r="H73" s="41"/>
    </row>
    <row r="74" spans="1:8" x14ac:dyDescent="0.2">
      <c r="A74" s="40"/>
      <c r="B74" s="41" t="s">
        <v>589</v>
      </c>
      <c r="C74" s="41"/>
      <c r="D74" s="41"/>
      <c r="E74" s="41"/>
      <c r="F74" s="41"/>
      <c r="G74" s="41"/>
      <c r="H74" s="41"/>
    </row>
    <row r="75" spans="1:8" x14ac:dyDescent="0.2">
      <c r="A75" s="40"/>
      <c r="B75" s="41" t="s">
        <v>590</v>
      </c>
      <c r="C75" s="41"/>
      <c r="D75" s="41"/>
      <c r="E75" s="41"/>
      <c r="F75" s="41"/>
      <c r="G75" s="41"/>
      <c r="H75" s="41"/>
    </row>
    <row r="76" spans="1:8" x14ac:dyDescent="0.2">
      <c r="A76" s="40"/>
      <c r="B76" s="40"/>
      <c r="C76" s="40"/>
      <c r="D76" s="42"/>
      <c r="E76" s="42"/>
      <c r="F76" s="42"/>
      <c r="G76" s="42"/>
    </row>
    <row r="77" spans="1:8" x14ac:dyDescent="0.2">
      <c r="A77" s="40"/>
      <c r="B77" s="43" t="s">
        <v>114</v>
      </c>
      <c r="C77" s="44"/>
      <c r="D77" s="45"/>
      <c r="E77" s="46"/>
      <c r="F77" s="42"/>
      <c r="G77" s="42"/>
    </row>
    <row r="78" spans="1:8" ht="25.5" customHeight="1" x14ac:dyDescent="0.2">
      <c r="A78" s="40"/>
      <c r="B78" s="47" t="s">
        <v>115</v>
      </c>
      <c r="C78" s="48"/>
      <c r="D78" s="22" t="s">
        <v>116</v>
      </c>
      <c r="E78" s="46"/>
      <c r="F78" s="42"/>
      <c r="G78" s="42"/>
    </row>
    <row r="79" spans="1:8" x14ac:dyDescent="0.2">
      <c r="A79" s="40"/>
      <c r="B79" s="47" t="s">
        <v>117</v>
      </c>
      <c r="C79" s="48"/>
      <c r="D79" s="22" t="s">
        <v>116</v>
      </c>
      <c r="E79" s="46"/>
      <c r="F79" s="42"/>
      <c r="G79" s="42"/>
    </row>
    <row r="80" spans="1:8" x14ac:dyDescent="0.2">
      <c r="A80" s="40"/>
      <c r="B80" s="47" t="s">
        <v>118</v>
      </c>
      <c r="C80" s="48"/>
      <c r="D80" s="49" t="s">
        <v>12</v>
      </c>
      <c r="E80" s="46"/>
      <c r="F80" s="42"/>
      <c r="G80" s="42"/>
    </row>
    <row r="81" spans="1:21" x14ac:dyDescent="0.2">
      <c r="A81" s="50"/>
      <c r="B81" s="51" t="s">
        <v>12</v>
      </c>
      <c r="C81" s="51" t="s">
        <v>591</v>
      </c>
      <c r="D81" s="51" t="s">
        <v>119</v>
      </c>
      <c r="E81" s="50"/>
      <c r="F81" s="50"/>
      <c r="G81" s="50"/>
    </row>
    <row r="82" spans="1:21" x14ac:dyDescent="0.2">
      <c r="A82" s="50"/>
      <c r="B82" s="52" t="s">
        <v>120</v>
      </c>
      <c r="C82" s="53">
        <v>46022</v>
      </c>
      <c r="D82" s="53">
        <v>46053</v>
      </c>
      <c r="E82" s="50"/>
      <c r="F82" s="50"/>
      <c r="G82" s="50"/>
    </row>
    <row r="83" spans="1:21" x14ac:dyDescent="0.2">
      <c r="A83" s="54"/>
      <c r="B83" s="55" t="s">
        <v>121</v>
      </c>
      <c r="C83" s="56">
        <v>1413.0241000000001</v>
      </c>
      <c r="D83" s="56">
        <v>1419.2592999999999</v>
      </c>
      <c r="E83" s="54"/>
      <c r="F83" s="57"/>
      <c r="G83" s="58"/>
    </row>
    <row r="84" spans="1:21" ht="25.5" x14ac:dyDescent="0.2">
      <c r="A84" s="54"/>
      <c r="B84" s="32" t="s">
        <v>703</v>
      </c>
      <c r="C84" s="56">
        <v>1021.2542</v>
      </c>
      <c r="D84" s="56">
        <v>1025.7611999999999</v>
      </c>
      <c r="E84" s="54"/>
      <c r="F84" s="57"/>
      <c r="G84" s="58"/>
    </row>
    <row r="85" spans="1:21" x14ac:dyDescent="0.2">
      <c r="A85" s="54"/>
      <c r="B85" s="32" t="s">
        <v>122</v>
      </c>
      <c r="C85" s="56">
        <v>1403.6371999999999</v>
      </c>
      <c r="D85" s="56">
        <v>1409.7111</v>
      </c>
      <c r="E85" s="54"/>
      <c r="F85" s="57"/>
      <c r="G85" s="58"/>
    </row>
    <row r="86" spans="1:21" ht="25.5" x14ac:dyDescent="0.2">
      <c r="A86" s="54"/>
      <c r="B86" s="32" t="s">
        <v>704</v>
      </c>
      <c r="C86" s="56">
        <v>1016.6906</v>
      </c>
      <c r="D86" s="56">
        <v>1021.0931</v>
      </c>
      <c r="E86" s="54"/>
      <c r="F86" s="57"/>
      <c r="G86" s="58"/>
    </row>
    <row r="87" spans="1:21" x14ac:dyDescent="0.2">
      <c r="A87" s="54"/>
      <c r="B87" s="54"/>
      <c r="C87" s="54"/>
      <c r="D87" s="54"/>
      <c r="E87" s="54"/>
      <c r="F87" s="54"/>
      <c r="G87" s="54"/>
    </row>
    <row r="88" spans="1:21" x14ac:dyDescent="0.2">
      <c r="A88" s="50"/>
      <c r="B88" s="47" t="s">
        <v>594</v>
      </c>
      <c r="C88" s="48"/>
      <c r="D88" s="59" t="s">
        <v>116</v>
      </c>
      <c r="E88" s="50"/>
      <c r="F88" s="50"/>
      <c r="G88" s="50"/>
    </row>
    <row r="89" spans="1:21" x14ac:dyDescent="0.2">
      <c r="A89" s="50"/>
      <c r="B89" s="60"/>
      <c r="C89" s="60"/>
      <c r="D89" s="60"/>
      <c r="E89" s="50"/>
      <c r="F89" s="50"/>
      <c r="G89" s="50"/>
    </row>
    <row r="90" spans="1:21" x14ac:dyDescent="0.2">
      <c r="A90" s="50"/>
      <c r="B90" s="61" t="s">
        <v>123</v>
      </c>
      <c r="C90" s="61"/>
      <c r="D90" s="59" t="s">
        <v>116</v>
      </c>
      <c r="E90" s="50"/>
      <c r="F90" s="50"/>
      <c r="G90" s="50"/>
    </row>
    <row r="91" spans="1:21" x14ac:dyDescent="0.2">
      <c r="A91" s="50"/>
      <c r="B91" s="62" t="s">
        <v>124</v>
      </c>
      <c r="C91" s="63"/>
      <c r="D91" s="64" t="s">
        <v>116</v>
      </c>
      <c r="E91" s="65"/>
      <c r="F91" s="50"/>
      <c r="G91" s="50"/>
    </row>
    <row r="92" spans="1:21" x14ac:dyDescent="0.2">
      <c r="A92" s="50"/>
      <c r="B92" s="47" t="s">
        <v>595</v>
      </c>
      <c r="C92" s="48"/>
      <c r="D92" s="22" t="s">
        <v>116</v>
      </c>
      <c r="E92" s="65"/>
      <c r="F92" s="50"/>
      <c r="G92" s="50"/>
      <c r="I92" s="66"/>
    </row>
    <row r="93" spans="1:21" x14ac:dyDescent="0.2">
      <c r="A93" s="60"/>
      <c r="B93" s="60"/>
      <c r="C93" s="60"/>
      <c r="D93" s="60"/>
      <c r="E93" s="60"/>
      <c r="F93" s="60"/>
      <c r="G93" s="60"/>
      <c r="I93" s="66"/>
    </row>
    <row r="94" spans="1:21" s="67" customFormat="1" x14ac:dyDescent="0.2">
      <c r="B94" s="68" t="s">
        <v>596</v>
      </c>
      <c r="C94" s="69"/>
      <c r="D94" s="70"/>
      <c r="I94" s="66"/>
      <c r="J94" s="17"/>
      <c r="K94" s="66"/>
      <c r="L94" s="66"/>
      <c r="M94" s="66"/>
      <c r="N94" s="71"/>
      <c r="Q94" s="17"/>
      <c r="R94" s="17"/>
      <c r="S94" s="17"/>
      <c r="T94" s="17"/>
      <c r="U94" s="17"/>
    </row>
    <row r="95" spans="1:21" s="67" customFormat="1" ht="38.25" x14ac:dyDescent="0.2">
      <c r="B95" s="72" t="s">
        <v>597</v>
      </c>
      <c r="C95" s="72"/>
      <c r="D95" s="73" t="s">
        <v>582</v>
      </c>
      <c r="I95" s="66"/>
      <c r="J95" s="17"/>
      <c r="K95" s="66"/>
      <c r="L95" s="66"/>
      <c r="M95" s="66"/>
      <c r="N95" s="71"/>
      <c r="Q95" s="17"/>
      <c r="R95" s="17"/>
      <c r="S95" s="17"/>
      <c r="T95" s="17"/>
      <c r="U95" s="17"/>
    </row>
    <row r="96" spans="1:21" s="67" customFormat="1" x14ac:dyDescent="0.2">
      <c r="B96" s="61" t="s">
        <v>598</v>
      </c>
      <c r="C96" s="61"/>
      <c r="D96" s="74"/>
      <c r="I96" s="66"/>
      <c r="J96" s="17"/>
      <c r="K96" s="66"/>
      <c r="L96" s="66"/>
      <c r="M96" s="66"/>
      <c r="N96" s="71"/>
    </row>
    <row r="97" spans="2:14" s="67" customFormat="1" x14ac:dyDescent="0.2">
      <c r="B97" s="61"/>
      <c r="C97" s="61"/>
      <c r="D97" s="75"/>
      <c r="I97" s="17"/>
      <c r="J97" s="17"/>
      <c r="K97" s="66"/>
      <c r="L97" s="66"/>
      <c r="M97" s="66"/>
      <c r="N97" s="71"/>
    </row>
    <row r="98" spans="2:14" s="67" customFormat="1" x14ac:dyDescent="0.2">
      <c r="B98" s="61" t="s">
        <v>599</v>
      </c>
      <c r="C98" s="61"/>
      <c r="D98" s="76">
        <v>5.2287695534836613</v>
      </c>
      <c r="I98" s="17"/>
      <c r="J98" s="17"/>
      <c r="K98" s="66"/>
      <c r="L98" s="66"/>
      <c r="M98" s="66"/>
      <c r="N98" s="71"/>
    </row>
    <row r="99" spans="2:14" s="67" customFormat="1" x14ac:dyDescent="0.2">
      <c r="B99" s="61"/>
      <c r="C99" s="61"/>
      <c r="D99" s="75"/>
      <c r="I99" s="17"/>
      <c r="J99" s="17"/>
      <c r="K99" s="66"/>
      <c r="L99" s="66"/>
      <c r="M99" s="66"/>
      <c r="N99" s="71"/>
    </row>
    <row r="100" spans="2:14" s="67" customFormat="1" x14ac:dyDescent="0.2">
      <c r="B100" s="61" t="s">
        <v>705</v>
      </c>
      <c r="C100" s="61"/>
      <c r="D100" s="77">
        <v>2</v>
      </c>
      <c r="I100" s="17"/>
      <c r="J100" s="17"/>
      <c r="K100" s="66"/>
      <c r="L100" s="66"/>
      <c r="M100" s="66"/>
      <c r="N100" s="71"/>
    </row>
    <row r="101" spans="2:14" s="67" customFormat="1" x14ac:dyDescent="0.2">
      <c r="B101" s="61" t="s">
        <v>706</v>
      </c>
      <c r="C101" s="61"/>
      <c r="D101" s="77">
        <v>2</v>
      </c>
      <c r="I101" s="17"/>
      <c r="J101" s="17"/>
      <c r="K101" s="66"/>
      <c r="L101" s="66"/>
      <c r="M101" s="66"/>
      <c r="N101" s="71"/>
    </row>
    <row r="102" spans="2:14" s="67" customFormat="1" x14ac:dyDescent="0.2">
      <c r="B102" s="61"/>
      <c r="C102" s="61"/>
      <c r="D102" s="75"/>
      <c r="I102" s="17"/>
      <c r="J102" s="17"/>
      <c r="K102" s="66"/>
      <c r="L102" s="66"/>
      <c r="M102" s="66"/>
      <c r="N102" s="71"/>
    </row>
    <row r="103" spans="2:14" s="67" customFormat="1" x14ac:dyDescent="0.2">
      <c r="B103" s="61" t="s">
        <v>602</v>
      </c>
      <c r="C103" s="61"/>
      <c r="D103" s="78" t="s">
        <v>722</v>
      </c>
      <c r="I103" s="17"/>
      <c r="J103" s="17"/>
      <c r="K103" s="66"/>
      <c r="L103" s="66"/>
      <c r="M103" s="66"/>
      <c r="N103" s="71"/>
    </row>
    <row r="104" spans="2:14" s="67" customFormat="1" x14ac:dyDescent="0.2">
      <c r="B104" s="79" t="s">
        <v>603</v>
      </c>
      <c r="C104" s="80"/>
      <c r="D104" s="81"/>
      <c r="I104" s="17"/>
      <c r="J104" s="17"/>
      <c r="K104" s="66"/>
      <c r="L104" s="66"/>
      <c r="M104" s="66"/>
      <c r="N104" s="71"/>
    </row>
    <row r="105" spans="2:14" x14ac:dyDescent="0.2">
      <c r="H105" s="82"/>
    </row>
    <row r="106" spans="2:14" x14ac:dyDescent="0.2">
      <c r="B106" s="83" t="s">
        <v>604</v>
      </c>
    </row>
    <row r="108" spans="2:14" ht="153.75" customHeight="1" x14ac:dyDescent="0.2"/>
    <row r="111" spans="2:14" x14ac:dyDescent="0.2">
      <c r="B111" s="83" t="s">
        <v>605</v>
      </c>
      <c r="C111" s="84"/>
      <c r="D111" s="83"/>
    </row>
    <row r="112" spans="2:14" x14ac:dyDescent="0.2">
      <c r="B112" s="83" t="s">
        <v>707</v>
      </c>
      <c r="D112" s="83"/>
    </row>
    <row r="115" spans="10:10" x14ac:dyDescent="0.2">
      <c r="J115" s="20"/>
    </row>
    <row r="129" s="17" customFormat="1" ht="13.9" customHeight="1" x14ac:dyDescent="0.2"/>
    <row r="130" s="17" customFormat="1" ht="13.9" customHeight="1" x14ac:dyDescent="0.2"/>
    <row r="131" s="17" customFormat="1" ht="13.9" customHeight="1" x14ac:dyDescent="0.2"/>
    <row r="132" s="17" customFormat="1" ht="13.9" customHeight="1" x14ac:dyDescent="0.2"/>
  </sheetData>
  <mergeCells count="25">
    <mergeCell ref="B102:C102"/>
    <mergeCell ref="B103:C103"/>
    <mergeCell ref="B104:D104"/>
    <mergeCell ref="B97:C97"/>
    <mergeCell ref="B98:C98"/>
    <mergeCell ref="B99:C99"/>
    <mergeCell ref="B100:C100"/>
    <mergeCell ref="B101:C101"/>
    <mergeCell ref="A1:H1"/>
    <mergeCell ref="A2:H2"/>
    <mergeCell ref="A3:H3"/>
    <mergeCell ref="B73:H73"/>
    <mergeCell ref="B74:H74"/>
    <mergeCell ref="B75:H75"/>
    <mergeCell ref="B77:D77"/>
    <mergeCell ref="B78:C78"/>
    <mergeCell ref="B79:C79"/>
    <mergeCell ref="B80:C80"/>
    <mergeCell ref="B95:C95"/>
    <mergeCell ref="B96:C96"/>
    <mergeCell ref="B90:C90"/>
    <mergeCell ref="B91:C91"/>
    <mergeCell ref="B88:C88"/>
    <mergeCell ref="B92:C92"/>
    <mergeCell ref="B94:D94"/>
  </mergeCells>
  <hyperlinks>
    <hyperlink ref="I1" location="Index!B2" display="Index" xr:uid="{5CA41D97-5D70-4075-A166-9ED276E167D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63E9-561C-44FB-8E15-BC20BFD107C3}">
  <sheetPr>
    <outlinePr summaryBelow="0" summaryRight="0"/>
  </sheetPr>
  <dimension ref="A1:P154"/>
  <sheetViews>
    <sheetView showGridLines="0" workbookViewId="0">
      <selection sqref="A1:I1"/>
    </sheetView>
  </sheetViews>
  <sheetFormatPr defaultRowHeight="12.75" x14ac:dyDescent="0.2"/>
  <cols>
    <col min="1" max="1" width="5.85546875" style="17" bestFit="1" customWidth="1"/>
    <col min="2" max="2" width="21.140625" style="17" customWidth="1"/>
    <col min="3" max="3" width="46.5703125" style="17" customWidth="1"/>
    <col min="4" max="4" width="12.28515625" style="17" customWidth="1"/>
    <col min="5" max="5" width="11" style="17" customWidth="1"/>
    <col min="6" max="6" width="12.7109375" style="17" customWidth="1"/>
    <col min="7" max="7" width="15.85546875" style="17" customWidth="1"/>
    <col min="8" max="8" width="10.28515625" style="17" customWidth="1"/>
    <col min="9" max="9" width="11.28515625" style="17" customWidth="1"/>
    <col min="10" max="16384" width="9.140625" style="17"/>
  </cols>
  <sheetData>
    <row r="1" spans="1:10" ht="15" customHeight="1" x14ac:dyDescent="0.2">
      <c r="A1" s="16" t="s">
        <v>0</v>
      </c>
      <c r="B1" s="16"/>
      <c r="C1" s="16"/>
      <c r="D1" s="16"/>
      <c r="E1" s="16"/>
      <c r="F1" s="16"/>
      <c r="G1" s="16"/>
      <c r="H1" s="16"/>
      <c r="I1" s="16" t="s">
        <v>585</v>
      </c>
      <c r="J1" s="1" t="s">
        <v>585</v>
      </c>
    </row>
    <row r="2" spans="1:10" ht="15" customHeight="1" x14ac:dyDescent="0.2">
      <c r="A2" s="16" t="s">
        <v>1</v>
      </c>
      <c r="B2" s="16"/>
      <c r="C2" s="16"/>
      <c r="D2" s="16"/>
      <c r="E2" s="16"/>
      <c r="F2" s="16"/>
      <c r="G2" s="16"/>
      <c r="H2" s="16"/>
      <c r="I2" s="16"/>
    </row>
    <row r="3" spans="1:10" ht="15" customHeight="1" x14ac:dyDescent="0.2">
      <c r="A3" s="16" t="s">
        <v>729</v>
      </c>
      <c r="B3" s="16"/>
      <c r="C3" s="16"/>
      <c r="D3" s="16"/>
      <c r="E3" s="16"/>
      <c r="F3" s="16"/>
      <c r="G3" s="16"/>
      <c r="H3" s="16"/>
      <c r="I3" s="16"/>
    </row>
    <row r="4" spans="1:10" s="20" customFormat="1" ht="30" x14ac:dyDescent="0.2">
      <c r="A4" s="18" t="s">
        <v>2</v>
      </c>
      <c r="B4" s="18" t="s">
        <v>3</v>
      </c>
      <c r="C4" s="18" t="s">
        <v>4</v>
      </c>
      <c r="D4" s="18" t="s">
        <v>5</v>
      </c>
      <c r="E4" s="18" t="s">
        <v>6</v>
      </c>
      <c r="F4" s="18" t="s">
        <v>7</v>
      </c>
      <c r="G4" s="18" t="s">
        <v>8</v>
      </c>
      <c r="H4" s="19" t="s">
        <v>584</v>
      </c>
      <c r="I4" s="18" t="s">
        <v>586</v>
      </c>
    </row>
    <row r="5" spans="1:10" x14ac:dyDescent="0.2">
      <c r="A5" s="21"/>
      <c r="B5" s="21"/>
      <c r="C5" s="22" t="s">
        <v>9</v>
      </c>
      <c r="D5" s="21"/>
      <c r="E5" s="21"/>
      <c r="F5" s="21"/>
      <c r="G5" s="21"/>
      <c r="H5" s="23" t="s">
        <v>12</v>
      </c>
      <c r="I5" s="23" t="s">
        <v>12</v>
      </c>
    </row>
    <row r="6" spans="1:10" x14ac:dyDescent="0.2">
      <c r="A6" s="21"/>
      <c r="B6" s="21"/>
      <c r="C6" s="22" t="s">
        <v>10</v>
      </c>
      <c r="D6" s="21"/>
      <c r="E6" s="21"/>
      <c r="F6" s="21"/>
      <c r="G6" s="21"/>
      <c r="H6" s="23" t="s">
        <v>12</v>
      </c>
      <c r="I6" s="23" t="s">
        <v>12</v>
      </c>
    </row>
    <row r="7" spans="1:10" x14ac:dyDescent="0.2">
      <c r="A7" s="24"/>
      <c r="B7" s="24"/>
      <c r="C7" s="25" t="s">
        <v>11</v>
      </c>
      <c r="D7" s="24"/>
      <c r="E7" s="24" t="s">
        <v>12</v>
      </c>
      <c r="F7" s="26" t="s">
        <v>13</v>
      </c>
      <c r="G7" s="27">
        <v>0</v>
      </c>
      <c r="H7" s="23" t="s">
        <v>12</v>
      </c>
      <c r="I7" s="23" t="s">
        <v>12</v>
      </c>
    </row>
    <row r="8" spans="1:10" x14ac:dyDescent="0.2">
      <c r="A8" s="24"/>
      <c r="B8" s="24"/>
      <c r="C8" s="28"/>
      <c r="D8" s="24"/>
      <c r="E8" s="24"/>
      <c r="F8" s="29"/>
      <c r="G8" s="29"/>
      <c r="H8" s="23" t="s">
        <v>12</v>
      </c>
      <c r="I8" s="23" t="s">
        <v>12</v>
      </c>
    </row>
    <row r="9" spans="1:10" x14ac:dyDescent="0.2">
      <c r="A9" s="24"/>
      <c r="B9" s="24"/>
      <c r="C9" s="25" t="s">
        <v>14</v>
      </c>
      <c r="D9" s="24"/>
      <c r="E9" s="24"/>
      <c r="F9" s="24"/>
      <c r="G9" s="24"/>
      <c r="H9" s="23" t="s">
        <v>12</v>
      </c>
      <c r="I9" s="23" t="s">
        <v>12</v>
      </c>
    </row>
    <row r="10" spans="1:10" x14ac:dyDescent="0.2">
      <c r="A10" s="24"/>
      <c r="B10" s="24"/>
      <c r="C10" s="25" t="s">
        <v>11</v>
      </c>
      <c r="D10" s="24"/>
      <c r="E10" s="24" t="s">
        <v>12</v>
      </c>
      <c r="F10" s="26" t="s">
        <v>13</v>
      </c>
      <c r="G10" s="27">
        <v>0</v>
      </c>
      <c r="H10" s="23" t="s">
        <v>12</v>
      </c>
      <c r="I10" s="23" t="s">
        <v>12</v>
      </c>
    </row>
    <row r="11" spans="1:10" x14ac:dyDescent="0.2">
      <c r="A11" s="24"/>
      <c r="B11" s="24"/>
      <c r="C11" s="28"/>
      <c r="D11" s="24"/>
      <c r="E11" s="24"/>
      <c r="F11" s="29"/>
      <c r="G11" s="29"/>
      <c r="H11" s="23" t="s">
        <v>12</v>
      </c>
      <c r="I11" s="23" t="s">
        <v>12</v>
      </c>
    </row>
    <row r="12" spans="1:10" x14ac:dyDescent="0.2">
      <c r="A12" s="24"/>
      <c r="B12" s="24"/>
      <c r="C12" s="25" t="s">
        <v>15</v>
      </c>
      <c r="D12" s="24"/>
      <c r="E12" s="24"/>
      <c r="F12" s="24"/>
      <c r="G12" s="24"/>
      <c r="H12" s="23" t="s">
        <v>12</v>
      </c>
      <c r="I12" s="23" t="s">
        <v>12</v>
      </c>
    </row>
    <row r="13" spans="1:10" x14ac:dyDescent="0.2">
      <c r="A13" s="24"/>
      <c r="B13" s="24"/>
      <c r="C13" s="25" t="s">
        <v>11</v>
      </c>
      <c r="D13" s="24"/>
      <c r="E13" s="24" t="s">
        <v>12</v>
      </c>
      <c r="F13" s="26" t="s">
        <v>13</v>
      </c>
      <c r="G13" s="27">
        <v>0</v>
      </c>
      <c r="H13" s="23" t="s">
        <v>12</v>
      </c>
      <c r="I13" s="23" t="s">
        <v>12</v>
      </c>
    </row>
    <row r="14" spans="1:10" x14ac:dyDescent="0.2">
      <c r="A14" s="24"/>
      <c r="B14" s="24"/>
      <c r="C14" s="28"/>
      <c r="D14" s="24"/>
      <c r="E14" s="24"/>
      <c r="F14" s="29"/>
      <c r="G14" s="29"/>
      <c r="H14" s="23" t="s">
        <v>12</v>
      </c>
      <c r="I14" s="23" t="s">
        <v>12</v>
      </c>
    </row>
    <row r="15" spans="1:10" x14ac:dyDescent="0.2">
      <c r="A15" s="24"/>
      <c r="B15" s="24"/>
      <c r="C15" s="25" t="s">
        <v>16</v>
      </c>
      <c r="D15" s="24"/>
      <c r="E15" s="24"/>
      <c r="F15" s="24"/>
      <c r="G15" s="24"/>
      <c r="H15" s="23" t="s">
        <v>12</v>
      </c>
      <c r="I15" s="23" t="s">
        <v>12</v>
      </c>
    </row>
    <row r="16" spans="1:10" x14ac:dyDescent="0.2">
      <c r="A16" s="24"/>
      <c r="B16" s="24"/>
      <c r="C16" s="25" t="s">
        <v>11</v>
      </c>
      <c r="D16" s="24"/>
      <c r="E16" s="24" t="s">
        <v>12</v>
      </c>
      <c r="F16" s="26" t="s">
        <v>13</v>
      </c>
      <c r="G16" s="27">
        <v>0</v>
      </c>
      <c r="H16" s="23" t="s">
        <v>12</v>
      </c>
      <c r="I16" s="23" t="s">
        <v>12</v>
      </c>
    </row>
    <row r="17" spans="1:9" x14ac:dyDescent="0.2">
      <c r="A17" s="24"/>
      <c r="B17" s="24"/>
      <c r="C17" s="28"/>
      <c r="D17" s="24"/>
      <c r="E17" s="24"/>
      <c r="F17" s="29"/>
      <c r="G17" s="29"/>
      <c r="H17" s="23" t="s">
        <v>12</v>
      </c>
      <c r="I17" s="23" t="s">
        <v>12</v>
      </c>
    </row>
    <row r="18" spans="1:9" x14ac:dyDescent="0.2">
      <c r="A18" s="24"/>
      <c r="B18" s="24"/>
      <c r="C18" s="25" t="s">
        <v>17</v>
      </c>
      <c r="D18" s="24"/>
      <c r="E18" s="24"/>
      <c r="F18" s="29"/>
      <c r="G18" s="29"/>
      <c r="H18" s="23" t="s">
        <v>12</v>
      </c>
      <c r="I18" s="23" t="s">
        <v>12</v>
      </c>
    </row>
    <row r="19" spans="1:9" x14ac:dyDescent="0.2">
      <c r="A19" s="24"/>
      <c r="B19" s="24"/>
      <c r="C19" s="25" t="s">
        <v>11</v>
      </c>
      <c r="D19" s="24"/>
      <c r="E19" s="24" t="s">
        <v>12</v>
      </c>
      <c r="F19" s="26" t="s">
        <v>13</v>
      </c>
      <c r="G19" s="27">
        <v>0</v>
      </c>
      <c r="H19" s="23" t="s">
        <v>12</v>
      </c>
      <c r="I19" s="23" t="s">
        <v>12</v>
      </c>
    </row>
    <row r="20" spans="1:9" x14ac:dyDescent="0.2">
      <c r="A20" s="24"/>
      <c r="B20" s="24"/>
      <c r="C20" s="28"/>
      <c r="D20" s="24"/>
      <c r="E20" s="24"/>
      <c r="F20" s="29"/>
      <c r="G20" s="29"/>
      <c r="H20" s="23" t="s">
        <v>12</v>
      </c>
      <c r="I20" s="23" t="s">
        <v>12</v>
      </c>
    </row>
    <row r="21" spans="1:9" x14ac:dyDescent="0.2">
      <c r="A21" s="24"/>
      <c r="B21" s="24"/>
      <c r="C21" s="25" t="s">
        <v>18</v>
      </c>
      <c r="D21" s="24"/>
      <c r="E21" s="24"/>
      <c r="F21" s="29"/>
      <c r="G21" s="29"/>
      <c r="H21" s="23" t="s">
        <v>12</v>
      </c>
      <c r="I21" s="23" t="s">
        <v>12</v>
      </c>
    </row>
    <row r="22" spans="1:9" x14ac:dyDescent="0.2">
      <c r="A22" s="24"/>
      <c r="B22" s="24"/>
      <c r="C22" s="25" t="s">
        <v>11</v>
      </c>
      <c r="D22" s="24"/>
      <c r="E22" s="24" t="s">
        <v>12</v>
      </c>
      <c r="F22" s="26" t="s">
        <v>13</v>
      </c>
      <c r="G22" s="27">
        <v>0</v>
      </c>
      <c r="H22" s="23" t="s">
        <v>12</v>
      </c>
      <c r="I22" s="23" t="s">
        <v>12</v>
      </c>
    </row>
    <row r="23" spans="1:9" x14ac:dyDescent="0.2">
      <c r="A23" s="24"/>
      <c r="B23" s="24"/>
      <c r="C23" s="28"/>
      <c r="D23" s="24"/>
      <c r="E23" s="24"/>
      <c r="F23" s="29"/>
      <c r="G23" s="29"/>
      <c r="H23" s="23" t="s">
        <v>12</v>
      </c>
      <c r="I23" s="23" t="s">
        <v>12</v>
      </c>
    </row>
    <row r="24" spans="1:9" x14ac:dyDescent="0.2">
      <c r="A24" s="24"/>
      <c r="B24" s="24"/>
      <c r="C24" s="25" t="s">
        <v>19</v>
      </c>
      <c r="D24" s="24"/>
      <c r="E24" s="24"/>
      <c r="F24" s="30">
        <v>0</v>
      </c>
      <c r="G24" s="27">
        <v>0</v>
      </c>
      <c r="H24" s="23" t="s">
        <v>12</v>
      </c>
      <c r="I24" s="23" t="s">
        <v>12</v>
      </c>
    </row>
    <row r="25" spans="1:9" x14ac:dyDescent="0.2">
      <c r="A25" s="24"/>
      <c r="B25" s="24"/>
      <c r="C25" s="28"/>
      <c r="D25" s="24"/>
      <c r="E25" s="24"/>
      <c r="F25" s="29"/>
      <c r="G25" s="29"/>
      <c r="H25" s="23" t="s">
        <v>12</v>
      </c>
      <c r="I25" s="23" t="s">
        <v>12</v>
      </c>
    </row>
    <row r="26" spans="1:9" x14ac:dyDescent="0.2">
      <c r="A26" s="24"/>
      <c r="B26" s="24"/>
      <c r="C26" s="25" t="s">
        <v>20</v>
      </c>
      <c r="D26" s="24"/>
      <c r="E26" s="24"/>
      <c r="F26" s="29"/>
      <c r="G26" s="29"/>
      <c r="H26" s="23" t="s">
        <v>12</v>
      </c>
      <c r="I26" s="23" t="s">
        <v>12</v>
      </c>
    </row>
    <row r="27" spans="1:9" x14ac:dyDescent="0.2">
      <c r="A27" s="24"/>
      <c r="B27" s="24"/>
      <c r="C27" s="25" t="s">
        <v>10</v>
      </c>
      <c r="D27" s="24"/>
      <c r="E27" s="24"/>
      <c r="F27" s="29"/>
      <c r="G27" s="29"/>
      <c r="H27" s="23" t="s">
        <v>12</v>
      </c>
      <c r="I27" s="23" t="s">
        <v>12</v>
      </c>
    </row>
    <row r="28" spans="1:9" ht="25.5" x14ac:dyDescent="0.2">
      <c r="A28" s="31">
        <v>1</v>
      </c>
      <c r="B28" s="32" t="s">
        <v>21</v>
      </c>
      <c r="C28" s="32" t="s">
        <v>22</v>
      </c>
      <c r="D28" s="32" t="s">
        <v>23</v>
      </c>
      <c r="E28" s="33">
        <v>5000</v>
      </c>
      <c r="F28" s="34">
        <v>5072.7049999999999</v>
      </c>
      <c r="G28" s="35">
        <v>6.6910849999999994E-2</v>
      </c>
      <c r="H28" s="23">
        <v>7.2232000000000003</v>
      </c>
      <c r="I28" s="23" t="s">
        <v>12</v>
      </c>
    </row>
    <row r="29" spans="1:9" ht="25.5" x14ac:dyDescent="0.2">
      <c r="A29" s="31">
        <v>2</v>
      </c>
      <c r="B29" s="32" t="s">
        <v>24</v>
      </c>
      <c r="C29" s="32" t="s">
        <v>25</v>
      </c>
      <c r="D29" s="32" t="s">
        <v>23</v>
      </c>
      <c r="E29" s="33">
        <v>4500</v>
      </c>
      <c r="F29" s="34">
        <v>4528.5254999999997</v>
      </c>
      <c r="G29" s="35">
        <v>5.9732920000000002E-2</v>
      </c>
      <c r="H29" s="23">
        <v>7.1795999999999998</v>
      </c>
      <c r="I29" s="23" t="s">
        <v>12</v>
      </c>
    </row>
    <row r="30" spans="1:9" ht="25.5" x14ac:dyDescent="0.2">
      <c r="A30" s="31">
        <v>3</v>
      </c>
      <c r="B30" s="32" t="s">
        <v>26</v>
      </c>
      <c r="C30" s="32" t="s">
        <v>27</v>
      </c>
      <c r="D30" s="32" t="s">
        <v>28</v>
      </c>
      <c r="E30" s="33">
        <v>4000</v>
      </c>
      <c r="F30" s="34">
        <v>4020.0720000000001</v>
      </c>
      <c r="G30" s="35">
        <v>5.3026230000000001E-2</v>
      </c>
      <c r="H30" s="23">
        <v>7.2024999999999997</v>
      </c>
      <c r="I30" s="23" t="s">
        <v>12</v>
      </c>
    </row>
    <row r="31" spans="1:9" x14ac:dyDescent="0.2">
      <c r="A31" s="31">
        <v>4</v>
      </c>
      <c r="B31" s="32" t="s">
        <v>29</v>
      </c>
      <c r="C31" s="32" t="s">
        <v>30</v>
      </c>
      <c r="D31" s="32" t="s">
        <v>23</v>
      </c>
      <c r="E31" s="33">
        <v>300</v>
      </c>
      <c r="F31" s="34">
        <v>3022.779</v>
      </c>
      <c r="G31" s="35">
        <v>3.9871570000000002E-2</v>
      </c>
      <c r="H31" s="23">
        <v>7.3</v>
      </c>
      <c r="I31" s="23" t="s">
        <v>12</v>
      </c>
    </row>
    <row r="32" spans="1:9" ht="25.5" x14ac:dyDescent="0.2">
      <c r="A32" s="31">
        <v>5</v>
      </c>
      <c r="B32" s="32" t="s">
        <v>31</v>
      </c>
      <c r="C32" s="32" t="s">
        <v>32</v>
      </c>
      <c r="D32" s="32" t="s">
        <v>23</v>
      </c>
      <c r="E32" s="33">
        <v>2500</v>
      </c>
      <c r="F32" s="34">
        <v>2522.64</v>
      </c>
      <c r="G32" s="35">
        <v>3.327455E-2</v>
      </c>
      <c r="H32" s="23">
        <v>7.28</v>
      </c>
      <c r="I32" s="23" t="s">
        <v>12</v>
      </c>
    </row>
    <row r="33" spans="1:9" x14ac:dyDescent="0.2">
      <c r="A33" s="31">
        <v>6</v>
      </c>
      <c r="B33" s="32" t="s">
        <v>33</v>
      </c>
      <c r="C33" s="32" t="s">
        <v>34</v>
      </c>
      <c r="D33" s="32" t="s">
        <v>28</v>
      </c>
      <c r="E33" s="33">
        <v>2500</v>
      </c>
      <c r="F33" s="34">
        <v>2519.16</v>
      </c>
      <c r="G33" s="35">
        <v>3.3228649999999998E-2</v>
      </c>
      <c r="H33" s="23">
        <v>7.0740999999999996</v>
      </c>
      <c r="I33" s="23" t="s">
        <v>12</v>
      </c>
    </row>
    <row r="34" spans="1:9" x14ac:dyDescent="0.2">
      <c r="A34" s="31">
        <v>7</v>
      </c>
      <c r="B34" s="32" t="s">
        <v>35</v>
      </c>
      <c r="C34" s="32" t="s">
        <v>36</v>
      </c>
      <c r="D34" s="32" t="s">
        <v>23</v>
      </c>
      <c r="E34" s="33">
        <v>2500</v>
      </c>
      <c r="F34" s="34">
        <v>2514.3525</v>
      </c>
      <c r="G34" s="35">
        <v>3.3165239999999999E-2</v>
      </c>
      <c r="H34" s="23">
        <v>7.37</v>
      </c>
      <c r="I34" s="23" t="s">
        <v>12</v>
      </c>
    </row>
    <row r="35" spans="1:9" x14ac:dyDescent="0.2">
      <c r="A35" s="31">
        <v>8</v>
      </c>
      <c r="B35" s="32" t="s">
        <v>37</v>
      </c>
      <c r="C35" s="32" t="s">
        <v>38</v>
      </c>
      <c r="D35" s="32" t="s">
        <v>23</v>
      </c>
      <c r="E35" s="33">
        <v>2500</v>
      </c>
      <c r="F35" s="34">
        <v>2490.0774999999999</v>
      </c>
      <c r="G35" s="35">
        <v>3.2845039999999999E-2</v>
      </c>
      <c r="H35" s="23">
        <v>7.6143999999999998</v>
      </c>
      <c r="I35" s="23" t="s">
        <v>12</v>
      </c>
    </row>
    <row r="36" spans="1:9" x14ac:dyDescent="0.2">
      <c r="A36" s="31">
        <v>9</v>
      </c>
      <c r="B36" s="32" t="s">
        <v>39</v>
      </c>
      <c r="C36" s="32" t="s">
        <v>40</v>
      </c>
      <c r="D36" s="32" t="s">
        <v>23</v>
      </c>
      <c r="E36" s="33">
        <v>2500</v>
      </c>
      <c r="F36" s="34">
        <v>2483.2150000000001</v>
      </c>
      <c r="G36" s="35">
        <v>3.2754520000000002E-2</v>
      </c>
      <c r="H36" s="23">
        <v>7.56</v>
      </c>
      <c r="I36" s="23" t="s">
        <v>12</v>
      </c>
    </row>
    <row r="37" spans="1:9" x14ac:dyDescent="0.2">
      <c r="A37" s="31">
        <v>10</v>
      </c>
      <c r="B37" s="32" t="s">
        <v>41</v>
      </c>
      <c r="C37" s="32" t="s">
        <v>42</v>
      </c>
      <c r="D37" s="32" t="s">
        <v>28</v>
      </c>
      <c r="E37" s="33">
        <v>2500</v>
      </c>
      <c r="F37" s="34">
        <v>2478.3674999999998</v>
      </c>
      <c r="G37" s="35">
        <v>3.2690579999999997E-2</v>
      </c>
      <c r="H37" s="23">
        <v>7.16</v>
      </c>
      <c r="I37" s="23" t="s">
        <v>12</v>
      </c>
    </row>
    <row r="38" spans="1:9" x14ac:dyDescent="0.2">
      <c r="A38" s="31">
        <v>11</v>
      </c>
      <c r="B38" s="32" t="s">
        <v>43</v>
      </c>
      <c r="C38" s="32" t="s">
        <v>44</v>
      </c>
      <c r="D38" s="32" t="s">
        <v>28</v>
      </c>
      <c r="E38" s="33">
        <v>2000</v>
      </c>
      <c r="F38" s="34">
        <v>2022.5219999999999</v>
      </c>
      <c r="G38" s="35">
        <v>2.667781E-2</v>
      </c>
      <c r="H38" s="23">
        <v>7.1966999999999999</v>
      </c>
      <c r="I38" s="23" t="s">
        <v>12</v>
      </c>
    </row>
    <row r="39" spans="1:9" x14ac:dyDescent="0.2">
      <c r="A39" s="31">
        <v>12</v>
      </c>
      <c r="B39" s="32" t="s">
        <v>45</v>
      </c>
      <c r="C39" s="32" t="s">
        <v>46</v>
      </c>
      <c r="D39" s="32" t="s">
        <v>23</v>
      </c>
      <c r="E39" s="33">
        <v>2000</v>
      </c>
      <c r="F39" s="34">
        <v>2014.144</v>
      </c>
      <c r="G39" s="35">
        <v>2.6567299999999999E-2</v>
      </c>
      <c r="H39" s="23">
        <v>7.5416999999999996</v>
      </c>
      <c r="I39" s="23" t="s">
        <v>12</v>
      </c>
    </row>
    <row r="40" spans="1:9" x14ac:dyDescent="0.2">
      <c r="A40" s="31">
        <v>13</v>
      </c>
      <c r="B40" s="32" t="s">
        <v>47</v>
      </c>
      <c r="C40" s="32" t="s">
        <v>48</v>
      </c>
      <c r="D40" s="32" t="s">
        <v>28</v>
      </c>
      <c r="E40" s="33">
        <v>200</v>
      </c>
      <c r="F40" s="34">
        <v>2014.0940000000001</v>
      </c>
      <c r="G40" s="35">
        <v>2.6566639999999999E-2</v>
      </c>
      <c r="H40" s="23">
        <v>6.99</v>
      </c>
      <c r="I40" s="23" t="s">
        <v>12</v>
      </c>
    </row>
    <row r="41" spans="1:9" x14ac:dyDescent="0.2">
      <c r="A41" s="31">
        <v>14</v>
      </c>
      <c r="B41" s="32" t="s">
        <v>49</v>
      </c>
      <c r="C41" s="32" t="s">
        <v>50</v>
      </c>
      <c r="D41" s="32" t="s">
        <v>23</v>
      </c>
      <c r="E41" s="33">
        <v>2000</v>
      </c>
      <c r="F41" s="34">
        <v>2013.9059999999999</v>
      </c>
      <c r="G41" s="35">
        <v>2.656416E-2</v>
      </c>
      <c r="H41" s="23">
        <v>7.7</v>
      </c>
      <c r="I41" s="23" t="s">
        <v>12</v>
      </c>
    </row>
    <row r="42" spans="1:9" x14ac:dyDescent="0.2">
      <c r="A42" s="31">
        <v>15</v>
      </c>
      <c r="B42" s="32" t="s">
        <v>51</v>
      </c>
      <c r="C42" s="32" t="s">
        <v>52</v>
      </c>
      <c r="D42" s="32" t="s">
        <v>23</v>
      </c>
      <c r="E42" s="33">
        <v>2000</v>
      </c>
      <c r="F42" s="34">
        <v>1999.866</v>
      </c>
      <c r="G42" s="35">
        <v>2.6378970000000002E-2</v>
      </c>
      <c r="H42" s="23">
        <v>7.3</v>
      </c>
      <c r="I42" s="23" t="s">
        <v>12</v>
      </c>
    </row>
    <row r="43" spans="1:9" x14ac:dyDescent="0.2">
      <c r="A43" s="31">
        <v>16</v>
      </c>
      <c r="B43" s="32" t="s">
        <v>53</v>
      </c>
      <c r="C43" s="32" t="s">
        <v>54</v>
      </c>
      <c r="D43" s="32" t="s">
        <v>23</v>
      </c>
      <c r="E43" s="33">
        <v>2000</v>
      </c>
      <c r="F43" s="34">
        <v>1991.816</v>
      </c>
      <c r="G43" s="35">
        <v>2.6272790000000001E-2</v>
      </c>
      <c r="H43" s="23">
        <v>7.52</v>
      </c>
      <c r="I43" s="23" t="s">
        <v>12</v>
      </c>
    </row>
    <row r="44" spans="1:9" x14ac:dyDescent="0.2">
      <c r="A44" s="31">
        <v>17</v>
      </c>
      <c r="B44" s="32" t="s">
        <v>55</v>
      </c>
      <c r="C44" s="32" t="s">
        <v>56</v>
      </c>
      <c r="D44" s="32" t="s">
        <v>28</v>
      </c>
      <c r="E44" s="33">
        <v>1500</v>
      </c>
      <c r="F44" s="34">
        <v>1511.3985</v>
      </c>
      <c r="G44" s="35">
        <v>1.9935899999999999E-2</v>
      </c>
      <c r="H44" s="23">
        <v>7.0282999999999998</v>
      </c>
      <c r="I44" s="23" t="s">
        <v>12</v>
      </c>
    </row>
    <row r="45" spans="1:9" x14ac:dyDescent="0.2">
      <c r="A45" s="31">
        <v>18</v>
      </c>
      <c r="B45" s="32" t="s">
        <v>57</v>
      </c>
      <c r="C45" s="32" t="s">
        <v>58</v>
      </c>
      <c r="D45" s="32" t="s">
        <v>23</v>
      </c>
      <c r="E45" s="33">
        <v>1500</v>
      </c>
      <c r="F45" s="34">
        <v>1488.1469999999999</v>
      </c>
      <c r="G45" s="35">
        <v>1.9629210000000001E-2</v>
      </c>
      <c r="H45" s="23">
        <v>7.7050000000000001</v>
      </c>
      <c r="I45" s="23" t="s">
        <v>12</v>
      </c>
    </row>
    <row r="46" spans="1:9" ht="25.5" x14ac:dyDescent="0.2">
      <c r="A46" s="31">
        <v>19</v>
      </c>
      <c r="B46" s="32" t="s">
        <v>59</v>
      </c>
      <c r="C46" s="32" t="s">
        <v>727</v>
      </c>
      <c r="D46" s="32" t="s">
        <v>28</v>
      </c>
      <c r="E46" s="33">
        <v>15</v>
      </c>
      <c r="F46" s="34">
        <v>1484.8409999999999</v>
      </c>
      <c r="G46" s="35">
        <v>1.9585600000000002E-2</v>
      </c>
      <c r="H46" s="23">
        <v>7.0716999999999999</v>
      </c>
      <c r="I46" s="23">
        <v>6.9</v>
      </c>
    </row>
    <row r="47" spans="1:9" x14ac:dyDescent="0.2">
      <c r="A47" s="31">
        <v>20</v>
      </c>
      <c r="B47" s="32" t="s">
        <v>60</v>
      </c>
      <c r="C47" s="32" t="s">
        <v>61</v>
      </c>
      <c r="D47" s="32" t="s">
        <v>23</v>
      </c>
      <c r="E47" s="33">
        <v>1400</v>
      </c>
      <c r="F47" s="34">
        <v>1394.9893999999999</v>
      </c>
      <c r="G47" s="35">
        <v>1.8400429999999999E-2</v>
      </c>
      <c r="H47" s="23">
        <v>7.55</v>
      </c>
      <c r="I47" s="23" t="s">
        <v>12</v>
      </c>
    </row>
    <row r="48" spans="1:9" x14ac:dyDescent="0.2">
      <c r="A48" s="31">
        <v>21</v>
      </c>
      <c r="B48" s="32" t="s">
        <v>62</v>
      </c>
      <c r="C48" s="32" t="s">
        <v>63</v>
      </c>
      <c r="D48" s="32" t="s">
        <v>28</v>
      </c>
      <c r="E48" s="33">
        <v>1300</v>
      </c>
      <c r="F48" s="34">
        <v>1285.6727000000001</v>
      </c>
      <c r="G48" s="35">
        <v>1.6958500000000001E-2</v>
      </c>
      <c r="H48" s="23">
        <v>7.1050000000000004</v>
      </c>
      <c r="I48" s="23" t="s">
        <v>12</v>
      </c>
    </row>
    <row r="49" spans="1:9" x14ac:dyDescent="0.2">
      <c r="A49" s="31">
        <v>22</v>
      </c>
      <c r="B49" s="32" t="s">
        <v>64</v>
      </c>
      <c r="C49" s="32" t="s">
        <v>65</v>
      </c>
      <c r="D49" s="32" t="s">
        <v>23</v>
      </c>
      <c r="E49" s="33">
        <v>100</v>
      </c>
      <c r="F49" s="34">
        <v>1011.817</v>
      </c>
      <c r="G49" s="35">
        <v>1.3346240000000001E-2</v>
      </c>
      <c r="H49" s="23">
        <v>7.29</v>
      </c>
      <c r="I49" s="23" t="s">
        <v>12</v>
      </c>
    </row>
    <row r="50" spans="1:9" ht="25.5" x14ac:dyDescent="0.2">
      <c r="A50" s="31">
        <v>23</v>
      </c>
      <c r="B50" s="32" t="s">
        <v>66</v>
      </c>
      <c r="C50" s="32" t="s">
        <v>67</v>
      </c>
      <c r="D50" s="32" t="s">
        <v>23</v>
      </c>
      <c r="E50" s="33">
        <v>1000</v>
      </c>
      <c r="F50" s="34">
        <v>1004.052</v>
      </c>
      <c r="G50" s="35">
        <v>1.324382E-2</v>
      </c>
      <c r="H50" s="23">
        <v>7.3169000000000004</v>
      </c>
      <c r="I50" s="23" t="s">
        <v>12</v>
      </c>
    </row>
    <row r="51" spans="1:9" x14ac:dyDescent="0.2">
      <c r="A51" s="31">
        <v>24</v>
      </c>
      <c r="B51" s="32" t="s">
        <v>68</v>
      </c>
      <c r="C51" s="32" t="s">
        <v>69</v>
      </c>
      <c r="D51" s="32" t="s">
        <v>23</v>
      </c>
      <c r="E51" s="33">
        <v>1000</v>
      </c>
      <c r="F51" s="34">
        <v>971.64200000000005</v>
      </c>
      <c r="G51" s="35">
        <v>1.2816320000000001E-2</v>
      </c>
      <c r="H51" s="23">
        <v>7.3204000000000002</v>
      </c>
      <c r="I51" s="23" t="s">
        <v>12</v>
      </c>
    </row>
    <row r="52" spans="1:9" ht="25.5" x14ac:dyDescent="0.2">
      <c r="A52" s="31">
        <v>25</v>
      </c>
      <c r="B52" s="32" t="s">
        <v>70</v>
      </c>
      <c r="C52" s="32" t="s">
        <v>71</v>
      </c>
      <c r="D52" s="32" t="s">
        <v>23</v>
      </c>
      <c r="E52" s="33">
        <v>500</v>
      </c>
      <c r="F52" s="34">
        <v>503.17849999999999</v>
      </c>
      <c r="G52" s="35">
        <v>6.6371099999999999E-3</v>
      </c>
      <c r="H52" s="23">
        <v>7.24</v>
      </c>
      <c r="I52" s="23" t="s">
        <v>12</v>
      </c>
    </row>
    <row r="53" spans="1:9" x14ac:dyDescent="0.2">
      <c r="A53" s="31">
        <v>26</v>
      </c>
      <c r="B53" s="32" t="s">
        <v>72</v>
      </c>
      <c r="C53" s="32" t="s">
        <v>73</v>
      </c>
      <c r="D53" s="32" t="s">
        <v>28</v>
      </c>
      <c r="E53" s="33">
        <v>500</v>
      </c>
      <c r="F53" s="34">
        <v>495.245</v>
      </c>
      <c r="G53" s="35">
        <v>6.5324600000000003E-3</v>
      </c>
      <c r="H53" s="23">
        <v>7.0467000000000004</v>
      </c>
      <c r="I53" s="23" t="s">
        <v>12</v>
      </c>
    </row>
    <row r="54" spans="1:9" ht="25.5" x14ac:dyDescent="0.2">
      <c r="A54" s="31">
        <v>27</v>
      </c>
      <c r="B54" s="32" t="s">
        <v>74</v>
      </c>
      <c r="C54" s="32" t="s">
        <v>75</v>
      </c>
      <c r="D54" s="32" t="s">
        <v>23</v>
      </c>
      <c r="E54" s="33">
        <v>400</v>
      </c>
      <c r="F54" s="34">
        <v>400.54520000000002</v>
      </c>
      <c r="G54" s="35">
        <v>5.2833400000000001E-3</v>
      </c>
      <c r="H54" s="23">
        <v>7.2858999999999998</v>
      </c>
      <c r="I54" s="23" t="s">
        <v>12</v>
      </c>
    </row>
    <row r="55" spans="1:9" x14ac:dyDescent="0.2">
      <c r="A55" s="24"/>
      <c r="B55" s="24"/>
      <c r="C55" s="25" t="s">
        <v>11</v>
      </c>
      <c r="D55" s="24"/>
      <c r="E55" s="24" t="s">
        <v>12</v>
      </c>
      <c r="F55" s="30">
        <v>55259.770299999996</v>
      </c>
      <c r="G55" s="27">
        <v>0.72889674999999998</v>
      </c>
      <c r="H55" s="23" t="s">
        <v>12</v>
      </c>
      <c r="I55" s="23" t="s">
        <v>12</v>
      </c>
    </row>
    <row r="56" spans="1:9" x14ac:dyDescent="0.2">
      <c r="A56" s="24"/>
      <c r="B56" s="24"/>
      <c r="C56" s="28"/>
      <c r="D56" s="24"/>
      <c r="E56" s="24"/>
      <c r="F56" s="29"/>
      <c r="G56" s="29"/>
      <c r="H56" s="23" t="s">
        <v>12</v>
      </c>
      <c r="I56" s="23" t="s">
        <v>12</v>
      </c>
    </row>
    <row r="57" spans="1:9" x14ac:dyDescent="0.2">
      <c r="A57" s="24"/>
      <c r="B57" s="24"/>
      <c r="C57" s="25" t="s">
        <v>76</v>
      </c>
      <c r="D57" s="24"/>
      <c r="E57" s="24"/>
      <c r="F57" s="24"/>
      <c r="G57" s="24"/>
      <c r="H57" s="23" t="s">
        <v>12</v>
      </c>
      <c r="I57" s="23" t="s">
        <v>12</v>
      </c>
    </row>
    <row r="58" spans="1:9" x14ac:dyDescent="0.2">
      <c r="A58" s="24"/>
      <c r="B58" s="24"/>
      <c r="C58" s="25" t="s">
        <v>11</v>
      </c>
      <c r="D58" s="24"/>
      <c r="E58" s="24" t="s">
        <v>12</v>
      </c>
      <c r="F58" s="26" t="s">
        <v>13</v>
      </c>
      <c r="G58" s="27">
        <v>0</v>
      </c>
      <c r="H58" s="23" t="s">
        <v>12</v>
      </c>
      <c r="I58" s="23" t="s">
        <v>12</v>
      </c>
    </row>
    <row r="59" spans="1:9" x14ac:dyDescent="0.2">
      <c r="A59" s="24"/>
      <c r="B59" s="24"/>
      <c r="C59" s="28"/>
      <c r="D59" s="24"/>
      <c r="E59" s="24"/>
      <c r="F59" s="29"/>
      <c r="G59" s="29"/>
      <c r="H59" s="23" t="s">
        <v>12</v>
      </c>
      <c r="I59" s="23" t="s">
        <v>12</v>
      </c>
    </row>
    <row r="60" spans="1:9" x14ac:dyDescent="0.2">
      <c r="A60" s="24"/>
      <c r="B60" s="24"/>
      <c r="C60" s="25" t="s">
        <v>77</v>
      </c>
      <c r="D60" s="24"/>
      <c r="E60" s="24"/>
      <c r="F60" s="24"/>
      <c r="G60" s="24"/>
      <c r="H60" s="23" t="s">
        <v>12</v>
      </c>
      <c r="I60" s="23" t="s">
        <v>12</v>
      </c>
    </row>
    <row r="61" spans="1:9" x14ac:dyDescent="0.2">
      <c r="A61" s="31">
        <v>1</v>
      </c>
      <c r="B61" s="32" t="s">
        <v>78</v>
      </c>
      <c r="C61" s="32" t="s">
        <v>79</v>
      </c>
      <c r="D61" s="32" t="s">
        <v>80</v>
      </c>
      <c r="E61" s="33">
        <v>7500000</v>
      </c>
      <c r="F61" s="34">
        <v>7385.4449999999997</v>
      </c>
      <c r="G61" s="35">
        <v>9.7416740000000002E-2</v>
      </c>
      <c r="H61" s="23">
        <v>6.8072999999999997</v>
      </c>
      <c r="I61" s="23" t="s">
        <v>12</v>
      </c>
    </row>
    <row r="62" spans="1:9" x14ac:dyDescent="0.2">
      <c r="A62" s="31">
        <v>2</v>
      </c>
      <c r="B62" s="32" t="s">
        <v>81</v>
      </c>
      <c r="C62" s="32" t="s">
        <v>82</v>
      </c>
      <c r="D62" s="32" t="s">
        <v>80</v>
      </c>
      <c r="E62" s="33">
        <v>1500000</v>
      </c>
      <c r="F62" s="34">
        <v>1505.25</v>
      </c>
      <c r="G62" s="35">
        <v>1.9854799999999999E-2</v>
      </c>
      <c r="H62" s="23">
        <v>6.8475000000000001</v>
      </c>
      <c r="I62" s="23" t="s">
        <v>12</v>
      </c>
    </row>
    <row r="63" spans="1:9" x14ac:dyDescent="0.2">
      <c r="A63" s="31">
        <v>3</v>
      </c>
      <c r="B63" s="32" t="s">
        <v>83</v>
      </c>
      <c r="C63" s="32" t="s">
        <v>84</v>
      </c>
      <c r="D63" s="32" t="s">
        <v>80</v>
      </c>
      <c r="E63" s="33">
        <v>1000000</v>
      </c>
      <c r="F63" s="34">
        <v>1036.691</v>
      </c>
      <c r="G63" s="35">
        <v>1.367434E-2</v>
      </c>
      <c r="H63" s="23">
        <v>6.5164999999999997</v>
      </c>
      <c r="I63" s="23" t="s">
        <v>12</v>
      </c>
    </row>
    <row r="64" spans="1:9" ht="25.5" x14ac:dyDescent="0.2">
      <c r="A64" s="31">
        <v>4</v>
      </c>
      <c r="B64" s="32" t="s">
        <v>85</v>
      </c>
      <c r="C64" s="32" t="s">
        <v>86</v>
      </c>
      <c r="D64" s="32" t="s">
        <v>80</v>
      </c>
      <c r="E64" s="33">
        <v>1000000</v>
      </c>
      <c r="F64" s="34">
        <v>1019.925</v>
      </c>
      <c r="G64" s="35">
        <v>1.345319E-2</v>
      </c>
      <c r="H64" s="23">
        <v>7.5670000000000002</v>
      </c>
      <c r="I64" s="23" t="s">
        <v>12</v>
      </c>
    </row>
    <row r="65" spans="1:9" x14ac:dyDescent="0.2">
      <c r="A65" s="31">
        <v>5</v>
      </c>
      <c r="B65" s="32" t="s">
        <v>87</v>
      </c>
      <c r="C65" s="32" t="s">
        <v>88</v>
      </c>
      <c r="D65" s="32" t="s">
        <v>80</v>
      </c>
      <c r="E65" s="33">
        <v>500000</v>
      </c>
      <c r="F65" s="34">
        <v>509.75150000000002</v>
      </c>
      <c r="G65" s="35">
        <v>6.7238100000000002E-3</v>
      </c>
      <c r="H65" s="23">
        <v>7.0507</v>
      </c>
      <c r="I65" s="23" t="s">
        <v>12</v>
      </c>
    </row>
    <row r="66" spans="1:9" x14ac:dyDescent="0.2">
      <c r="A66" s="31">
        <v>6</v>
      </c>
      <c r="B66" s="32" t="s">
        <v>89</v>
      </c>
      <c r="C66" s="32" t="s">
        <v>90</v>
      </c>
      <c r="D66" s="32" t="s">
        <v>80</v>
      </c>
      <c r="E66" s="33">
        <v>500000</v>
      </c>
      <c r="F66" s="34">
        <v>496.53949999999998</v>
      </c>
      <c r="G66" s="35">
        <v>6.5495400000000004E-3</v>
      </c>
      <c r="H66" s="23">
        <v>7.4935</v>
      </c>
      <c r="I66" s="23" t="s">
        <v>12</v>
      </c>
    </row>
    <row r="67" spans="1:9" x14ac:dyDescent="0.2">
      <c r="A67" s="24"/>
      <c r="B67" s="24"/>
      <c r="C67" s="25" t="s">
        <v>11</v>
      </c>
      <c r="D67" s="24"/>
      <c r="E67" s="24" t="s">
        <v>12</v>
      </c>
      <c r="F67" s="30">
        <v>11953.602000000001</v>
      </c>
      <c r="G67" s="27">
        <v>0.15767242000000001</v>
      </c>
      <c r="H67" s="23" t="s">
        <v>12</v>
      </c>
      <c r="I67" s="23" t="s">
        <v>12</v>
      </c>
    </row>
    <row r="68" spans="1:9" x14ac:dyDescent="0.2">
      <c r="A68" s="24"/>
      <c r="B68" s="24"/>
      <c r="C68" s="28"/>
      <c r="D68" s="24"/>
      <c r="E68" s="24"/>
      <c r="F68" s="29"/>
      <c r="G68" s="29"/>
      <c r="H68" s="23" t="s">
        <v>12</v>
      </c>
      <c r="I68" s="23" t="s">
        <v>12</v>
      </c>
    </row>
    <row r="69" spans="1:9" x14ac:dyDescent="0.2">
      <c r="A69" s="24"/>
      <c r="B69" s="24"/>
      <c r="C69" s="25" t="s">
        <v>91</v>
      </c>
      <c r="D69" s="24"/>
      <c r="E69" s="24"/>
      <c r="F69" s="29"/>
      <c r="G69" s="29"/>
      <c r="H69" s="23" t="s">
        <v>12</v>
      </c>
      <c r="I69" s="23" t="s">
        <v>12</v>
      </c>
    </row>
    <row r="70" spans="1:9" x14ac:dyDescent="0.2">
      <c r="A70" s="24"/>
      <c r="B70" s="24"/>
      <c r="C70" s="25" t="s">
        <v>11</v>
      </c>
      <c r="D70" s="24"/>
      <c r="E70" s="24" t="s">
        <v>12</v>
      </c>
      <c r="F70" s="26" t="s">
        <v>13</v>
      </c>
      <c r="G70" s="27">
        <v>0</v>
      </c>
      <c r="H70" s="23" t="s">
        <v>12</v>
      </c>
      <c r="I70" s="23" t="s">
        <v>12</v>
      </c>
    </row>
    <row r="71" spans="1:9" x14ac:dyDescent="0.2">
      <c r="A71" s="24"/>
      <c r="B71" s="24"/>
      <c r="C71" s="28"/>
      <c r="D71" s="24"/>
      <c r="E71" s="24"/>
      <c r="F71" s="29"/>
      <c r="G71" s="29"/>
      <c r="H71" s="23" t="s">
        <v>12</v>
      </c>
      <c r="I71" s="23" t="s">
        <v>12</v>
      </c>
    </row>
    <row r="72" spans="1:9" x14ac:dyDescent="0.2">
      <c r="A72" s="24"/>
      <c r="B72" s="24"/>
      <c r="C72" s="25" t="s">
        <v>92</v>
      </c>
      <c r="D72" s="24"/>
      <c r="E72" s="24"/>
      <c r="F72" s="30">
        <v>67213.372300000003</v>
      </c>
      <c r="G72" s="27">
        <v>0.88656917000000002</v>
      </c>
      <c r="H72" s="23" t="s">
        <v>12</v>
      </c>
      <c r="I72" s="23" t="s">
        <v>12</v>
      </c>
    </row>
    <row r="73" spans="1:9" x14ac:dyDescent="0.2">
      <c r="A73" s="24"/>
      <c r="B73" s="24"/>
      <c r="C73" s="28"/>
      <c r="D73" s="24"/>
      <c r="E73" s="24"/>
      <c r="F73" s="29"/>
      <c r="G73" s="29"/>
      <c r="H73" s="23" t="s">
        <v>12</v>
      </c>
      <c r="I73" s="23" t="s">
        <v>12</v>
      </c>
    </row>
    <row r="74" spans="1:9" x14ac:dyDescent="0.2">
      <c r="A74" s="24"/>
      <c r="B74" s="24"/>
      <c r="C74" s="25" t="s">
        <v>93</v>
      </c>
      <c r="D74" s="24"/>
      <c r="E74" s="24"/>
      <c r="F74" s="29"/>
      <c r="G74" s="29"/>
      <c r="H74" s="23" t="s">
        <v>12</v>
      </c>
      <c r="I74" s="23" t="s">
        <v>12</v>
      </c>
    </row>
    <row r="75" spans="1:9" x14ac:dyDescent="0.2">
      <c r="A75" s="24"/>
      <c r="B75" s="24"/>
      <c r="C75" s="25" t="s">
        <v>94</v>
      </c>
      <c r="D75" s="24"/>
      <c r="E75" s="24"/>
      <c r="F75" s="29"/>
      <c r="G75" s="29"/>
      <c r="H75" s="23" t="s">
        <v>12</v>
      </c>
      <c r="I75" s="23" t="s">
        <v>12</v>
      </c>
    </row>
    <row r="76" spans="1:9" x14ac:dyDescent="0.2">
      <c r="A76" s="31">
        <v>1</v>
      </c>
      <c r="B76" s="32" t="s">
        <v>95</v>
      </c>
      <c r="C76" s="32" t="s">
        <v>96</v>
      </c>
      <c r="D76" s="32" t="s">
        <v>97</v>
      </c>
      <c r="E76" s="33">
        <v>100</v>
      </c>
      <c r="F76" s="34">
        <v>495.92149999999998</v>
      </c>
      <c r="G76" s="35">
        <v>6.5413900000000002E-3</v>
      </c>
      <c r="H76" s="23">
        <v>6.6703000000000001</v>
      </c>
      <c r="I76" s="23" t="s">
        <v>12</v>
      </c>
    </row>
    <row r="77" spans="1:9" x14ac:dyDescent="0.2">
      <c r="A77" s="24"/>
      <c r="B77" s="24"/>
      <c r="C77" s="25" t="s">
        <v>11</v>
      </c>
      <c r="D77" s="24"/>
      <c r="E77" s="24" t="s">
        <v>12</v>
      </c>
      <c r="F77" s="30">
        <v>495.92149999999998</v>
      </c>
      <c r="G77" s="27">
        <v>6.5413900000000002E-3</v>
      </c>
      <c r="H77" s="23" t="s">
        <v>12</v>
      </c>
      <c r="I77" s="23" t="s">
        <v>12</v>
      </c>
    </row>
    <row r="78" spans="1:9" x14ac:dyDescent="0.2">
      <c r="A78" s="24"/>
      <c r="B78" s="24"/>
      <c r="C78" s="28"/>
      <c r="D78" s="24"/>
      <c r="E78" s="24"/>
      <c r="F78" s="29"/>
      <c r="G78" s="29"/>
      <c r="H78" s="23" t="s">
        <v>12</v>
      </c>
      <c r="I78" s="23" t="s">
        <v>12</v>
      </c>
    </row>
    <row r="79" spans="1:9" x14ac:dyDescent="0.2">
      <c r="A79" s="24"/>
      <c r="B79" s="24"/>
      <c r="C79" s="25" t="s">
        <v>98</v>
      </c>
      <c r="D79" s="24"/>
      <c r="E79" s="24"/>
      <c r="F79" s="29"/>
      <c r="G79" s="29"/>
      <c r="H79" s="23" t="s">
        <v>12</v>
      </c>
      <c r="I79" s="23" t="s">
        <v>12</v>
      </c>
    </row>
    <row r="80" spans="1:9" x14ac:dyDescent="0.2">
      <c r="A80" s="31">
        <v>1</v>
      </c>
      <c r="B80" s="32" t="s">
        <v>99</v>
      </c>
      <c r="C80" s="32" t="s">
        <v>100</v>
      </c>
      <c r="D80" s="32" t="s">
        <v>97</v>
      </c>
      <c r="E80" s="33">
        <v>200</v>
      </c>
      <c r="F80" s="34">
        <v>992.85199999999998</v>
      </c>
      <c r="G80" s="35">
        <v>1.309608E-2</v>
      </c>
      <c r="H80" s="23">
        <v>7.3</v>
      </c>
      <c r="I80" s="23" t="s">
        <v>12</v>
      </c>
    </row>
    <row r="81" spans="1:16" x14ac:dyDescent="0.2">
      <c r="A81" s="24"/>
      <c r="B81" s="24"/>
      <c r="C81" s="25" t="s">
        <v>11</v>
      </c>
      <c r="D81" s="24"/>
      <c r="E81" s="24" t="s">
        <v>12</v>
      </c>
      <c r="F81" s="30">
        <v>992.85199999999998</v>
      </c>
      <c r="G81" s="27">
        <v>1.309608E-2</v>
      </c>
      <c r="H81" s="23" t="s">
        <v>12</v>
      </c>
      <c r="I81" s="23" t="s">
        <v>12</v>
      </c>
    </row>
    <row r="82" spans="1:16" x14ac:dyDescent="0.2">
      <c r="A82" s="24"/>
      <c r="B82" s="24"/>
      <c r="C82" s="28"/>
      <c r="D82" s="24"/>
      <c r="E82" s="24"/>
      <c r="F82" s="29"/>
      <c r="G82" s="29"/>
      <c r="H82" s="23" t="s">
        <v>12</v>
      </c>
      <c r="I82" s="23" t="s">
        <v>12</v>
      </c>
    </row>
    <row r="83" spans="1:16" x14ac:dyDescent="0.2">
      <c r="A83" s="24"/>
      <c r="B83" s="24"/>
      <c r="C83" s="25" t="s">
        <v>101</v>
      </c>
      <c r="D83" s="24"/>
      <c r="E83" s="24"/>
      <c r="F83" s="29"/>
      <c r="G83" s="29"/>
      <c r="H83" s="23" t="s">
        <v>12</v>
      </c>
      <c r="I83" s="23" t="s">
        <v>12</v>
      </c>
    </row>
    <row r="84" spans="1:16" x14ac:dyDescent="0.2">
      <c r="A84" s="24"/>
      <c r="B84" s="24"/>
      <c r="C84" s="25" t="s">
        <v>11</v>
      </c>
      <c r="D84" s="24"/>
      <c r="E84" s="24" t="s">
        <v>12</v>
      </c>
      <c r="F84" s="26" t="s">
        <v>13</v>
      </c>
      <c r="G84" s="27">
        <v>0</v>
      </c>
      <c r="H84" s="23" t="s">
        <v>12</v>
      </c>
      <c r="I84" s="23" t="s">
        <v>12</v>
      </c>
    </row>
    <row r="85" spans="1:16" x14ac:dyDescent="0.2">
      <c r="A85" s="24"/>
      <c r="B85" s="24"/>
      <c r="C85" s="28"/>
      <c r="D85" s="24"/>
      <c r="E85" s="24"/>
      <c r="F85" s="29"/>
      <c r="G85" s="29"/>
      <c r="H85" s="23" t="s">
        <v>12</v>
      </c>
      <c r="I85" s="23" t="s">
        <v>12</v>
      </c>
    </row>
    <row r="86" spans="1:16" x14ac:dyDescent="0.2">
      <c r="A86" s="24"/>
      <c r="B86" s="24"/>
      <c r="C86" s="25" t="s">
        <v>102</v>
      </c>
      <c r="D86" s="24"/>
      <c r="E86" s="24"/>
      <c r="F86" s="29"/>
      <c r="G86" s="29"/>
      <c r="H86" s="23" t="s">
        <v>12</v>
      </c>
      <c r="I86" s="23" t="s">
        <v>12</v>
      </c>
    </row>
    <row r="87" spans="1:16" x14ac:dyDescent="0.2">
      <c r="A87" s="31">
        <v>1</v>
      </c>
      <c r="B87" s="32"/>
      <c r="C87" s="32" t="s">
        <v>103</v>
      </c>
      <c r="D87" s="32"/>
      <c r="E87" s="36"/>
      <c r="F87" s="34">
        <v>4649.4670601990001</v>
      </c>
      <c r="G87" s="35">
        <v>6.1328189999999998E-2</v>
      </c>
      <c r="H87" s="23">
        <v>5.2</v>
      </c>
      <c r="I87" s="23" t="s">
        <v>12</v>
      </c>
    </row>
    <row r="88" spans="1:16" x14ac:dyDescent="0.2">
      <c r="A88" s="24"/>
      <c r="B88" s="24"/>
      <c r="C88" s="25" t="s">
        <v>11</v>
      </c>
      <c r="D88" s="24"/>
      <c r="E88" s="24" t="s">
        <v>12</v>
      </c>
      <c r="F88" s="30">
        <v>4649.4670601990001</v>
      </c>
      <c r="G88" s="27">
        <v>6.1328189999999998E-2</v>
      </c>
      <c r="H88" s="23" t="s">
        <v>12</v>
      </c>
      <c r="I88" s="23" t="s">
        <v>12</v>
      </c>
    </row>
    <row r="89" spans="1:16" x14ac:dyDescent="0.2">
      <c r="A89" s="24"/>
      <c r="B89" s="24"/>
      <c r="C89" s="28"/>
      <c r="D89" s="24"/>
      <c r="E89" s="24"/>
      <c r="F89" s="29"/>
      <c r="G89" s="29"/>
      <c r="H89" s="23" t="s">
        <v>12</v>
      </c>
      <c r="I89" s="23" t="s">
        <v>12</v>
      </c>
    </row>
    <row r="90" spans="1:16" x14ac:dyDescent="0.2">
      <c r="A90" s="24"/>
      <c r="B90" s="24"/>
      <c r="C90" s="25" t="s">
        <v>104</v>
      </c>
      <c r="D90" s="24"/>
      <c r="E90" s="24"/>
      <c r="F90" s="30">
        <v>6138.2405601990004</v>
      </c>
      <c r="G90" s="27">
        <v>8.0965659999999995E-2</v>
      </c>
      <c r="H90" s="23" t="s">
        <v>12</v>
      </c>
      <c r="I90" s="23" t="s">
        <v>12</v>
      </c>
    </row>
    <row r="91" spans="1:16" x14ac:dyDescent="0.2">
      <c r="A91" s="24"/>
      <c r="B91" s="24"/>
      <c r="C91" s="29"/>
      <c r="D91" s="24"/>
      <c r="E91" s="24"/>
      <c r="F91" s="24"/>
      <c r="G91" s="24"/>
      <c r="H91" s="23" t="s">
        <v>12</v>
      </c>
      <c r="I91" s="23" t="s">
        <v>12</v>
      </c>
    </row>
    <row r="92" spans="1:16" x14ac:dyDescent="0.2">
      <c r="A92" s="24"/>
      <c r="B92" s="24"/>
      <c r="C92" s="25" t="s">
        <v>105</v>
      </c>
      <c r="D92" s="24"/>
      <c r="E92" s="24"/>
      <c r="F92" s="24"/>
      <c r="G92" s="24"/>
      <c r="H92" s="23" t="s">
        <v>12</v>
      </c>
      <c r="I92" s="23" t="s">
        <v>12</v>
      </c>
    </row>
    <row r="93" spans="1:16" x14ac:dyDescent="0.2">
      <c r="A93" s="24"/>
      <c r="B93" s="24"/>
      <c r="C93" s="25" t="s">
        <v>106</v>
      </c>
      <c r="D93" s="24"/>
      <c r="E93" s="24"/>
      <c r="F93" s="24"/>
      <c r="G93" s="24"/>
      <c r="H93" s="23" t="s">
        <v>12</v>
      </c>
      <c r="I93" s="23" t="s">
        <v>12</v>
      </c>
    </row>
    <row r="94" spans="1:16" x14ac:dyDescent="0.2">
      <c r="A94" s="24"/>
      <c r="B94" s="24"/>
      <c r="C94" s="25" t="s">
        <v>11</v>
      </c>
      <c r="D94" s="24"/>
      <c r="E94" s="24" t="s">
        <v>12</v>
      </c>
      <c r="F94" s="26" t="s">
        <v>13</v>
      </c>
      <c r="G94" s="27">
        <v>0</v>
      </c>
      <c r="H94" s="23" t="s">
        <v>12</v>
      </c>
      <c r="I94" s="23" t="s">
        <v>12</v>
      </c>
    </row>
    <row r="95" spans="1:16" x14ac:dyDescent="0.2">
      <c r="A95" s="21"/>
      <c r="B95" s="21"/>
      <c r="C95" s="85"/>
      <c r="D95" s="21"/>
      <c r="E95" s="21"/>
      <c r="F95" s="49"/>
      <c r="G95" s="49"/>
      <c r="H95" s="23" t="s">
        <v>12</v>
      </c>
      <c r="I95" s="23" t="s">
        <v>12</v>
      </c>
    </row>
    <row r="96" spans="1:16" x14ac:dyDescent="0.2">
      <c r="A96" s="21"/>
      <c r="B96" s="21"/>
      <c r="C96" s="22" t="s">
        <v>587</v>
      </c>
      <c r="D96" s="21"/>
      <c r="E96" s="21"/>
      <c r="F96" s="49"/>
      <c r="G96" s="49"/>
      <c r="H96" s="23"/>
      <c r="I96" s="23" t="s">
        <v>12</v>
      </c>
      <c r="J96" s="66"/>
      <c r="K96" s="66"/>
      <c r="L96" s="66"/>
      <c r="M96" s="66"/>
      <c r="N96" s="86"/>
      <c r="O96" s="86"/>
      <c r="P96" s="86"/>
    </row>
    <row r="97" spans="1:9" x14ac:dyDescent="0.2">
      <c r="A97" s="87">
        <v>1</v>
      </c>
      <c r="B97" s="55" t="s">
        <v>107</v>
      </c>
      <c r="C97" s="55" t="s">
        <v>108</v>
      </c>
      <c r="D97" s="55"/>
      <c r="E97" s="88">
        <v>2586.3710000000001</v>
      </c>
      <c r="F97" s="89">
        <v>299.99074886</v>
      </c>
      <c r="G97" s="90">
        <v>3.9569899999999996E-3</v>
      </c>
      <c r="H97" s="23"/>
      <c r="I97" s="23" t="s">
        <v>12</v>
      </c>
    </row>
    <row r="98" spans="1:9" x14ac:dyDescent="0.2">
      <c r="A98" s="21"/>
      <c r="B98" s="21"/>
      <c r="C98" s="22" t="s">
        <v>11</v>
      </c>
      <c r="D98" s="21"/>
      <c r="E98" s="21" t="s">
        <v>12</v>
      </c>
      <c r="F98" s="91">
        <f>SUM(F97)</f>
        <v>299.99074886</v>
      </c>
      <c r="G98" s="92">
        <f>SUM(G97)</f>
        <v>3.9569899999999996E-3</v>
      </c>
      <c r="H98" s="23"/>
      <c r="I98" s="23" t="s">
        <v>12</v>
      </c>
    </row>
    <row r="99" spans="1:9" x14ac:dyDescent="0.2">
      <c r="A99" s="21"/>
      <c r="B99" s="21"/>
      <c r="C99" s="85"/>
      <c r="D99" s="21"/>
      <c r="E99" s="21"/>
      <c r="F99" s="49"/>
      <c r="G99" s="49"/>
      <c r="H99" s="23" t="s">
        <v>12</v>
      </c>
      <c r="I99" s="23" t="s">
        <v>12</v>
      </c>
    </row>
    <row r="100" spans="1:9" x14ac:dyDescent="0.2">
      <c r="A100" s="24"/>
      <c r="B100" s="24"/>
      <c r="C100" s="25" t="s">
        <v>109</v>
      </c>
      <c r="D100" s="24"/>
      <c r="E100" s="24"/>
      <c r="F100" s="24"/>
      <c r="G100" s="24"/>
      <c r="H100" s="23" t="s">
        <v>12</v>
      </c>
      <c r="I100" s="23" t="s">
        <v>12</v>
      </c>
    </row>
    <row r="101" spans="1:9" x14ac:dyDescent="0.2">
      <c r="A101" s="24"/>
      <c r="B101" s="24"/>
      <c r="C101" s="25" t="s">
        <v>110</v>
      </c>
      <c r="D101" s="24"/>
      <c r="E101" s="24"/>
      <c r="F101" s="24"/>
      <c r="G101" s="24"/>
      <c r="H101" s="23" t="s">
        <v>12</v>
      </c>
      <c r="I101" s="23" t="s">
        <v>12</v>
      </c>
    </row>
    <row r="102" spans="1:9" x14ac:dyDescent="0.2">
      <c r="A102" s="24"/>
      <c r="B102" s="24"/>
      <c r="C102" s="25" t="s">
        <v>11</v>
      </c>
      <c r="D102" s="24"/>
      <c r="E102" s="24" t="s">
        <v>12</v>
      </c>
      <c r="F102" s="26" t="s">
        <v>13</v>
      </c>
      <c r="G102" s="27">
        <v>0</v>
      </c>
      <c r="H102" s="23" t="s">
        <v>12</v>
      </c>
      <c r="I102" s="23" t="s">
        <v>12</v>
      </c>
    </row>
    <row r="103" spans="1:9" x14ac:dyDescent="0.2">
      <c r="A103" s="24"/>
      <c r="B103" s="24"/>
      <c r="C103" s="28"/>
      <c r="D103" s="24"/>
      <c r="E103" s="24"/>
      <c r="F103" s="29"/>
      <c r="G103" s="29"/>
      <c r="H103" s="23" t="s">
        <v>12</v>
      </c>
      <c r="I103" s="23" t="s">
        <v>12</v>
      </c>
    </row>
    <row r="104" spans="1:9" x14ac:dyDescent="0.2">
      <c r="A104" s="24"/>
      <c r="B104" s="24"/>
      <c r="C104" s="25" t="s">
        <v>111</v>
      </c>
      <c r="D104" s="24"/>
      <c r="E104" s="24"/>
      <c r="F104" s="29"/>
      <c r="G104" s="29"/>
      <c r="H104" s="23" t="s">
        <v>12</v>
      </c>
      <c r="I104" s="23" t="s">
        <v>12</v>
      </c>
    </row>
    <row r="105" spans="1:9" x14ac:dyDescent="0.2">
      <c r="A105" s="24"/>
      <c r="B105" s="24"/>
      <c r="C105" s="25" t="s">
        <v>11</v>
      </c>
      <c r="D105" s="24"/>
      <c r="E105" s="24" t="s">
        <v>12</v>
      </c>
      <c r="F105" s="26" t="s">
        <v>13</v>
      </c>
      <c r="G105" s="27">
        <v>0</v>
      </c>
      <c r="H105" s="23" t="s">
        <v>12</v>
      </c>
      <c r="I105" s="23" t="s">
        <v>12</v>
      </c>
    </row>
    <row r="106" spans="1:9" x14ac:dyDescent="0.2">
      <c r="A106" s="24"/>
      <c r="B106" s="32"/>
      <c r="C106" s="32"/>
      <c r="D106" s="25"/>
      <c r="E106" s="24"/>
      <c r="F106" s="32"/>
      <c r="G106" s="36"/>
      <c r="H106" s="23" t="s">
        <v>12</v>
      </c>
      <c r="I106" s="23" t="s">
        <v>12</v>
      </c>
    </row>
    <row r="107" spans="1:9" x14ac:dyDescent="0.2">
      <c r="A107" s="36"/>
      <c r="B107" s="32"/>
      <c r="C107" s="32" t="s">
        <v>112</v>
      </c>
      <c r="D107" s="32"/>
      <c r="E107" s="36"/>
      <c r="F107" s="34">
        <v>2161.2880604900001</v>
      </c>
      <c r="G107" s="35">
        <v>2.8508189999999999E-2</v>
      </c>
      <c r="H107" s="23" t="s">
        <v>12</v>
      </c>
      <c r="I107" s="23" t="s">
        <v>12</v>
      </c>
    </row>
    <row r="108" spans="1:9" x14ac:dyDescent="0.2">
      <c r="A108" s="28"/>
      <c r="B108" s="28"/>
      <c r="C108" s="25" t="s">
        <v>113</v>
      </c>
      <c r="D108" s="29"/>
      <c r="E108" s="29"/>
      <c r="F108" s="30">
        <v>75812.891669549004</v>
      </c>
      <c r="G108" s="37">
        <v>1.0000000099999999</v>
      </c>
      <c r="H108" s="23" t="s">
        <v>12</v>
      </c>
      <c r="I108" s="23" t="s">
        <v>12</v>
      </c>
    </row>
    <row r="109" spans="1:9" x14ac:dyDescent="0.2">
      <c r="A109" s="38"/>
      <c r="B109" s="38"/>
      <c r="C109" s="38"/>
      <c r="D109" s="39"/>
      <c r="E109" s="39"/>
      <c r="F109" s="39"/>
      <c r="G109" s="39"/>
    </row>
    <row r="110" spans="1:9" x14ac:dyDescent="0.2">
      <c r="A110" s="40"/>
      <c r="B110" s="41" t="s">
        <v>588</v>
      </c>
      <c r="C110" s="41"/>
      <c r="D110" s="41"/>
      <c r="E110" s="41"/>
      <c r="F110" s="41"/>
      <c r="G110" s="41"/>
      <c r="H110" s="41"/>
    </row>
    <row r="111" spans="1:9" x14ac:dyDescent="0.2">
      <c r="A111" s="40"/>
      <c r="B111" s="41" t="s">
        <v>589</v>
      </c>
      <c r="C111" s="41"/>
      <c r="D111" s="41"/>
      <c r="E111" s="41"/>
      <c r="F111" s="41"/>
      <c r="G111" s="41"/>
      <c r="H111" s="41"/>
    </row>
    <row r="112" spans="1:9" x14ac:dyDescent="0.2">
      <c r="A112" s="40"/>
      <c r="B112" s="41" t="s">
        <v>590</v>
      </c>
      <c r="C112" s="41"/>
      <c r="D112" s="41"/>
      <c r="E112" s="41"/>
      <c r="F112" s="41"/>
      <c r="G112" s="41"/>
      <c r="H112" s="41"/>
    </row>
    <row r="113" spans="1:7" x14ac:dyDescent="0.2">
      <c r="A113" s="40"/>
      <c r="B113" s="40"/>
      <c r="C113" s="40"/>
      <c r="D113" s="42"/>
      <c r="E113" s="42"/>
      <c r="F113" s="42"/>
      <c r="G113" s="42"/>
    </row>
    <row r="114" spans="1:7" x14ac:dyDescent="0.2">
      <c r="A114" s="40"/>
      <c r="B114" s="43" t="s">
        <v>114</v>
      </c>
      <c r="C114" s="44"/>
      <c r="D114" s="45"/>
      <c r="E114" s="46"/>
      <c r="F114" s="42"/>
      <c r="G114" s="42"/>
    </row>
    <row r="115" spans="1:7" ht="25.5" customHeight="1" x14ac:dyDescent="0.2">
      <c r="A115" s="40"/>
      <c r="B115" s="47" t="s">
        <v>115</v>
      </c>
      <c r="C115" s="48"/>
      <c r="D115" s="22" t="s">
        <v>116</v>
      </c>
      <c r="E115" s="46"/>
      <c r="F115" s="42"/>
      <c r="G115" s="42"/>
    </row>
    <row r="116" spans="1:7" x14ac:dyDescent="0.2">
      <c r="A116" s="40"/>
      <c r="B116" s="47" t="s">
        <v>117</v>
      </c>
      <c r="C116" s="48"/>
      <c r="D116" s="22" t="s">
        <v>116</v>
      </c>
      <c r="E116" s="46"/>
      <c r="F116" s="42"/>
      <c r="G116" s="42"/>
    </row>
    <row r="117" spans="1:7" x14ac:dyDescent="0.2">
      <c r="A117" s="40"/>
      <c r="B117" s="47" t="s">
        <v>118</v>
      </c>
      <c r="C117" s="48"/>
      <c r="D117" s="49" t="s">
        <v>12</v>
      </c>
      <c r="E117" s="46"/>
      <c r="F117" s="42"/>
      <c r="G117" s="42"/>
    </row>
    <row r="118" spans="1:7" x14ac:dyDescent="0.2">
      <c r="A118" s="50"/>
      <c r="B118" s="51" t="s">
        <v>12</v>
      </c>
      <c r="C118" s="51" t="s">
        <v>591</v>
      </c>
      <c r="D118" s="51" t="s">
        <v>119</v>
      </c>
      <c r="E118" s="50"/>
      <c r="F118" s="50"/>
      <c r="G118" s="50"/>
    </row>
    <row r="119" spans="1:7" x14ac:dyDescent="0.2">
      <c r="A119" s="50"/>
      <c r="B119" s="52" t="s">
        <v>120</v>
      </c>
      <c r="C119" s="53">
        <v>46022</v>
      </c>
      <c r="D119" s="53">
        <v>46053</v>
      </c>
      <c r="E119" s="50"/>
      <c r="F119" s="50"/>
      <c r="G119" s="50"/>
    </row>
    <row r="120" spans="1:7" x14ac:dyDescent="0.2">
      <c r="A120" s="54"/>
      <c r="B120" s="55" t="s">
        <v>121</v>
      </c>
      <c r="C120" s="234">
        <v>42.753</v>
      </c>
      <c r="D120" s="56">
        <v>42.738500000000002</v>
      </c>
      <c r="E120" s="54"/>
      <c r="F120" s="57"/>
      <c r="G120" s="58"/>
    </row>
    <row r="121" spans="1:7" x14ac:dyDescent="0.2">
      <c r="A121" s="54"/>
      <c r="B121" s="55" t="s">
        <v>592</v>
      </c>
      <c r="C121" s="234">
        <v>19.084800000000001</v>
      </c>
      <c r="D121" s="56">
        <v>19.078299999999999</v>
      </c>
      <c r="E121" s="54"/>
      <c r="F121" s="57"/>
      <c r="G121" s="58"/>
    </row>
    <row r="122" spans="1:7" x14ac:dyDescent="0.2">
      <c r="A122" s="54"/>
      <c r="B122" s="55" t="s">
        <v>122</v>
      </c>
      <c r="C122" s="234">
        <v>41.295699999999997</v>
      </c>
      <c r="D122" s="56">
        <v>41.270800000000001</v>
      </c>
      <c r="E122" s="54"/>
      <c r="F122" s="57"/>
      <c r="G122" s="58"/>
    </row>
    <row r="123" spans="1:7" x14ac:dyDescent="0.2">
      <c r="A123" s="54"/>
      <c r="B123" s="55" t="s">
        <v>593</v>
      </c>
      <c r="C123" s="234">
        <v>18.466100000000001</v>
      </c>
      <c r="D123" s="56">
        <v>18.454999999999998</v>
      </c>
      <c r="E123" s="54"/>
      <c r="F123" s="57"/>
      <c r="G123" s="58"/>
    </row>
    <row r="124" spans="1:7" x14ac:dyDescent="0.2">
      <c r="A124" s="54"/>
      <c r="B124" s="54"/>
      <c r="C124" s="54"/>
      <c r="D124" s="54"/>
      <c r="E124" s="54"/>
      <c r="F124" s="54"/>
      <c r="G124" s="54"/>
    </row>
    <row r="125" spans="1:7" x14ac:dyDescent="0.2">
      <c r="A125" s="50"/>
      <c r="B125" s="47" t="s">
        <v>594</v>
      </c>
      <c r="C125" s="48"/>
      <c r="D125" s="22" t="s">
        <v>116</v>
      </c>
      <c r="E125" s="50"/>
      <c r="F125" s="50"/>
      <c r="G125" s="50"/>
    </row>
    <row r="126" spans="1:7" x14ac:dyDescent="0.2">
      <c r="A126" s="50"/>
      <c r="B126" s="60"/>
      <c r="C126" s="60"/>
      <c r="D126" s="60"/>
      <c r="E126" s="50"/>
      <c r="F126" s="50"/>
      <c r="G126" s="50"/>
    </row>
    <row r="127" spans="1:7" x14ac:dyDescent="0.2">
      <c r="A127" s="50"/>
      <c r="B127" s="47" t="s">
        <v>123</v>
      </c>
      <c r="C127" s="48"/>
      <c r="D127" s="22" t="s">
        <v>116</v>
      </c>
      <c r="E127" s="65"/>
      <c r="F127" s="50"/>
      <c r="G127" s="50"/>
    </row>
    <row r="128" spans="1:7" x14ac:dyDescent="0.2">
      <c r="A128" s="50"/>
      <c r="B128" s="47" t="s">
        <v>124</v>
      </c>
      <c r="C128" s="48"/>
      <c r="D128" s="22" t="s">
        <v>116</v>
      </c>
      <c r="E128" s="65"/>
      <c r="F128" s="50"/>
      <c r="G128" s="50"/>
    </row>
    <row r="129" spans="1:13" x14ac:dyDescent="0.2">
      <c r="A129" s="50"/>
      <c r="B129" s="47" t="s">
        <v>595</v>
      </c>
      <c r="C129" s="48"/>
      <c r="D129" s="22" t="s">
        <v>116</v>
      </c>
      <c r="E129" s="65"/>
      <c r="F129" s="50"/>
      <c r="G129" s="50"/>
    </row>
    <row r="130" spans="1:13" x14ac:dyDescent="0.2">
      <c r="A130" s="60"/>
      <c r="B130" s="60"/>
      <c r="C130" s="60"/>
      <c r="D130" s="60"/>
      <c r="E130" s="60"/>
      <c r="F130" s="60"/>
      <c r="G130" s="60"/>
    </row>
    <row r="131" spans="1:13" s="67" customFormat="1" x14ac:dyDescent="0.2">
      <c r="B131" s="68" t="s">
        <v>596</v>
      </c>
      <c r="C131" s="69"/>
      <c r="D131" s="70"/>
      <c r="H131" s="17"/>
      <c r="I131" s="66"/>
      <c r="J131" s="66"/>
      <c r="K131" s="66"/>
      <c r="L131" s="66"/>
      <c r="M131" s="66"/>
    </row>
    <row r="132" spans="1:13" s="67" customFormat="1" ht="38.25" x14ac:dyDescent="0.2">
      <c r="B132" s="72" t="s">
        <v>597</v>
      </c>
      <c r="C132" s="72"/>
      <c r="D132" s="73" t="s">
        <v>1</v>
      </c>
      <c r="H132" s="17"/>
      <c r="I132" s="66"/>
      <c r="J132" s="66"/>
      <c r="K132" s="66"/>
      <c r="L132" s="66"/>
      <c r="M132" s="66"/>
    </row>
    <row r="133" spans="1:13" s="67" customFormat="1" x14ac:dyDescent="0.2">
      <c r="B133" s="61" t="s">
        <v>598</v>
      </c>
      <c r="C133" s="61"/>
      <c r="D133" s="74"/>
      <c r="H133" s="17"/>
      <c r="I133" s="66"/>
      <c r="J133" s="66"/>
      <c r="K133" s="66"/>
      <c r="L133" s="66"/>
      <c r="M133" s="66"/>
    </row>
    <row r="134" spans="1:13" s="67" customFormat="1" x14ac:dyDescent="0.2">
      <c r="B134" s="79"/>
      <c r="C134" s="81"/>
      <c r="D134" s="75"/>
      <c r="H134" s="17"/>
      <c r="I134" s="66"/>
      <c r="J134" s="66"/>
      <c r="K134" s="66"/>
      <c r="L134" s="66"/>
      <c r="M134" s="66"/>
    </row>
    <row r="135" spans="1:13" s="67" customFormat="1" x14ac:dyDescent="0.2">
      <c r="B135" s="61" t="s">
        <v>599</v>
      </c>
      <c r="C135" s="61"/>
      <c r="D135" s="76">
        <v>7.1027026576420988</v>
      </c>
      <c r="H135" s="17"/>
      <c r="I135" s="66"/>
      <c r="J135" s="66"/>
      <c r="K135" s="66"/>
      <c r="L135" s="66"/>
      <c r="M135" s="66"/>
    </row>
    <row r="136" spans="1:13" s="67" customFormat="1" x14ac:dyDescent="0.2">
      <c r="B136" s="79"/>
      <c r="C136" s="81"/>
      <c r="D136" s="75"/>
      <c r="H136" s="17"/>
      <c r="I136" s="66"/>
      <c r="J136" s="66"/>
      <c r="K136" s="66"/>
      <c r="L136" s="66"/>
      <c r="M136" s="66"/>
    </row>
    <row r="137" spans="1:13" s="67" customFormat="1" x14ac:dyDescent="0.2">
      <c r="B137" s="61" t="s">
        <v>600</v>
      </c>
      <c r="C137" s="61"/>
      <c r="D137" s="76">
        <v>3.1052558561458765</v>
      </c>
      <c r="H137" s="17"/>
      <c r="I137" s="66"/>
      <c r="J137" s="66"/>
      <c r="K137" s="66"/>
      <c r="L137" s="66"/>
      <c r="M137" s="66"/>
    </row>
    <row r="138" spans="1:13" s="67" customFormat="1" x14ac:dyDescent="0.2">
      <c r="B138" s="61" t="s">
        <v>601</v>
      </c>
      <c r="C138" s="61"/>
      <c r="D138" s="76">
        <v>3.8556515106439657</v>
      </c>
      <c r="H138" s="17"/>
      <c r="I138" s="66"/>
      <c r="J138" s="66"/>
      <c r="K138" s="66"/>
      <c r="L138" s="66"/>
      <c r="M138" s="66"/>
    </row>
    <row r="139" spans="1:13" s="67" customFormat="1" x14ac:dyDescent="0.2">
      <c r="B139" s="79"/>
      <c r="C139" s="81"/>
      <c r="D139" s="75"/>
      <c r="I139" s="66"/>
      <c r="J139" s="66"/>
      <c r="K139" s="66"/>
      <c r="L139" s="66"/>
      <c r="M139" s="66"/>
    </row>
    <row r="140" spans="1:13" s="67" customFormat="1" x14ac:dyDescent="0.2">
      <c r="B140" s="61" t="s">
        <v>602</v>
      </c>
      <c r="C140" s="61"/>
      <c r="D140" s="78" t="s">
        <v>722</v>
      </c>
      <c r="I140" s="66"/>
      <c r="J140" s="66"/>
      <c r="K140" s="66"/>
      <c r="L140" s="66"/>
      <c r="M140" s="71"/>
    </row>
    <row r="141" spans="1:13" s="67" customFormat="1" x14ac:dyDescent="0.2">
      <c r="B141" s="79" t="s">
        <v>603</v>
      </c>
      <c r="C141" s="80"/>
      <c r="D141" s="81"/>
      <c r="I141" s="66"/>
      <c r="J141" s="66"/>
      <c r="K141" s="66"/>
      <c r="L141" s="66"/>
      <c r="M141" s="66"/>
    </row>
    <row r="143" spans="1:13" x14ac:dyDescent="0.2">
      <c r="B143" s="110" t="s">
        <v>604</v>
      </c>
    </row>
    <row r="145" spans="2:4" ht="153.75" customHeight="1" x14ac:dyDescent="0.2"/>
    <row r="148" spans="2:4" x14ac:dyDescent="0.2">
      <c r="B148" s="83" t="s">
        <v>605</v>
      </c>
      <c r="C148" s="84"/>
      <c r="D148" s="83"/>
    </row>
    <row r="149" spans="2:4" x14ac:dyDescent="0.2">
      <c r="B149" s="83" t="s">
        <v>606</v>
      </c>
      <c r="D149" s="83"/>
    </row>
    <row r="150" spans="2:4" ht="165" customHeight="1" x14ac:dyDescent="0.2"/>
    <row r="153" spans="2:4" ht="12.75" customHeight="1" x14ac:dyDescent="0.2"/>
    <row r="154" spans="2:4" ht="12.75" customHeight="1" x14ac:dyDescent="0.2"/>
  </sheetData>
  <mergeCells count="25">
    <mergeCell ref="B139:C139"/>
    <mergeCell ref="B140:C140"/>
    <mergeCell ref="B141:D141"/>
    <mergeCell ref="B134:C134"/>
    <mergeCell ref="B135:C135"/>
    <mergeCell ref="B136:C136"/>
    <mergeCell ref="B137:C137"/>
    <mergeCell ref="B138:C138"/>
    <mergeCell ref="A1:I1"/>
    <mergeCell ref="A2:I2"/>
    <mergeCell ref="A3:I3"/>
    <mergeCell ref="B110:H110"/>
    <mergeCell ref="B111:H111"/>
    <mergeCell ref="B112:H112"/>
    <mergeCell ref="B114:D114"/>
    <mergeCell ref="B115:C115"/>
    <mergeCell ref="B116:C116"/>
    <mergeCell ref="B117:C117"/>
    <mergeCell ref="B132:C132"/>
    <mergeCell ref="B133:C133"/>
    <mergeCell ref="B127:C127"/>
    <mergeCell ref="B128:C128"/>
    <mergeCell ref="B125:C125"/>
    <mergeCell ref="B129:C129"/>
    <mergeCell ref="B131:D131"/>
  </mergeCells>
  <hyperlinks>
    <hyperlink ref="I1" location="Index!B2" display="Index" xr:uid="{3D6D9720-1B87-4D70-9F2C-CEE3B7511C8D}"/>
    <hyperlink ref="J1" location="Index!B2" display="Index" xr:uid="{8E0C7929-AC0E-4A7D-856C-1A9B1B02F88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7E866-981E-428A-9966-41DBF745CC82}">
  <sheetPr>
    <outlinePr summaryBelow="0" summaryRight="0"/>
  </sheetPr>
  <dimension ref="A1:Q173"/>
  <sheetViews>
    <sheetView showGridLines="0" workbookViewId="0">
      <selection sqref="A1:I1"/>
    </sheetView>
  </sheetViews>
  <sheetFormatPr defaultRowHeight="12.75" x14ac:dyDescent="0.2"/>
  <cols>
    <col min="1" max="1" width="5.85546875" style="17" bestFit="1" customWidth="1"/>
    <col min="2" max="2" width="21.140625" style="17" customWidth="1"/>
    <col min="3" max="3" width="46.5703125" style="17" customWidth="1"/>
    <col min="4" max="4" width="12.28515625" style="17" customWidth="1"/>
    <col min="5" max="5" width="11" style="17" customWidth="1"/>
    <col min="6" max="6" width="12.7109375" style="17" customWidth="1"/>
    <col min="7" max="7" width="15.85546875" style="17" customWidth="1"/>
    <col min="8" max="8" width="10.28515625" style="17" customWidth="1"/>
    <col min="9" max="9" width="11.28515625" style="17" customWidth="1"/>
    <col min="10" max="16384" width="9.140625" style="17"/>
  </cols>
  <sheetData>
    <row r="1" spans="1:10" ht="15" customHeight="1" x14ac:dyDescent="0.2">
      <c r="A1" s="16" t="s">
        <v>0</v>
      </c>
      <c r="B1" s="16"/>
      <c r="C1" s="16"/>
      <c r="D1" s="16"/>
      <c r="E1" s="16"/>
      <c r="F1" s="16"/>
      <c r="G1" s="16"/>
      <c r="H1" s="16"/>
      <c r="I1" s="16" t="s">
        <v>585</v>
      </c>
      <c r="J1" s="1" t="s">
        <v>585</v>
      </c>
    </row>
    <row r="2" spans="1:10" ht="15" customHeight="1" x14ac:dyDescent="0.2">
      <c r="A2" s="16" t="s">
        <v>125</v>
      </c>
      <c r="B2" s="16"/>
      <c r="C2" s="16"/>
      <c r="D2" s="16"/>
      <c r="E2" s="16"/>
      <c r="F2" s="16"/>
      <c r="G2" s="16"/>
      <c r="H2" s="16"/>
      <c r="I2" s="16"/>
    </row>
    <row r="3" spans="1:10" ht="15" customHeight="1" x14ac:dyDescent="0.2">
      <c r="A3" s="16" t="s">
        <v>729</v>
      </c>
      <c r="B3" s="16"/>
      <c r="C3" s="16"/>
      <c r="D3" s="16"/>
      <c r="E3" s="16"/>
      <c r="F3" s="16"/>
      <c r="G3" s="16"/>
      <c r="H3" s="16"/>
      <c r="I3" s="16"/>
    </row>
    <row r="4" spans="1:10" s="20" customFormat="1" ht="30" x14ac:dyDescent="0.2">
      <c r="A4" s="18" t="s">
        <v>2</v>
      </c>
      <c r="B4" s="18" t="s">
        <v>3</v>
      </c>
      <c r="C4" s="18" t="s">
        <v>4</v>
      </c>
      <c r="D4" s="18" t="s">
        <v>5</v>
      </c>
      <c r="E4" s="18" t="s">
        <v>6</v>
      </c>
      <c r="F4" s="18" t="s">
        <v>7</v>
      </c>
      <c r="G4" s="18" t="s">
        <v>8</v>
      </c>
      <c r="H4" s="19" t="s">
        <v>584</v>
      </c>
      <c r="I4" s="18" t="s">
        <v>586</v>
      </c>
    </row>
    <row r="5" spans="1:10" x14ac:dyDescent="0.2">
      <c r="A5" s="21"/>
      <c r="B5" s="21"/>
      <c r="C5" s="22" t="s">
        <v>9</v>
      </c>
      <c r="D5" s="21"/>
      <c r="E5" s="21"/>
      <c r="F5" s="21"/>
      <c r="G5" s="21"/>
      <c r="H5" s="23" t="s">
        <v>12</v>
      </c>
      <c r="I5" s="23" t="s">
        <v>12</v>
      </c>
    </row>
    <row r="6" spans="1:10" x14ac:dyDescent="0.2">
      <c r="A6" s="21"/>
      <c r="B6" s="21"/>
      <c r="C6" s="22" t="s">
        <v>10</v>
      </c>
      <c r="D6" s="21"/>
      <c r="E6" s="21"/>
      <c r="F6" s="21"/>
      <c r="G6" s="21"/>
      <c r="H6" s="23" t="s">
        <v>12</v>
      </c>
      <c r="I6" s="23" t="s">
        <v>12</v>
      </c>
    </row>
    <row r="7" spans="1:10" x14ac:dyDescent="0.2">
      <c r="A7" s="24"/>
      <c r="B7" s="24"/>
      <c r="C7" s="25" t="s">
        <v>11</v>
      </c>
      <c r="D7" s="24"/>
      <c r="E7" s="24" t="s">
        <v>12</v>
      </c>
      <c r="F7" s="26" t="s">
        <v>13</v>
      </c>
      <c r="G7" s="27">
        <v>0</v>
      </c>
      <c r="H7" s="23" t="s">
        <v>12</v>
      </c>
      <c r="I7" s="23" t="s">
        <v>12</v>
      </c>
    </row>
    <row r="8" spans="1:10" x14ac:dyDescent="0.2">
      <c r="A8" s="24"/>
      <c r="B8" s="24"/>
      <c r="C8" s="28"/>
      <c r="D8" s="24"/>
      <c r="E8" s="24"/>
      <c r="F8" s="29"/>
      <c r="G8" s="29"/>
      <c r="H8" s="23" t="s">
        <v>12</v>
      </c>
      <c r="I8" s="23" t="s">
        <v>12</v>
      </c>
    </row>
    <row r="9" spans="1:10" x14ac:dyDescent="0.2">
      <c r="A9" s="24"/>
      <c r="B9" s="24"/>
      <c r="C9" s="25" t="s">
        <v>14</v>
      </c>
      <c r="D9" s="24"/>
      <c r="E9" s="24"/>
      <c r="F9" s="24"/>
      <c r="G9" s="24"/>
      <c r="H9" s="23" t="s">
        <v>12</v>
      </c>
      <c r="I9" s="23" t="s">
        <v>12</v>
      </c>
    </row>
    <row r="10" spans="1:10" x14ac:dyDescent="0.2">
      <c r="A10" s="24"/>
      <c r="B10" s="24"/>
      <c r="C10" s="25" t="s">
        <v>11</v>
      </c>
      <c r="D10" s="24"/>
      <c r="E10" s="24" t="s">
        <v>12</v>
      </c>
      <c r="F10" s="26" t="s">
        <v>13</v>
      </c>
      <c r="G10" s="27">
        <v>0</v>
      </c>
      <c r="H10" s="23" t="s">
        <v>12</v>
      </c>
      <c r="I10" s="23" t="s">
        <v>12</v>
      </c>
    </row>
    <row r="11" spans="1:10" x14ac:dyDescent="0.2">
      <c r="A11" s="24"/>
      <c r="B11" s="24"/>
      <c r="C11" s="28"/>
      <c r="D11" s="24"/>
      <c r="E11" s="24"/>
      <c r="F11" s="29"/>
      <c r="G11" s="29"/>
      <c r="H11" s="23" t="s">
        <v>12</v>
      </c>
      <c r="I11" s="23" t="s">
        <v>12</v>
      </c>
    </row>
    <row r="12" spans="1:10" x14ac:dyDescent="0.2">
      <c r="A12" s="24"/>
      <c r="B12" s="24"/>
      <c r="C12" s="25" t="s">
        <v>15</v>
      </c>
      <c r="D12" s="24"/>
      <c r="E12" s="24"/>
      <c r="F12" s="24"/>
      <c r="G12" s="24"/>
      <c r="H12" s="23" t="s">
        <v>12</v>
      </c>
      <c r="I12" s="23" t="s">
        <v>12</v>
      </c>
    </row>
    <row r="13" spans="1:10" x14ac:dyDescent="0.2">
      <c r="A13" s="24"/>
      <c r="B13" s="24"/>
      <c r="C13" s="25" t="s">
        <v>11</v>
      </c>
      <c r="D13" s="24"/>
      <c r="E13" s="24" t="s">
        <v>12</v>
      </c>
      <c r="F13" s="26" t="s">
        <v>13</v>
      </c>
      <c r="G13" s="27">
        <v>0</v>
      </c>
      <c r="H13" s="23" t="s">
        <v>12</v>
      </c>
      <c r="I13" s="23" t="s">
        <v>12</v>
      </c>
    </row>
    <row r="14" spans="1:10" x14ac:dyDescent="0.2">
      <c r="A14" s="24"/>
      <c r="B14" s="24"/>
      <c r="C14" s="28"/>
      <c r="D14" s="24"/>
      <c r="E14" s="24"/>
      <c r="F14" s="29"/>
      <c r="G14" s="29"/>
      <c r="H14" s="23" t="s">
        <v>12</v>
      </c>
      <c r="I14" s="23" t="s">
        <v>12</v>
      </c>
    </row>
    <row r="15" spans="1:10" x14ac:dyDescent="0.2">
      <c r="A15" s="24"/>
      <c r="B15" s="24"/>
      <c r="C15" s="25" t="s">
        <v>16</v>
      </c>
      <c r="D15" s="24"/>
      <c r="E15" s="24"/>
      <c r="F15" s="24"/>
      <c r="G15" s="24"/>
      <c r="H15" s="23" t="s">
        <v>12</v>
      </c>
      <c r="I15" s="23" t="s">
        <v>12</v>
      </c>
    </row>
    <row r="16" spans="1:10" x14ac:dyDescent="0.2">
      <c r="A16" s="24"/>
      <c r="B16" s="24"/>
      <c r="C16" s="25" t="s">
        <v>11</v>
      </c>
      <c r="D16" s="24"/>
      <c r="E16" s="24" t="s">
        <v>12</v>
      </c>
      <c r="F16" s="26" t="s">
        <v>13</v>
      </c>
      <c r="G16" s="27">
        <v>0</v>
      </c>
      <c r="H16" s="23" t="s">
        <v>12</v>
      </c>
      <c r="I16" s="23" t="s">
        <v>12</v>
      </c>
    </row>
    <row r="17" spans="1:9" x14ac:dyDescent="0.2">
      <c r="A17" s="24"/>
      <c r="B17" s="24"/>
      <c r="C17" s="28"/>
      <c r="D17" s="24"/>
      <c r="E17" s="24"/>
      <c r="F17" s="29"/>
      <c r="G17" s="29"/>
      <c r="H17" s="23" t="s">
        <v>12</v>
      </c>
      <c r="I17" s="23" t="s">
        <v>12</v>
      </c>
    </row>
    <row r="18" spans="1:9" x14ac:dyDescent="0.2">
      <c r="A18" s="24"/>
      <c r="B18" s="24"/>
      <c r="C18" s="25" t="s">
        <v>17</v>
      </c>
      <c r="D18" s="24"/>
      <c r="E18" s="24"/>
      <c r="F18" s="29"/>
      <c r="G18" s="29"/>
      <c r="H18" s="23" t="s">
        <v>12</v>
      </c>
      <c r="I18" s="23" t="s">
        <v>12</v>
      </c>
    </row>
    <row r="19" spans="1:9" x14ac:dyDescent="0.2">
      <c r="A19" s="24"/>
      <c r="B19" s="24"/>
      <c r="C19" s="25" t="s">
        <v>11</v>
      </c>
      <c r="D19" s="24"/>
      <c r="E19" s="24" t="s">
        <v>12</v>
      </c>
      <c r="F19" s="26" t="s">
        <v>13</v>
      </c>
      <c r="G19" s="27">
        <v>0</v>
      </c>
      <c r="H19" s="23" t="s">
        <v>12</v>
      </c>
      <c r="I19" s="23" t="s">
        <v>12</v>
      </c>
    </row>
    <row r="20" spans="1:9" x14ac:dyDescent="0.2">
      <c r="A20" s="24"/>
      <c r="B20" s="24"/>
      <c r="C20" s="28"/>
      <c r="D20" s="24"/>
      <c r="E20" s="24"/>
      <c r="F20" s="29"/>
      <c r="G20" s="29"/>
      <c r="H20" s="23" t="s">
        <v>12</v>
      </c>
      <c r="I20" s="23" t="s">
        <v>12</v>
      </c>
    </row>
    <row r="21" spans="1:9" x14ac:dyDescent="0.2">
      <c r="A21" s="24"/>
      <c r="B21" s="24"/>
      <c r="C21" s="25" t="s">
        <v>18</v>
      </c>
      <c r="D21" s="24"/>
      <c r="E21" s="24"/>
      <c r="F21" s="29"/>
      <c r="G21" s="29"/>
      <c r="H21" s="23" t="s">
        <v>12</v>
      </c>
      <c r="I21" s="23" t="s">
        <v>12</v>
      </c>
    </row>
    <row r="22" spans="1:9" x14ac:dyDescent="0.2">
      <c r="A22" s="24"/>
      <c r="B22" s="24"/>
      <c r="C22" s="25" t="s">
        <v>11</v>
      </c>
      <c r="D22" s="24"/>
      <c r="E22" s="24" t="s">
        <v>12</v>
      </c>
      <c r="F22" s="26" t="s">
        <v>13</v>
      </c>
      <c r="G22" s="27">
        <v>0</v>
      </c>
      <c r="H22" s="23" t="s">
        <v>12</v>
      </c>
      <c r="I22" s="23" t="s">
        <v>12</v>
      </c>
    </row>
    <row r="23" spans="1:9" x14ac:dyDescent="0.2">
      <c r="A23" s="24"/>
      <c r="B23" s="24"/>
      <c r="C23" s="28"/>
      <c r="D23" s="24"/>
      <c r="E23" s="24"/>
      <c r="F23" s="29"/>
      <c r="G23" s="29"/>
      <c r="H23" s="23" t="s">
        <v>12</v>
      </c>
      <c r="I23" s="23" t="s">
        <v>12</v>
      </c>
    </row>
    <row r="24" spans="1:9" x14ac:dyDescent="0.2">
      <c r="A24" s="24"/>
      <c r="B24" s="24"/>
      <c r="C24" s="25" t="s">
        <v>19</v>
      </c>
      <c r="D24" s="24"/>
      <c r="E24" s="24"/>
      <c r="F24" s="30">
        <v>0</v>
      </c>
      <c r="G24" s="27">
        <v>0</v>
      </c>
      <c r="H24" s="23" t="s">
        <v>12</v>
      </c>
      <c r="I24" s="23" t="s">
        <v>12</v>
      </c>
    </row>
    <row r="25" spans="1:9" x14ac:dyDescent="0.2">
      <c r="A25" s="24"/>
      <c r="B25" s="24"/>
      <c r="C25" s="28"/>
      <c r="D25" s="24"/>
      <c r="E25" s="24"/>
      <c r="F25" s="29"/>
      <c r="G25" s="29"/>
      <c r="H25" s="23" t="s">
        <v>12</v>
      </c>
      <c r="I25" s="23" t="s">
        <v>12</v>
      </c>
    </row>
    <row r="26" spans="1:9" x14ac:dyDescent="0.2">
      <c r="A26" s="24"/>
      <c r="B26" s="24"/>
      <c r="C26" s="25" t="s">
        <v>20</v>
      </c>
      <c r="D26" s="24"/>
      <c r="E26" s="24"/>
      <c r="F26" s="29"/>
      <c r="G26" s="29"/>
      <c r="H26" s="23" t="s">
        <v>12</v>
      </c>
      <c r="I26" s="23" t="s">
        <v>12</v>
      </c>
    </row>
    <row r="27" spans="1:9" x14ac:dyDescent="0.2">
      <c r="A27" s="24"/>
      <c r="B27" s="24"/>
      <c r="C27" s="25" t="s">
        <v>10</v>
      </c>
      <c r="D27" s="24"/>
      <c r="E27" s="24"/>
      <c r="F27" s="29"/>
      <c r="G27" s="29"/>
      <c r="H27" s="23" t="s">
        <v>12</v>
      </c>
      <c r="I27" s="23" t="s">
        <v>12</v>
      </c>
    </row>
    <row r="28" spans="1:9" x14ac:dyDescent="0.2">
      <c r="A28" s="31">
        <v>1</v>
      </c>
      <c r="B28" s="32" t="s">
        <v>47</v>
      </c>
      <c r="C28" s="32" t="s">
        <v>48</v>
      </c>
      <c r="D28" s="32" t="s">
        <v>28</v>
      </c>
      <c r="E28" s="33">
        <v>300</v>
      </c>
      <c r="F28" s="34">
        <v>3021.1410000000001</v>
      </c>
      <c r="G28" s="35">
        <v>8.1439629999999999E-2</v>
      </c>
      <c r="H28" s="23">
        <v>6.99</v>
      </c>
      <c r="I28" s="23" t="s">
        <v>12</v>
      </c>
    </row>
    <row r="29" spans="1:9" x14ac:dyDescent="0.2">
      <c r="A29" s="31">
        <v>2</v>
      </c>
      <c r="B29" s="32" t="s">
        <v>126</v>
      </c>
      <c r="C29" s="32" t="s">
        <v>127</v>
      </c>
      <c r="D29" s="32" t="s">
        <v>28</v>
      </c>
      <c r="E29" s="33">
        <v>250</v>
      </c>
      <c r="F29" s="34">
        <v>2523.4675000000002</v>
      </c>
      <c r="G29" s="35">
        <v>6.8024059999999997E-2</v>
      </c>
      <c r="H29" s="23">
        <v>7.0484</v>
      </c>
      <c r="I29" s="23" t="s">
        <v>12</v>
      </c>
    </row>
    <row r="30" spans="1:9" x14ac:dyDescent="0.2">
      <c r="A30" s="31">
        <v>3</v>
      </c>
      <c r="B30" s="32" t="s">
        <v>128</v>
      </c>
      <c r="C30" s="32" t="s">
        <v>129</v>
      </c>
      <c r="D30" s="32" t="s">
        <v>28</v>
      </c>
      <c r="E30" s="33">
        <v>2500</v>
      </c>
      <c r="F30" s="34">
        <v>2521.6525000000001</v>
      </c>
      <c r="G30" s="35">
        <v>6.7975129999999995E-2</v>
      </c>
      <c r="H30" s="23">
        <v>7.2481</v>
      </c>
      <c r="I30" s="23" t="s">
        <v>12</v>
      </c>
    </row>
    <row r="31" spans="1:9" ht="25.5" x14ac:dyDescent="0.2">
      <c r="A31" s="31">
        <v>4</v>
      </c>
      <c r="B31" s="32" t="s">
        <v>74</v>
      </c>
      <c r="C31" s="32" t="s">
        <v>75</v>
      </c>
      <c r="D31" s="32" t="s">
        <v>23</v>
      </c>
      <c r="E31" s="33">
        <v>2500</v>
      </c>
      <c r="F31" s="34">
        <v>2503.4074999999998</v>
      </c>
      <c r="G31" s="35">
        <v>6.7483310000000005E-2</v>
      </c>
      <c r="H31" s="23">
        <v>7.2858999999999998</v>
      </c>
      <c r="I31" s="23" t="s">
        <v>12</v>
      </c>
    </row>
    <row r="32" spans="1:9" ht="25.5" x14ac:dyDescent="0.2">
      <c r="A32" s="31">
        <v>5</v>
      </c>
      <c r="B32" s="32" t="s">
        <v>130</v>
      </c>
      <c r="C32" s="32" t="s">
        <v>131</v>
      </c>
      <c r="D32" s="32" t="s">
        <v>28</v>
      </c>
      <c r="E32" s="33">
        <v>2500</v>
      </c>
      <c r="F32" s="34">
        <v>2446.125</v>
      </c>
      <c r="G32" s="35">
        <v>6.5939170000000005E-2</v>
      </c>
      <c r="H32" s="23">
        <v>7.335</v>
      </c>
      <c r="I32" s="23" t="s">
        <v>12</v>
      </c>
    </row>
    <row r="33" spans="1:9" x14ac:dyDescent="0.2">
      <c r="A33" s="31">
        <v>6</v>
      </c>
      <c r="B33" s="32" t="s">
        <v>55</v>
      </c>
      <c r="C33" s="32" t="s">
        <v>56</v>
      </c>
      <c r="D33" s="32" t="s">
        <v>28</v>
      </c>
      <c r="E33" s="33">
        <v>2000</v>
      </c>
      <c r="F33" s="34">
        <v>2015.1980000000001</v>
      </c>
      <c r="G33" s="35">
        <v>5.4322849999999999E-2</v>
      </c>
      <c r="H33" s="23">
        <v>7.0282999999999998</v>
      </c>
      <c r="I33" s="23" t="s">
        <v>12</v>
      </c>
    </row>
    <row r="34" spans="1:9" x14ac:dyDescent="0.2">
      <c r="A34" s="31">
        <v>7</v>
      </c>
      <c r="B34" s="32" t="s">
        <v>132</v>
      </c>
      <c r="C34" s="32" t="s">
        <v>133</v>
      </c>
      <c r="D34" s="32" t="s">
        <v>23</v>
      </c>
      <c r="E34" s="33">
        <v>2000</v>
      </c>
      <c r="F34" s="34">
        <v>2014.35</v>
      </c>
      <c r="G34" s="35">
        <v>5.4299989999999999E-2</v>
      </c>
      <c r="H34" s="23">
        <v>7.0274999999999999</v>
      </c>
      <c r="I34" s="23" t="s">
        <v>12</v>
      </c>
    </row>
    <row r="35" spans="1:9" ht="25.5" x14ac:dyDescent="0.2">
      <c r="A35" s="31">
        <v>8</v>
      </c>
      <c r="B35" s="32" t="s">
        <v>31</v>
      </c>
      <c r="C35" s="32" t="s">
        <v>32</v>
      </c>
      <c r="D35" s="32" t="s">
        <v>23</v>
      </c>
      <c r="E35" s="33">
        <v>1500</v>
      </c>
      <c r="F35" s="34">
        <v>1513.5840000000001</v>
      </c>
      <c r="G35" s="35">
        <v>4.0801049999999998E-2</v>
      </c>
      <c r="H35" s="23">
        <v>7.28</v>
      </c>
      <c r="I35" s="23" t="s">
        <v>12</v>
      </c>
    </row>
    <row r="36" spans="1:9" ht="25.5" x14ac:dyDescent="0.2">
      <c r="A36" s="31">
        <v>9</v>
      </c>
      <c r="B36" s="32" t="s">
        <v>134</v>
      </c>
      <c r="C36" s="32" t="s">
        <v>135</v>
      </c>
      <c r="D36" s="32" t="s">
        <v>28</v>
      </c>
      <c r="E36" s="33">
        <v>1000</v>
      </c>
      <c r="F36" s="34">
        <v>1006.7089999999999</v>
      </c>
      <c r="G36" s="35">
        <v>2.7137430000000001E-2</v>
      </c>
      <c r="H36" s="23">
        <v>7.1642999999999999</v>
      </c>
      <c r="I36" s="23" t="s">
        <v>12</v>
      </c>
    </row>
    <row r="37" spans="1:9" ht="25.5" x14ac:dyDescent="0.2">
      <c r="A37" s="31">
        <v>10</v>
      </c>
      <c r="B37" s="32" t="s">
        <v>26</v>
      </c>
      <c r="C37" s="32" t="s">
        <v>27</v>
      </c>
      <c r="D37" s="32" t="s">
        <v>28</v>
      </c>
      <c r="E37" s="33">
        <v>1000</v>
      </c>
      <c r="F37" s="34">
        <v>1005.018</v>
      </c>
      <c r="G37" s="35">
        <v>2.7091850000000001E-2</v>
      </c>
      <c r="H37" s="23">
        <v>7.2024999999999997</v>
      </c>
      <c r="I37" s="23" t="s">
        <v>12</v>
      </c>
    </row>
    <row r="38" spans="1:9" x14ac:dyDescent="0.2">
      <c r="A38" s="31">
        <v>11</v>
      </c>
      <c r="B38" s="32" t="s">
        <v>136</v>
      </c>
      <c r="C38" s="32" t="s">
        <v>137</v>
      </c>
      <c r="D38" s="32" t="s">
        <v>23</v>
      </c>
      <c r="E38" s="33">
        <v>1000</v>
      </c>
      <c r="F38" s="34">
        <v>992.90099999999995</v>
      </c>
      <c r="G38" s="35">
        <v>2.6765219999999999E-2</v>
      </c>
      <c r="H38" s="23">
        <v>7.1607000000000003</v>
      </c>
      <c r="I38" s="23" t="s">
        <v>12</v>
      </c>
    </row>
    <row r="39" spans="1:9" x14ac:dyDescent="0.2">
      <c r="A39" s="31">
        <v>12</v>
      </c>
      <c r="B39" s="32" t="s">
        <v>138</v>
      </c>
      <c r="C39" s="32" t="s">
        <v>139</v>
      </c>
      <c r="D39" s="32" t="s">
        <v>23</v>
      </c>
      <c r="E39" s="33">
        <v>1000</v>
      </c>
      <c r="F39" s="34">
        <v>990.52800000000002</v>
      </c>
      <c r="G39" s="35">
        <v>2.6701249999999999E-2</v>
      </c>
      <c r="H39" s="23">
        <v>7.52</v>
      </c>
      <c r="I39" s="23" t="s">
        <v>12</v>
      </c>
    </row>
    <row r="40" spans="1:9" ht="25.5" x14ac:dyDescent="0.2">
      <c r="A40" s="31">
        <v>13</v>
      </c>
      <c r="B40" s="32" t="s">
        <v>59</v>
      </c>
      <c r="C40" s="32" t="s">
        <v>727</v>
      </c>
      <c r="D40" s="32" t="s">
        <v>28</v>
      </c>
      <c r="E40" s="33">
        <v>10</v>
      </c>
      <c r="F40" s="34">
        <v>989.89400000000001</v>
      </c>
      <c r="G40" s="35">
        <v>2.6684159999999998E-2</v>
      </c>
      <c r="H40" s="23">
        <v>7.0716999999999999</v>
      </c>
      <c r="I40" s="23">
        <v>6.9</v>
      </c>
    </row>
    <row r="41" spans="1:9" x14ac:dyDescent="0.2">
      <c r="A41" s="31">
        <v>14</v>
      </c>
      <c r="B41" s="32" t="s">
        <v>62</v>
      </c>
      <c r="C41" s="32" t="s">
        <v>63</v>
      </c>
      <c r="D41" s="32" t="s">
        <v>28</v>
      </c>
      <c r="E41" s="33">
        <v>1000</v>
      </c>
      <c r="F41" s="34">
        <v>988.97900000000004</v>
      </c>
      <c r="G41" s="35">
        <v>2.6659490000000001E-2</v>
      </c>
      <c r="H41" s="23">
        <v>7.1050000000000004</v>
      </c>
      <c r="I41" s="23" t="s">
        <v>12</v>
      </c>
    </row>
    <row r="42" spans="1:9" x14ac:dyDescent="0.2">
      <c r="A42" s="31">
        <v>15</v>
      </c>
      <c r="B42" s="32" t="s">
        <v>43</v>
      </c>
      <c r="C42" s="32" t="s">
        <v>44</v>
      </c>
      <c r="D42" s="32" t="s">
        <v>28</v>
      </c>
      <c r="E42" s="33">
        <v>500</v>
      </c>
      <c r="F42" s="34">
        <v>505.63049999999998</v>
      </c>
      <c r="G42" s="35">
        <v>1.3630069999999999E-2</v>
      </c>
      <c r="H42" s="23">
        <v>7.1966999999999999</v>
      </c>
      <c r="I42" s="23" t="s">
        <v>12</v>
      </c>
    </row>
    <row r="43" spans="1:9" x14ac:dyDescent="0.2">
      <c r="A43" s="31">
        <v>16</v>
      </c>
      <c r="B43" s="32" t="s">
        <v>45</v>
      </c>
      <c r="C43" s="32" t="s">
        <v>46</v>
      </c>
      <c r="D43" s="32" t="s">
        <v>23</v>
      </c>
      <c r="E43" s="33">
        <v>500</v>
      </c>
      <c r="F43" s="34">
        <v>503.536</v>
      </c>
      <c r="G43" s="35">
        <v>1.357361E-2</v>
      </c>
      <c r="H43" s="23">
        <v>7.5416999999999996</v>
      </c>
      <c r="I43" s="23" t="s">
        <v>12</v>
      </c>
    </row>
    <row r="44" spans="1:9" ht="25.5" x14ac:dyDescent="0.2">
      <c r="A44" s="31">
        <v>17</v>
      </c>
      <c r="B44" s="32" t="s">
        <v>140</v>
      </c>
      <c r="C44" s="32" t="s">
        <v>141</v>
      </c>
      <c r="D44" s="32" t="s">
        <v>28</v>
      </c>
      <c r="E44" s="33">
        <v>500</v>
      </c>
      <c r="F44" s="34">
        <v>503.0215</v>
      </c>
      <c r="G44" s="35">
        <v>1.3559740000000001E-2</v>
      </c>
      <c r="H44" s="23">
        <v>7.19</v>
      </c>
      <c r="I44" s="23" t="s">
        <v>12</v>
      </c>
    </row>
    <row r="45" spans="1:9" ht="25.5" x14ac:dyDescent="0.2">
      <c r="A45" s="31">
        <v>18</v>
      </c>
      <c r="B45" s="32" t="s">
        <v>142</v>
      </c>
      <c r="C45" s="32" t="s">
        <v>143</v>
      </c>
      <c r="D45" s="32" t="s">
        <v>28</v>
      </c>
      <c r="E45" s="33">
        <v>500</v>
      </c>
      <c r="F45" s="34">
        <v>501.38350000000003</v>
      </c>
      <c r="G45" s="35">
        <v>1.3515589999999999E-2</v>
      </c>
      <c r="H45" s="23">
        <v>7.2750000000000004</v>
      </c>
      <c r="I45" s="23" t="s">
        <v>12</v>
      </c>
    </row>
    <row r="46" spans="1:9" x14ac:dyDescent="0.2">
      <c r="A46" s="31">
        <v>19</v>
      </c>
      <c r="B46" s="32" t="s">
        <v>144</v>
      </c>
      <c r="C46" s="32" t="s">
        <v>145</v>
      </c>
      <c r="D46" s="32" t="s">
        <v>23</v>
      </c>
      <c r="E46" s="33">
        <v>500</v>
      </c>
      <c r="F46" s="34">
        <v>500.9135</v>
      </c>
      <c r="G46" s="35">
        <v>1.350292E-2</v>
      </c>
      <c r="H46" s="23">
        <v>7.2750000000000004</v>
      </c>
      <c r="I46" s="23" t="s">
        <v>12</v>
      </c>
    </row>
    <row r="47" spans="1:9" x14ac:dyDescent="0.2">
      <c r="A47" s="31">
        <v>20</v>
      </c>
      <c r="B47" s="32" t="s">
        <v>51</v>
      </c>
      <c r="C47" s="32" t="s">
        <v>52</v>
      </c>
      <c r="D47" s="32" t="s">
        <v>23</v>
      </c>
      <c r="E47" s="33">
        <v>500</v>
      </c>
      <c r="F47" s="34">
        <v>499.9665</v>
      </c>
      <c r="G47" s="35">
        <v>1.3477390000000001E-2</v>
      </c>
      <c r="H47" s="23">
        <v>7.3</v>
      </c>
      <c r="I47" s="23" t="s">
        <v>12</v>
      </c>
    </row>
    <row r="48" spans="1:9" x14ac:dyDescent="0.2">
      <c r="A48" s="31">
        <v>21</v>
      </c>
      <c r="B48" s="32" t="s">
        <v>53</v>
      </c>
      <c r="C48" s="32" t="s">
        <v>54</v>
      </c>
      <c r="D48" s="32" t="s">
        <v>23</v>
      </c>
      <c r="E48" s="33">
        <v>500</v>
      </c>
      <c r="F48" s="34">
        <v>497.95400000000001</v>
      </c>
      <c r="G48" s="35">
        <v>1.342314E-2</v>
      </c>
      <c r="H48" s="23">
        <v>7.52</v>
      </c>
      <c r="I48" s="23" t="s">
        <v>12</v>
      </c>
    </row>
    <row r="49" spans="1:9" x14ac:dyDescent="0.2">
      <c r="A49" s="31">
        <v>22</v>
      </c>
      <c r="B49" s="32" t="s">
        <v>146</v>
      </c>
      <c r="C49" s="32" t="s">
        <v>147</v>
      </c>
      <c r="D49" s="32" t="s">
        <v>23</v>
      </c>
      <c r="E49" s="33">
        <v>500</v>
      </c>
      <c r="F49" s="34">
        <v>496.79050000000001</v>
      </c>
      <c r="G49" s="35">
        <v>1.3391770000000001E-2</v>
      </c>
      <c r="H49" s="23">
        <v>7.73</v>
      </c>
      <c r="I49" s="23" t="s">
        <v>12</v>
      </c>
    </row>
    <row r="50" spans="1:9" x14ac:dyDescent="0.2">
      <c r="A50" s="31">
        <v>23</v>
      </c>
      <c r="B50" s="32" t="s">
        <v>68</v>
      </c>
      <c r="C50" s="32" t="s">
        <v>69</v>
      </c>
      <c r="D50" s="32" t="s">
        <v>23</v>
      </c>
      <c r="E50" s="33">
        <v>500</v>
      </c>
      <c r="F50" s="34">
        <v>485.82100000000003</v>
      </c>
      <c r="G50" s="35">
        <v>1.309607E-2</v>
      </c>
      <c r="H50" s="23">
        <v>7.3204000000000002</v>
      </c>
      <c r="I50" s="23" t="s">
        <v>12</v>
      </c>
    </row>
    <row r="51" spans="1:9" x14ac:dyDescent="0.2">
      <c r="A51" s="31">
        <v>24</v>
      </c>
      <c r="B51" s="32" t="s">
        <v>72</v>
      </c>
      <c r="C51" s="32" t="s">
        <v>73</v>
      </c>
      <c r="D51" s="32" t="s">
        <v>28</v>
      </c>
      <c r="E51" s="33">
        <v>400</v>
      </c>
      <c r="F51" s="34">
        <v>396.19600000000003</v>
      </c>
      <c r="G51" s="35">
        <v>1.068009E-2</v>
      </c>
      <c r="H51" s="23">
        <v>7.0467000000000004</v>
      </c>
      <c r="I51" s="23" t="s">
        <v>12</v>
      </c>
    </row>
    <row r="52" spans="1:9" x14ac:dyDescent="0.2">
      <c r="A52" s="24"/>
      <c r="B52" s="24"/>
      <c r="C52" s="25" t="s">
        <v>11</v>
      </c>
      <c r="D52" s="24"/>
      <c r="E52" s="24" t="s">
        <v>12</v>
      </c>
      <c r="F52" s="30">
        <v>29424.1675</v>
      </c>
      <c r="G52" s="27">
        <v>0.79317497999999997</v>
      </c>
      <c r="H52" s="23" t="s">
        <v>12</v>
      </c>
      <c r="I52" s="23" t="s">
        <v>12</v>
      </c>
    </row>
    <row r="53" spans="1:9" x14ac:dyDescent="0.2">
      <c r="A53" s="24"/>
      <c r="B53" s="24"/>
      <c r="C53" s="28"/>
      <c r="D53" s="24"/>
      <c r="E53" s="24"/>
      <c r="F53" s="29"/>
      <c r="G53" s="29"/>
      <c r="H53" s="23" t="s">
        <v>12</v>
      </c>
      <c r="I53" s="23" t="s">
        <v>12</v>
      </c>
    </row>
    <row r="54" spans="1:9" x14ac:dyDescent="0.2">
      <c r="A54" s="24"/>
      <c r="B54" s="24"/>
      <c r="C54" s="25" t="s">
        <v>76</v>
      </c>
      <c r="D54" s="24"/>
      <c r="E54" s="24"/>
      <c r="F54" s="24"/>
      <c r="G54" s="24"/>
      <c r="H54" s="23" t="s">
        <v>12</v>
      </c>
      <c r="I54" s="23" t="s">
        <v>12</v>
      </c>
    </row>
    <row r="55" spans="1:9" x14ac:dyDescent="0.2">
      <c r="A55" s="24"/>
      <c r="B55" s="24"/>
      <c r="C55" s="25" t="s">
        <v>11</v>
      </c>
      <c r="D55" s="24"/>
      <c r="E55" s="24" t="s">
        <v>12</v>
      </c>
      <c r="F55" s="26" t="s">
        <v>13</v>
      </c>
      <c r="G55" s="27">
        <v>0</v>
      </c>
      <c r="H55" s="23" t="s">
        <v>12</v>
      </c>
      <c r="I55" s="23" t="s">
        <v>12</v>
      </c>
    </row>
    <row r="56" spans="1:9" x14ac:dyDescent="0.2">
      <c r="A56" s="24"/>
      <c r="B56" s="24"/>
      <c r="C56" s="28"/>
      <c r="D56" s="24"/>
      <c r="E56" s="24"/>
      <c r="F56" s="29"/>
      <c r="G56" s="29"/>
      <c r="H56" s="23" t="s">
        <v>12</v>
      </c>
      <c r="I56" s="23" t="s">
        <v>12</v>
      </c>
    </row>
    <row r="57" spans="1:9" x14ac:dyDescent="0.2">
      <c r="A57" s="24"/>
      <c r="B57" s="24"/>
      <c r="C57" s="25" t="s">
        <v>77</v>
      </c>
      <c r="D57" s="24"/>
      <c r="E57" s="24"/>
      <c r="F57" s="24"/>
      <c r="G57" s="24"/>
      <c r="H57" s="23" t="s">
        <v>12</v>
      </c>
      <c r="I57" s="23" t="s">
        <v>12</v>
      </c>
    </row>
    <row r="58" spans="1:9" x14ac:dyDescent="0.2">
      <c r="A58" s="31">
        <v>1</v>
      </c>
      <c r="B58" s="32" t="s">
        <v>81</v>
      </c>
      <c r="C58" s="32" t="s">
        <v>82</v>
      </c>
      <c r="D58" s="32" t="s">
        <v>80</v>
      </c>
      <c r="E58" s="33">
        <v>2000000</v>
      </c>
      <c r="F58" s="34">
        <v>2007</v>
      </c>
      <c r="G58" s="35">
        <v>5.4101860000000002E-2</v>
      </c>
      <c r="H58" s="23">
        <v>6.8475000000000001</v>
      </c>
      <c r="I58" s="23" t="s">
        <v>12</v>
      </c>
    </row>
    <row r="59" spans="1:9" x14ac:dyDescent="0.2">
      <c r="A59" s="31">
        <v>2</v>
      </c>
      <c r="B59" s="32" t="s">
        <v>83</v>
      </c>
      <c r="C59" s="32" t="s">
        <v>84</v>
      </c>
      <c r="D59" s="32" t="s">
        <v>80</v>
      </c>
      <c r="E59" s="33">
        <v>1000000</v>
      </c>
      <c r="F59" s="34">
        <v>1036.691</v>
      </c>
      <c r="G59" s="35">
        <v>2.7945640000000001E-2</v>
      </c>
      <c r="H59" s="23">
        <v>6.5164999999999997</v>
      </c>
      <c r="I59" s="23" t="s">
        <v>12</v>
      </c>
    </row>
    <row r="60" spans="1:9" x14ac:dyDescent="0.2">
      <c r="A60" s="31">
        <v>3</v>
      </c>
      <c r="B60" s="32" t="s">
        <v>78</v>
      </c>
      <c r="C60" s="32" t="s">
        <v>79</v>
      </c>
      <c r="D60" s="32" t="s">
        <v>80</v>
      </c>
      <c r="E60" s="33">
        <v>1000000</v>
      </c>
      <c r="F60" s="34">
        <v>984.726</v>
      </c>
      <c r="G60" s="35">
        <v>2.6544849999999998E-2</v>
      </c>
      <c r="H60" s="23">
        <v>6.8072999999999997</v>
      </c>
      <c r="I60" s="23" t="s">
        <v>12</v>
      </c>
    </row>
    <row r="61" spans="1:9" ht="25.5" x14ac:dyDescent="0.2">
      <c r="A61" s="31">
        <v>4</v>
      </c>
      <c r="B61" s="32" t="s">
        <v>85</v>
      </c>
      <c r="C61" s="32" t="s">
        <v>86</v>
      </c>
      <c r="D61" s="32" t="s">
        <v>80</v>
      </c>
      <c r="E61" s="33">
        <v>500000</v>
      </c>
      <c r="F61" s="34">
        <v>509.96249999999998</v>
      </c>
      <c r="G61" s="35">
        <v>1.374685E-2</v>
      </c>
      <c r="H61" s="23">
        <v>7.5670000000000002</v>
      </c>
      <c r="I61" s="23" t="s">
        <v>12</v>
      </c>
    </row>
    <row r="62" spans="1:9" x14ac:dyDescent="0.2">
      <c r="A62" s="24"/>
      <c r="B62" s="24"/>
      <c r="C62" s="25" t="s">
        <v>11</v>
      </c>
      <c r="D62" s="24"/>
      <c r="E62" s="24" t="s">
        <v>12</v>
      </c>
      <c r="F62" s="30">
        <v>4538.3795</v>
      </c>
      <c r="G62" s="27">
        <v>0.1223392</v>
      </c>
      <c r="H62" s="23" t="s">
        <v>12</v>
      </c>
      <c r="I62" s="23" t="s">
        <v>12</v>
      </c>
    </row>
    <row r="63" spans="1:9" x14ac:dyDescent="0.2">
      <c r="A63" s="24"/>
      <c r="B63" s="24"/>
      <c r="C63" s="28"/>
      <c r="D63" s="24"/>
      <c r="E63" s="24"/>
      <c r="F63" s="29"/>
      <c r="G63" s="29"/>
      <c r="H63" s="23" t="s">
        <v>12</v>
      </c>
      <c r="I63" s="23" t="s">
        <v>12</v>
      </c>
    </row>
    <row r="64" spans="1:9" x14ac:dyDescent="0.2">
      <c r="A64" s="24"/>
      <c r="B64" s="24"/>
      <c r="C64" s="25" t="s">
        <v>91</v>
      </c>
      <c r="D64" s="24"/>
      <c r="E64" s="24"/>
      <c r="F64" s="29"/>
      <c r="G64" s="29"/>
      <c r="H64" s="23" t="s">
        <v>12</v>
      </c>
      <c r="I64" s="23" t="s">
        <v>12</v>
      </c>
    </row>
    <row r="65" spans="1:9" x14ac:dyDescent="0.2">
      <c r="A65" s="24"/>
      <c r="B65" s="24"/>
      <c r="C65" s="25" t="s">
        <v>11</v>
      </c>
      <c r="D65" s="24"/>
      <c r="E65" s="24" t="s">
        <v>12</v>
      </c>
      <c r="F65" s="26" t="s">
        <v>13</v>
      </c>
      <c r="G65" s="27">
        <v>0</v>
      </c>
      <c r="H65" s="23" t="s">
        <v>12</v>
      </c>
      <c r="I65" s="23" t="s">
        <v>12</v>
      </c>
    </row>
    <row r="66" spans="1:9" x14ac:dyDescent="0.2">
      <c r="A66" s="24"/>
      <c r="B66" s="24"/>
      <c r="C66" s="28"/>
      <c r="D66" s="24"/>
      <c r="E66" s="24"/>
      <c r="F66" s="29"/>
      <c r="G66" s="29"/>
      <c r="H66" s="23" t="s">
        <v>12</v>
      </c>
      <c r="I66" s="23" t="s">
        <v>12</v>
      </c>
    </row>
    <row r="67" spans="1:9" x14ac:dyDescent="0.2">
      <c r="A67" s="24"/>
      <c r="B67" s="24"/>
      <c r="C67" s="25" t="s">
        <v>92</v>
      </c>
      <c r="D67" s="24"/>
      <c r="E67" s="24"/>
      <c r="F67" s="30">
        <v>33962.546999999999</v>
      </c>
      <c r="G67" s="27">
        <v>0.91551417999999996</v>
      </c>
      <c r="H67" s="23" t="s">
        <v>12</v>
      </c>
      <c r="I67" s="23" t="s">
        <v>12</v>
      </c>
    </row>
    <row r="68" spans="1:9" x14ac:dyDescent="0.2">
      <c r="A68" s="24"/>
      <c r="B68" s="24"/>
      <c r="C68" s="28"/>
      <c r="D68" s="24"/>
      <c r="E68" s="24"/>
      <c r="F68" s="29"/>
      <c r="G68" s="29"/>
      <c r="H68" s="23" t="s">
        <v>12</v>
      </c>
      <c r="I68" s="23" t="s">
        <v>12</v>
      </c>
    </row>
    <row r="69" spans="1:9" x14ac:dyDescent="0.2">
      <c r="A69" s="24"/>
      <c r="B69" s="24"/>
      <c r="C69" s="25" t="s">
        <v>93</v>
      </c>
      <c r="D69" s="24"/>
      <c r="E69" s="24"/>
      <c r="F69" s="29"/>
      <c r="G69" s="29"/>
      <c r="H69" s="23" t="s">
        <v>12</v>
      </c>
      <c r="I69" s="23" t="s">
        <v>12</v>
      </c>
    </row>
    <row r="70" spans="1:9" x14ac:dyDescent="0.2">
      <c r="A70" s="24"/>
      <c r="B70" s="24"/>
      <c r="C70" s="25" t="s">
        <v>94</v>
      </c>
      <c r="D70" s="24"/>
      <c r="E70" s="24"/>
      <c r="F70" s="29"/>
      <c r="G70" s="29"/>
      <c r="H70" s="23" t="s">
        <v>12</v>
      </c>
      <c r="I70" s="23" t="s">
        <v>12</v>
      </c>
    </row>
    <row r="71" spans="1:9" x14ac:dyDescent="0.2">
      <c r="A71" s="24"/>
      <c r="B71" s="24"/>
      <c r="C71" s="25" t="s">
        <v>11</v>
      </c>
      <c r="D71" s="24"/>
      <c r="E71" s="24" t="s">
        <v>12</v>
      </c>
      <c r="F71" s="26" t="s">
        <v>13</v>
      </c>
      <c r="G71" s="27">
        <v>0</v>
      </c>
      <c r="H71" s="23" t="s">
        <v>12</v>
      </c>
      <c r="I71" s="23" t="s">
        <v>12</v>
      </c>
    </row>
    <row r="72" spans="1:9" x14ac:dyDescent="0.2">
      <c r="A72" s="24"/>
      <c r="B72" s="24"/>
      <c r="C72" s="28"/>
      <c r="D72" s="24"/>
      <c r="E72" s="24"/>
      <c r="F72" s="29"/>
      <c r="G72" s="29"/>
      <c r="H72" s="23" t="s">
        <v>12</v>
      </c>
      <c r="I72" s="23" t="s">
        <v>12</v>
      </c>
    </row>
    <row r="73" spans="1:9" x14ac:dyDescent="0.2">
      <c r="A73" s="24"/>
      <c r="B73" s="24"/>
      <c r="C73" s="25" t="s">
        <v>98</v>
      </c>
      <c r="D73" s="24"/>
      <c r="E73" s="24"/>
      <c r="F73" s="29"/>
      <c r="G73" s="29"/>
      <c r="H73" s="23" t="s">
        <v>12</v>
      </c>
      <c r="I73" s="23" t="s">
        <v>12</v>
      </c>
    </row>
    <row r="74" spans="1:9" x14ac:dyDescent="0.2">
      <c r="A74" s="24"/>
      <c r="B74" s="24"/>
      <c r="C74" s="25" t="s">
        <v>11</v>
      </c>
      <c r="D74" s="24"/>
      <c r="E74" s="24" t="s">
        <v>12</v>
      </c>
      <c r="F74" s="26" t="s">
        <v>13</v>
      </c>
      <c r="G74" s="27">
        <v>0</v>
      </c>
      <c r="H74" s="23" t="s">
        <v>12</v>
      </c>
      <c r="I74" s="23" t="s">
        <v>12</v>
      </c>
    </row>
    <row r="75" spans="1:9" x14ac:dyDescent="0.2">
      <c r="A75" s="24"/>
      <c r="B75" s="24"/>
      <c r="C75" s="28"/>
      <c r="D75" s="24"/>
      <c r="E75" s="24"/>
      <c r="F75" s="29"/>
      <c r="G75" s="29"/>
      <c r="H75" s="23" t="s">
        <v>12</v>
      </c>
      <c r="I75" s="23" t="s">
        <v>12</v>
      </c>
    </row>
    <row r="76" spans="1:9" x14ac:dyDescent="0.2">
      <c r="A76" s="24"/>
      <c r="B76" s="24"/>
      <c r="C76" s="25" t="s">
        <v>101</v>
      </c>
      <c r="D76" s="24"/>
      <c r="E76" s="24"/>
      <c r="F76" s="29"/>
      <c r="G76" s="29"/>
      <c r="H76" s="23" t="s">
        <v>12</v>
      </c>
      <c r="I76" s="23" t="s">
        <v>12</v>
      </c>
    </row>
    <row r="77" spans="1:9" x14ac:dyDescent="0.2">
      <c r="A77" s="24"/>
      <c r="B77" s="24"/>
      <c r="C77" s="25" t="s">
        <v>11</v>
      </c>
      <c r="D77" s="24"/>
      <c r="E77" s="24" t="s">
        <v>12</v>
      </c>
      <c r="F77" s="26" t="s">
        <v>13</v>
      </c>
      <c r="G77" s="27">
        <v>0</v>
      </c>
      <c r="H77" s="23" t="s">
        <v>12</v>
      </c>
      <c r="I77" s="23" t="s">
        <v>12</v>
      </c>
    </row>
    <row r="78" spans="1:9" x14ac:dyDescent="0.2">
      <c r="A78" s="24"/>
      <c r="B78" s="24"/>
      <c r="C78" s="28"/>
      <c r="D78" s="24"/>
      <c r="E78" s="24"/>
      <c r="F78" s="29"/>
      <c r="G78" s="29"/>
      <c r="H78" s="23" t="s">
        <v>12</v>
      </c>
      <c r="I78" s="23" t="s">
        <v>12</v>
      </c>
    </row>
    <row r="79" spans="1:9" x14ac:dyDescent="0.2">
      <c r="A79" s="24"/>
      <c r="B79" s="24"/>
      <c r="C79" s="25" t="s">
        <v>102</v>
      </c>
      <c r="D79" s="24"/>
      <c r="E79" s="24"/>
      <c r="F79" s="29"/>
      <c r="G79" s="29"/>
      <c r="H79" s="23" t="s">
        <v>12</v>
      </c>
      <c r="I79" s="23" t="s">
        <v>12</v>
      </c>
    </row>
    <row r="80" spans="1:9" x14ac:dyDescent="0.2">
      <c r="A80" s="31">
        <v>1</v>
      </c>
      <c r="B80" s="32"/>
      <c r="C80" s="32" t="s">
        <v>103</v>
      </c>
      <c r="D80" s="32"/>
      <c r="E80" s="36"/>
      <c r="F80" s="34">
        <v>1705.981735908</v>
      </c>
      <c r="G80" s="35">
        <v>4.5987430000000003E-2</v>
      </c>
      <c r="H80" s="23">
        <v>5.2</v>
      </c>
      <c r="I80" s="23" t="s">
        <v>12</v>
      </c>
    </row>
    <row r="81" spans="1:16" x14ac:dyDescent="0.2">
      <c r="A81" s="24"/>
      <c r="B81" s="24"/>
      <c r="C81" s="25" t="s">
        <v>11</v>
      </c>
      <c r="D81" s="24"/>
      <c r="E81" s="24" t="s">
        <v>12</v>
      </c>
      <c r="F81" s="30">
        <v>1705.981735908</v>
      </c>
      <c r="G81" s="27">
        <v>4.5987430000000003E-2</v>
      </c>
      <c r="H81" s="23" t="s">
        <v>12</v>
      </c>
      <c r="I81" s="23" t="s">
        <v>12</v>
      </c>
    </row>
    <row r="82" spans="1:16" x14ac:dyDescent="0.2">
      <c r="A82" s="24"/>
      <c r="B82" s="24"/>
      <c r="C82" s="28"/>
      <c r="D82" s="24"/>
      <c r="E82" s="24"/>
      <c r="F82" s="29"/>
      <c r="G82" s="29"/>
      <c r="H82" s="23" t="s">
        <v>12</v>
      </c>
      <c r="I82" s="23" t="s">
        <v>12</v>
      </c>
    </row>
    <row r="83" spans="1:16" x14ac:dyDescent="0.2">
      <c r="A83" s="24"/>
      <c r="B83" s="24"/>
      <c r="C83" s="25" t="s">
        <v>104</v>
      </c>
      <c r="D83" s="24"/>
      <c r="E83" s="24"/>
      <c r="F83" s="30">
        <v>1705.981735908</v>
      </c>
      <c r="G83" s="27">
        <v>4.5987430000000003E-2</v>
      </c>
      <c r="H83" s="23" t="s">
        <v>12</v>
      </c>
      <c r="I83" s="23" t="s">
        <v>12</v>
      </c>
    </row>
    <row r="84" spans="1:16" x14ac:dyDescent="0.2">
      <c r="A84" s="24"/>
      <c r="B84" s="24"/>
      <c r="C84" s="29"/>
      <c r="D84" s="24"/>
      <c r="E84" s="24"/>
      <c r="F84" s="24"/>
      <c r="G84" s="24"/>
      <c r="H84" s="23" t="s">
        <v>12</v>
      </c>
      <c r="I84" s="23" t="s">
        <v>12</v>
      </c>
    </row>
    <row r="85" spans="1:16" x14ac:dyDescent="0.2">
      <c r="A85" s="24"/>
      <c r="B85" s="24"/>
      <c r="C85" s="25" t="s">
        <v>105</v>
      </c>
      <c r="D85" s="24"/>
      <c r="E85" s="24"/>
      <c r="F85" s="24"/>
      <c r="G85" s="24"/>
      <c r="H85" s="23" t="s">
        <v>12</v>
      </c>
      <c r="I85" s="23" t="s">
        <v>12</v>
      </c>
    </row>
    <row r="86" spans="1:16" x14ac:dyDescent="0.2">
      <c r="A86" s="24"/>
      <c r="B86" s="24"/>
      <c r="C86" s="25" t="s">
        <v>106</v>
      </c>
      <c r="D86" s="24"/>
      <c r="E86" s="24"/>
      <c r="F86" s="24"/>
      <c r="G86" s="24"/>
      <c r="H86" s="23" t="s">
        <v>12</v>
      </c>
      <c r="I86" s="23" t="s">
        <v>12</v>
      </c>
    </row>
    <row r="87" spans="1:16" x14ac:dyDescent="0.2">
      <c r="A87" s="24"/>
      <c r="B87" s="24"/>
      <c r="C87" s="25" t="s">
        <v>11</v>
      </c>
      <c r="D87" s="24"/>
      <c r="E87" s="24" t="s">
        <v>12</v>
      </c>
      <c r="F87" s="26" t="s">
        <v>13</v>
      </c>
      <c r="G87" s="27">
        <v>0</v>
      </c>
      <c r="H87" s="23" t="s">
        <v>12</v>
      </c>
      <c r="I87" s="23" t="s">
        <v>12</v>
      </c>
    </row>
    <row r="88" spans="1:16" x14ac:dyDescent="0.2">
      <c r="A88" s="21"/>
      <c r="B88" s="21"/>
      <c r="C88" s="85"/>
      <c r="D88" s="21"/>
      <c r="E88" s="21"/>
      <c r="F88" s="49"/>
      <c r="G88" s="49"/>
      <c r="H88" s="23" t="s">
        <v>12</v>
      </c>
      <c r="I88" s="23" t="s">
        <v>12</v>
      </c>
    </row>
    <row r="89" spans="1:16" x14ac:dyDescent="0.2">
      <c r="A89" s="21"/>
      <c r="B89" s="21"/>
      <c r="C89" s="22" t="s">
        <v>587</v>
      </c>
      <c r="D89" s="21"/>
      <c r="E89" s="21"/>
      <c r="F89" s="49"/>
      <c r="G89" s="49"/>
      <c r="H89" s="23"/>
      <c r="I89" s="23" t="s">
        <v>12</v>
      </c>
      <c r="J89" s="66"/>
      <c r="K89" s="66"/>
      <c r="L89" s="66"/>
      <c r="M89" s="66"/>
      <c r="N89" s="86"/>
      <c r="O89" s="86"/>
      <c r="P89" s="86"/>
    </row>
    <row r="90" spans="1:16" x14ac:dyDescent="0.2">
      <c r="A90" s="87">
        <v>1</v>
      </c>
      <c r="B90" s="55" t="s">
        <v>107</v>
      </c>
      <c r="C90" s="55" t="s">
        <v>108</v>
      </c>
      <c r="D90" s="55"/>
      <c r="E90" s="88">
        <v>1167.5340000000001</v>
      </c>
      <c r="F90" s="89">
        <v>135.421174681</v>
      </c>
      <c r="G90" s="90">
        <v>3.6504900000000002E-3</v>
      </c>
      <c r="H90" s="23"/>
      <c r="I90" s="23" t="s">
        <v>12</v>
      </c>
    </row>
    <row r="91" spans="1:16" x14ac:dyDescent="0.2">
      <c r="A91" s="21"/>
      <c r="B91" s="21"/>
      <c r="C91" s="22" t="s">
        <v>11</v>
      </c>
      <c r="D91" s="21"/>
      <c r="E91" s="21" t="s">
        <v>12</v>
      </c>
      <c r="F91" s="91">
        <f>SUM(F90)</f>
        <v>135.421174681</v>
      </c>
      <c r="G91" s="92">
        <f>SUM(G90)</f>
        <v>3.6504900000000002E-3</v>
      </c>
      <c r="H91" s="23"/>
      <c r="I91" s="23" t="s">
        <v>12</v>
      </c>
    </row>
    <row r="92" spans="1:16" x14ac:dyDescent="0.2">
      <c r="A92" s="24"/>
      <c r="B92" s="24"/>
      <c r="C92" s="28"/>
      <c r="D92" s="24"/>
      <c r="E92" s="24"/>
      <c r="F92" s="29"/>
      <c r="G92" s="29"/>
      <c r="H92" s="23" t="s">
        <v>12</v>
      </c>
      <c r="I92" s="23" t="s">
        <v>12</v>
      </c>
    </row>
    <row r="93" spans="1:16" x14ac:dyDescent="0.2">
      <c r="A93" s="24"/>
      <c r="B93" s="24"/>
      <c r="C93" s="25" t="s">
        <v>109</v>
      </c>
      <c r="D93" s="24"/>
      <c r="E93" s="24"/>
      <c r="F93" s="24"/>
      <c r="G93" s="24"/>
      <c r="H93" s="23" t="s">
        <v>12</v>
      </c>
      <c r="I93" s="23" t="s">
        <v>12</v>
      </c>
    </row>
    <row r="94" spans="1:16" x14ac:dyDescent="0.2">
      <c r="A94" s="24"/>
      <c r="B94" s="24"/>
      <c r="C94" s="25" t="s">
        <v>110</v>
      </c>
      <c r="D94" s="24"/>
      <c r="E94" s="24"/>
      <c r="F94" s="24"/>
      <c r="G94" s="24"/>
      <c r="H94" s="23" t="s">
        <v>12</v>
      </c>
      <c r="I94" s="23" t="s">
        <v>12</v>
      </c>
    </row>
    <row r="95" spans="1:16" x14ac:dyDescent="0.2">
      <c r="A95" s="24"/>
      <c r="B95" s="24"/>
      <c r="C95" s="25" t="s">
        <v>11</v>
      </c>
      <c r="D95" s="24"/>
      <c r="E95" s="24" t="s">
        <v>12</v>
      </c>
      <c r="F95" s="26" t="s">
        <v>13</v>
      </c>
      <c r="G95" s="27">
        <v>0</v>
      </c>
      <c r="H95" s="23" t="s">
        <v>12</v>
      </c>
      <c r="I95" s="23" t="s">
        <v>12</v>
      </c>
    </row>
    <row r="96" spans="1:16" x14ac:dyDescent="0.2">
      <c r="A96" s="24"/>
      <c r="B96" s="24"/>
      <c r="C96" s="28"/>
      <c r="D96" s="24"/>
      <c r="E96" s="24"/>
      <c r="F96" s="29"/>
      <c r="G96" s="29"/>
      <c r="H96" s="23" t="s">
        <v>12</v>
      </c>
      <c r="I96" s="23" t="s">
        <v>12</v>
      </c>
    </row>
    <row r="97" spans="1:9" x14ac:dyDescent="0.2">
      <c r="A97" s="24"/>
      <c r="B97" s="24"/>
      <c r="C97" s="25" t="s">
        <v>111</v>
      </c>
      <c r="D97" s="24"/>
      <c r="E97" s="24"/>
      <c r="F97" s="29"/>
      <c r="G97" s="29"/>
      <c r="H97" s="23" t="s">
        <v>12</v>
      </c>
      <c r="I97" s="23" t="s">
        <v>12</v>
      </c>
    </row>
    <row r="98" spans="1:9" x14ac:dyDescent="0.2">
      <c r="A98" s="24"/>
      <c r="B98" s="24"/>
      <c r="C98" s="25" t="s">
        <v>11</v>
      </c>
      <c r="D98" s="24"/>
      <c r="E98" s="24" t="s">
        <v>12</v>
      </c>
      <c r="F98" s="26" t="s">
        <v>13</v>
      </c>
      <c r="G98" s="27">
        <v>0</v>
      </c>
      <c r="H98" s="23" t="s">
        <v>12</v>
      </c>
      <c r="I98" s="23" t="s">
        <v>12</v>
      </c>
    </row>
    <row r="99" spans="1:9" x14ac:dyDescent="0.2">
      <c r="A99" s="24"/>
      <c r="B99" s="32"/>
      <c r="C99" s="32"/>
      <c r="D99" s="25"/>
      <c r="E99" s="24"/>
      <c r="F99" s="32"/>
      <c r="G99" s="36"/>
      <c r="H99" s="23" t="s">
        <v>12</v>
      </c>
      <c r="I99" s="23" t="s">
        <v>12</v>
      </c>
    </row>
    <row r="100" spans="1:9" x14ac:dyDescent="0.2">
      <c r="A100" s="36"/>
      <c r="B100" s="32"/>
      <c r="C100" s="32" t="s">
        <v>112</v>
      </c>
      <c r="D100" s="32"/>
      <c r="E100" s="36"/>
      <c r="F100" s="34">
        <v>1292.7433131299999</v>
      </c>
      <c r="G100" s="35">
        <v>3.4847940000000001E-2</v>
      </c>
      <c r="H100" s="23" t="s">
        <v>12</v>
      </c>
      <c r="I100" s="23" t="s">
        <v>12</v>
      </c>
    </row>
    <row r="101" spans="1:9" x14ac:dyDescent="0.2">
      <c r="A101" s="28"/>
      <c r="B101" s="28"/>
      <c r="C101" s="25" t="s">
        <v>113</v>
      </c>
      <c r="D101" s="29"/>
      <c r="E101" s="29"/>
      <c r="F101" s="30">
        <v>37096.693223718998</v>
      </c>
      <c r="G101" s="37">
        <v>1.00000004</v>
      </c>
      <c r="H101" s="23" t="s">
        <v>12</v>
      </c>
      <c r="I101" s="23" t="s">
        <v>12</v>
      </c>
    </row>
    <row r="102" spans="1:9" x14ac:dyDescent="0.2">
      <c r="A102" s="38"/>
      <c r="B102" s="38"/>
      <c r="C102" s="38"/>
      <c r="D102" s="39"/>
      <c r="E102" s="39"/>
      <c r="F102" s="39"/>
      <c r="G102" s="39"/>
    </row>
    <row r="103" spans="1:9" x14ac:dyDescent="0.2">
      <c r="A103" s="40"/>
      <c r="B103" s="41" t="s">
        <v>588</v>
      </c>
      <c r="C103" s="41"/>
      <c r="D103" s="41"/>
      <c r="E103" s="41"/>
      <c r="F103" s="41"/>
      <c r="G103" s="41"/>
      <c r="H103" s="41"/>
    </row>
    <row r="104" spans="1:9" x14ac:dyDescent="0.2">
      <c r="A104" s="40"/>
      <c r="B104" s="41" t="s">
        <v>589</v>
      </c>
      <c r="C104" s="41"/>
      <c r="D104" s="41"/>
      <c r="E104" s="41"/>
      <c r="F104" s="41"/>
      <c r="G104" s="41"/>
      <c r="H104" s="41"/>
    </row>
    <row r="105" spans="1:9" x14ac:dyDescent="0.2">
      <c r="A105" s="40"/>
      <c r="B105" s="41" t="s">
        <v>590</v>
      </c>
      <c r="C105" s="41"/>
      <c r="D105" s="41"/>
      <c r="E105" s="41"/>
      <c r="F105" s="41"/>
      <c r="G105" s="41"/>
      <c r="H105" s="41"/>
    </row>
    <row r="106" spans="1:9" x14ac:dyDescent="0.2">
      <c r="A106" s="40"/>
      <c r="B106" s="40"/>
      <c r="C106" s="40"/>
      <c r="D106" s="42"/>
      <c r="E106" s="42"/>
      <c r="F106" s="42"/>
      <c r="G106" s="42"/>
    </row>
    <row r="107" spans="1:9" x14ac:dyDescent="0.2">
      <c r="A107" s="40"/>
      <c r="B107" s="43" t="s">
        <v>114</v>
      </c>
      <c r="C107" s="44"/>
      <c r="D107" s="45"/>
      <c r="E107" s="46"/>
      <c r="F107" s="42"/>
      <c r="G107" s="42"/>
    </row>
    <row r="108" spans="1:9" ht="25.5" customHeight="1" x14ac:dyDescent="0.2">
      <c r="A108" s="40"/>
      <c r="B108" s="47" t="s">
        <v>115</v>
      </c>
      <c r="C108" s="48"/>
      <c r="D108" s="22" t="s">
        <v>116</v>
      </c>
      <c r="E108" s="46"/>
      <c r="F108" s="42"/>
      <c r="G108" s="42"/>
    </row>
    <row r="109" spans="1:9" x14ac:dyDescent="0.2">
      <c r="A109" s="40"/>
      <c r="B109" s="47" t="s">
        <v>117</v>
      </c>
      <c r="C109" s="48"/>
      <c r="D109" s="22" t="s">
        <v>116</v>
      </c>
      <c r="E109" s="46"/>
      <c r="F109" s="42"/>
      <c r="G109" s="42"/>
    </row>
    <row r="110" spans="1:9" x14ac:dyDescent="0.2">
      <c r="A110" s="40"/>
      <c r="B110" s="47" t="s">
        <v>118</v>
      </c>
      <c r="C110" s="48"/>
      <c r="D110" s="49" t="s">
        <v>12</v>
      </c>
      <c r="E110" s="46"/>
      <c r="F110" s="42"/>
      <c r="G110" s="42"/>
    </row>
    <row r="111" spans="1:9" x14ac:dyDescent="0.2">
      <c r="A111" s="50"/>
      <c r="B111" s="51" t="s">
        <v>12</v>
      </c>
      <c r="C111" s="51" t="s">
        <v>591</v>
      </c>
      <c r="D111" s="51" t="s">
        <v>119</v>
      </c>
      <c r="E111" s="50"/>
      <c r="F111" s="50"/>
      <c r="G111" s="50"/>
    </row>
    <row r="112" spans="1:9" x14ac:dyDescent="0.2">
      <c r="A112" s="50"/>
      <c r="B112" s="52" t="s">
        <v>120</v>
      </c>
      <c r="C112" s="53">
        <v>46022</v>
      </c>
      <c r="D112" s="53">
        <v>46053</v>
      </c>
      <c r="E112" s="50"/>
      <c r="F112" s="50"/>
      <c r="G112" s="50"/>
    </row>
    <row r="113" spans="1:14" x14ac:dyDescent="0.2">
      <c r="A113" s="54"/>
      <c r="B113" s="55" t="s">
        <v>121</v>
      </c>
      <c r="C113" s="56">
        <v>44.959299999999999</v>
      </c>
      <c r="D113" s="56">
        <v>44.938899999999997</v>
      </c>
      <c r="E113" s="54"/>
      <c r="F113" s="57"/>
      <c r="G113" s="58"/>
    </row>
    <row r="114" spans="1:14" x14ac:dyDescent="0.2">
      <c r="A114" s="54"/>
      <c r="B114" s="55" t="s">
        <v>592</v>
      </c>
      <c r="C114" s="56">
        <v>11.1927</v>
      </c>
      <c r="D114" s="56">
        <v>11.1876</v>
      </c>
      <c r="E114" s="54"/>
      <c r="F114" s="57"/>
      <c r="G114" s="58"/>
    </row>
    <row r="115" spans="1:14" x14ac:dyDescent="0.2">
      <c r="A115" s="54"/>
      <c r="B115" s="55" t="s">
        <v>122</v>
      </c>
      <c r="C115" s="56">
        <v>44.298099999999998</v>
      </c>
      <c r="D115" s="56">
        <v>44.271700000000003</v>
      </c>
      <c r="E115" s="54"/>
      <c r="F115" s="57"/>
      <c r="G115" s="58"/>
    </row>
    <row r="116" spans="1:14" x14ac:dyDescent="0.2">
      <c r="A116" s="54"/>
      <c r="B116" s="55" t="s">
        <v>593</v>
      </c>
      <c r="C116" s="56">
        <v>11.226100000000001</v>
      </c>
      <c r="D116" s="56">
        <v>11.2194</v>
      </c>
      <c r="E116" s="54"/>
      <c r="F116" s="57"/>
      <c r="G116" s="58"/>
    </row>
    <row r="117" spans="1:14" x14ac:dyDescent="0.2">
      <c r="A117" s="54"/>
      <c r="B117" s="54"/>
      <c r="C117" s="54"/>
      <c r="D117" s="54"/>
      <c r="E117" s="54"/>
      <c r="F117" s="54"/>
      <c r="G117" s="54"/>
    </row>
    <row r="118" spans="1:14" x14ac:dyDescent="0.2">
      <c r="A118" s="50"/>
      <c r="B118" s="47" t="s">
        <v>594</v>
      </c>
      <c r="C118" s="48"/>
      <c r="D118" s="22" t="s">
        <v>116</v>
      </c>
      <c r="E118" s="50"/>
      <c r="F118" s="50"/>
      <c r="G118" s="50"/>
    </row>
    <row r="119" spans="1:14" x14ac:dyDescent="0.2">
      <c r="A119" s="50"/>
      <c r="B119" s="60"/>
      <c r="C119" s="60"/>
      <c r="D119" s="60"/>
      <c r="E119" s="50"/>
      <c r="F119" s="50"/>
      <c r="G119" s="50"/>
    </row>
    <row r="120" spans="1:14" x14ac:dyDescent="0.2">
      <c r="A120" s="50"/>
      <c r="B120" s="47" t="s">
        <v>123</v>
      </c>
      <c r="C120" s="48"/>
      <c r="D120" s="22" t="s">
        <v>116</v>
      </c>
      <c r="E120" s="65"/>
      <c r="F120" s="50"/>
      <c r="G120" s="50"/>
    </row>
    <row r="121" spans="1:14" x14ac:dyDescent="0.2">
      <c r="A121" s="50"/>
      <c r="B121" s="47" t="s">
        <v>124</v>
      </c>
      <c r="C121" s="48"/>
      <c r="D121" s="22" t="s">
        <v>116</v>
      </c>
      <c r="E121" s="65"/>
      <c r="F121" s="50"/>
      <c r="G121" s="50"/>
    </row>
    <row r="122" spans="1:14" x14ac:dyDescent="0.2">
      <c r="A122" s="50"/>
      <c r="B122" s="47" t="s">
        <v>595</v>
      </c>
      <c r="C122" s="48"/>
      <c r="D122" s="22" t="s">
        <v>116</v>
      </c>
      <c r="E122" s="65"/>
      <c r="F122" s="50"/>
      <c r="G122" s="50"/>
    </row>
    <row r="123" spans="1:14" x14ac:dyDescent="0.2">
      <c r="A123" s="60"/>
      <c r="B123" s="60"/>
      <c r="C123" s="60"/>
      <c r="D123" s="60"/>
      <c r="E123" s="60"/>
      <c r="F123" s="60"/>
      <c r="G123" s="60"/>
    </row>
    <row r="124" spans="1:14" s="67" customFormat="1" x14ac:dyDescent="0.2">
      <c r="B124" s="68" t="s">
        <v>596</v>
      </c>
      <c r="C124" s="69"/>
      <c r="D124" s="70"/>
      <c r="I124" s="20"/>
      <c r="J124" s="66"/>
      <c r="K124" s="66"/>
      <c r="L124" s="66"/>
      <c r="M124" s="66"/>
      <c r="N124" s="71"/>
    </row>
    <row r="125" spans="1:14" s="67" customFormat="1" ht="38.25" x14ac:dyDescent="0.2">
      <c r="B125" s="72" t="s">
        <v>597</v>
      </c>
      <c r="C125" s="72"/>
      <c r="D125" s="73" t="s">
        <v>125</v>
      </c>
      <c r="I125" s="20"/>
      <c r="J125" s="66"/>
      <c r="K125" s="66"/>
      <c r="L125" s="66"/>
      <c r="M125" s="66"/>
      <c r="N125" s="71"/>
    </row>
    <row r="126" spans="1:14" s="67" customFormat="1" x14ac:dyDescent="0.2">
      <c r="B126" s="61" t="s">
        <v>598</v>
      </c>
      <c r="C126" s="61"/>
      <c r="D126" s="74"/>
      <c r="I126" s="20"/>
      <c r="J126" s="66"/>
      <c r="K126" s="66"/>
      <c r="L126" s="66"/>
      <c r="M126" s="66"/>
      <c r="N126" s="71"/>
    </row>
    <row r="127" spans="1:14" s="67" customFormat="1" x14ac:dyDescent="0.2">
      <c r="B127" s="61"/>
      <c r="C127" s="61"/>
      <c r="D127" s="75"/>
      <c r="I127" s="17"/>
      <c r="J127" s="66"/>
      <c r="K127" s="66"/>
      <c r="L127" s="66"/>
      <c r="M127" s="66"/>
      <c r="N127" s="71"/>
    </row>
    <row r="128" spans="1:14" s="67" customFormat="1" x14ac:dyDescent="0.2">
      <c r="B128" s="61" t="s">
        <v>599</v>
      </c>
      <c r="C128" s="61"/>
      <c r="D128" s="76">
        <v>7.0580822670219652</v>
      </c>
      <c r="I128" s="17"/>
      <c r="J128" s="66"/>
      <c r="K128" s="66"/>
      <c r="L128" s="66"/>
      <c r="M128" s="66"/>
      <c r="N128" s="71"/>
    </row>
    <row r="129" spans="2:17" s="67" customFormat="1" x14ac:dyDescent="0.2">
      <c r="B129" s="61"/>
      <c r="C129" s="61"/>
      <c r="D129" s="75"/>
      <c r="I129" s="20"/>
      <c r="J129" s="66"/>
      <c r="K129" s="66"/>
      <c r="L129" s="66"/>
      <c r="M129" s="66"/>
      <c r="N129" s="71"/>
    </row>
    <row r="130" spans="2:17" s="67" customFormat="1" x14ac:dyDescent="0.2">
      <c r="B130" s="61" t="s">
        <v>600</v>
      </c>
      <c r="C130" s="61"/>
      <c r="D130" s="76">
        <v>2.8713117512095101</v>
      </c>
      <c r="I130" s="20"/>
      <c r="J130" s="66"/>
      <c r="K130" s="66"/>
      <c r="L130" s="66"/>
      <c r="M130" s="66"/>
      <c r="N130" s="71"/>
    </row>
    <row r="131" spans="2:17" s="67" customFormat="1" x14ac:dyDescent="0.2">
      <c r="B131" s="61" t="s">
        <v>601</v>
      </c>
      <c r="C131" s="61"/>
      <c r="D131" s="76">
        <v>3.4236450376075647</v>
      </c>
      <c r="I131" s="20"/>
      <c r="J131" s="66"/>
      <c r="K131" s="66"/>
      <c r="L131" s="66"/>
      <c r="M131" s="66"/>
      <c r="N131" s="71"/>
    </row>
    <row r="132" spans="2:17" s="67" customFormat="1" x14ac:dyDescent="0.2">
      <c r="B132" s="61"/>
      <c r="C132" s="61"/>
      <c r="D132" s="75"/>
      <c r="I132" s="20"/>
      <c r="J132" s="66"/>
      <c r="K132" s="66"/>
      <c r="L132" s="66"/>
      <c r="M132" s="66"/>
      <c r="N132" s="71"/>
      <c r="Q132" s="17"/>
    </row>
    <row r="133" spans="2:17" s="67" customFormat="1" ht="13.5" customHeight="1" x14ac:dyDescent="0.2">
      <c r="B133" s="61" t="s">
        <v>602</v>
      </c>
      <c r="C133" s="61"/>
      <c r="D133" s="78" t="s">
        <v>722</v>
      </c>
      <c r="I133" s="20"/>
      <c r="J133" s="66"/>
      <c r="K133" s="66"/>
      <c r="L133" s="66"/>
      <c r="M133" s="66"/>
      <c r="N133" s="71"/>
    </row>
    <row r="134" spans="2:17" s="67" customFormat="1" x14ac:dyDescent="0.2">
      <c r="B134" s="79" t="s">
        <v>603</v>
      </c>
      <c r="C134" s="80"/>
      <c r="D134" s="81"/>
      <c r="I134" s="20"/>
      <c r="J134" s="66"/>
      <c r="K134" s="66"/>
      <c r="L134" s="66"/>
      <c r="M134" s="66"/>
      <c r="N134" s="71"/>
      <c r="Q134" s="17"/>
    </row>
    <row r="135" spans="2:17" x14ac:dyDescent="0.2">
      <c r="I135" s="20"/>
    </row>
    <row r="136" spans="2:17" x14ac:dyDescent="0.2">
      <c r="B136" s="83" t="s">
        <v>604</v>
      </c>
    </row>
    <row r="137" spans="2:17" ht="5.25" customHeight="1" x14ac:dyDescent="0.2"/>
    <row r="138" spans="2:17" ht="168" customHeight="1" x14ac:dyDescent="0.2"/>
    <row r="141" spans="2:17" x14ac:dyDescent="0.2">
      <c r="B141" s="83" t="s">
        <v>605</v>
      </c>
      <c r="C141" s="84"/>
      <c r="D141" s="83"/>
    </row>
    <row r="142" spans="2:17" x14ac:dyDescent="0.2">
      <c r="B142" s="83" t="s">
        <v>607</v>
      </c>
      <c r="D142" s="83"/>
    </row>
    <row r="144" spans="2:17" x14ac:dyDescent="0.2">
      <c r="I144" s="20"/>
    </row>
    <row r="145" spans="9:9" x14ac:dyDescent="0.2">
      <c r="I145" s="20"/>
    </row>
    <row r="146" spans="9:9" x14ac:dyDescent="0.2">
      <c r="I146" s="20"/>
    </row>
    <row r="161" s="17" customFormat="1" x14ac:dyDescent="0.2"/>
    <row r="162" s="17" customFormat="1" x14ac:dyDescent="0.2"/>
    <row r="163" s="17" customFormat="1" x14ac:dyDescent="0.2"/>
    <row r="164" s="17" customFormat="1" x14ac:dyDescent="0.2"/>
    <row r="165" s="17" customFormat="1" x14ac:dyDescent="0.2"/>
    <row r="166" s="17" customFormat="1" x14ac:dyDescent="0.2"/>
    <row r="167" s="17" customFormat="1" x14ac:dyDescent="0.2"/>
    <row r="168" s="17" customFormat="1" x14ac:dyDescent="0.2"/>
    <row r="169" s="17" customFormat="1" x14ac:dyDescent="0.2"/>
    <row r="170" s="17" customFormat="1" x14ac:dyDescent="0.2"/>
    <row r="171" s="17" customFormat="1" x14ac:dyDescent="0.2"/>
    <row r="172" s="17" customFormat="1" x14ac:dyDescent="0.2"/>
    <row r="173" s="17" customFormat="1" x14ac:dyDescent="0.2"/>
  </sheetData>
  <mergeCells count="25">
    <mergeCell ref="B130:C130"/>
    <mergeCell ref="B131:C131"/>
    <mergeCell ref="B132:C132"/>
    <mergeCell ref="B133:C133"/>
    <mergeCell ref="B134:D134"/>
    <mergeCell ref="A1:I1"/>
    <mergeCell ref="A2:I2"/>
    <mergeCell ref="A3:I3"/>
    <mergeCell ref="B103:H103"/>
    <mergeCell ref="B104:H104"/>
    <mergeCell ref="B129:C129"/>
    <mergeCell ref="B125:C125"/>
    <mergeCell ref="B126:C126"/>
    <mergeCell ref="B127:C127"/>
    <mergeCell ref="B105:H105"/>
    <mergeCell ref="B120:C120"/>
    <mergeCell ref="B121:C121"/>
    <mergeCell ref="B118:C118"/>
    <mergeCell ref="B128:C128"/>
    <mergeCell ref="B107:D107"/>
    <mergeCell ref="B108:C108"/>
    <mergeCell ref="B109:C109"/>
    <mergeCell ref="B110:C110"/>
    <mergeCell ref="B124:D124"/>
    <mergeCell ref="B122:C122"/>
  </mergeCells>
  <hyperlinks>
    <hyperlink ref="I1" location="Index!B2" display="Index" xr:uid="{9D08E466-0A85-495B-9209-5A74385D17CE}"/>
    <hyperlink ref="J1" location="Index!B2" display="Index" xr:uid="{FB75B291-21F3-4F8A-8889-6D62F88FE87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973A-0B65-4E77-94C8-B17480653787}">
  <sheetPr>
    <outlinePr summaryBelow="0" summaryRight="0"/>
  </sheetPr>
  <dimension ref="A1:P167"/>
  <sheetViews>
    <sheetView showGridLines="0" workbookViewId="0">
      <selection sqref="A1:H1"/>
    </sheetView>
  </sheetViews>
  <sheetFormatPr defaultRowHeight="12.75" x14ac:dyDescent="0.2"/>
  <cols>
    <col min="1" max="1" width="5.85546875" style="17" bestFit="1" customWidth="1"/>
    <col min="2" max="2" width="21.140625" style="17" customWidth="1"/>
    <col min="3" max="3" width="46.5703125" style="17" customWidth="1"/>
    <col min="4" max="4" width="12.28515625" style="17" customWidth="1"/>
    <col min="5" max="5" width="11" style="17" customWidth="1"/>
    <col min="6" max="6" width="12.7109375" style="17" customWidth="1"/>
    <col min="7" max="7" width="15.85546875" style="17" customWidth="1"/>
    <col min="8" max="8" width="10.28515625" style="17" customWidth="1"/>
    <col min="9" max="9" width="11.28515625" style="17" customWidth="1"/>
    <col min="10" max="16384" width="9.140625" style="17"/>
  </cols>
  <sheetData>
    <row r="1" spans="1:9" ht="15" x14ac:dyDescent="0.2">
      <c r="A1" s="16" t="s">
        <v>0</v>
      </c>
      <c r="B1" s="16"/>
      <c r="C1" s="16"/>
      <c r="D1" s="16"/>
      <c r="E1" s="16"/>
      <c r="F1" s="16"/>
      <c r="G1" s="16"/>
      <c r="H1" s="16"/>
      <c r="I1" s="1" t="s">
        <v>585</v>
      </c>
    </row>
    <row r="2" spans="1:9" ht="15" x14ac:dyDescent="0.2">
      <c r="A2" s="16" t="s">
        <v>148</v>
      </c>
      <c r="B2" s="16"/>
      <c r="C2" s="16"/>
      <c r="D2" s="16"/>
      <c r="E2" s="16"/>
      <c r="F2" s="16"/>
      <c r="G2" s="16"/>
      <c r="H2" s="16"/>
    </row>
    <row r="3" spans="1:9" ht="15" x14ac:dyDescent="0.2">
      <c r="A3" s="16" t="s">
        <v>729</v>
      </c>
      <c r="B3" s="16"/>
      <c r="C3" s="16"/>
      <c r="D3" s="16"/>
      <c r="E3" s="16"/>
      <c r="F3" s="16"/>
      <c r="G3" s="16"/>
      <c r="H3" s="16"/>
    </row>
    <row r="4" spans="1:9" s="20" customFormat="1" ht="30" x14ac:dyDescent="0.2">
      <c r="A4" s="18" t="s">
        <v>2</v>
      </c>
      <c r="B4" s="18" t="s">
        <v>3</v>
      </c>
      <c r="C4" s="18" t="s">
        <v>4</v>
      </c>
      <c r="D4" s="18" t="s">
        <v>5</v>
      </c>
      <c r="E4" s="18" t="s">
        <v>6</v>
      </c>
      <c r="F4" s="18" t="s">
        <v>7</v>
      </c>
      <c r="G4" s="18" t="s">
        <v>8</v>
      </c>
      <c r="H4" s="19" t="s">
        <v>584</v>
      </c>
    </row>
    <row r="5" spans="1:9" x14ac:dyDescent="0.2">
      <c r="A5" s="21"/>
      <c r="B5" s="21"/>
      <c r="C5" s="22" t="s">
        <v>9</v>
      </c>
      <c r="D5" s="21"/>
      <c r="E5" s="21"/>
      <c r="F5" s="21"/>
      <c r="G5" s="21"/>
      <c r="H5" s="23" t="s">
        <v>12</v>
      </c>
    </row>
    <row r="6" spans="1:9" x14ac:dyDescent="0.2">
      <c r="A6" s="21"/>
      <c r="B6" s="21"/>
      <c r="C6" s="22" t="s">
        <v>10</v>
      </c>
      <c r="D6" s="21"/>
      <c r="E6" s="21"/>
      <c r="F6" s="21"/>
      <c r="G6" s="21"/>
      <c r="H6" s="23" t="s">
        <v>12</v>
      </c>
    </row>
    <row r="7" spans="1:9" x14ac:dyDescent="0.2">
      <c r="A7" s="24"/>
      <c r="B7" s="24"/>
      <c r="C7" s="25" t="s">
        <v>11</v>
      </c>
      <c r="D7" s="24"/>
      <c r="E7" s="24" t="s">
        <v>12</v>
      </c>
      <c r="F7" s="26" t="s">
        <v>13</v>
      </c>
      <c r="G7" s="27">
        <v>0</v>
      </c>
      <c r="H7" s="23" t="s">
        <v>12</v>
      </c>
    </row>
    <row r="8" spans="1:9" x14ac:dyDescent="0.2">
      <c r="A8" s="24"/>
      <c r="B8" s="24"/>
      <c r="C8" s="28"/>
      <c r="D8" s="24"/>
      <c r="E8" s="24"/>
      <c r="F8" s="29"/>
      <c r="G8" s="29"/>
      <c r="H8" s="23" t="s">
        <v>12</v>
      </c>
    </row>
    <row r="9" spans="1:9" x14ac:dyDescent="0.2">
      <c r="A9" s="24"/>
      <c r="B9" s="24"/>
      <c r="C9" s="25" t="s">
        <v>14</v>
      </c>
      <c r="D9" s="24"/>
      <c r="E9" s="24"/>
      <c r="F9" s="24"/>
      <c r="G9" s="24"/>
      <c r="H9" s="23" t="s">
        <v>12</v>
      </c>
    </row>
    <row r="10" spans="1:9" x14ac:dyDescent="0.2">
      <c r="A10" s="24"/>
      <c r="B10" s="24"/>
      <c r="C10" s="25" t="s">
        <v>11</v>
      </c>
      <c r="D10" s="24"/>
      <c r="E10" s="24" t="s">
        <v>12</v>
      </c>
      <c r="F10" s="26" t="s">
        <v>13</v>
      </c>
      <c r="G10" s="27">
        <v>0</v>
      </c>
      <c r="H10" s="23" t="s">
        <v>12</v>
      </c>
    </row>
    <row r="11" spans="1:9" x14ac:dyDescent="0.2">
      <c r="A11" s="24"/>
      <c r="B11" s="24"/>
      <c r="C11" s="28"/>
      <c r="D11" s="24"/>
      <c r="E11" s="24"/>
      <c r="F11" s="29"/>
      <c r="G11" s="29"/>
      <c r="H11" s="23" t="s">
        <v>12</v>
      </c>
    </row>
    <row r="12" spans="1:9" x14ac:dyDescent="0.2">
      <c r="A12" s="24"/>
      <c r="B12" s="24"/>
      <c r="C12" s="25" t="s">
        <v>15</v>
      </c>
      <c r="D12" s="24"/>
      <c r="E12" s="24"/>
      <c r="F12" s="24"/>
      <c r="G12" s="24"/>
      <c r="H12" s="23" t="s">
        <v>12</v>
      </c>
    </row>
    <row r="13" spans="1:9" x14ac:dyDescent="0.2">
      <c r="A13" s="24"/>
      <c r="B13" s="24"/>
      <c r="C13" s="25" t="s">
        <v>11</v>
      </c>
      <c r="D13" s="24"/>
      <c r="E13" s="24" t="s">
        <v>12</v>
      </c>
      <c r="F13" s="26" t="s">
        <v>13</v>
      </c>
      <c r="G13" s="27">
        <v>0</v>
      </c>
      <c r="H13" s="23" t="s">
        <v>12</v>
      </c>
    </row>
    <row r="14" spans="1:9" x14ac:dyDescent="0.2">
      <c r="A14" s="24"/>
      <c r="B14" s="24"/>
      <c r="C14" s="28"/>
      <c r="D14" s="24"/>
      <c r="E14" s="24"/>
      <c r="F14" s="29"/>
      <c r="G14" s="29"/>
      <c r="H14" s="23" t="s">
        <v>12</v>
      </c>
    </row>
    <row r="15" spans="1:9" x14ac:dyDescent="0.2">
      <c r="A15" s="24"/>
      <c r="B15" s="24"/>
      <c r="C15" s="25" t="s">
        <v>16</v>
      </c>
      <c r="D15" s="24"/>
      <c r="E15" s="24"/>
      <c r="F15" s="24"/>
      <c r="G15" s="24"/>
      <c r="H15" s="23" t="s">
        <v>12</v>
      </c>
    </row>
    <row r="16" spans="1:9" x14ac:dyDescent="0.2">
      <c r="A16" s="24"/>
      <c r="B16" s="24"/>
      <c r="C16" s="25" t="s">
        <v>11</v>
      </c>
      <c r="D16" s="24"/>
      <c r="E16" s="24" t="s">
        <v>12</v>
      </c>
      <c r="F16" s="26" t="s">
        <v>13</v>
      </c>
      <c r="G16" s="27">
        <v>0</v>
      </c>
      <c r="H16" s="23" t="s">
        <v>12</v>
      </c>
    </row>
    <row r="17" spans="1:8" x14ac:dyDescent="0.2">
      <c r="A17" s="24"/>
      <c r="B17" s="24"/>
      <c r="C17" s="28"/>
      <c r="D17" s="24"/>
      <c r="E17" s="24"/>
      <c r="F17" s="29"/>
      <c r="G17" s="29"/>
      <c r="H17" s="23" t="s">
        <v>12</v>
      </c>
    </row>
    <row r="18" spans="1:8" x14ac:dyDescent="0.2">
      <c r="A18" s="24"/>
      <c r="B18" s="24"/>
      <c r="C18" s="25" t="s">
        <v>17</v>
      </c>
      <c r="D18" s="24"/>
      <c r="E18" s="24"/>
      <c r="F18" s="29"/>
      <c r="G18" s="29"/>
      <c r="H18" s="23" t="s">
        <v>12</v>
      </c>
    </row>
    <row r="19" spans="1:8" x14ac:dyDescent="0.2">
      <c r="A19" s="24"/>
      <c r="B19" s="24"/>
      <c r="C19" s="25" t="s">
        <v>11</v>
      </c>
      <c r="D19" s="24"/>
      <c r="E19" s="24" t="s">
        <v>12</v>
      </c>
      <c r="F19" s="26" t="s">
        <v>13</v>
      </c>
      <c r="G19" s="27">
        <v>0</v>
      </c>
      <c r="H19" s="23" t="s">
        <v>12</v>
      </c>
    </row>
    <row r="20" spans="1:8" x14ac:dyDescent="0.2">
      <c r="A20" s="24"/>
      <c r="B20" s="24"/>
      <c r="C20" s="28"/>
      <c r="D20" s="24"/>
      <c r="E20" s="24"/>
      <c r="F20" s="29"/>
      <c r="G20" s="29"/>
      <c r="H20" s="23" t="s">
        <v>12</v>
      </c>
    </row>
    <row r="21" spans="1:8" x14ac:dyDescent="0.2">
      <c r="A21" s="24"/>
      <c r="B21" s="24"/>
      <c r="C21" s="25" t="s">
        <v>18</v>
      </c>
      <c r="D21" s="24"/>
      <c r="E21" s="24"/>
      <c r="F21" s="29"/>
      <c r="G21" s="29"/>
      <c r="H21" s="23" t="s">
        <v>12</v>
      </c>
    </row>
    <row r="22" spans="1:8" x14ac:dyDescent="0.2">
      <c r="A22" s="24"/>
      <c r="B22" s="24"/>
      <c r="C22" s="25" t="s">
        <v>11</v>
      </c>
      <c r="D22" s="24"/>
      <c r="E22" s="24" t="s">
        <v>12</v>
      </c>
      <c r="F22" s="26" t="s">
        <v>13</v>
      </c>
      <c r="G22" s="27">
        <v>0</v>
      </c>
      <c r="H22" s="23" t="s">
        <v>12</v>
      </c>
    </row>
    <row r="23" spans="1:8" x14ac:dyDescent="0.2">
      <c r="A23" s="24"/>
      <c r="B23" s="24"/>
      <c r="C23" s="28"/>
      <c r="D23" s="24"/>
      <c r="E23" s="24"/>
      <c r="F23" s="29"/>
      <c r="G23" s="29"/>
      <c r="H23" s="23" t="s">
        <v>12</v>
      </c>
    </row>
    <row r="24" spans="1:8" x14ac:dyDescent="0.2">
      <c r="A24" s="24"/>
      <c r="B24" s="24"/>
      <c r="C24" s="25" t="s">
        <v>19</v>
      </c>
      <c r="D24" s="24"/>
      <c r="E24" s="24"/>
      <c r="F24" s="30">
        <v>0</v>
      </c>
      <c r="G24" s="27">
        <v>0</v>
      </c>
      <c r="H24" s="23" t="s">
        <v>12</v>
      </c>
    </row>
    <row r="25" spans="1:8" x14ac:dyDescent="0.2">
      <c r="A25" s="24"/>
      <c r="B25" s="24"/>
      <c r="C25" s="28"/>
      <c r="D25" s="24"/>
      <c r="E25" s="24"/>
      <c r="F25" s="29"/>
      <c r="G25" s="29"/>
      <c r="H25" s="23" t="s">
        <v>12</v>
      </c>
    </row>
    <row r="26" spans="1:8" x14ac:dyDescent="0.2">
      <c r="A26" s="24"/>
      <c r="B26" s="24"/>
      <c r="C26" s="25" t="s">
        <v>20</v>
      </c>
      <c r="D26" s="24"/>
      <c r="E26" s="24"/>
      <c r="F26" s="29"/>
      <c r="G26" s="29"/>
      <c r="H26" s="23" t="s">
        <v>12</v>
      </c>
    </row>
    <row r="27" spans="1:8" x14ac:dyDescent="0.2">
      <c r="A27" s="24"/>
      <c r="B27" s="24"/>
      <c r="C27" s="25" t="s">
        <v>10</v>
      </c>
      <c r="D27" s="24"/>
      <c r="E27" s="24"/>
      <c r="F27" s="29"/>
      <c r="G27" s="29"/>
      <c r="H27" s="23" t="s">
        <v>12</v>
      </c>
    </row>
    <row r="28" spans="1:8" x14ac:dyDescent="0.2">
      <c r="A28" s="24"/>
      <c r="B28" s="24"/>
      <c r="C28" s="25" t="s">
        <v>11</v>
      </c>
      <c r="D28" s="24"/>
      <c r="E28" s="24" t="s">
        <v>12</v>
      </c>
      <c r="F28" s="26" t="s">
        <v>13</v>
      </c>
      <c r="G28" s="27">
        <v>0</v>
      </c>
      <c r="H28" s="23" t="s">
        <v>12</v>
      </c>
    </row>
    <row r="29" spans="1:8" x14ac:dyDescent="0.2">
      <c r="A29" s="24"/>
      <c r="B29" s="24"/>
      <c r="C29" s="28"/>
      <c r="D29" s="24"/>
      <c r="E29" s="24"/>
      <c r="F29" s="29"/>
      <c r="G29" s="29"/>
      <c r="H29" s="23" t="s">
        <v>12</v>
      </c>
    </row>
    <row r="30" spans="1:8" x14ac:dyDescent="0.2">
      <c r="A30" s="24"/>
      <c r="B30" s="24"/>
      <c r="C30" s="25" t="s">
        <v>76</v>
      </c>
      <c r="D30" s="24"/>
      <c r="E30" s="24"/>
      <c r="F30" s="24"/>
      <c r="G30" s="24"/>
      <c r="H30" s="23" t="s">
        <v>12</v>
      </c>
    </row>
    <row r="31" spans="1:8" x14ac:dyDescent="0.2">
      <c r="A31" s="24"/>
      <c r="B31" s="24"/>
      <c r="C31" s="25" t="s">
        <v>11</v>
      </c>
      <c r="D31" s="24"/>
      <c r="E31" s="24" t="s">
        <v>12</v>
      </c>
      <c r="F31" s="26" t="s">
        <v>13</v>
      </c>
      <c r="G31" s="27">
        <v>0</v>
      </c>
      <c r="H31" s="23" t="s">
        <v>12</v>
      </c>
    </row>
    <row r="32" spans="1:8" x14ac:dyDescent="0.2">
      <c r="A32" s="24"/>
      <c r="B32" s="24"/>
      <c r="C32" s="28"/>
      <c r="D32" s="24"/>
      <c r="E32" s="24"/>
      <c r="F32" s="29"/>
      <c r="G32" s="29"/>
      <c r="H32" s="23" t="s">
        <v>12</v>
      </c>
    </row>
    <row r="33" spans="1:8" x14ac:dyDescent="0.2">
      <c r="A33" s="24"/>
      <c r="B33" s="24"/>
      <c r="C33" s="25" t="s">
        <v>77</v>
      </c>
      <c r="D33" s="24"/>
      <c r="E33" s="24"/>
      <c r="F33" s="24"/>
      <c r="G33" s="24"/>
      <c r="H33" s="23" t="s">
        <v>12</v>
      </c>
    </row>
    <row r="34" spans="1:8" x14ac:dyDescent="0.2">
      <c r="A34" s="31">
        <v>1</v>
      </c>
      <c r="B34" s="32" t="s">
        <v>149</v>
      </c>
      <c r="C34" s="32" t="s">
        <v>150</v>
      </c>
      <c r="D34" s="32" t="s">
        <v>80</v>
      </c>
      <c r="E34" s="33">
        <v>5000000</v>
      </c>
      <c r="F34" s="34">
        <v>5044.0749999999998</v>
      </c>
      <c r="G34" s="35">
        <v>2.44593E-2</v>
      </c>
      <c r="H34" s="23">
        <v>5.6726000000000001</v>
      </c>
    </row>
    <row r="35" spans="1:8" x14ac:dyDescent="0.2">
      <c r="A35" s="31">
        <v>2</v>
      </c>
      <c r="B35" s="32" t="s">
        <v>151</v>
      </c>
      <c r="C35" s="32" t="s">
        <v>152</v>
      </c>
      <c r="D35" s="32" t="s">
        <v>80</v>
      </c>
      <c r="E35" s="33">
        <v>2500000</v>
      </c>
      <c r="F35" s="34">
        <v>2516.1975000000002</v>
      </c>
      <c r="G35" s="35">
        <v>1.220133E-2</v>
      </c>
      <c r="H35" s="23">
        <v>5.6473000000000004</v>
      </c>
    </row>
    <row r="36" spans="1:8" x14ac:dyDescent="0.2">
      <c r="A36" s="24"/>
      <c r="B36" s="24"/>
      <c r="C36" s="25" t="s">
        <v>11</v>
      </c>
      <c r="D36" s="24"/>
      <c r="E36" s="24" t="s">
        <v>12</v>
      </c>
      <c r="F36" s="30">
        <v>7560.2725</v>
      </c>
      <c r="G36" s="27">
        <v>3.666063E-2</v>
      </c>
      <c r="H36" s="23" t="s">
        <v>12</v>
      </c>
    </row>
    <row r="37" spans="1:8" x14ac:dyDescent="0.2">
      <c r="A37" s="24"/>
      <c r="B37" s="24"/>
      <c r="C37" s="28"/>
      <c r="D37" s="24"/>
      <c r="E37" s="24"/>
      <c r="F37" s="29"/>
      <c r="G37" s="29"/>
      <c r="H37" s="23" t="s">
        <v>12</v>
      </c>
    </row>
    <row r="38" spans="1:8" x14ac:dyDescent="0.2">
      <c r="A38" s="24"/>
      <c r="B38" s="24"/>
      <c r="C38" s="25" t="s">
        <v>91</v>
      </c>
      <c r="D38" s="24"/>
      <c r="E38" s="24"/>
      <c r="F38" s="29"/>
      <c r="G38" s="29"/>
      <c r="H38" s="23" t="s">
        <v>12</v>
      </c>
    </row>
    <row r="39" spans="1:8" x14ac:dyDescent="0.2">
      <c r="A39" s="24"/>
      <c r="B39" s="24"/>
      <c r="C39" s="25" t="s">
        <v>11</v>
      </c>
      <c r="D39" s="24"/>
      <c r="E39" s="24" t="s">
        <v>12</v>
      </c>
      <c r="F39" s="26" t="s">
        <v>13</v>
      </c>
      <c r="G39" s="27">
        <v>0</v>
      </c>
      <c r="H39" s="23" t="s">
        <v>12</v>
      </c>
    </row>
    <row r="40" spans="1:8" x14ac:dyDescent="0.2">
      <c r="A40" s="24"/>
      <c r="B40" s="24"/>
      <c r="C40" s="28"/>
      <c r="D40" s="24"/>
      <c r="E40" s="24"/>
      <c r="F40" s="29"/>
      <c r="G40" s="29"/>
      <c r="H40" s="23" t="s">
        <v>12</v>
      </c>
    </row>
    <row r="41" spans="1:8" x14ac:dyDescent="0.2">
      <c r="A41" s="24"/>
      <c r="B41" s="24"/>
      <c r="C41" s="25" t="s">
        <v>92</v>
      </c>
      <c r="D41" s="24"/>
      <c r="E41" s="24"/>
      <c r="F41" s="30">
        <v>7560.2725</v>
      </c>
      <c r="G41" s="27">
        <v>3.666063E-2</v>
      </c>
      <c r="H41" s="23" t="s">
        <v>12</v>
      </c>
    </row>
    <row r="42" spans="1:8" x14ac:dyDescent="0.2">
      <c r="A42" s="24"/>
      <c r="B42" s="24"/>
      <c r="C42" s="28"/>
      <c r="D42" s="24"/>
      <c r="E42" s="24"/>
      <c r="F42" s="29"/>
      <c r="G42" s="29"/>
      <c r="H42" s="23" t="s">
        <v>12</v>
      </c>
    </row>
    <row r="43" spans="1:8" x14ac:dyDescent="0.2">
      <c r="A43" s="24"/>
      <c r="B43" s="24"/>
      <c r="C43" s="25" t="s">
        <v>93</v>
      </c>
      <c r="D43" s="24"/>
      <c r="E43" s="24"/>
      <c r="F43" s="29"/>
      <c r="G43" s="29"/>
      <c r="H43" s="23" t="s">
        <v>12</v>
      </c>
    </row>
    <row r="44" spans="1:8" x14ac:dyDescent="0.2">
      <c r="A44" s="24"/>
      <c r="B44" s="24"/>
      <c r="C44" s="25" t="s">
        <v>94</v>
      </c>
      <c r="D44" s="24"/>
      <c r="E44" s="24"/>
      <c r="F44" s="29"/>
      <c r="G44" s="29"/>
      <c r="H44" s="23" t="s">
        <v>12</v>
      </c>
    </row>
    <row r="45" spans="1:8" x14ac:dyDescent="0.2">
      <c r="A45" s="31">
        <v>1</v>
      </c>
      <c r="B45" s="32" t="s">
        <v>153</v>
      </c>
      <c r="C45" s="32" t="s">
        <v>154</v>
      </c>
      <c r="D45" s="32" t="s">
        <v>97</v>
      </c>
      <c r="E45" s="33">
        <v>3200</v>
      </c>
      <c r="F45" s="34">
        <v>15864.16</v>
      </c>
      <c r="G45" s="35">
        <v>7.6927129999999996E-2</v>
      </c>
      <c r="H45" s="23">
        <v>6.6497000000000002</v>
      </c>
    </row>
    <row r="46" spans="1:8" x14ac:dyDescent="0.2">
      <c r="A46" s="31">
        <v>2</v>
      </c>
      <c r="B46" s="32" t="s">
        <v>155</v>
      </c>
      <c r="C46" s="32" t="s">
        <v>156</v>
      </c>
      <c r="D46" s="32" t="s">
        <v>97</v>
      </c>
      <c r="E46" s="33">
        <v>2000</v>
      </c>
      <c r="F46" s="34">
        <v>9809.31</v>
      </c>
      <c r="G46" s="35">
        <v>4.756647E-2</v>
      </c>
      <c r="H46" s="23">
        <v>7.1675000000000004</v>
      </c>
    </row>
    <row r="47" spans="1:8" x14ac:dyDescent="0.2">
      <c r="A47" s="31">
        <v>3</v>
      </c>
      <c r="B47" s="32" t="s">
        <v>157</v>
      </c>
      <c r="C47" s="32" t="s">
        <v>158</v>
      </c>
      <c r="D47" s="32" t="s">
        <v>97</v>
      </c>
      <c r="E47" s="33">
        <v>2000</v>
      </c>
      <c r="F47" s="34">
        <v>9764.6</v>
      </c>
      <c r="G47" s="35">
        <v>4.7349670000000003E-2</v>
      </c>
      <c r="H47" s="23">
        <v>7.2125000000000004</v>
      </c>
    </row>
    <row r="48" spans="1:8" x14ac:dyDescent="0.2">
      <c r="A48" s="31">
        <v>4</v>
      </c>
      <c r="B48" s="32" t="s">
        <v>159</v>
      </c>
      <c r="C48" s="32" t="s">
        <v>160</v>
      </c>
      <c r="D48" s="32" t="s">
        <v>97</v>
      </c>
      <c r="E48" s="33">
        <v>1000</v>
      </c>
      <c r="F48" s="34">
        <v>4958.6949999999997</v>
      </c>
      <c r="G48" s="35">
        <v>2.4045279999999999E-2</v>
      </c>
      <c r="H48" s="23">
        <v>6.6098999999999997</v>
      </c>
    </row>
    <row r="49" spans="1:8" x14ac:dyDescent="0.2">
      <c r="A49" s="31">
        <v>5</v>
      </c>
      <c r="B49" s="32" t="s">
        <v>161</v>
      </c>
      <c r="C49" s="32" t="s">
        <v>162</v>
      </c>
      <c r="D49" s="32" t="s">
        <v>163</v>
      </c>
      <c r="E49" s="33">
        <v>1000</v>
      </c>
      <c r="F49" s="34">
        <v>4879.9949999999999</v>
      </c>
      <c r="G49" s="35">
        <v>2.366366E-2</v>
      </c>
      <c r="H49" s="23">
        <v>7.2385999999999999</v>
      </c>
    </row>
    <row r="50" spans="1:8" x14ac:dyDescent="0.2">
      <c r="A50" s="31">
        <v>6</v>
      </c>
      <c r="B50" s="32" t="s">
        <v>164</v>
      </c>
      <c r="C50" s="32" t="s">
        <v>165</v>
      </c>
      <c r="D50" s="32" t="s">
        <v>97</v>
      </c>
      <c r="E50" s="33">
        <v>1000</v>
      </c>
      <c r="F50" s="34">
        <v>4877.79</v>
      </c>
      <c r="G50" s="35">
        <v>2.3652960000000001E-2</v>
      </c>
      <c r="H50" s="23">
        <v>7.375</v>
      </c>
    </row>
    <row r="51" spans="1:8" x14ac:dyDescent="0.2">
      <c r="A51" s="31">
        <v>7</v>
      </c>
      <c r="B51" s="32" t="s">
        <v>166</v>
      </c>
      <c r="C51" s="32" t="s">
        <v>167</v>
      </c>
      <c r="D51" s="32" t="s">
        <v>97</v>
      </c>
      <c r="E51" s="33">
        <v>1000</v>
      </c>
      <c r="F51" s="34">
        <v>4793.58</v>
      </c>
      <c r="G51" s="35">
        <v>2.3244620000000001E-2</v>
      </c>
      <c r="H51" s="23">
        <v>7.08</v>
      </c>
    </row>
    <row r="52" spans="1:8" x14ac:dyDescent="0.2">
      <c r="A52" s="31">
        <v>8</v>
      </c>
      <c r="B52" s="32" t="s">
        <v>168</v>
      </c>
      <c r="C52" s="32" t="s">
        <v>169</v>
      </c>
      <c r="D52" s="32" t="s">
        <v>163</v>
      </c>
      <c r="E52" s="33">
        <v>1000</v>
      </c>
      <c r="F52" s="34">
        <v>4787.3149999999996</v>
      </c>
      <c r="G52" s="35">
        <v>2.3214240000000001E-2</v>
      </c>
      <c r="H52" s="23">
        <v>7.1436000000000002</v>
      </c>
    </row>
    <row r="53" spans="1:8" x14ac:dyDescent="0.2">
      <c r="A53" s="31">
        <v>9</v>
      </c>
      <c r="B53" s="32" t="s">
        <v>170</v>
      </c>
      <c r="C53" s="32" t="s">
        <v>171</v>
      </c>
      <c r="D53" s="32" t="s">
        <v>97</v>
      </c>
      <c r="E53" s="33">
        <v>1000</v>
      </c>
      <c r="F53" s="34">
        <v>4760.76</v>
      </c>
      <c r="G53" s="35">
        <v>2.308547E-2</v>
      </c>
      <c r="H53" s="23">
        <v>7.165</v>
      </c>
    </row>
    <row r="54" spans="1:8" x14ac:dyDescent="0.2">
      <c r="A54" s="31">
        <v>10</v>
      </c>
      <c r="B54" s="32" t="s">
        <v>172</v>
      </c>
      <c r="C54" s="32" t="s">
        <v>173</v>
      </c>
      <c r="D54" s="32" t="s">
        <v>174</v>
      </c>
      <c r="E54" s="33">
        <v>900</v>
      </c>
      <c r="F54" s="34">
        <v>4400.8649999999998</v>
      </c>
      <c r="G54" s="35">
        <v>2.13403E-2</v>
      </c>
      <c r="H54" s="23">
        <v>7.2125000000000004</v>
      </c>
    </row>
    <row r="55" spans="1:8" ht="25.5" x14ac:dyDescent="0.2">
      <c r="A55" s="31">
        <v>11</v>
      </c>
      <c r="B55" s="32" t="s">
        <v>175</v>
      </c>
      <c r="C55" s="32" t="s">
        <v>176</v>
      </c>
      <c r="D55" s="32" t="s">
        <v>97</v>
      </c>
      <c r="E55" s="33">
        <v>800</v>
      </c>
      <c r="F55" s="34">
        <v>3981.424</v>
      </c>
      <c r="G55" s="35">
        <v>1.9306380000000001E-2</v>
      </c>
      <c r="H55" s="23">
        <v>6.5505000000000004</v>
      </c>
    </row>
    <row r="56" spans="1:8" x14ac:dyDescent="0.2">
      <c r="A56" s="31">
        <v>12</v>
      </c>
      <c r="B56" s="32" t="s">
        <v>177</v>
      </c>
      <c r="C56" s="32" t="s">
        <v>178</v>
      </c>
      <c r="D56" s="32" t="s">
        <v>174</v>
      </c>
      <c r="E56" s="33">
        <v>800</v>
      </c>
      <c r="F56" s="34">
        <v>3920.212</v>
      </c>
      <c r="G56" s="35">
        <v>1.9009560000000002E-2</v>
      </c>
      <c r="H56" s="23">
        <v>7.2125000000000004</v>
      </c>
    </row>
    <row r="57" spans="1:8" x14ac:dyDescent="0.2">
      <c r="A57" s="31">
        <v>13</v>
      </c>
      <c r="B57" s="32" t="s">
        <v>179</v>
      </c>
      <c r="C57" s="32" t="s">
        <v>180</v>
      </c>
      <c r="D57" s="32" t="s">
        <v>163</v>
      </c>
      <c r="E57" s="33">
        <v>800</v>
      </c>
      <c r="F57" s="34">
        <v>3780.8040000000001</v>
      </c>
      <c r="G57" s="35">
        <v>1.8333550000000001E-2</v>
      </c>
      <c r="H57" s="23">
        <v>7.125</v>
      </c>
    </row>
    <row r="58" spans="1:8" ht="25.5" x14ac:dyDescent="0.2">
      <c r="A58" s="31">
        <v>14</v>
      </c>
      <c r="B58" s="32" t="s">
        <v>181</v>
      </c>
      <c r="C58" s="32" t="s">
        <v>182</v>
      </c>
      <c r="D58" s="32" t="s">
        <v>97</v>
      </c>
      <c r="E58" s="33">
        <v>800</v>
      </c>
      <c r="F58" s="34">
        <v>3770.36</v>
      </c>
      <c r="G58" s="35">
        <v>1.8282909999999999E-2</v>
      </c>
      <c r="H58" s="23">
        <v>7.2649999999999997</v>
      </c>
    </row>
    <row r="59" spans="1:8" x14ac:dyDescent="0.2">
      <c r="A59" s="31">
        <v>15</v>
      </c>
      <c r="B59" s="32" t="s">
        <v>183</v>
      </c>
      <c r="C59" s="32" t="s">
        <v>184</v>
      </c>
      <c r="D59" s="32" t="s">
        <v>163</v>
      </c>
      <c r="E59" s="33">
        <v>800</v>
      </c>
      <c r="F59" s="34">
        <v>3766.904</v>
      </c>
      <c r="G59" s="35">
        <v>1.8266149999999998E-2</v>
      </c>
      <c r="H59" s="23">
        <v>7.125</v>
      </c>
    </row>
    <row r="60" spans="1:8" ht="25.5" x14ac:dyDescent="0.2">
      <c r="A60" s="31">
        <v>16</v>
      </c>
      <c r="B60" s="32" t="s">
        <v>185</v>
      </c>
      <c r="C60" s="32" t="s">
        <v>186</v>
      </c>
      <c r="D60" s="32" t="s">
        <v>97</v>
      </c>
      <c r="E60" s="33">
        <v>800</v>
      </c>
      <c r="F60" s="34">
        <v>3735.1280000000002</v>
      </c>
      <c r="G60" s="35">
        <v>1.8112070000000001E-2</v>
      </c>
      <c r="H60" s="23">
        <v>7.17</v>
      </c>
    </row>
    <row r="61" spans="1:8" x14ac:dyDescent="0.2">
      <c r="A61" s="31">
        <v>17</v>
      </c>
      <c r="B61" s="32" t="s">
        <v>187</v>
      </c>
      <c r="C61" s="32" t="s">
        <v>188</v>
      </c>
      <c r="D61" s="32" t="s">
        <v>97</v>
      </c>
      <c r="E61" s="33">
        <v>500</v>
      </c>
      <c r="F61" s="34">
        <v>2490.0949999999998</v>
      </c>
      <c r="G61" s="35">
        <v>1.207476E-2</v>
      </c>
      <c r="H61" s="23">
        <v>6.6002000000000001</v>
      </c>
    </row>
    <row r="62" spans="1:8" x14ac:dyDescent="0.2">
      <c r="A62" s="31">
        <v>18</v>
      </c>
      <c r="B62" s="32" t="s">
        <v>189</v>
      </c>
      <c r="C62" s="32" t="s">
        <v>190</v>
      </c>
      <c r="D62" s="32" t="s">
        <v>97</v>
      </c>
      <c r="E62" s="33">
        <v>500</v>
      </c>
      <c r="F62" s="34">
        <v>2483.66</v>
      </c>
      <c r="G62" s="35">
        <v>1.204355E-2</v>
      </c>
      <c r="H62" s="23">
        <v>6.6702000000000004</v>
      </c>
    </row>
    <row r="63" spans="1:8" x14ac:dyDescent="0.2">
      <c r="A63" s="31">
        <v>19</v>
      </c>
      <c r="B63" s="32" t="s">
        <v>191</v>
      </c>
      <c r="C63" s="32" t="s">
        <v>192</v>
      </c>
      <c r="D63" s="32" t="s">
        <v>97</v>
      </c>
      <c r="E63" s="33">
        <v>500</v>
      </c>
      <c r="F63" s="34">
        <v>2448.0425</v>
      </c>
      <c r="G63" s="35">
        <v>1.1870840000000001E-2</v>
      </c>
      <c r="H63" s="23">
        <v>7.24</v>
      </c>
    </row>
    <row r="64" spans="1:8" x14ac:dyDescent="0.2">
      <c r="A64" s="31">
        <v>20</v>
      </c>
      <c r="B64" s="32" t="s">
        <v>193</v>
      </c>
      <c r="C64" s="32" t="s">
        <v>194</v>
      </c>
      <c r="D64" s="32" t="s">
        <v>97</v>
      </c>
      <c r="E64" s="33">
        <v>500</v>
      </c>
      <c r="F64" s="34">
        <v>2436.6174999999998</v>
      </c>
      <c r="G64" s="35">
        <v>1.181544E-2</v>
      </c>
      <c r="H64" s="23">
        <v>7.3036000000000003</v>
      </c>
    </row>
    <row r="65" spans="1:8" x14ac:dyDescent="0.2">
      <c r="A65" s="31">
        <v>21</v>
      </c>
      <c r="B65" s="32" t="s">
        <v>195</v>
      </c>
      <c r="C65" s="32" t="s">
        <v>196</v>
      </c>
      <c r="D65" s="32" t="s">
        <v>97</v>
      </c>
      <c r="E65" s="33">
        <v>500</v>
      </c>
      <c r="F65" s="34">
        <v>2361.8575000000001</v>
      </c>
      <c r="G65" s="35">
        <v>1.145292E-2</v>
      </c>
      <c r="H65" s="23">
        <v>7.14</v>
      </c>
    </row>
    <row r="66" spans="1:8" x14ac:dyDescent="0.2">
      <c r="A66" s="31">
        <v>22</v>
      </c>
      <c r="B66" s="32" t="s">
        <v>197</v>
      </c>
      <c r="C66" s="32" t="s">
        <v>198</v>
      </c>
      <c r="D66" s="32" t="s">
        <v>97</v>
      </c>
      <c r="E66" s="33">
        <v>500</v>
      </c>
      <c r="F66" s="34">
        <v>2354.7624999999998</v>
      </c>
      <c r="G66" s="35">
        <v>1.141851E-2</v>
      </c>
      <c r="H66" s="23">
        <v>7.58</v>
      </c>
    </row>
    <row r="67" spans="1:8" ht="25.5" x14ac:dyDescent="0.2">
      <c r="A67" s="31">
        <v>23</v>
      </c>
      <c r="B67" s="32" t="s">
        <v>199</v>
      </c>
      <c r="C67" s="32" t="s">
        <v>200</v>
      </c>
      <c r="D67" s="32" t="s">
        <v>97</v>
      </c>
      <c r="E67" s="33">
        <v>500</v>
      </c>
      <c r="F67" s="34">
        <v>2351.1824999999999</v>
      </c>
      <c r="G67" s="35">
        <v>1.1401150000000001E-2</v>
      </c>
      <c r="H67" s="23">
        <v>7.2649999999999997</v>
      </c>
    </row>
    <row r="68" spans="1:8" x14ac:dyDescent="0.2">
      <c r="A68" s="31">
        <v>24</v>
      </c>
      <c r="B68" s="32" t="s">
        <v>201</v>
      </c>
      <c r="C68" s="32" t="s">
        <v>202</v>
      </c>
      <c r="D68" s="32" t="s">
        <v>97</v>
      </c>
      <c r="E68" s="33">
        <v>200</v>
      </c>
      <c r="F68" s="34">
        <v>944.91800000000001</v>
      </c>
      <c r="G68" s="35">
        <v>4.58202E-3</v>
      </c>
      <c r="H68" s="23">
        <v>7.14</v>
      </c>
    </row>
    <row r="69" spans="1:8" x14ac:dyDescent="0.2">
      <c r="A69" s="24"/>
      <c r="B69" s="24"/>
      <c r="C69" s="25" t="s">
        <v>11</v>
      </c>
      <c r="D69" s="24"/>
      <c r="E69" s="24" t="s">
        <v>12</v>
      </c>
      <c r="F69" s="30">
        <v>109723.03750000001</v>
      </c>
      <c r="G69" s="27">
        <v>0.53205961000000002</v>
      </c>
      <c r="H69" s="23" t="s">
        <v>12</v>
      </c>
    </row>
    <row r="70" spans="1:8" x14ac:dyDescent="0.2">
      <c r="A70" s="24"/>
      <c r="B70" s="24"/>
      <c r="C70" s="28"/>
      <c r="D70" s="24"/>
      <c r="E70" s="24"/>
      <c r="F70" s="29"/>
      <c r="G70" s="29"/>
      <c r="H70" s="23" t="s">
        <v>12</v>
      </c>
    </row>
    <row r="71" spans="1:8" x14ac:dyDescent="0.2">
      <c r="A71" s="24"/>
      <c r="B71" s="24"/>
      <c r="C71" s="25" t="s">
        <v>98</v>
      </c>
      <c r="D71" s="24"/>
      <c r="E71" s="24"/>
      <c r="F71" s="29"/>
      <c r="G71" s="29"/>
      <c r="H71" s="23" t="s">
        <v>12</v>
      </c>
    </row>
    <row r="72" spans="1:8" ht="25.5" x14ac:dyDescent="0.2">
      <c r="A72" s="31">
        <v>1</v>
      </c>
      <c r="B72" s="32" t="s">
        <v>203</v>
      </c>
      <c r="C72" s="32" t="s">
        <v>204</v>
      </c>
      <c r="D72" s="32" t="s">
        <v>97</v>
      </c>
      <c r="E72" s="33">
        <v>1500</v>
      </c>
      <c r="F72" s="34">
        <v>7321.7174999999997</v>
      </c>
      <c r="G72" s="35">
        <v>3.5503850000000003E-2</v>
      </c>
      <c r="H72" s="23">
        <v>7.2851999999999997</v>
      </c>
    </row>
    <row r="73" spans="1:8" x14ac:dyDescent="0.2">
      <c r="A73" s="31">
        <v>2</v>
      </c>
      <c r="B73" s="32" t="s">
        <v>205</v>
      </c>
      <c r="C73" s="32" t="s">
        <v>206</v>
      </c>
      <c r="D73" s="32" t="s">
        <v>97</v>
      </c>
      <c r="E73" s="33">
        <v>1000</v>
      </c>
      <c r="F73" s="34">
        <v>4970.2849999999999</v>
      </c>
      <c r="G73" s="35">
        <v>2.4101480000000002E-2</v>
      </c>
      <c r="H73" s="23">
        <v>7.04</v>
      </c>
    </row>
    <row r="74" spans="1:8" x14ac:dyDescent="0.2">
      <c r="A74" s="31">
        <v>3</v>
      </c>
      <c r="B74" s="32" t="s">
        <v>207</v>
      </c>
      <c r="C74" s="32" t="s">
        <v>208</v>
      </c>
      <c r="D74" s="32" t="s">
        <v>97</v>
      </c>
      <c r="E74" s="33">
        <v>1000</v>
      </c>
      <c r="F74" s="34">
        <v>4959.8900000000003</v>
      </c>
      <c r="G74" s="35">
        <v>2.4051079999999999E-2</v>
      </c>
      <c r="H74" s="23">
        <v>7.3799000000000001</v>
      </c>
    </row>
    <row r="75" spans="1:8" x14ac:dyDescent="0.2">
      <c r="A75" s="31">
        <v>4</v>
      </c>
      <c r="B75" s="32" t="s">
        <v>209</v>
      </c>
      <c r="C75" s="32" t="s">
        <v>210</v>
      </c>
      <c r="D75" s="32" t="s">
        <v>97</v>
      </c>
      <c r="E75" s="33">
        <v>1000</v>
      </c>
      <c r="F75" s="34">
        <v>4956.13</v>
      </c>
      <c r="G75" s="35">
        <v>2.403284E-2</v>
      </c>
      <c r="H75" s="23">
        <v>6.8749000000000002</v>
      </c>
    </row>
    <row r="76" spans="1:8" x14ac:dyDescent="0.2">
      <c r="A76" s="31">
        <v>5</v>
      </c>
      <c r="B76" s="32" t="s">
        <v>211</v>
      </c>
      <c r="C76" s="32" t="s">
        <v>212</v>
      </c>
      <c r="D76" s="32" t="s">
        <v>97</v>
      </c>
      <c r="E76" s="33">
        <v>1000</v>
      </c>
      <c r="F76" s="34">
        <v>4780.0649999999996</v>
      </c>
      <c r="G76" s="35">
        <v>2.3179080000000001E-2</v>
      </c>
      <c r="H76" s="23">
        <v>7.5650000000000004</v>
      </c>
    </row>
    <row r="77" spans="1:8" x14ac:dyDescent="0.2">
      <c r="A77" s="31">
        <v>6</v>
      </c>
      <c r="B77" s="32" t="s">
        <v>213</v>
      </c>
      <c r="C77" s="32" t="s">
        <v>214</v>
      </c>
      <c r="D77" s="32" t="s">
        <v>97</v>
      </c>
      <c r="E77" s="33">
        <v>800</v>
      </c>
      <c r="F77" s="34">
        <v>3976.6320000000001</v>
      </c>
      <c r="G77" s="35">
        <v>1.9283149999999999E-2</v>
      </c>
      <c r="H77" s="23">
        <v>7.15</v>
      </c>
    </row>
    <row r="78" spans="1:8" x14ac:dyDescent="0.2">
      <c r="A78" s="31">
        <v>7</v>
      </c>
      <c r="B78" s="32" t="s">
        <v>215</v>
      </c>
      <c r="C78" s="32" t="s">
        <v>216</v>
      </c>
      <c r="D78" s="32" t="s">
        <v>97</v>
      </c>
      <c r="E78" s="33">
        <v>700</v>
      </c>
      <c r="F78" s="34">
        <v>3481.7719999999999</v>
      </c>
      <c r="G78" s="35">
        <v>1.6883510000000001E-2</v>
      </c>
      <c r="H78" s="23">
        <v>7.3501000000000003</v>
      </c>
    </row>
    <row r="79" spans="1:8" ht="25.5" x14ac:dyDescent="0.2">
      <c r="A79" s="31">
        <v>8</v>
      </c>
      <c r="B79" s="32" t="s">
        <v>217</v>
      </c>
      <c r="C79" s="32" t="s">
        <v>218</v>
      </c>
      <c r="D79" s="32" t="s">
        <v>97</v>
      </c>
      <c r="E79" s="33">
        <v>700</v>
      </c>
      <c r="F79" s="34">
        <v>3416.2939999999999</v>
      </c>
      <c r="G79" s="35">
        <v>1.6566000000000001E-2</v>
      </c>
      <c r="H79" s="23">
        <v>7.8449999999999998</v>
      </c>
    </row>
    <row r="80" spans="1:8" x14ac:dyDescent="0.2">
      <c r="A80" s="31">
        <v>9</v>
      </c>
      <c r="B80" s="32" t="s">
        <v>219</v>
      </c>
      <c r="C80" s="32" t="s">
        <v>220</v>
      </c>
      <c r="D80" s="32" t="s">
        <v>97</v>
      </c>
      <c r="E80" s="33">
        <v>500</v>
      </c>
      <c r="F80" s="34">
        <v>2492.355</v>
      </c>
      <c r="G80" s="35">
        <v>1.2085719999999999E-2</v>
      </c>
      <c r="H80" s="23">
        <v>6.585</v>
      </c>
    </row>
    <row r="81" spans="1:8" x14ac:dyDescent="0.2">
      <c r="A81" s="31">
        <v>10</v>
      </c>
      <c r="B81" s="32" t="s">
        <v>221</v>
      </c>
      <c r="C81" s="32" t="s">
        <v>222</v>
      </c>
      <c r="D81" s="32" t="s">
        <v>97</v>
      </c>
      <c r="E81" s="33">
        <v>500</v>
      </c>
      <c r="F81" s="34">
        <v>2487.6925000000001</v>
      </c>
      <c r="G81" s="35">
        <v>1.206311E-2</v>
      </c>
      <c r="H81" s="23">
        <v>7.5250000000000004</v>
      </c>
    </row>
    <row r="82" spans="1:8" x14ac:dyDescent="0.2">
      <c r="A82" s="31">
        <v>11</v>
      </c>
      <c r="B82" s="32" t="s">
        <v>223</v>
      </c>
      <c r="C82" s="32" t="s">
        <v>224</v>
      </c>
      <c r="D82" s="32" t="s">
        <v>97</v>
      </c>
      <c r="E82" s="33">
        <v>500</v>
      </c>
      <c r="F82" s="34">
        <v>2487.1574999999998</v>
      </c>
      <c r="G82" s="35">
        <v>1.206051E-2</v>
      </c>
      <c r="H82" s="23">
        <v>7.2496999999999998</v>
      </c>
    </row>
    <row r="83" spans="1:8" x14ac:dyDescent="0.2">
      <c r="A83" s="31">
        <v>12</v>
      </c>
      <c r="B83" s="32" t="s">
        <v>225</v>
      </c>
      <c r="C83" s="32" t="s">
        <v>226</v>
      </c>
      <c r="D83" s="32" t="s">
        <v>97</v>
      </c>
      <c r="E83" s="33">
        <v>500</v>
      </c>
      <c r="F83" s="34">
        <v>2477.23</v>
      </c>
      <c r="G83" s="35">
        <v>1.201237E-2</v>
      </c>
      <c r="H83" s="23">
        <v>7.625</v>
      </c>
    </row>
    <row r="84" spans="1:8" x14ac:dyDescent="0.2">
      <c r="A84" s="31">
        <v>13</v>
      </c>
      <c r="B84" s="32" t="s">
        <v>227</v>
      </c>
      <c r="C84" s="32" t="s">
        <v>228</v>
      </c>
      <c r="D84" s="32" t="s">
        <v>97</v>
      </c>
      <c r="E84" s="33">
        <v>500</v>
      </c>
      <c r="F84" s="34">
        <v>2445.3150000000001</v>
      </c>
      <c r="G84" s="35">
        <v>1.1857609999999999E-2</v>
      </c>
      <c r="H84" s="23">
        <v>7.9249999999999998</v>
      </c>
    </row>
    <row r="85" spans="1:8" x14ac:dyDescent="0.2">
      <c r="A85" s="31">
        <v>14</v>
      </c>
      <c r="B85" s="32" t="s">
        <v>229</v>
      </c>
      <c r="C85" s="32" t="s">
        <v>230</v>
      </c>
      <c r="D85" s="32" t="s">
        <v>97</v>
      </c>
      <c r="E85" s="33">
        <v>500</v>
      </c>
      <c r="F85" s="34">
        <v>2440.7874999999999</v>
      </c>
      <c r="G85" s="35">
        <v>1.183566E-2</v>
      </c>
      <c r="H85" s="23">
        <v>8.0500000000000007</v>
      </c>
    </row>
    <row r="86" spans="1:8" ht="25.5" x14ac:dyDescent="0.2">
      <c r="A86" s="31">
        <v>15</v>
      </c>
      <c r="B86" s="32" t="s">
        <v>231</v>
      </c>
      <c r="C86" s="32" t="s">
        <v>232</v>
      </c>
      <c r="D86" s="32" t="s">
        <v>97</v>
      </c>
      <c r="E86" s="33">
        <v>500</v>
      </c>
      <c r="F86" s="34">
        <v>2306.5</v>
      </c>
      <c r="G86" s="35">
        <v>1.118448E-2</v>
      </c>
      <c r="H86" s="23">
        <v>8.65</v>
      </c>
    </row>
    <row r="87" spans="1:8" ht="25.5" x14ac:dyDescent="0.2">
      <c r="A87" s="31">
        <v>16</v>
      </c>
      <c r="B87" s="32" t="s">
        <v>233</v>
      </c>
      <c r="C87" s="32" t="s">
        <v>234</v>
      </c>
      <c r="D87" s="32" t="s">
        <v>97</v>
      </c>
      <c r="E87" s="33">
        <v>100</v>
      </c>
      <c r="F87" s="34">
        <v>488.452</v>
      </c>
      <c r="G87" s="35">
        <v>2.36856E-3</v>
      </c>
      <c r="H87" s="23">
        <v>7.8449999999999998</v>
      </c>
    </row>
    <row r="88" spans="1:8" x14ac:dyDescent="0.2">
      <c r="A88" s="24"/>
      <c r="B88" s="24"/>
      <c r="C88" s="25" t="s">
        <v>11</v>
      </c>
      <c r="D88" s="24"/>
      <c r="E88" s="24" t="s">
        <v>12</v>
      </c>
      <c r="F88" s="30">
        <v>55488.275000000001</v>
      </c>
      <c r="G88" s="27">
        <v>0.26906901</v>
      </c>
      <c r="H88" s="23" t="s">
        <v>12</v>
      </c>
    </row>
    <row r="89" spans="1:8" x14ac:dyDescent="0.2">
      <c r="A89" s="24"/>
      <c r="B89" s="24"/>
      <c r="C89" s="28"/>
      <c r="D89" s="24"/>
      <c r="E89" s="24"/>
      <c r="F89" s="29"/>
      <c r="G89" s="29"/>
      <c r="H89" s="23" t="s">
        <v>12</v>
      </c>
    </row>
    <row r="90" spans="1:8" x14ac:dyDescent="0.2">
      <c r="A90" s="24"/>
      <c r="B90" s="24"/>
      <c r="C90" s="25" t="s">
        <v>101</v>
      </c>
      <c r="D90" s="24"/>
      <c r="E90" s="24"/>
      <c r="F90" s="29"/>
      <c r="G90" s="29"/>
      <c r="H90" s="23" t="s">
        <v>12</v>
      </c>
    </row>
    <row r="91" spans="1:8" x14ac:dyDescent="0.2">
      <c r="A91" s="31">
        <v>1</v>
      </c>
      <c r="B91" s="32" t="s">
        <v>235</v>
      </c>
      <c r="C91" s="32" t="s">
        <v>236</v>
      </c>
      <c r="D91" s="32" t="s">
        <v>80</v>
      </c>
      <c r="E91" s="33">
        <v>7000000</v>
      </c>
      <c r="F91" s="34">
        <v>6864.5919999999996</v>
      </c>
      <c r="G91" s="35">
        <v>3.3287200000000003E-2</v>
      </c>
      <c r="H91" s="23">
        <v>5.5382999999999996</v>
      </c>
    </row>
    <row r="92" spans="1:8" x14ac:dyDescent="0.2">
      <c r="A92" s="24"/>
      <c r="B92" s="24"/>
      <c r="C92" s="25" t="s">
        <v>11</v>
      </c>
      <c r="D92" s="24"/>
      <c r="E92" s="24" t="s">
        <v>12</v>
      </c>
      <c r="F92" s="30">
        <v>6864.5919999999996</v>
      </c>
      <c r="G92" s="27">
        <v>3.3287200000000003E-2</v>
      </c>
      <c r="H92" s="23" t="s">
        <v>12</v>
      </c>
    </row>
    <row r="93" spans="1:8" x14ac:dyDescent="0.2">
      <c r="A93" s="24"/>
      <c r="B93" s="24"/>
      <c r="C93" s="28"/>
      <c r="D93" s="24"/>
      <c r="E93" s="24"/>
      <c r="F93" s="29"/>
      <c r="G93" s="29"/>
      <c r="H93" s="23" t="s">
        <v>12</v>
      </c>
    </row>
    <row r="94" spans="1:8" x14ac:dyDescent="0.2">
      <c r="A94" s="24"/>
      <c r="B94" s="24"/>
      <c r="C94" s="25" t="s">
        <v>102</v>
      </c>
      <c r="D94" s="24"/>
      <c r="E94" s="24"/>
      <c r="F94" s="29"/>
      <c r="G94" s="29"/>
      <c r="H94" s="23" t="s">
        <v>12</v>
      </c>
    </row>
    <row r="95" spans="1:8" x14ac:dyDescent="0.2">
      <c r="A95" s="31">
        <v>1</v>
      </c>
      <c r="B95" s="32"/>
      <c r="C95" s="32" t="s">
        <v>103</v>
      </c>
      <c r="D95" s="32"/>
      <c r="E95" s="36"/>
      <c r="F95" s="34">
        <v>26117.257040831999</v>
      </c>
      <c r="G95" s="35">
        <v>0.12664558000000001</v>
      </c>
      <c r="H95" s="23">
        <v>5.2</v>
      </c>
    </row>
    <row r="96" spans="1:8" x14ac:dyDescent="0.2">
      <c r="A96" s="24"/>
      <c r="B96" s="24"/>
      <c r="C96" s="25" t="s">
        <v>11</v>
      </c>
      <c r="D96" s="24"/>
      <c r="E96" s="24" t="s">
        <v>12</v>
      </c>
      <c r="F96" s="30">
        <v>26117.257040831999</v>
      </c>
      <c r="G96" s="27">
        <v>0.12664558000000001</v>
      </c>
      <c r="H96" s="23" t="s">
        <v>12</v>
      </c>
    </row>
    <row r="97" spans="1:15" x14ac:dyDescent="0.2">
      <c r="A97" s="24"/>
      <c r="B97" s="24"/>
      <c r="C97" s="28"/>
      <c r="D97" s="24"/>
      <c r="E97" s="24"/>
      <c r="F97" s="29"/>
      <c r="G97" s="29"/>
      <c r="H97" s="23" t="s">
        <v>12</v>
      </c>
    </row>
    <row r="98" spans="1:15" x14ac:dyDescent="0.2">
      <c r="A98" s="24"/>
      <c r="B98" s="24"/>
      <c r="C98" s="25" t="s">
        <v>104</v>
      </c>
      <c r="D98" s="24"/>
      <c r="E98" s="24"/>
      <c r="F98" s="30">
        <v>198193.16154083199</v>
      </c>
      <c r="G98" s="27">
        <v>0.96106139999999995</v>
      </c>
      <c r="H98" s="23" t="s">
        <v>12</v>
      </c>
    </row>
    <row r="99" spans="1:15" x14ac:dyDescent="0.2">
      <c r="A99" s="24"/>
      <c r="B99" s="24"/>
      <c r="C99" s="29"/>
      <c r="D99" s="24"/>
      <c r="E99" s="24"/>
      <c r="F99" s="24"/>
      <c r="G99" s="24"/>
      <c r="H99" s="23" t="s">
        <v>12</v>
      </c>
    </row>
    <row r="100" spans="1:15" x14ac:dyDescent="0.2">
      <c r="A100" s="24"/>
      <c r="B100" s="24"/>
      <c r="C100" s="25" t="s">
        <v>105</v>
      </c>
      <c r="D100" s="24"/>
      <c r="E100" s="24"/>
      <c r="F100" s="24"/>
      <c r="G100" s="24"/>
      <c r="H100" s="23" t="s">
        <v>12</v>
      </c>
    </row>
    <row r="101" spans="1:15" x14ac:dyDescent="0.2">
      <c r="A101" s="24"/>
      <c r="B101" s="24"/>
      <c r="C101" s="25" t="s">
        <v>106</v>
      </c>
      <c r="D101" s="24"/>
      <c r="E101" s="24"/>
      <c r="F101" s="24"/>
      <c r="G101" s="24"/>
      <c r="H101" s="23" t="s">
        <v>12</v>
      </c>
    </row>
    <row r="102" spans="1:15" x14ac:dyDescent="0.2">
      <c r="A102" s="24"/>
      <c r="B102" s="24"/>
      <c r="C102" s="25" t="s">
        <v>11</v>
      </c>
      <c r="D102" s="24"/>
      <c r="E102" s="24" t="s">
        <v>12</v>
      </c>
      <c r="F102" s="26" t="s">
        <v>13</v>
      </c>
      <c r="G102" s="27">
        <v>0</v>
      </c>
      <c r="H102" s="23" t="s">
        <v>12</v>
      </c>
    </row>
    <row r="103" spans="1:15" x14ac:dyDescent="0.2">
      <c r="A103" s="21"/>
      <c r="B103" s="21"/>
      <c r="C103" s="85"/>
      <c r="D103" s="21"/>
      <c r="E103" s="21"/>
      <c r="F103" s="49"/>
      <c r="G103" s="49"/>
      <c r="H103" s="23" t="s">
        <v>12</v>
      </c>
    </row>
    <row r="104" spans="1:15" x14ac:dyDescent="0.2">
      <c r="A104" s="21"/>
      <c r="B104" s="21"/>
      <c r="C104" s="22" t="s">
        <v>587</v>
      </c>
      <c r="D104" s="21"/>
      <c r="E104" s="21"/>
      <c r="F104" s="49"/>
      <c r="G104" s="49"/>
      <c r="H104" s="23" t="s">
        <v>12</v>
      </c>
      <c r="I104" s="66"/>
      <c r="J104" s="66"/>
      <c r="K104" s="66"/>
      <c r="L104" s="66"/>
      <c r="M104" s="86"/>
      <c r="N104" s="86"/>
      <c r="O104" s="86"/>
    </row>
    <row r="105" spans="1:15" x14ac:dyDescent="0.2">
      <c r="A105" s="87">
        <v>1</v>
      </c>
      <c r="B105" s="55" t="s">
        <v>107</v>
      </c>
      <c r="C105" s="55" t="s">
        <v>108</v>
      </c>
      <c r="D105" s="55"/>
      <c r="E105" s="88">
        <v>4185.0569999999998</v>
      </c>
      <c r="F105" s="89">
        <v>485.420840032</v>
      </c>
      <c r="G105" s="90">
        <v>2.3538600000000002E-3</v>
      </c>
      <c r="H105" s="23"/>
    </row>
    <row r="106" spans="1:15" x14ac:dyDescent="0.2">
      <c r="A106" s="21"/>
      <c r="B106" s="21"/>
      <c r="C106" s="22" t="s">
        <v>11</v>
      </c>
      <c r="D106" s="21"/>
      <c r="E106" s="21" t="s">
        <v>12</v>
      </c>
      <c r="F106" s="91">
        <f>SUM(F105)</f>
        <v>485.420840032</v>
      </c>
      <c r="G106" s="92">
        <f>SUM(G105)</f>
        <v>2.3538600000000002E-3</v>
      </c>
      <c r="H106" s="23" t="s">
        <v>12</v>
      </c>
    </row>
    <row r="107" spans="1:15" x14ac:dyDescent="0.2">
      <c r="A107" s="24"/>
      <c r="B107" s="24"/>
      <c r="C107" s="28"/>
      <c r="D107" s="24"/>
      <c r="E107" s="24"/>
      <c r="F107" s="29"/>
      <c r="G107" s="29"/>
      <c r="H107" s="23" t="s">
        <v>12</v>
      </c>
    </row>
    <row r="108" spans="1:15" x14ac:dyDescent="0.2">
      <c r="A108" s="24"/>
      <c r="B108" s="24"/>
      <c r="C108" s="25" t="s">
        <v>109</v>
      </c>
      <c r="D108" s="24"/>
      <c r="E108" s="24"/>
      <c r="F108" s="24"/>
      <c r="G108" s="24"/>
      <c r="H108" s="23" t="s">
        <v>12</v>
      </c>
    </row>
    <row r="109" spans="1:15" x14ac:dyDescent="0.2">
      <c r="A109" s="24"/>
      <c r="B109" s="24"/>
      <c r="C109" s="25" t="s">
        <v>110</v>
      </c>
      <c r="D109" s="24"/>
      <c r="E109" s="24"/>
      <c r="F109" s="24"/>
      <c r="G109" s="24"/>
      <c r="H109" s="23" t="s">
        <v>12</v>
      </c>
    </row>
    <row r="110" spans="1:15" x14ac:dyDescent="0.2">
      <c r="A110" s="24"/>
      <c r="B110" s="24"/>
      <c r="C110" s="25" t="s">
        <v>11</v>
      </c>
      <c r="D110" s="24"/>
      <c r="E110" s="24" t="s">
        <v>12</v>
      </c>
      <c r="F110" s="26" t="s">
        <v>13</v>
      </c>
      <c r="G110" s="27">
        <v>0</v>
      </c>
      <c r="H110" s="23" t="s">
        <v>12</v>
      </c>
    </row>
    <row r="111" spans="1:15" x14ac:dyDescent="0.2">
      <c r="A111" s="24"/>
      <c r="B111" s="24"/>
      <c r="C111" s="28"/>
      <c r="D111" s="24"/>
      <c r="E111" s="24"/>
      <c r="F111" s="29"/>
      <c r="G111" s="29"/>
      <c r="H111" s="23" t="s">
        <v>12</v>
      </c>
    </row>
    <row r="112" spans="1:15" x14ac:dyDescent="0.2">
      <c r="A112" s="24"/>
      <c r="B112" s="24"/>
      <c r="C112" s="25" t="s">
        <v>111</v>
      </c>
      <c r="D112" s="24"/>
      <c r="E112" s="24"/>
      <c r="F112" s="29"/>
      <c r="G112" s="29"/>
      <c r="H112" s="23" t="s">
        <v>12</v>
      </c>
    </row>
    <row r="113" spans="1:9" x14ac:dyDescent="0.2">
      <c r="A113" s="24"/>
      <c r="B113" s="24"/>
      <c r="C113" s="25" t="s">
        <v>11</v>
      </c>
      <c r="D113" s="24"/>
      <c r="E113" s="24" t="s">
        <v>12</v>
      </c>
      <c r="F113" s="26" t="s">
        <v>13</v>
      </c>
      <c r="G113" s="27">
        <v>0</v>
      </c>
      <c r="H113" s="23" t="s">
        <v>12</v>
      </c>
    </row>
    <row r="114" spans="1:9" x14ac:dyDescent="0.2">
      <c r="A114" s="24"/>
      <c r="B114" s="24"/>
      <c r="C114" s="28"/>
      <c r="D114" s="24"/>
      <c r="E114" s="24"/>
      <c r="F114" s="29"/>
      <c r="G114" s="29"/>
      <c r="H114" s="23" t="s">
        <v>12</v>
      </c>
    </row>
    <row r="115" spans="1:9" x14ac:dyDescent="0.2">
      <c r="A115" s="36"/>
      <c r="B115" s="32"/>
      <c r="C115" s="32" t="s">
        <v>112</v>
      </c>
      <c r="D115" s="32"/>
      <c r="E115" s="36"/>
      <c r="F115" s="34">
        <v>-15.65209524</v>
      </c>
      <c r="G115" s="35">
        <v>-7.5900000000000002E-5</v>
      </c>
      <c r="H115" s="23" t="s">
        <v>12</v>
      </c>
    </row>
    <row r="116" spans="1:9" x14ac:dyDescent="0.2">
      <c r="A116" s="28"/>
      <c r="B116" s="28"/>
      <c r="C116" s="25" t="s">
        <v>113</v>
      </c>
      <c r="D116" s="29"/>
      <c r="E116" s="29"/>
      <c r="F116" s="30">
        <v>206223.20278562399</v>
      </c>
      <c r="G116" s="37">
        <v>0.99999998999999995</v>
      </c>
      <c r="H116" s="23" t="s">
        <v>12</v>
      </c>
    </row>
    <row r="117" spans="1:9" x14ac:dyDescent="0.2">
      <c r="A117" s="38"/>
      <c r="B117" s="38"/>
      <c r="C117" s="38"/>
      <c r="D117" s="39"/>
      <c r="E117" s="39"/>
      <c r="F117" s="39"/>
      <c r="G117" s="39"/>
    </row>
    <row r="118" spans="1:9" x14ac:dyDescent="0.2">
      <c r="A118" s="40"/>
      <c r="B118" s="41" t="s">
        <v>588</v>
      </c>
      <c r="C118" s="41"/>
      <c r="D118" s="41"/>
      <c r="E118" s="41"/>
      <c r="F118" s="41"/>
      <c r="G118" s="41"/>
      <c r="H118" s="41"/>
    </row>
    <row r="119" spans="1:9" x14ac:dyDescent="0.2">
      <c r="A119" s="40"/>
      <c r="B119" s="41" t="s">
        <v>589</v>
      </c>
      <c r="C119" s="41"/>
      <c r="D119" s="41"/>
      <c r="E119" s="41"/>
      <c r="F119" s="41"/>
      <c r="G119" s="41"/>
      <c r="H119" s="41"/>
    </row>
    <row r="120" spans="1:9" x14ac:dyDescent="0.2">
      <c r="A120" s="40"/>
      <c r="B120" s="41" t="s">
        <v>590</v>
      </c>
      <c r="C120" s="41"/>
      <c r="D120" s="41"/>
      <c r="E120" s="41"/>
      <c r="F120" s="41"/>
      <c r="G120" s="41"/>
      <c r="H120" s="41"/>
    </row>
    <row r="121" spans="1:9" x14ac:dyDescent="0.2">
      <c r="A121" s="40"/>
      <c r="B121" s="202" t="s">
        <v>608</v>
      </c>
      <c r="C121" s="41"/>
      <c r="D121" s="41"/>
      <c r="E121" s="41"/>
      <c r="F121" s="41"/>
      <c r="G121" s="41"/>
      <c r="H121" s="41"/>
      <c r="I121" s="152"/>
    </row>
    <row r="122" spans="1:9" x14ac:dyDescent="0.2">
      <c r="A122" s="40"/>
      <c r="B122" s="40"/>
      <c r="C122" s="40"/>
      <c r="D122" s="42"/>
      <c r="E122" s="42"/>
      <c r="F122" s="42"/>
      <c r="G122" s="42"/>
    </row>
    <row r="123" spans="1:9" x14ac:dyDescent="0.2">
      <c r="A123" s="40"/>
      <c r="B123" s="43" t="s">
        <v>114</v>
      </c>
      <c r="C123" s="44"/>
      <c r="D123" s="45"/>
      <c r="E123" s="46"/>
      <c r="F123" s="42"/>
      <c r="G123" s="42"/>
    </row>
    <row r="124" spans="1:9" ht="25.5" customHeight="1" x14ac:dyDescent="0.2">
      <c r="A124" s="40"/>
      <c r="B124" s="47" t="s">
        <v>115</v>
      </c>
      <c r="C124" s="48"/>
      <c r="D124" s="22" t="s">
        <v>116</v>
      </c>
      <c r="E124" s="46"/>
      <c r="F124" s="42"/>
      <c r="G124" s="42"/>
    </row>
    <row r="125" spans="1:9" x14ac:dyDescent="0.2">
      <c r="A125" s="40"/>
      <c r="B125" s="47" t="s">
        <v>117</v>
      </c>
      <c r="C125" s="48"/>
      <c r="D125" s="22" t="s">
        <v>116</v>
      </c>
      <c r="E125" s="46"/>
      <c r="F125" s="42"/>
      <c r="G125" s="42"/>
    </row>
    <row r="126" spans="1:9" x14ac:dyDescent="0.2">
      <c r="A126" s="40"/>
      <c r="B126" s="47" t="s">
        <v>118</v>
      </c>
      <c r="C126" s="48"/>
      <c r="D126" s="49" t="s">
        <v>12</v>
      </c>
      <c r="E126" s="46"/>
      <c r="F126" s="42"/>
      <c r="G126" s="42"/>
    </row>
    <row r="127" spans="1:9" x14ac:dyDescent="0.2">
      <c r="A127" s="50"/>
      <c r="B127" s="51" t="s">
        <v>12</v>
      </c>
      <c r="C127" s="51" t="s">
        <v>591</v>
      </c>
      <c r="D127" s="51" t="s">
        <v>119</v>
      </c>
      <c r="E127" s="50"/>
      <c r="F127" s="50"/>
      <c r="G127" s="50"/>
    </row>
    <row r="128" spans="1:9" x14ac:dyDescent="0.2">
      <c r="A128" s="50"/>
      <c r="B128" s="52" t="s">
        <v>120</v>
      </c>
      <c r="C128" s="53">
        <v>46022</v>
      </c>
      <c r="D128" s="53">
        <v>46053</v>
      </c>
      <c r="E128" s="50"/>
      <c r="F128" s="50"/>
      <c r="G128" s="50"/>
    </row>
    <row r="129" spans="1:14" x14ac:dyDescent="0.2">
      <c r="A129" s="54"/>
      <c r="B129" s="55" t="s">
        <v>121</v>
      </c>
      <c r="C129" s="56">
        <v>15.594900000000001</v>
      </c>
      <c r="D129" s="56">
        <v>15.6455</v>
      </c>
      <c r="E129" s="54"/>
      <c r="F129" s="57"/>
      <c r="G129" s="58"/>
    </row>
    <row r="130" spans="1:14" x14ac:dyDescent="0.2">
      <c r="A130" s="54"/>
      <c r="B130" s="55" t="s">
        <v>592</v>
      </c>
      <c r="C130" s="56">
        <v>10.9649</v>
      </c>
      <c r="D130" s="56">
        <v>11.000400000000001</v>
      </c>
      <c r="E130" s="54"/>
      <c r="F130" s="57"/>
      <c r="G130" s="58"/>
    </row>
    <row r="131" spans="1:14" x14ac:dyDescent="0.2">
      <c r="A131" s="54"/>
      <c r="B131" s="55" t="s">
        <v>122</v>
      </c>
      <c r="C131" s="56">
        <v>15.4817</v>
      </c>
      <c r="D131" s="56">
        <v>15.53</v>
      </c>
      <c r="E131" s="54"/>
      <c r="F131" s="57"/>
      <c r="G131" s="58"/>
    </row>
    <row r="132" spans="1:14" x14ac:dyDescent="0.2">
      <c r="A132" s="54"/>
      <c r="B132" s="55" t="s">
        <v>593</v>
      </c>
      <c r="C132" s="56">
        <v>10.9312</v>
      </c>
      <c r="D132" s="56">
        <v>10.965299999999999</v>
      </c>
      <c r="E132" s="54"/>
      <c r="F132" s="57"/>
      <c r="G132" s="58"/>
    </row>
    <row r="133" spans="1:14" x14ac:dyDescent="0.2">
      <c r="A133" s="54"/>
      <c r="B133" s="54"/>
      <c r="C133" s="54"/>
      <c r="D133" s="54"/>
      <c r="E133" s="54"/>
      <c r="F133" s="54"/>
      <c r="G133" s="54"/>
    </row>
    <row r="134" spans="1:14" x14ac:dyDescent="0.2">
      <c r="A134" s="50"/>
      <c r="B134" s="47" t="s">
        <v>594</v>
      </c>
      <c r="C134" s="48"/>
      <c r="D134" s="22" t="s">
        <v>116</v>
      </c>
      <c r="E134" s="50"/>
      <c r="F134" s="50"/>
      <c r="G134" s="50"/>
    </row>
    <row r="135" spans="1:14" x14ac:dyDescent="0.2">
      <c r="A135" s="50"/>
      <c r="B135" s="60"/>
      <c r="C135" s="60"/>
      <c r="D135" s="60"/>
      <c r="E135" s="50"/>
      <c r="F135" s="50"/>
      <c r="G135" s="50"/>
    </row>
    <row r="136" spans="1:14" x14ac:dyDescent="0.2">
      <c r="A136" s="50"/>
      <c r="B136" s="47" t="s">
        <v>123</v>
      </c>
      <c r="C136" s="48"/>
      <c r="D136" s="22" t="s">
        <v>116</v>
      </c>
      <c r="E136" s="65"/>
      <c r="F136" s="50"/>
      <c r="G136" s="50"/>
      <c r="I136" s="152"/>
    </row>
    <row r="137" spans="1:14" x14ac:dyDescent="0.2">
      <c r="A137" s="50"/>
      <c r="B137" s="47" t="s">
        <v>124</v>
      </c>
      <c r="C137" s="48"/>
      <c r="D137" s="22" t="s">
        <v>116</v>
      </c>
      <c r="E137" s="65"/>
      <c r="F137" s="50"/>
      <c r="G137" s="50"/>
      <c r="I137" s="152"/>
    </row>
    <row r="138" spans="1:14" x14ac:dyDescent="0.2">
      <c r="A138" s="50"/>
      <c r="B138" s="47" t="s">
        <v>595</v>
      </c>
      <c r="C138" s="48"/>
      <c r="D138" s="22" t="s">
        <v>116</v>
      </c>
      <c r="E138" s="65"/>
      <c r="F138" s="50"/>
      <c r="G138" s="50"/>
      <c r="I138" s="152"/>
    </row>
    <row r="139" spans="1:14" x14ac:dyDescent="0.2">
      <c r="A139" s="60"/>
      <c r="B139" s="60"/>
      <c r="C139" s="60"/>
      <c r="D139" s="60"/>
      <c r="E139" s="60"/>
      <c r="F139" s="60"/>
      <c r="G139" s="60"/>
      <c r="I139" s="152"/>
    </row>
    <row r="140" spans="1:14" s="67" customFormat="1" x14ac:dyDescent="0.2">
      <c r="B140" s="68" t="s">
        <v>596</v>
      </c>
      <c r="C140" s="69"/>
      <c r="D140" s="70"/>
      <c r="I140" s="152"/>
      <c r="J140" s="66"/>
      <c r="K140" s="66"/>
      <c r="L140" s="66"/>
      <c r="M140" s="66"/>
      <c r="N140" s="71"/>
    </row>
    <row r="141" spans="1:14" s="67" customFormat="1" ht="38.25" x14ac:dyDescent="0.2">
      <c r="B141" s="231" t="s">
        <v>597</v>
      </c>
      <c r="C141" s="232"/>
      <c r="D141" s="73" t="s">
        <v>148</v>
      </c>
      <c r="I141" s="152"/>
      <c r="J141" s="66"/>
      <c r="K141" s="66"/>
      <c r="L141" s="66"/>
      <c r="M141" s="66"/>
      <c r="N141" s="71"/>
    </row>
    <row r="142" spans="1:14" s="67" customFormat="1" x14ac:dyDescent="0.2">
      <c r="B142" s="79" t="s">
        <v>598</v>
      </c>
      <c r="C142" s="81"/>
      <c r="D142" s="74"/>
      <c r="I142" s="152"/>
      <c r="J142" s="66"/>
      <c r="K142" s="66"/>
      <c r="L142" s="66"/>
      <c r="M142" s="66"/>
      <c r="N142" s="71"/>
    </row>
    <row r="143" spans="1:14" s="67" customFormat="1" x14ac:dyDescent="0.2">
      <c r="B143" s="79"/>
      <c r="C143" s="81"/>
      <c r="D143" s="75"/>
      <c r="I143" s="152"/>
      <c r="J143" s="66"/>
      <c r="K143" s="66"/>
      <c r="L143" s="66"/>
      <c r="M143" s="66"/>
      <c r="N143" s="71"/>
    </row>
    <row r="144" spans="1:14" s="67" customFormat="1" x14ac:dyDescent="0.2">
      <c r="B144" s="79" t="s">
        <v>599</v>
      </c>
      <c r="C144" s="233"/>
      <c r="D144" s="76">
        <v>6.8141709620881263</v>
      </c>
      <c r="I144" s="152"/>
      <c r="J144" s="66"/>
      <c r="K144" s="66"/>
      <c r="L144" s="66"/>
      <c r="M144" s="66"/>
      <c r="N144" s="71"/>
    </row>
    <row r="145" spans="2:16" s="67" customFormat="1" x14ac:dyDescent="0.2">
      <c r="B145" s="79"/>
      <c r="C145" s="81"/>
      <c r="D145" s="75"/>
      <c r="I145" s="152"/>
      <c r="J145" s="66"/>
      <c r="K145" s="66"/>
      <c r="L145" s="66"/>
      <c r="M145" s="66"/>
      <c r="N145" s="71"/>
    </row>
    <row r="146" spans="2:16" s="67" customFormat="1" x14ac:dyDescent="0.2">
      <c r="B146" s="79" t="s">
        <v>600</v>
      </c>
      <c r="C146" s="233"/>
      <c r="D146" s="76">
        <v>0.31227045750465476</v>
      </c>
      <c r="I146" s="152"/>
      <c r="J146" s="66"/>
      <c r="K146" s="66"/>
      <c r="L146" s="66"/>
      <c r="M146" s="66"/>
      <c r="N146" s="71"/>
    </row>
    <row r="147" spans="2:16" s="67" customFormat="1" x14ac:dyDescent="0.2">
      <c r="B147" s="79" t="s">
        <v>601</v>
      </c>
      <c r="C147" s="233"/>
      <c r="D147" s="76">
        <v>0.31227045750465476</v>
      </c>
      <c r="I147" s="152"/>
      <c r="J147" s="66"/>
      <c r="K147" s="66"/>
      <c r="L147" s="66"/>
      <c r="M147" s="66"/>
      <c r="N147" s="71"/>
    </row>
    <row r="148" spans="2:16" s="67" customFormat="1" x14ac:dyDescent="0.2">
      <c r="B148" s="79"/>
      <c r="C148" s="81"/>
      <c r="D148" s="75"/>
      <c r="I148" s="152"/>
      <c r="J148" s="66"/>
      <c r="K148" s="66"/>
      <c r="L148" s="66"/>
      <c r="M148" s="66"/>
      <c r="N148" s="71"/>
    </row>
    <row r="149" spans="2:16" s="67" customFormat="1" ht="14.25" customHeight="1" x14ac:dyDescent="0.2">
      <c r="B149" s="61" t="s">
        <v>602</v>
      </c>
      <c r="C149" s="61"/>
      <c r="D149" s="78" t="s">
        <v>722</v>
      </c>
      <c r="I149" s="152"/>
      <c r="J149" s="66"/>
      <c r="K149" s="66"/>
      <c r="L149" s="66"/>
      <c r="M149" s="66"/>
      <c r="N149" s="71"/>
    </row>
    <row r="150" spans="2:16" s="67" customFormat="1" x14ac:dyDescent="0.2">
      <c r="B150" s="79" t="s">
        <v>603</v>
      </c>
      <c r="C150" s="80"/>
      <c r="D150" s="81"/>
      <c r="I150" s="152"/>
      <c r="J150" s="66"/>
      <c r="K150" s="66"/>
      <c r="L150" s="66"/>
      <c r="M150" s="66"/>
      <c r="N150" s="71"/>
      <c r="O150" s="17"/>
      <c r="P150" s="17"/>
    </row>
    <row r="151" spans="2:16" x14ac:dyDescent="0.2">
      <c r="I151" s="152"/>
    </row>
    <row r="152" spans="2:16" x14ac:dyDescent="0.2">
      <c r="B152" s="83" t="s">
        <v>604</v>
      </c>
      <c r="I152" s="152"/>
    </row>
    <row r="153" spans="2:16" x14ac:dyDescent="0.2">
      <c r="I153" s="152"/>
    </row>
    <row r="154" spans="2:16" ht="153.75" customHeight="1" x14ac:dyDescent="0.2">
      <c r="I154" s="152"/>
    </row>
    <row r="155" spans="2:16" x14ac:dyDescent="0.2">
      <c r="I155" s="152"/>
    </row>
    <row r="156" spans="2:16" x14ac:dyDescent="0.2">
      <c r="I156" s="152"/>
    </row>
    <row r="157" spans="2:16" x14ac:dyDescent="0.2">
      <c r="B157" s="83" t="s">
        <v>605</v>
      </c>
      <c r="C157" s="84"/>
      <c r="D157" s="83"/>
      <c r="I157" s="152"/>
    </row>
    <row r="158" spans="2:16" x14ac:dyDescent="0.2">
      <c r="B158" s="83" t="s">
        <v>609</v>
      </c>
      <c r="C158" s="84"/>
      <c r="D158" s="83"/>
      <c r="I158" s="152"/>
    </row>
    <row r="159" spans="2:16" x14ac:dyDescent="0.2">
      <c r="D159" s="83"/>
      <c r="I159" s="152"/>
    </row>
    <row r="160" spans="2:16" ht="165" customHeight="1" x14ac:dyDescent="0.2">
      <c r="I160" s="152"/>
    </row>
    <row r="161" spans="9:9" x14ac:dyDescent="0.2">
      <c r="I161" s="152"/>
    </row>
    <row r="162" spans="9:9" x14ac:dyDescent="0.2">
      <c r="I162" s="152"/>
    </row>
    <row r="163" spans="9:9" x14ac:dyDescent="0.2">
      <c r="I163" s="152"/>
    </row>
    <row r="164" spans="9:9" x14ac:dyDescent="0.2">
      <c r="I164" s="152"/>
    </row>
    <row r="166" spans="9:9" ht="12.75" customHeight="1" x14ac:dyDescent="0.2"/>
    <row r="167" spans="9:9" ht="12.75" customHeight="1" x14ac:dyDescent="0.2"/>
  </sheetData>
  <mergeCells count="26">
    <mergeCell ref="B148:C148"/>
    <mergeCell ref="B149:C149"/>
    <mergeCell ref="B150:D150"/>
    <mergeCell ref="B143:C143"/>
    <mergeCell ref="B144:C144"/>
    <mergeCell ref="B145:C145"/>
    <mergeCell ref="B146:C146"/>
    <mergeCell ref="B147:C147"/>
    <mergeCell ref="A1:H1"/>
    <mergeCell ref="A2:H2"/>
    <mergeCell ref="A3:H3"/>
    <mergeCell ref="B118:H118"/>
    <mergeCell ref="B119:H119"/>
    <mergeCell ref="B120:H120"/>
    <mergeCell ref="B123:D123"/>
    <mergeCell ref="B124:C124"/>
    <mergeCell ref="B125:C125"/>
    <mergeCell ref="B126:C126"/>
    <mergeCell ref="B121:H121"/>
    <mergeCell ref="B141:C141"/>
    <mergeCell ref="B142:C142"/>
    <mergeCell ref="B136:C136"/>
    <mergeCell ref="B137:C137"/>
    <mergeCell ref="B134:C134"/>
    <mergeCell ref="B138:C138"/>
    <mergeCell ref="B140:D140"/>
  </mergeCells>
  <hyperlinks>
    <hyperlink ref="I1" location="Index!B2" display="Index" xr:uid="{C8A971F8-9141-4CF6-8C8D-5DCD753224C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3A55-C749-48C4-8AAA-CF3131C3E235}">
  <sheetPr>
    <outlinePr summaryBelow="0" summaryRight="0"/>
  </sheetPr>
  <dimension ref="A1:T205"/>
  <sheetViews>
    <sheetView showGridLines="0" workbookViewId="0">
      <selection sqref="A1:H1"/>
    </sheetView>
  </sheetViews>
  <sheetFormatPr defaultRowHeight="12.75" x14ac:dyDescent="0.2"/>
  <cols>
    <col min="1" max="1" width="5.85546875" style="17" bestFit="1" customWidth="1"/>
    <col min="2" max="2" width="21.140625" style="17" customWidth="1"/>
    <col min="3" max="3" width="48.42578125" style="17" customWidth="1"/>
    <col min="4" max="4" width="19.7109375" style="17" customWidth="1"/>
    <col min="5" max="5" width="11" style="17" customWidth="1"/>
    <col min="6" max="6" width="12.7109375" style="17" customWidth="1"/>
    <col min="7" max="7" width="15.85546875" style="17" customWidth="1"/>
    <col min="8" max="8" width="10.28515625" style="17" customWidth="1"/>
    <col min="9" max="9" width="11.28515625" style="17" customWidth="1"/>
    <col min="10" max="16384" width="9.140625" style="17"/>
  </cols>
  <sheetData>
    <row r="1" spans="1:9" ht="15" x14ac:dyDescent="0.2">
      <c r="A1" s="16" t="s">
        <v>0</v>
      </c>
      <c r="B1" s="16"/>
      <c r="C1" s="16"/>
      <c r="D1" s="16"/>
      <c r="E1" s="16"/>
      <c r="F1" s="16"/>
      <c r="G1" s="16"/>
      <c r="H1" s="16"/>
      <c r="I1" s="1" t="s">
        <v>585</v>
      </c>
    </row>
    <row r="2" spans="1:9" ht="15" x14ac:dyDescent="0.2">
      <c r="A2" s="16" t="s">
        <v>237</v>
      </c>
      <c r="B2" s="16"/>
      <c r="C2" s="16"/>
      <c r="D2" s="16"/>
      <c r="E2" s="16"/>
      <c r="F2" s="16"/>
      <c r="G2" s="16"/>
      <c r="H2" s="16"/>
    </row>
    <row r="3" spans="1:9" ht="15" x14ac:dyDescent="0.2">
      <c r="A3" s="16" t="s">
        <v>729</v>
      </c>
      <c r="B3" s="16"/>
      <c r="C3" s="16"/>
      <c r="D3" s="16"/>
      <c r="E3" s="16"/>
      <c r="F3" s="16"/>
      <c r="G3" s="16"/>
      <c r="H3" s="16"/>
    </row>
    <row r="4" spans="1:9" s="20" customFormat="1" ht="30" x14ac:dyDescent="0.2">
      <c r="A4" s="18" t="s">
        <v>2</v>
      </c>
      <c r="B4" s="18" t="s">
        <v>3</v>
      </c>
      <c r="C4" s="18" t="s">
        <v>4</v>
      </c>
      <c r="D4" s="18" t="s">
        <v>5</v>
      </c>
      <c r="E4" s="18" t="s">
        <v>6</v>
      </c>
      <c r="F4" s="18" t="s">
        <v>7</v>
      </c>
      <c r="G4" s="18" t="s">
        <v>8</v>
      </c>
      <c r="H4" s="19" t="s">
        <v>584</v>
      </c>
    </row>
    <row r="5" spans="1:9" x14ac:dyDescent="0.2">
      <c r="A5" s="21"/>
      <c r="B5" s="21"/>
      <c r="C5" s="22" t="s">
        <v>9</v>
      </c>
      <c r="D5" s="21"/>
      <c r="E5" s="21"/>
      <c r="F5" s="21"/>
      <c r="G5" s="21"/>
      <c r="H5" s="23" t="s">
        <v>12</v>
      </c>
    </row>
    <row r="6" spans="1:9" x14ac:dyDescent="0.2">
      <c r="A6" s="21"/>
      <c r="B6" s="21"/>
      <c r="C6" s="22" t="s">
        <v>10</v>
      </c>
      <c r="D6" s="21"/>
      <c r="E6" s="21"/>
      <c r="F6" s="21"/>
      <c r="G6" s="21"/>
      <c r="H6" s="23" t="s">
        <v>12</v>
      </c>
    </row>
    <row r="7" spans="1:9" x14ac:dyDescent="0.2">
      <c r="A7" s="24"/>
      <c r="B7" s="24"/>
      <c r="C7" s="25" t="s">
        <v>11</v>
      </c>
      <c r="D7" s="24"/>
      <c r="E7" s="24" t="s">
        <v>12</v>
      </c>
      <c r="F7" s="26" t="s">
        <v>13</v>
      </c>
      <c r="G7" s="27">
        <v>0</v>
      </c>
      <c r="H7" s="23" t="s">
        <v>12</v>
      </c>
    </row>
    <row r="8" spans="1:9" x14ac:dyDescent="0.2">
      <c r="A8" s="24"/>
      <c r="B8" s="24"/>
      <c r="C8" s="28"/>
      <c r="D8" s="24"/>
      <c r="E8" s="24"/>
      <c r="F8" s="29"/>
      <c r="G8" s="29"/>
      <c r="H8" s="23" t="s">
        <v>12</v>
      </c>
    </row>
    <row r="9" spans="1:9" x14ac:dyDescent="0.2">
      <c r="A9" s="24"/>
      <c r="B9" s="24"/>
      <c r="C9" s="25" t="s">
        <v>14</v>
      </c>
      <c r="D9" s="24"/>
      <c r="E9" s="24"/>
      <c r="F9" s="24"/>
      <c r="G9" s="24"/>
      <c r="H9" s="23" t="s">
        <v>12</v>
      </c>
    </row>
    <row r="10" spans="1:9" x14ac:dyDescent="0.2">
      <c r="A10" s="24"/>
      <c r="B10" s="24"/>
      <c r="C10" s="25" t="s">
        <v>11</v>
      </c>
      <c r="D10" s="24"/>
      <c r="E10" s="24" t="s">
        <v>12</v>
      </c>
      <c r="F10" s="26" t="s">
        <v>13</v>
      </c>
      <c r="G10" s="27">
        <v>0</v>
      </c>
      <c r="H10" s="23" t="s">
        <v>12</v>
      </c>
    </row>
    <row r="11" spans="1:9" x14ac:dyDescent="0.2">
      <c r="A11" s="24"/>
      <c r="B11" s="24"/>
      <c r="C11" s="28"/>
      <c r="D11" s="24"/>
      <c r="E11" s="24"/>
      <c r="F11" s="29"/>
      <c r="G11" s="29"/>
      <c r="H11" s="23" t="s">
        <v>12</v>
      </c>
    </row>
    <row r="12" spans="1:9" x14ac:dyDescent="0.2">
      <c r="A12" s="24"/>
      <c r="B12" s="24"/>
      <c r="C12" s="25" t="s">
        <v>15</v>
      </c>
      <c r="D12" s="24"/>
      <c r="E12" s="24"/>
      <c r="F12" s="24"/>
      <c r="G12" s="24"/>
      <c r="H12" s="23" t="s">
        <v>12</v>
      </c>
    </row>
    <row r="13" spans="1:9" x14ac:dyDescent="0.2">
      <c r="A13" s="24"/>
      <c r="B13" s="24"/>
      <c r="C13" s="25" t="s">
        <v>11</v>
      </c>
      <c r="D13" s="24"/>
      <c r="E13" s="24" t="s">
        <v>12</v>
      </c>
      <c r="F13" s="26" t="s">
        <v>13</v>
      </c>
      <c r="G13" s="27">
        <v>0</v>
      </c>
      <c r="H13" s="23" t="s">
        <v>12</v>
      </c>
    </row>
    <row r="14" spans="1:9" x14ac:dyDescent="0.2">
      <c r="A14" s="24"/>
      <c r="B14" s="24"/>
      <c r="C14" s="28"/>
      <c r="D14" s="24"/>
      <c r="E14" s="24"/>
      <c r="F14" s="29"/>
      <c r="G14" s="29"/>
      <c r="H14" s="23" t="s">
        <v>12</v>
      </c>
    </row>
    <row r="15" spans="1:9" x14ac:dyDescent="0.2">
      <c r="A15" s="24"/>
      <c r="B15" s="24"/>
      <c r="C15" s="25" t="s">
        <v>16</v>
      </c>
      <c r="D15" s="24"/>
      <c r="E15" s="24"/>
      <c r="F15" s="24"/>
      <c r="G15" s="24"/>
      <c r="H15" s="23" t="s">
        <v>12</v>
      </c>
    </row>
    <row r="16" spans="1:9" x14ac:dyDescent="0.2">
      <c r="A16" s="24"/>
      <c r="B16" s="24"/>
      <c r="C16" s="25" t="s">
        <v>11</v>
      </c>
      <c r="D16" s="24"/>
      <c r="E16" s="24" t="s">
        <v>12</v>
      </c>
      <c r="F16" s="26" t="s">
        <v>13</v>
      </c>
      <c r="G16" s="27">
        <v>0</v>
      </c>
      <c r="H16" s="23" t="s">
        <v>12</v>
      </c>
    </row>
    <row r="17" spans="1:8" x14ac:dyDescent="0.2">
      <c r="A17" s="24"/>
      <c r="B17" s="24"/>
      <c r="C17" s="28"/>
      <c r="D17" s="24"/>
      <c r="E17" s="24"/>
      <c r="F17" s="29"/>
      <c r="G17" s="29"/>
      <c r="H17" s="23" t="s">
        <v>12</v>
      </c>
    </row>
    <row r="18" spans="1:8" x14ac:dyDescent="0.2">
      <c r="A18" s="24"/>
      <c r="B18" s="24"/>
      <c r="C18" s="25" t="s">
        <v>17</v>
      </c>
      <c r="D18" s="24"/>
      <c r="E18" s="24"/>
      <c r="F18" s="29"/>
      <c r="G18" s="29"/>
      <c r="H18" s="23" t="s">
        <v>12</v>
      </c>
    </row>
    <row r="19" spans="1:8" x14ac:dyDescent="0.2">
      <c r="A19" s="24"/>
      <c r="B19" s="24"/>
      <c r="C19" s="25" t="s">
        <v>11</v>
      </c>
      <c r="D19" s="24"/>
      <c r="E19" s="24" t="s">
        <v>12</v>
      </c>
      <c r="F19" s="26" t="s">
        <v>13</v>
      </c>
      <c r="G19" s="27">
        <v>0</v>
      </c>
      <c r="H19" s="23" t="s">
        <v>12</v>
      </c>
    </row>
    <row r="20" spans="1:8" x14ac:dyDescent="0.2">
      <c r="A20" s="24"/>
      <c r="B20" s="24"/>
      <c r="C20" s="28"/>
      <c r="D20" s="24"/>
      <c r="E20" s="24"/>
      <c r="F20" s="29"/>
      <c r="G20" s="29"/>
      <c r="H20" s="23" t="s">
        <v>12</v>
      </c>
    </row>
    <row r="21" spans="1:8" x14ac:dyDescent="0.2">
      <c r="A21" s="24"/>
      <c r="B21" s="24"/>
      <c r="C21" s="25" t="s">
        <v>18</v>
      </c>
      <c r="D21" s="24"/>
      <c r="E21" s="24"/>
      <c r="F21" s="29"/>
      <c r="G21" s="29"/>
      <c r="H21" s="23" t="s">
        <v>12</v>
      </c>
    </row>
    <row r="22" spans="1:8" x14ac:dyDescent="0.2">
      <c r="A22" s="24"/>
      <c r="B22" s="24"/>
      <c r="C22" s="25" t="s">
        <v>11</v>
      </c>
      <c r="D22" s="24"/>
      <c r="E22" s="24" t="s">
        <v>12</v>
      </c>
      <c r="F22" s="26" t="s">
        <v>13</v>
      </c>
      <c r="G22" s="27">
        <v>0</v>
      </c>
      <c r="H22" s="23" t="s">
        <v>12</v>
      </c>
    </row>
    <row r="23" spans="1:8" x14ac:dyDescent="0.2">
      <c r="A23" s="24"/>
      <c r="B23" s="24"/>
      <c r="C23" s="28"/>
      <c r="D23" s="24"/>
      <c r="E23" s="24"/>
      <c r="F23" s="29"/>
      <c r="G23" s="29"/>
      <c r="H23" s="23" t="s">
        <v>12</v>
      </c>
    </row>
    <row r="24" spans="1:8" x14ac:dyDescent="0.2">
      <c r="A24" s="24"/>
      <c r="B24" s="24"/>
      <c r="C24" s="25" t="s">
        <v>19</v>
      </c>
      <c r="D24" s="24"/>
      <c r="E24" s="24"/>
      <c r="F24" s="30">
        <v>0</v>
      </c>
      <c r="G24" s="27">
        <v>0</v>
      </c>
      <c r="H24" s="23" t="s">
        <v>12</v>
      </c>
    </row>
    <row r="25" spans="1:8" x14ac:dyDescent="0.2">
      <c r="A25" s="24"/>
      <c r="B25" s="24"/>
      <c r="C25" s="28"/>
      <c r="D25" s="24"/>
      <c r="E25" s="24"/>
      <c r="F25" s="29"/>
      <c r="G25" s="29"/>
      <c r="H25" s="23" t="s">
        <v>12</v>
      </c>
    </row>
    <row r="26" spans="1:8" x14ac:dyDescent="0.2">
      <c r="A26" s="24"/>
      <c r="B26" s="24"/>
      <c r="C26" s="25" t="s">
        <v>20</v>
      </c>
      <c r="D26" s="24"/>
      <c r="E26" s="24"/>
      <c r="F26" s="29"/>
      <c r="G26" s="29"/>
      <c r="H26" s="23" t="s">
        <v>12</v>
      </c>
    </row>
    <row r="27" spans="1:8" x14ac:dyDescent="0.2">
      <c r="A27" s="24"/>
      <c r="B27" s="24"/>
      <c r="C27" s="25" t="s">
        <v>10</v>
      </c>
      <c r="D27" s="24"/>
      <c r="E27" s="24"/>
      <c r="F27" s="29"/>
      <c r="G27" s="29"/>
      <c r="H27" s="23" t="s">
        <v>12</v>
      </c>
    </row>
    <row r="28" spans="1:8" ht="25.5" x14ac:dyDescent="0.2">
      <c r="A28" s="31">
        <v>1</v>
      </c>
      <c r="B28" s="32" t="s">
        <v>238</v>
      </c>
      <c r="C28" s="32" t="s">
        <v>239</v>
      </c>
      <c r="D28" s="32" t="s">
        <v>23</v>
      </c>
      <c r="E28" s="33">
        <v>250</v>
      </c>
      <c r="F28" s="34">
        <v>2480.9875000000002</v>
      </c>
      <c r="G28" s="35">
        <v>5.360678E-2</v>
      </c>
      <c r="H28" s="23">
        <v>7.45</v>
      </c>
    </row>
    <row r="29" spans="1:8" x14ac:dyDescent="0.2">
      <c r="A29" s="31">
        <v>2</v>
      </c>
      <c r="B29" s="32" t="s">
        <v>240</v>
      </c>
      <c r="C29" s="32" t="s">
        <v>241</v>
      </c>
      <c r="D29" s="32" t="s">
        <v>23</v>
      </c>
      <c r="E29" s="33">
        <v>2000</v>
      </c>
      <c r="F29" s="34">
        <v>2028.048</v>
      </c>
      <c r="G29" s="35">
        <v>4.3820100000000001E-2</v>
      </c>
      <c r="H29" s="23">
        <v>7.73</v>
      </c>
    </row>
    <row r="30" spans="1:8" ht="25.5" x14ac:dyDescent="0.2">
      <c r="A30" s="31">
        <v>3</v>
      </c>
      <c r="B30" s="32" t="s">
        <v>24</v>
      </c>
      <c r="C30" s="32" t="s">
        <v>25</v>
      </c>
      <c r="D30" s="32" t="s">
        <v>23</v>
      </c>
      <c r="E30" s="33">
        <v>1500</v>
      </c>
      <c r="F30" s="34">
        <v>1509.5084999999999</v>
      </c>
      <c r="G30" s="35">
        <v>3.2615999999999999E-2</v>
      </c>
      <c r="H30" s="23">
        <v>7.1795999999999998</v>
      </c>
    </row>
    <row r="31" spans="1:8" x14ac:dyDescent="0.2">
      <c r="A31" s="31">
        <v>4</v>
      </c>
      <c r="B31" s="32" t="s">
        <v>242</v>
      </c>
      <c r="C31" s="32" t="s">
        <v>243</v>
      </c>
      <c r="D31" s="32" t="s">
        <v>244</v>
      </c>
      <c r="E31" s="33">
        <v>1500</v>
      </c>
      <c r="F31" s="34">
        <v>1504.3125</v>
      </c>
      <c r="G31" s="35">
        <v>3.2503730000000002E-2</v>
      </c>
      <c r="H31" s="23">
        <v>7.7275</v>
      </c>
    </row>
    <row r="32" spans="1:8" x14ac:dyDescent="0.2">
      <c r="A32" s="31">
        <v>5</v>
      </c>
      <c r="B32" s="32" t="s">
        <v>245</v>
      </c>
      <c r="C32" s="32" t="s">
        <v>246</v>
      </c>
      <c r="D32" s="32" t="s">
        <v>28</v>
      </c>
      <c r="E32" s="33">
        <v>1500</v>
      </c>
      <c r="F32" s="34">
        <v>1499.2935</v>
      </c>
      <c r="G32" s="35">
        <v>3.2395279999999999E-2</v>
      </c>
      <c r="H32" s="23">
        <v>7.35</v>
      </c>
    </row>
    <row r="33" spans="1:8" x14ac:dyDescent="0.2">
      <c r="A33" s="31">
        <v>6</v>
      </c>
      <c r="B33" s="32" t="s">
        <v>72</v>
      </c>
      <c r="C33" s="32" t="s">
        <v>73</v>
      </c>
      <c r="D33" s="32" t="s">
        <v>28</v>
      </c>
      <c r="E33" s="33">
        <v>1500</v>
      </c>
      <c r="F33" s="34">
        <v>1485.7349999999999</v>
      </c>
      <c r="G33" s="35">
        <v>3.2102329999999998E-2</v>
      </c>
      <c r="H33" s="23">
        <v>7.0467000000000004</v>
      </c>
    </row>
    <row r="34" spans="1:8" x14ac:dyDescent="0.2">
      <c r="A34" s="31">
        <v>7</v>
      </c>
      <c r="B34" s="32" t="s">
        <v>247</v>
      </c>
      <c r="C34" s="32" t="s">
        <v>248</v>
      </c>
      <c r="D34" s="32" t="s">
        <v>249</v>
      </c>
      <c r="E34" s="33">
        <v>1000</v>
      </c>
      <c r="F34" s="34">
        <v>1008.495</v>
      </c>
      <c r="G34" s="35">
        <v>2.1790589999999999E-2</v>
      </c>
      <c r="H34" s="23">
        <v>7.9863</v>
      </c>
    </row>
    <row r="35" spans="1:8" x14ac:dyDescent="0.2">
      <c r="A35" s="31">
        <v>8</v>
      </c>
      <c r="B35" s="32" t="s">
        <v>250</v>
      </c>
      <c r="C35" s="32" t="s">
        <v>251</v>
      </c>
      <c r="D35" s="32" t="s">
        <v>252</v>
      </c>
      <c r="E35" s="33">
        <v>1000</v>
      </c>
      <c r="F35" s="34">
        <v>1008.265</v>
      </c>
      <c r="G35" s="35">
        <v>2.1785619999999999E-2</v>
      </c>
      <c r="H35" s="23">
        <v>7.4884000000000004</v>
      </c>
    </row>
    <row r="36" spans="1:8" ht="25.5" x14ac:dyDescent="0.2">
      <c r="A36" s="31">
        <v>9</v>
      </c>
      <c r="B36" s="32" t="s">
        <v>70</v>
      </c>
      <c r="C36" s="32" t="s">
        <v>71</v>
      </c>
      <c r="D36" s="32" t="s">
        <v>23</v>
      </c>
      <c r="E36" s="33">
        <v>1000</v>
      </c>
      <c r="F36" s="34">
        <v>1006.357</v>
      </c>
      <c r="G36" s="35">
        <v>2.1744389999999999E-2</v>
      </c>
      <c r="H36" s="23">
        <v>7.24</v>
      </c>
    </row>
    <row r="37" spans="1:8" x14ac:dyDescent="0.2">
      <c r="A37" s="31">
        <v>10</v>
      </c>
      <c r="B37" s="32" t="s">
        <v>253</v>
      </c>
      <c r="C37" s="32" t="s">
        <v>254</v>
      </c>
      <c r="D37" s="32" t="s">
        <v>28</v>
      </c>
      <c r="E37" s="33">
        <v>100</v>
      </c>
      <c r="F37" s="34">
        <v>1000.572</v>
      </c>
      <c r="G37" s="35">
        <v>2.1619389999999999E-2</v>
      </c>
      <c r="H37" s="23">
        <v>7.3491999999999997</v>
      </c>
    </row>
    <row r="38" spans="1:8" x14ac:dyDescent="0.2">
      <c r="A38" s="31">
        <v>11</v>
      </c>
      <c r="B38" s="32" t="s">
        <v>255</v>
      </c>
      <c r="C38" s="32" t="s">
        <v>256</v>
      </c>
      <c r="D38" s="32" t="s">
        <v>257</v>
      </c>
      <c r="E38" s="33">
        <v>1000</v>
      </c>
      <c r="F38" s="34">
        <v>999.76599999999996</v>
      </c>
      <c r="G38" s="35">
        <v>2.160198E-2</v>
      </c>
      <c r="H38" s="23">
        <v>9.2650000000000006</v>
      </c>
    </row>
    <row r="39" spans="1:8" ht="25.5" x14ac:dyDescent="0.2">
      <c r="A39" s="31">
        <v>12</v>
      </c>
      <c r="B39" s="32" t="s">
        <v>258</v>
      </c>
      <c r="C39" s="32" t="s">
        <v>259</v>
      </c>
      <c r="D39" s="32" t="s">
        <v>23</v>
      </c>
      <c r="E39" s="33">
        <v>1000</v>
      </c>
      <c r="F39" s="34">
        <v>998.78200000000004</v>
      </c>
      <c r="G39" s="35">
        <v>2.1580720000000001E-2</v>
      </c>
      <c r="H39" s="23">
        <v>7.4172000000000002</v>
      </c>
    </row>
    <row r="40" spans="1:8" x14ac:dyDescent="0.2">
      <c r="A40" s="31">
        <v>13</v>
      </c>
      <c r="B40" s="32" t="s">
        <v>260</v>
      </c>
      <c r="C40" s="32" t="s">
        <v>261</v>
      </c>
      <c r="D40" s="32" t="s">
        <v>28</v>
      </c>
      <c r="E40" s="33">
        <v>900</v>
      </c>
      <c r="F40" s="34">
        <v>905.04989999999998</v>
      </c>
      <c r="G40" s="35">
        <v>1.955544E-2</v>
      </c>
      <c r="H40" s="23">
        <v>7.3949999999999996</v>
      </c>
    </row>
    <row r="41" spans="1:8" x14ac:dyDescent="0.2">
      <c r="A41" s="31">
        <v>14</v>
      </c>
      <c r="B41" s="32" t="s">
        <v>262</v>
      </c>
      <c r="C41" s="32" t="s">
        <v>263</v>
      </c>
      <c r="D41" s="32" t="s">
        <v>264</v>
      </c>
      <c r="E41" s="33">
        <v>900</v>
      </c>
      <c r="F41" s="34">
        <v>902.79629999999997</v>
      </c>
      <c r="G41" s="35">
        <v>1.950675E-2</v>
      </c>
      <c r="H41" s="23">
        <v>7.53</v>
      </c>
    </row>
    <row r="42" spans="1:8" x14ac:dyDescent="0.2">
      <c r="A42" s="31">
        <v>15</v>
      </c>
      <c r="B42" s="32" t="s">
        <v>265</v>
      </c>
      <c r="C42" s="32" t="s">
        <v>266</v>
      </c>
      <c r="D42" s="32" t="s">
        <v>249</v>
      </c>
      <c r="E42" s="33">
        <v>900</v>
      </c>
      <c r="F42" s="34">
        <v>900.99990000000003</v>
      </c>
      <c r="G42" s="35">
        <v>1.9467930000000001E-2</v>
      </c>
      <c r="H42" s="23">
        <v>7.875</v>
      </c>
    </row>
    <row r="43" spans="1:8" x14ac:dyDescent="0.2">
      <c r="A43" s="31">
        <v>16</v>
      </c>
      <c r="B43" s="32" t="s">
        <v>55</v>
      </c>
      <c r="C43" s="32" t="s">
        <v>56</v>
      </c>
      <c r="D43" s="32" t="s">
        <v>28</v>
      </c>
      <c r="E43" s="33">
        <v>500</v>
      </c>
      <c r="F43" s="34">
        <v>503.79950000000002</v>
      </c>
      <c r="G43" s="35">
        <v>1.088561E-2</v>
      </c>
      <c r="H43" s="23">
        <v>7.0282999999999998</v>
      </c>
    </row>
    <row r="44" spans="1:8" ht="25.5" x14ac:dyDescent="0.2">
      <c r="A44" s="31">
        <v>17</v>
      </c>
      <c r="B44" s="32" t="s">
        <v>267</v>
      </c>
      <c r="C44" s="32" t="s">
        <v>268</v>
      </c>
      <c r="D44" s="32" t="s">
        <v>28</v>
      </c>
      <c r="E44" s="33">
        <v>500</v>
      </c>
      <c r="F44" s="34">
        <v>503.56299999999999</v>
      </c>
      <c r="G44" s="35">
        <v>1.08805E-2</v>
      </c>
      <c r="H44" s="23">
        <v>7.19</v>
      </c>
    </row>
    <row r="45" spans="1:8" ht="25.5" x14ac:dyDescent="0.2">
      <c r="A45" s="31">
        <v>18</v>
      </c>
      <c r="B45" s="32" t="s">
        <v>134</v>
      </c>
      <c r="C45" s="32" t="s">
        <v>135</v>
      </c>
      <c r="D45" s="32" t="s">
        <v>28</v>
      </c>
      <c r="E45" s="33">
        <v>500</v>
      </c>
      <c r="F45" s="34">
        <v>503.35449999999997</v>
      </c>
      <c r="G45" s="35">
        <v>1.0876E-2</v>
      </c>
      <c r="H45" s="23">
        <v>7.1642999999999999</v>
      </c>
    </row>
    <row r="46" spans="1:8" ht="25.5" x14ac:dyDescent="0.2">
      <c r="A46" s="31">
        <v>19</v>
      </c>
      <c r="B46" s="32" t="s">
        <v>140</v>
      </c>
      <c r="C46" s="32" t="s">
        <v>141</v>
      </c>
      <c r="D46" s="32" t="s">
        <v>28</v>
      </c>
      <c r="E46" s="33">
        <v>500</v>
      </c>
      <c r="F46" s="34">
        <v>503.0215</v>
      </c>
      <c r="G46" s="35">
        <v>1.08688E-2</v>
      </c>
      <c r="H46" s="23">
        <v>7.19</v>
      </c>
    </row>
    <row r="47" spans="1:8" x14ac:dyDescent="0.2">
      <c r="A47" s="31">
        <v>20</v>
      </c>
      <c r="B47" s="32" t="s">
        <v>269</v>
      </c>
      <c r="C47" s="32" t="s">
        <v>270</v>
      </c>
      <c r="D47" s="32" t="s">
        <v>28</v>
      </c>
      <c r="E47" s="33">
        <v>500</v>
      </c>
      <c r="F47" s="34">
        <v>502.57</v>
      </c>
      <c r="G47" s="35">
        <v>1.085905E-2</v>
      </c>
      <c r="H47" s="23">
        <v>7.16</v>
      </c>
    </row>
    <row r="48" spans="1:8" ht="25.5" x14ac:dyDescent="0.2">
      <c r="A48" s="31">
        <v>21</v>
      </c>
      <c r="B48" s="32" t="s">
        <v>74</v>
      </c>
      <c r="C48" s="32" t="s">
        <v>75</v>
      </c>
      <c r="D48" s="32" t="s">
        <v>23</v>
      </c>
      <c r="E48" s="33">
        <v>500</v>
      </c>
      <c r="F48" s="34">
        <v>500.68150000000003</v>
      </c>
      <c r="G48" s="35">
        <v>1.081824E-2</v>
      </c>
      <c r="H48" s="23">
        <v>7.2858999999999998</v>
      </c>
    </row>
    <row r="49" spans="1:8" x14ac:dyDescent="0.2">
      <c r="A49" s="31">
        <v>22</v>
      </c>
      <c r="B49" s="32" t="s">
        <v>271</v>
      </c>
      <c r="C49" s="32" t="s">
        <v>272</v>
      </c>
      <c r="D49" s="32" t="s">
        <v>23</v>
      </c>
      <c r="E49" s="33">
        <v>500</v>
      </c>
      <c r="F49" s="34">
        <v>497.23500000000001</v>
      </c>
      <c r="G49" s="35">
        <v>1.074377E-2</v>
      </c>
      <c r="H49" s="23">
        <v>7.2350000000000003</v>
      </c>
    </row>
    <row r="50" spans="1:8" x14ac:dyDescent="0.2">
      <c r="A50" s="31">
        <v>23</v>
      </c>
      <c r="B50" s="32" t="s">
        <v>273</v>
      </c>
      <c r="C50" s="32" t="s">
        <v>274</v>
      </c>
      <c r="D50" s="32" t="s">
        <v>249</v>
      </c>
      <c r="E50" s="33">
        <v>350</v>
      </c>
      <c r="F50" s="34">
        <v>353.95465000000002</v>
      </c>
      <c r="G50" s="35">
        <v>7.64791E-3</v>
      </c>
      <c r="H50" s="23">
        <v>8.0150000000000006</v>
      </c>
    </row>
    <row r="51" spans="1:8" x14ac:dyDescent="0.2">
      <c r="A51" s="31">
        <v>24</v>
      </c>
      <c r="B51" s="32" t="s">
        <v>275</v>
      </c>
      <c r="C51" s="32" t="s">
        <v>276</v>
      </c>
      <c r="D51" s="32" t="s">
        <v>277</v>
      </c>
      <c r="E51" s="33">
        <v>300</v>
      </c>
      <c r="F51" s="34">
        <v>300.40530000000001</v>
      </c>
      <c r="G51" s="35">
        <v>6.4908700000000001E-3</v>
      </c>
      <c r="H51" s="23">
        <v>8.77</v>
      </c>
    </row>
    <row r="52" spans="1:8" x14ac:dyDescent="0.2">
      <c r="A52" s="24"/>
      <c r="B52" s="24"/>
      <c r="C52" s="25" t="s">
        <v>11</v>
      </c>
      <c r="D52" s="24"/>
      <c r="E52" s="24" t="s">
        <v>12</v>
      </c>
      <c r="F52" s="30">
        <v>23407.553049999999</v>
      </c>
      <c r="G52" s="27">
        <v>0.50576778</v>
      </c>
      <c r="H52" s="23" t="s">
        <v>12</v>
      </c>
    </row>
    <row r="53" spans="1:8" x14ac:dyDescent="0.2">
      <c r="A53" s="24"/>
      <c r="B53" s="24"/>
      <c r="C53" s="28"/>
      <c r="D53" s="24"/>
      <c r="E53" s="24"/>
      <c r="F53" s="29"/>
      <c r="G53" s="29"/>
      <c r="H53" s="23" t="s">
        <v>12</v>
      </c>
    </row>
    <row r="54" spans="1:8" x14ac:dyDescent="0.2">
      <c r="A54" s="24"/>
      <c r="B54" s="24"/>
      <c r="C54" s="25" t="s">
        <v>76</v>
      </c>
      <c r="D54" s="24"/>
      <c r="E54" s="24"/>
      <c r="F54" s="24"/>
      <c r="G54" s="24"/>
      <c r="H54" s="23" t="s">
        <v>12</v>
      </c>
    </row>
    <row r="55" spans="1:8" x14ac:dyDescent="0.2">
      <c r="A55" s="24"/>
      <c r="B55" s="24"/>
      <c r="C55" s="25" t="s">
        <v>11</v>
      </c>
      <c r="D55" s="24"/>
      <c r="E55" s="24" t="s">
        <v>12</v>
      </c>
      <c r="F55" s="26" t="s">
        <v>13</v>
      </c>
      <c r="G55" s="27">
        <v>0</v>
      </c>
      <c r="H55" s="23" t="s">
        <v>12</v>
      </c>
    </row>
    <row r="56" spans="1:8" x14ac:dyDescent="0.2">
      <c r="A56" s="24"/>
      <c r="B56" s="24"/>
      <c r="C56" s="28"/>
      <c r="D56" s="24"/>
      <c r="E56" s="24"/>
      <c r="F56" s="29"/>
      <c r="G56" s="29"/>
      <c r="H56" s="23" t="s">
        <v>12</v>
      </c>
    </row>
    <row r="57" spans="1:8" x14ac:dyDescent="0.2">
      <c r="A57" s="24"/>
      <c r="B57" s="24"/>
      <c r="C57" s="25" t="s">
        <v>77</v>
      </c>
      <c r="D57" s="24"/>
      <c r="E57" s="24"/>
      <c r="F57" s="24"/>
      <c r="G57" s="24"/>
      <c r="H57" s="23" t="s">
        <v>12</v>
      </c>
    </row>
    <row r="58" spans="1:8" ht="25.5" x14ac:dyDescent="0.2">
      <c r="A58" s="31">
        <v>1</v>
      </c>
      <c r="B58" s="32" t="s">
        <v>278</v>
      </c>
      <c r="C58" s="32" t="s">
        <v>279</v>
      </c>
      <c r="D58" s="32" t="s">
        <v>80</v>
      </c>
      <c r="E58" s="33">
        <v>500000</v>
      </c>
      <c r="F58" s="34">
        <v>504.73</v>
      </c>
      <c r="G58" s="35">
        <v>1.0905720000000001E-2</v>
      </c>
      <c r="H58" s="23">
        <v>6.7656999999999998</v>
      </c>
    </row>
    <row r="59" spans="1:8" x14ac:dyDescent="0.2">
      <c r="A59" s="24"/>
      <c r="B59" s="24"/>
      <c r="C59" s="25" t="s">
        <v>11</v>
      </c>
      <c r="D59" s="24"/>
      <c r="E59" s="24" t="s">
        <v>12</v>
      </c>
      <c r="F59" s="30">
        <v>504.73</v>
      </c>
      <c r="G59" s="27">
        <v>1.0905720000000001E-2</v>
      </c>
      <c r="H59" s="23" t="s">
        <v>12</v>
      </c>
    </row>
    <row r="60" spans="1:8" x14ac:dyDescent="0.2">
      <c r="A60" s="24"/>
      <c r="B60" s="24"/>
      <c r="C60" s="28"/>
      <c r="D60" s="24"/>
      <c r="E60" s="24"/>
      <c r="F60" s="29"/>
      <c r="G60" s="29"/>
      <c r="H60" s="23" t="s">
        <v>12</v>
      </c>
    </row>
    <row r="61" spans="1:8" x14ac:dyDescent="0.2">
      <c r="A61" s="24"/>
      <c r="B61" s="24"/>
      <c r="C61" s="25" t="s">
        <v>91</v>
      </c>
      <c r="D61" s="24"/>
      <c r="E61" s="24"/>
      <c r="F61" s="29"/>
      <c r="G61" s="29"/>
      <c r="H61" s="23" t="s">
        <v>12</v>
      </c>
    </row>
    <row r="62" spans="1:8" x14ac:dyDescent="0.2">
      <c r="A62" s="24"/>
      <c r="B62" s="24"/>
      <c r="C62" s="25" t="s">
        <v>11</v>
      </c>
      <c r="D62" s="24"/>
      <c r="E62" s="24" t="s">
        <v>12</v>
      </c>
      <c r="F62" s="26" t="s">
        <v>13</v>
      </c>
      <c r="G62" s="27">
        <v>0</v>
      </c>
      <c r="H62" s="23" t="s">
        <v>12</v>
      </c>
    </row>
    <row r="63" spans="1:8" x14ac:dyDescent="0.2">
      <c r="A63" s="24"/>
      <c r="B63" s="24"/>
      <c r="C63" s="28"/>
      <c r="D63" s="24"/>
      <c r="E63" s="24"/>
      <c r="F63" s="29"/>
      <c r="G63" s="29"/>
      <c r="H63" s="23" t="s">
        <v>12</v>
      </c>
    </row>
    <row r="64" spans="1:8" x14ac:dyDescent="0.2">
      <c r="A64" s="24"/>
      <c r="B64" s="24"/>
      <c r="C64" s="25" t="s">
        <v>92</v>
      </c>
      <c r="D64" s="24"/>
      <c r="E64" s="24"/>
      <c r="F64" s="30">
        <v>23912.283049999998</v>
      </c>
      <c r="G64" s="27">
        <v>0.51667350000000001</v>
      </c>
      <c r="H64" s="23" t="s">
        <v>12</v>
      </c>
    </row>
    <row r="65" spans="1:8" x14ac:dyDescent="0.2">
      <c r="A65" s="24"/>
      <c r="B65" s="24"/>
      <c r="C65" s="28"/>
      <c r="D65" s="24"/>
      <c r="E65" s="24"/>
      <c r="F65" s="29"/>
      <c r="G65" s="29"/>
      <c r="H65" s="23" t="s">
        <v>12</v>
      </c>
    </row>
    <row r="66" spans="1:8" x14ac:dyDescent="0.2">
      <c r="A66" s="24"/>
      <c r="B66" s="24"/>
      <c r="C66" s="25" t="s">
        <v>93</v>
      </c>
      <c r="D66" s="24"/>
      <c r="E66" s="24"/>
      <c r="F66" s="29"/>
      <c r="G66" s="29"/>
      <c r="H66" s="23" t="s">
        <v>12</v>
      </c>
    </row>
    <row r="67" spans="1:8" x14ac:dyDescent="0.2">
      <c r="A67" s="24"/>
      <c r="B67" s="24"/>
      <c r="C67" s="25" t="s">
        <v>94</v>
      </c>
      <c r="D67" s="24"/>
      <c r="E67" s="24"/>
      <c r="F67" s="29"/>
      <c r="G67" s="29"/>
      <c r="H67" s="23" t="s">
        <v>12</v>
      </c>
    </row>
    <row r="68" spans="1:8" x14ac:dyDescent="0.2">
      <c r="A68" s="31">
        <v>1</v>
      </c>
      <c r="B68" s="32" t="s">
        <v>183</v>
      </c>
      <c r="C68" s="32" t="s">
        <v>184</v>
      </c>
      <c r="D68" s="32" t="s">
        <v>163</v>
      </c>
      <c r="E68" s="33">
        <v>700</v>
      </c>
      <c r="F68" s="34">
        <v>3296.0410000000002</v>
      </c>
      <c r="G68" s="35">
        <v>7.1217669999999997E-2</v>
      </c>
      <c r="H68" s="23">
        <v>7.125</v>
      </c>
    </row>
    <row r="69" spans="1:8" x14ac:dyDescent="0.2">
      <c r="A69" s="31">
        <v>2</v>
      </c>
      <c r="B69" s="32" t="s">
        <v>189</v>
      </c>
      <c r="C69" s="32" t="s">
        <v>190</v>
      </c>
      <c r="D69" s="32" t="s">
        <v>97</v>
      </c>
      <c r="E69" s="33">
        <v>500</v>
      </c>
      <c r="F69" s="34">
        <v>2483.66</v>
      </c>
      <c r="G69" s="35">
        <v>5.366452E-2</v>
      </c>
      <c r="H69" s="23">
        <v>6.6702000000000004</v>
      </c>
    </row>
    <row r="70" spans="1:8" x14ac:dyDescent="0.2">
      <c r="A70" s="31">
        <v>3</v>
      </c>
      <c r="B70" s="32" t="s">
        <v>157</v>
      </c>
      <c r="C70" s="32" t="s">
        <v>158</v>
      </c>
      <c r="D70" s="32" t="s">
        <v>97</v>
      </c>
      <c r="E70" s="33">
        <v>500</v>
      </c>
      <c r="F70" s="34">
        <v>2441.15</v>
      </c>
      <c r="G70" s="35">
        <v>5.2746010000000003E-2</v>
      </c>
      <c r="H70" s="23">
        <v>7.2125000000000004</v>
      </c>
    </row>
    <row r="71" spans="1:8" x14ac:dyDescent="0.2">
      <c r="A71" s="31">
        <v>4</v>
      </c>
      <c r="B71" s="32" t="s">
        <v>95</v>
      </c>
      <c r="C71" s="32" t="s">
        <v>96</v>
      </c>
      <c r="D71" s="32" t="s">
        <v>97</v>
      </c>
      <c r="E71" s="33">
        <v>400</v>
      </c>
      <c r="F71" s="34">
        <v>1983.6859999999999</v>
      </c>
      <c r="G71" s="35">
        <v>4.2861570000000002E-2</v>
      </c>
      <c r="H71" s="23">
        <v>6.6703000000000001</v>
      </c>
    </row>
    <row r="72" spans="1:8" ht="25.5" x14ac:dyDescent="0.2">
      <c r="A72" s="31">
        <v>5</v>
      </c>
      <c r="B72" s="32" t="s">
        <v>175</v>
      </c>
      <c r="C72" s="32" t="s">
        <v>176</v>
      </c>
      <c r="D72" s="32" t="s">
        <v>97</v>
      </c>
      <c r="E72" s="33">
        <v>200</v>
      </c>
      <c r="F72" s="34">
        <v>995.35599999999999</v>
      </c>
      <c r="G72" s="35">
        <v>2.1506689999999998E-2</v>
      </c>
      <c r="H72" s="23">
        <v>6.5505000000000004</v>
      </c>
    </row>
    <row r="73" spans="1:8" x14ac:dyDescent="0.2">
      <c r="A73" s="31">
        <v>6</v>
      </c>
      <c r="B73" s="32" t="s">
        <v>177</v>
      </c>
      <c r="C73" s="32" t="s">
        <v>178</v>
      </c>
      <c r="D73" s="32" t="s">
        <v>174</v>
      </c>
      <c r="E73" s="33">
        <v>200</v>
      </c>
      <c r="F73" s="34">
        <v>980.053</v>
      </c>
      <c r="G73" s="35">
        <v>2.117604E-2</v>
      </c>
      <c r="H73" s="23">
        <v>7.2125000000000004</v>
      </c>
    </row>
    <row r="74" spans="1:8" x14ac:dyDescent="0.2">
      <c r="A74" s="31">
        <v>7</v>
      </c>
      <c r="B74" s="32" t="s">
        <v>179</v>
      </c>
      <c r="C74" s="32" t="s">
        <v>180</v>
      </c>
      <c r="D74" s="32" t="s">
        <v>163</v>
      </c>
      <c r="E74" s="33">
        <v>200</v>
      </c>
      <c r="F74" s="34">
        <v>945.20100000000002</v>
      </c>
      <c r="G74" s="35">
        <v>2.0422989999999999E-2</v>
      </c>
      <c r="H74" s="23">
        <v>7.125</v>
      </c>
    </row>
    <row r="75" spans="1:8" ht="25.5" x14ac:dyDescent="0.2">
      <c r="A75" s="31">
        <v>8</v>
      </c>
      <c r="B75" s="32" t="s">
        <v>185</v>
      </c>
      <c r="C75" s="32" t="s">
        <v>186</v>
      </c>
      <c r="D75" s="32" t="s">
        <v>97</v>
      </c>
      <c r="E75" s="33">
        <v>200</v>
      </c>
      <c r="F75" s="34">
        <v>933.78200000000004</v>
      </c>
      <c r="G75" s="35">
        <v>2.0176260000000001E-2</v>
      </c>
      <c r="H75" s="23">
        <v>7.17</v>
      </c>
    </row>
    <row r="76" spans="1:8" x14ac:dyDescent="0.2">
      <c r="A76" s="31">
        <v>9</v>
      </c>
      <c r="B76" s="32" t="s">
        <v>153</v>
      </c>
      <c r="C76" s="32" t="s">
        <v>154</v>
      </c>
      <c r="D76" s="32" t="s">
        <v>97</v>
      </c>
      <c r="E76" s="33">
        <v>100</v>
      </c>
      <c r="F76" s="34">
        <v>495.755</v>
      </c>
      <c r="G76" s="35">
        <v>1.07118E-2</v>
      </c>
      <c r="H76" s="23">
        <v>6.6497000000000002</v>
      </c>
    </row>
    <row r="77" spans="1:8" x14ac:dyDescent="0.2">
      <c r="A77" s="31">
        <v>10</v>
      </c>
      <c r="B77" s="32" t="s">
        <v>280</v>
      </c>
      <c r="C77" s="32" t="s">
        <v>281</v>
      </c>
      <c r="D77" s="32" t="s">
        <v>174</v>
      </c>
      <c r="E77" s="33">
        <v>100</v>
      </c>
      <c r="F77" s="34">
        <v>486.28300000000002</v>
      </c>
      <c r="G77" s="35">
        <v>1.050713E-2</v>
      </c>
      <c r="H77" s="23">
        <v>7.15</v>
      </c>
    </row>
    <row r="78" spans="1:8" x14ac:dyDescent="0.2">
      <c r="A78" s="24"/>
      <c r="B78" s="24"/>
      <c r="C78" s="25" t="s">
        <v>11</v>
      </c>
      <c r="D78" s="24"/>
      <c r="E78" s="24" t="s">
        <v>12</v>
      </c>
      <c r="F78" s="30">
        <v>15040.967000000001</v>
      </c>
      <c r="G78" s="27">
        <v>0.32499067999999998</v>
      </c>
      <c r="H78" s="23" t="s">
        <v>12</v>
      </c>
    </row>
    <row r="79" spans="1:8" x14ac:dyDescent="0.2">
      <c r="A79" s="24"/>
      <c r="B79" s="24"/>
      <c r="C79" s="28"/>
      <c r="D79" s="24"/>
      <c r="E79" s="24"/>
      <c r="F79" s="29"/>
      <c r="G79" s="29"/>
      <c r="H79" s="23" t="s">
        <v>12</v>
      </c>
    </row>
    <row r="80" spans="1:8" x14ac:dyDescent="0.2">
      <c r="A80" s="24"/>
      <c r="B80" s="24"/>
      <c r="C80" s="25" t="s">
        <v>98</v>
      </c>
      <c r="D80" s="24"/>
      <c r="E80" s="24"/>
      <c r="F80" s="29"/>
      <c r="G80" s="29"/>
      <c r="H80" s="23" t="s">
        <v>12</v>
      </c>
    </row>
    <row r="81" spans="1:8" x14ac:dyDescent="0.2">
      <c r="A81" s="31">
        <v>1</v>
      </c>
      <c r="B81" s="32" t="s">
        <v>282</v>
      </c>
      <c r="C81" s="32" t="s">
        <v>283</v>
      </c>
      <c r="D81" s="32" t="s">
        <v>97</v>
      </c>
      <c r="E81" s="33">
        <v>140</v>
      </c>
      <c r="F81" s="34">
        <v>696.78139999999996</v>
      </c>
      <c r="G81" s="35">
        <v>1.505538E-2</v>
      </c>
      <c r="H81" s="23">
        <v>8.875</v>
      </c>
    </row>
    <row r="82" spans="1:8" ht="25.5" x14ac:dyDescent="0.2">
      <c r="A82" s="31">
        <v>2</v>
      </c>
      <c r="B82" s="32" t="s">
        <v>231</v>
      </c>
      <c r="C82" s="32" t="s">
        <v>232</v>
      </c>
      <c r="D82" s="32" t="s">
        <v>97</v>
      </c>
      <c r="E82" s="33">
        <v>100</v>
      </c>
      <c r="F82" s="34">
        <v>461.3</v>
      </c>
      <c r="G82" s="35">
        <v>9.96732E-3</v>
      </c>
      <c r="H82" s="23">
        <v>8.65</v>
      </c>
    </row>
    <row r="83" spans="1:8" x14ac:dyDescent="0.2">
      <c r="A83" s="24"/>
      <c r="B83" s="24"/>
      <c r="C83" s="25" t="s">
        <v>11</v>
      </c>
      <c r="D83" s="24"/>
      <c r="E83" s="24" t="s">
        <v>12</v>
      </c>
      <c r="F83" s="30">
        <v>1158.0814</v>
      </c>
      <c r="G83" s="27">
        <v>2.5022699999999998E-2</v>
      </c>
      <c r="H83" s="23" t="s">
        <v>12</v>
      </c>
    </row>
    <row r="84" spans="1:8" x14ac:dyDescent="0.2">
      <c r="A84" s="24"/>
      <c r="B84" s="24"/>
      <c r="C84" s="28"/>
      <c r="D84" s="24"/>
      <c r="E84" s="24"/>
      <c r="F84" s="29"/>
      <c r="G84" s="29"/>
      <c r="H84" s="23" t="s">
        <v>12</v>
      </c>
    </row>
    <row r="85" spans="1:8" x14ac:dyDescent="0.2">
      <c r="A85" s="24"/>
      <c r="B85" s="24"/>
      <c r="C85" s="25" t="s">
        <v>101</v>
      </c>
      <c r="D85" s="24"/>
      <c r="E85" s="24"/>
      <c r="F85" s="29"/>
      <c r="G85" s="29"/>
      <c r="H85" s="23" t="s">
        <v>12</v>
      </c>
    </row>
    <row r="86" spans="1:8" x14ac:dyDescent="0.2">
      <c r="A86" s="31">
        <v>1</v>
      </c>
      <c r="B86" s="32" t="s">
        <v>284</v>
      </c>
      <c r="C86" s="32" t="s">
        <v>285</v>
      </c>
      <c r="D86" s="32" t="s">
        <v>80</v>
      </c>
      <c r="E86" s="33">
        <v>2500000</v>
      </c>
      <c r="F86" s="34">
        <v>2493.7275</v>
      </c>
      <c r="G86" s="35">
        <v>5.3882050000000001E-2</v>
      </c>
      <c r="H86" s="23">
        <v>5.0999999999999996</v>
      </c>
    </row>
    <row r="87" spans="1:8" x14ac:dyDescent="0.2">
      <c r="A87" s="24"/>
      <c r="B87" s="24"/>
      <c r="C87" s="25" t="s">
        <v>11</v>
      </c>
      <c r="D87" s="24"/>
      <c r="E87" s="24" t="s">
        <v>12</v>
      </c>
      <c r="F87" s="30">
        <v>2493.7275</v>
      </c>
      <c r="G87" s="27">
        <v>5.3882050000000001E-2</v>
      </c>
      <c r="H87" s="23" t="s">
        <v>12</v>
      </c>
    </row>
    <row r="88" spans="1:8" x14ac:dyDescent="0.2">
      <c r="A88" s="24"/>
      <c r="B88" s="24"/>
      <c r="C88" s="28"/>
      <c r="D88" s="24"/>
      <c r="E88" s="24"/>
      <c r="F88" s="29"/>
      <c r="G88" s="29"/>
      <c r="H88" s="23" t="s">
        <v>12</v>
      </c>
    </row>
    <row r="89" spans="1:8" x14ac:dyDescent="0.2">
      <c r="A89" s="24"/>
      <c r="B89" s="24"/>
      <c r="C89" s="25" t="s">
        <v>102</v>
      </c>
      <c r="D89" s="24"/>
      <c r="E89" s="24"/>
      <c r="F89" s="29"/>
      <c r="G89" s="29"/>
      <c r="H89" s="23" t="s">
        <v>12</v>
      </c>
    </row>
    <row r="90" spans="1:8" x14ac:dyDescent="0.2">
      <c r="A90" s="31">
        <v>1</v>
      </c>
      <c r="B90" s="32"/>
      <c r="C90" s="32" t="s">
        <v>103</v>
      </c>
      <c r="D90" s="32"/>
      <c r="E90" s="36"/>
      <c r="F90" s="34">
        <v>2762.789904488</v>
      </c>
      <c r="G90" s="35">
        <v>5.9695690000000003E-2</v>
      </c>
      <c r="H90" s="23">
        <v>5.2</v>
      </c>
    </row>
    <row r="91" spans="1:8" x14ac:dyDescent="0.2">
      <c r="A91" s="24"/>
      <c r="B91" s="24"/>
      <c r="C91" s="25" t="s">
        <v>11</v>
      </c>
      <c r="D91" s="24"/>
      <c r="E91" s="24" t="s">
        <v>12</v>
      </c>
      <c r="F91" s="30">
        <v>2762.789904488</v>
      </c>
      <c r="G91" s="27">
        <v>5.9695690000000003E-2</v>
      </c>
      <c r="H91" s="23" t="s">
        <v>12</v>
      </c>
    </row>
    <row r="92" spans="1:8" x14ac:dyDescent="0.2">
      <c r="A92" s="24"/>
      <c r="B92" s="24"/>
      <c r="C92" s="28"/>
      <c r="D92" s="24"/>
      <c r="E92" s="24"/>
      <c r="F92" s="29"/>
      <c r="G92" s="29"/>
      <c r="H92" s="23" t="s">
        <v>12</v>
      </c>
    </row>
    <row r="93" spans="1:8" x14ac:dyDescent="0.2">
      <c r="A93" s="24"/>
      <c r="B93" s="24"/>
      <c r="C93" s="25" t="s">
        <v>104</v>
      </c>
      <c r="D93" s="24"/>
      <c r="E93" s="24"/>
      <c r="F93" s="30">
        <v>21455.565804488</v>
      </c>
      <c r="G93" s="27">
        <v>0.46359112000000002</v>
      </c>
      <c r="H93" s="23" t="s">
        <v>12</v>
      </c>
    </row>
    <row r="94" spans="1:8" x14ac:dyDescent="0.2">
      <c r="A94" s="24"/>
      <c r="B94" s="24"/>
      <c r="C94" s="29"/>
      <c r="D94" s="24"/>
      <c r="E94" s="24"/>
      <c r="F94" s="24"/>
      <c r="G94" s="24"/>
      <c r="H94" s="23" t="s">
        <v>12</v>
      </c>
    </row>
    <row r="95" spans="1:8" x14ac:dyDescent="0.2">
      <c r="A95" s="24"/>
      <c r="B95" s="24"/>
      <c r="C95" s="25" t="s">
        <v>105</v>
      </c>
      <c r="D95" s="24"/>
      <c r="E95" s="24"/>
      <c r="F95" s="24"/>
      <c r="G95" s="24"/>
      <c r="H95" s="23" t="s">
        <v>12</v>
      </c>
    </row>
    <row r="96" spans="1:8" x14ac:dyDescent="0.2">
      <c r="A96" s="24"/>
      <c r="B96" s="24"/>
      <c r="C96" s="25" t="s">
        <v>106</v>
      </c>
      <c r="D96" s="24"/>
      <c r="E96" s="24"/>
      <c r="F96" s="24"/>
      <c r="G96" s="24"/>
      <c r="H96" s="23" t="s">
        <v>12</v>
      </c>
    </row>
    <row r="97" spans="1:15" x14ac:dyDescent="0.2">
      <c r="A97" s="24"/>
      <c r="B97" s="24"/>
      <c r="C97" s="25" t="s">
        <v>11</v>
      </c>
      <c r="D97" s="24"/>
      <c r="E97" s="24" t="s">
        <v>12</v>
      </c>
      <c r="F97" s="26" t="s">
        <v>13</v>
      </c>
      <c r="G97" s="27">
        <v>0</v>
      </c>
      <c r="H97" s="23" t="s">
        <v>12</v>
      </c>
    </row>
    <row r="98" spans="1:15" x14ac:dyDescent="0.2">
      <c r="A98" s="21"/>
      <c r="B98" s="21"/>
      <c r="C98" s="85"/>
      <c r="D98" s="21"/>
      <c r="E98" s="21"/>
      <c r="F98" s="49"/>
      <c r="G98" s="49"/>
      <c r="H98" s="23" t="s">
        <v>12</v>
      </c>
    </row>
    <row r="99" spans="1:15" x14ac:dyDescent="0.2">
      <c r="A99" s="21"/>
      <c r="B99" s="21"/>
      <c r="C99" s="22" t="s">
        <v>587</v>
      </c>
      <c r="D99" s="21"/>
      <c r="E99" s="21"/>
      <c r="F99" s="49"/>
      <c r="G99" s="49"/>
      <c r="H99" s="23" t="s">
        <v>12</v>
      </c>
      <c r="I99" s="66"/>
      <c r="J99" s="66"/>
      <c r="K99" s="66"/>
      <c r="L99" s="66"/>
      <c r="M99" s="86"/>
      <c r="N99" s="86"/>
      <c r="O99" s="86"/>
    </row>
    <row r="100" spans="1:15" x14ac:dyDescent="0.2">
      <c r="A100" s="87">
        <v>1</v>
      </c>
      <c r="B100" s="55" t="s">
        <v>107</v>
      </c>
      <c r="C100" s="55" t="s">
        <v>108</v>
      </c>
      <c r="D100" s="55"/>
      <c r="E100" s="88">
        <v>1158.5250000000001</v>
      </c>
      <c r="F100" s="89">
        <v>134.376229212</v>
      </c>
      <c r="G100" s="90">
        <v>2.90347E-3</v>
      </c>
      <c r="H100" s="23"/>
    </row>
    <row r="101" spans="1:15" x14ac:dyDescent="0.2">
      <c r="A101" s="21"/>
      <c r="B101" s="21"/>
      <c r="C101" s="22" t="s">
        <v>11</v>
      </c>
      <c r="D101" s="21"/>
      <c r="E101" s="21" t="s">
        <v>12</v>
      </c>
      <c r="F101" s="91">
        <f>SUM(F100)</f>
        <v>134.376229212</v>
      </c>
      <c r="G101" s="92">
        <f>SUM(G100)</f>
        <v>2.90347E-3</v>
      </c>
      <c r="H101" s="23" t="s">
        <v>12</v>
      </c>
    </row>
    <row r="102" spans="1:15" x14ac:dyDescent="0.2">
      <c r="A102" s="21"/>
      <c r="B102" s="21"/>
      <c r="C102" s="85"/>
      <c r="D102" s="21"/>
      <c r="E102" s="21"/>
      <c r="F102" s="49"/>
      <c r="G102" s="49"/>
      <c r="H102" s="23" t="s">
        <v>12</v>
      </c>
    </row>
    <row r="103" spans="1:15" x14ac:dyDescent="0.2">
      <c r="A103" s="24"/>
      <c r="B103" s="24"/>
      <c r="C103" s="25" t="s">
        <v>109</v>
      </c>
      <c r="D103" s="24"/>
      <c r="E103" s="24"/>
      <c r="F103" s="24"/>
      <c r="G103" s="24"/>
      <c r="H103" s="23" t="s">
        <v>12</v>
      </c>
    </row>
    <row r="104" spans="1:15" x14ac:dyDescent="0.2">
      <c r="A104" s="24"/>
      <c r="B104" s="24"/>
      <c r="C104" s="25" t="s">
        <v>110</v>
      </c>
      <c r="D104" s="24"/>
      <c r="E104" s="24"/>
      <c r="F104" s="24"/>
      <c r="G104" s="24"/>
      <c r="H104" s="23" t="s">
        <v>12</v>
      </c>
    </row>
    <row r="105" spans="1:15" x14ac:dyDescent="0.2">
      <c r="A105" s="24"/>
      <c r="B105" s="24"/>
      <c r="C105" s="25" t="s">
        <v>11</v>
      </c>
      <c r="D105" s="24"/>
      <c r="E105" s="24" t="s">
        <v>12</v>
      </c>
      <c r="F105" s="26" t="s">
        <v>13</v>
      </c>
      <c r="G105" s="27">
        <v>0</v>
      </c>
      <c r="H105" s="23" t="s">
        <v>12</v>
      </c>
    </row>
    <row r="106" spans="1:15" x14ac:dyDescent="0.2">
      <c r="A106" s="24"/>
      <c r="B106" s="24"/>
      <c r="C106" s="28"/>
      <c r="D106" s="24"/>
      <c r="E106" s="24"/>
      <c r="F106" s="29"/>
      <c r="G106" s="29"/>
      <c r="H106" s="23" t="s">
        <v>12</v>
      </c>
    </row>
    <row r="107" spans="1:15" x14ac:dyDescent="0.2">
      <c r="A107" s="24"/>
      <c r="B107" s="24"/>
      <c r="C107" s="25" t="s">
        <v>111</v>
      </c>
      <c r="D107" s="24"/>
      <c r="E107" s="24"/>
      <c r="F107" s="29"/>
      <c r="G107" s="29"/>
      <c r="H107" s="23" t="s">
        <v>12</v>
      </c>
    </row>
    <row r="108" spans="1:15" x14ac:dyDescent="0.2">
      <c r="A108" s="24"/>
      <c r="B108" s="24"/>
      <c r="C108" s="25" t="s">
        <v>11</v>
      </c>
      <c r="D108" s="24"/>
      <c r="E108" s="24" t="s">
        <v>12</v>
      </c>
      <c r="F108" s="26" t="s">
        <v>13</v>
      </c>
      <c r="G108" s="27">
        <v>0</v>
      </c>
      <c r="H108" s="23" t="s">
        <v>12</v>
      </c>
    </row>
    <row r="109" spans="1:15" x14ac:dyDescent="0.2">
      <c r="A109" s="24"/>
      <c r="B109" s="32"/>
      <c r="C109" s="32"/>
      <c r="D109" s="25"/>
      <c r="E109" s="24"/>
      <c r="F109" s="32"/>
      <c r="G109" s="36"/>
      <c r="H109" s="23" t="s">
        <v>12</v>
      </c>
    </row>
    <row r="110" spans="1:15" x14ac:dyDescent="0.2">
      <c r="A110" s="36"/>
      <c r="B110" s="32"/>
      <c r="C110" s="32" t="s">
        <v>112</v>
      </c>
      <c r="D110" s="32"/>
      <c r="E110" s="36"/>
      <c r="F110" s="34">
        <v>779.00244247000001</v>
      </c>
      <c r="G110" s="35">
        <v>1.6831929999999998E-2</v>
      </c>
      <c r="H110" s="23" t="s">
        <v>12</v>
      </c>
    </row>
    <row r="111" spans="1:15" x14ac:dyDescent="0.2">
      <c r="A111" s="28"/>
      <c r="B111" s="28"/>
      <c r="C111" s="25" t="s">
        <v>113</v>
      </c>
      <c r="D111" s="29"/>
      <c r="E111" s="29"/>
      <c r="F111" s="30">
        <v>46281.227526169998</v>
      </c>
      <c r="G111" s="37">
        <v>1.0000000200000001</v>
      </c>
      <c r="H111" s="23" t="s">
        <v>12</v>
      </c>
    </row>
    <row r="112" spans="1:15" x14ac:dyDescent="0.2">
      <c r="A112" s="38"/>
      <c r="B112" s="38"/>
      <c r="C112" s="38"/>
      <c r="D112" s="39"/>
      <c r="E112" s="39"/>
      <c r="F112" s="39"/>
      <c r="G112" s="39"/>
    </row>
    <row r="113" spans="1:8" x14ac:dyDescent="0.2">
      <c r="A113" s="40"/>
      <c r="B113" s="41" t="s">
        <v>588</v>
      </c>
      <c r="C113" s="41"/>
      <c r="D113" s="41"/>
      <c r="E113" s="41"/>
      <c r="F113" s="41"/>
      <c r="G113" s="41"/>
      <c r="H113" s="41"/>
    </row>
    <row r="114" spans="1:8" x14ac:dyDescent="0.2">
      <c r="A114" s="40"/>
      <c r="B114" s="41" t="s">
        <v>589</v>
      </c>
      <c r="C114" s="41"/>
      <c r="D114" s="41"/>
      <c r="E114" s="41"/>
      <c r="F114" s="41"/>
      <c r="G114" s="41"/>
      <c r="H114" s="41"/>
    </row>
    <row r="115" spans="1:8" x14ac:dyDescent="0.2">
      <c r="A115" s="40"/>
      <c r="B115" s="41" t="s">
        <v>590</v>
      </c>
      <c r="C115" s="41"/>
      <c r="D115" s="41"/>
      <c r="E115" s="41"/>
      <c r="F115" s="41"/>
      <c r="G115" s="41"/>
      <c r="H115" s="41"/>
    </row>
    <row r="116" spans="1:8" x14ac:dyDescent="0.2">
      <c r="A116" s="40"/>
      <c r="B116" s="40"/>
      <c r="C116" s="40"/>
      <c r="D116" s="42"/>
      <c r="E116" s="42"/>
      <c r="F116" s="42"/>
      <c r="G116" s="42"/>
    </row>
    <row r="117" spans="1:8" x14ac:dyDescent="0.2">
      <c r="A117" s="40"/>
      <c r="B117" s="43" t="s">
        <v>114</v>
      </c>
      <c r="C117" s="44"/>
      <c r="D117" s="45"/>
      <c r="E117" s="46"/>
      <c r="F117" s="42"/>
      <c r="G117" s="42"/>
    </row>
    <row r="118" spans="1:8" ht="25.5" customHeight="1" x14ac:dyDescent="0.2">
      <c r="A118" s="40"/>
      <c r="B118" s="47" t="s">
        <v>115</v>
      </c>
      <c r="C118" s="48"/>
      <c r="D118" s="22" t="s">
        <v>610</v>
      </c>
      <c r="E118" s="46"/>
      <c r="F118" s="42"/>
      <c r="G118" s="42"/>
    </row>
    <row r="119" spans="1:8" x14ac:dyDescent="0.2">
      <c r="A119" s="40"/>
      <c r="B119" s="47" t="s">
        <v>117</v>
      </c>
      <c r="C119" s="48"/>
      <c r="D119" s="22" t="s">
        <v>116</v>
      </c>
      <c r="E119" s="46"/>
      <c r="F119" s="42"/>
      <c r="G119" s="42"/>
    </row>
    <row r="120" spans="1:8" x14ac:dyDescent="0.2">
      <c r="A120" s="40"/>
      <c r="B120" s="47" t="s">
        <v>118</v>
      </c>
      <c r="C120" s="48"/>
      <c r="D120" s="49" t="s">
        <v>12</v>
      </c>
      <c r="E120" s="46"/>
      <c r="F120" s="42"/>
      <c r="G120" s="42"/>
    </row>
    <row r="121" spans="1:8" x14ac:dyDescent="0.2">
      <c r="A121" s="50"/>
      <c r="B121" s="51" t="s">
        <v>12</v>
      </c>
      <c r="C121" s="51" t="s">
        <v>591</v>
      </c>
      <c r="D121" s="51" t="s">
        <v>119</v>
      </c>
      <c r="E121" s="50"/>
      <c r="F121" s="50"/>
      <c r="G121" s="50"/>
    </row>
    <row r="122" spans="1:8" x14ac:dyDescent="0.2">
      <c r="A122" s="50"/>
      <c r="B122" s="52" t="s">
        <v>120</v>
      </c>
      <c r="C122" s="53">
        <v>46022</v>
      </c>
      <c r="D122" s="53">
        <v>46053</v>
      </c>
      <c r="E122" s="50"/>
      <c r="F122" s="50"/>
      <c r="G122" s="50"/>
    </row>
    <row r="123" spans="1:8" x14ac:dyDescent="0.2">
      <c r="A123" s="54"/>
      <c r="B123" s="55" t="s">
        <v>121</v>
      </c>
      <c r="C123" s="56">
        <v>3832.0322000000001</v>
      </c>
      <c r="D123" s="56">
        <v>3840.3514</v>
      </c>
      <c r="E123" s="54"/>
      <c r="F123" s="57"/>
      <c r="G123" s="58"/>
    </row>
    <row r="124" spans="1:8" x14ac:dyDescent="0.2">
      <c r="A124" s="54"/>
      <c r="B124" s="55" t="s">
        <v>592</v>
      </c>
      <c r="C124" s="56">
        <v>1121.0459000000001</v>
      </c>
      <c r="D124" s="56">
        <v>1106.6478</v>
      </c>
      <c r="E124" s="54"/>
      <c r="F124" s="57"/>
      <c r="G124" s="58"/>
    </row>
    <row r="125" spans="1:8" x14ac:dyDescent="0.2">
      <c r="A125" s="54"/>
      <c r="B125" s="55" t="s">
        <v>122</v>
      </c>
      <c r="C125" s="56">
        <v>3560.4439000000002</v>
      </c>
      <c r="D125" s="56">
        <v>3565.7215999999999</v>
      </c>
      <c r="E125" s="54"/>
      <c r="F125" s="57"/>
      <c r="G125" s="58"/>
    </row>
    <row r="126" spans="1:8" x14ac:dyDescent="0.2">
      <c r="A126" s="54"/>
      <c r="B126" s="55" t="s">
        <v>593</v>
      </c>
      <c r="C126" s="56">
        <v>1103.6486</v>
      </c>
      <c r="D126" s="56">
        <v>1088.7162000000001</v>
      </c>
      <c r="E126" s="54"/>
      <c r="F126" s="57"/>
      <c r="G126" s="58"/>
    </row>
    <row r="127" spans="1:8" x14ac:dyDescent="0.2">
      <c r="A127" s="54"/>
      <c r="B127" s="54"/>
      <c r="C127" s="54"/>
      <c r="D127" s="54"/>
      <c r="E127" s="54"/>
      <c r="F127" s="54"/>
      <c r="G127" s="54"/>
    </row>
    <row r="128" spans="1:8" x14ac:dyDescent="0.2">
      <c r="A128" s="54"/>
      <c r="B128" s="47" t="s">
        <v>594</v>
      </c>
      <c r="C128" s="112"/>
      <c r="D128" s="25" t="s">
        <v>12</v>
      </c>
      <c r="E128" s="54"/>
      <c r="F128" s="54"/>
      <c r="G128" s="54"/>
    </row>
    <row r="129" spans="1:17" x14ac:dyDescent="0.2">
      <c r="A129" s="54"/>
      <c r="B129" s="113" t="s">
        <v>120</v>
      </c>
      <c r="C129" s="114" t="s">
        <v>286</v>
      </c>
      <c r="D129" s="114" t="s">
        <v>287</v>
      </c>
      <c r="E129" s="54"/>
      <c r="F129" s="54"/>
      <c r="G129" s="54"/>
    </row>
    <row r="130" spans="1:17" x14ac:dyDescent="0.2">
      <c r="A130" s="54"/>
      <c r="B130" s="55" t="s">
        <v>592</v>
      </c>
      <c r="C130" s="115">
        <v>16.815999999999999</v>
      </c>
      <c r="D130" s="115">
        <v>16.815999999999999</v>
      </c>
      <c r="E130" s="54"/>
      <c r="F130" s="57"/>
      <c r="G130" s="58"/>
    </row>
    <row r="131" spans="1:17" x14ac:dyDescent="0.2">
      <c r="A131" s="54"/>
      <c r="B131" s="55" t="s">
        <v>593</v>
      </c>
      <c r="C131" s="115">
        <v>16.555</v>
      </c>
      <c r="D131" s="115">
        <v>16.555</v>
      </c>
      <c r="E131" s="54"/>
      <c r="F131" s="57"/>
      <c r="G131" s="58"/>
    </row>
    <row r="132" spans="1:17" x14ac:dyDescent="0.2">
      <c r="A132" s="50"/>
      <c r="B132" s="60"/>
      <c r="C132" s="60"/>
      <c r="D132" s="60"/>
      <c r="E132" s="50"/>
      <c r="F132" s="50"/>
      <c r="G132" s="50"/>
    </row>
    <row r="133" spans="1:17" x14ac:dyDescent="0.2">
      <c r="A133" s="50"/>
      <c r="B133" s="47" t="s">
        <v>123</v>
      </c>
      <c r="C133" s="48"/>
      <c r="D133" s="22" t="s">
        <v>116</v>
      </c>
      <c r="E133" s="65"/>
      <c r="F133" s="50"/>
      <c r="G133" s="50"/>
    </row>
    <row r="134" spans="1:17" x14ac:dyDescent="0.2">
      <c r="A134" s="50"/>
      <c r="B134" s="47" t="s">
        <v>124</v>
      </c>
      <c r="C134" s="48"/>
      <c r="D134" s="22" t="s">
        <v>116</v>
      </c>
      <c r="E134" s="65"/>
      <c r="F134" s="50"/>
      <c r="G134" s="50"/>
    </row>
    <row r="135" spans="1:17" x14ac:dyDescent="0.2">
      <c r="A135" s="50"/>
      <c r="B135" s="47" t="s">
        <v>595</v>
      </c>
      <c r="C135" s="48"/>
      <c r="D135" s="22" t="s">
        <v>116</v>
      </c>
      <c r="E135" s="65"/>
      <c r="F135" s="50"/>
      <c r="G135" s="50"/>
    </row>
    <row r="136" spans="1:17" x14ac:dyDescent="0.2">
      <c r="A136" s="50"/>
      <c r="B136" s="201"/>
      <c r="C136" s="201"/>
      <c r="D136" s="229"/>
      <c r="E136" s="50"/>
      <c r="F136" s="50"/>
      <c r="G136" s="50"/>
      <c r="J136" s="20"/>
    </row>
    <row r="137" spans="1:17" s="67" customFormat="1" x14ac:dyDescent="0.2">
      <c r="B137" s="68" t="s">
        <v>596</v>
      </c>
      <c r="C137" s="69"/>
      <c r="D137" s="70"/>
      <c r="I137" s="17"/>
      <c r="J137" s="20"/>
      <c r="K137" s="66"/>
      <c r="L137" s="66"/>
      <c r="M137" s="66"/>
      <c r="N137" s="66"/>
      <c r="O137" s="71"/>
    </row>
    <row r="138" spans="1:17" s="67" customFormat="1" ht="25.5" x14ac:dyDescent="0.2">
      <c r="B138" s="72" t="s">
        <v>597</v>
      </c>
      <c r="C138" s="72"/>
      <c r="D138" s="73" t="s">
        <v>237</v>
      </c>
      <c r="I138" s="17"/>
      <c r="J138" s="20"/>
      <c r="K138" s="66"/>
      <c r="L138" s="66"/>
      <c r="M138" s="66"/>
      <c r="N138" s="66"/>
      <c r="O138" s="71"/>
    </row>
    <row r="139" spans="1:17" s="67" customFormat="1" x14ac:dyDescent="0.2">
      <c r="B139" s="61" t="s">
        <v>598</v>
      </c>
      <c r="C139" s="61"/>
      <c r="D139" s="74"/>
      <c r="I139" s="17"/>
      <c r="J139" s="20"/>
      <c r="K139" s="66"/>
      <c r="L139" s="66"/>
      <c r="M139" s="66"/>
      <c r="N139" s="66"/>
      <c r="O139" s="71"/>
    </row>
    <row r="140" spans="1:17" s="67" customFormat="1" x14ac:dyDescent="0.2">
      <c r="B140" s="61"/>
      <c r="C140" s="61"/>
      <c r="D140" s="75"/>
      <c r="I140" s="17"/>
      <c r="J140" s="20"/>
      <c r="K140" s="66"/>
      <c r="L140" s="66"/>
      <c r="M140" s="66"/>
      <c r="N140" s="66"/>
      <c r="O140" s="71"/>
    </row>
    <row r="141" spans="1:17" s="67" customFormat="1" x14ac:dyDescent="0.2">
      <c r="B141" s="61" t="s">
        <v>599</v>
      </c>
      <c r="C141" s="61"/>
      <c r="D141" s="76">
        <v>7.1012625768396145</v>
      </c>
      <c r="I141" s="17"/>
      <c r="J141" s="20"/>
      <c r="K141" s="66"/>
      <c r="L141" s="66"/>
      <c r="M141" s="66"/>
      <c r="N141" s="66"/>
      <c r="O141" s="71"/>
    </row>
    <row r="142" spans="1:17" s="67" customFormat="1" x14ac:dyDescent="0.2">
      <c r="B142" s="61"/>
      <c r="C142" s="61"/>
      <c r="D142" s="75"/>
      <c r="I142" s="17"/>
      <c r="J142" s="20"/>
      <c r="K142" s="66"/>
      <c r="L142" s="66"/>
      <c r="M142" s="66"/>
      <c r="N142" s="66"/>
      <c r="O142" s="71"/>
      <c r="P142" s="17"/>
      <c r="Q142" s="17"/>
    </row>
    <row r="143" spans="1:17" s="67" customFormat="1" x14ac:dyDescent="0.2">
      <c r="B143" s="61" t="s">
        <v>600</v>
      </c>
      <c r="C143" s="61"/>
      <c r="D143" s="76">
        <v>0.81518465127309481</v>
      </c>
      <c r="I143" s="17"/>
      <c r="J143" s="20"/>
      <c r="K143" s="66"/>
      <c r="L143" s="66"/>
      <c r="M143" s="66"/>
      <c r="N143" s="66"/>
      <c r="O143" s="71"/>
      <c r="P143" s="17"/>
      <c r="Q143" s="17"/>
    </row>
    <row r="144" spans="1:17" s="67" customFormat="1" x14ac:dyDescent="0.2">
      <c r="B144" s="61" t="s">
        <v>611</v>
      </c>
      <c r="C144" s="61"/>
      <c r="D144" s="76">
        <v>0.8598326000512736</v>
      </c>
      <c r="I144" s="17"/>
      <c r="J144" s="20"/>
      <c r="K144" s="66"/>
      <c r="L144" s="66"/>
      <c r="M144" s="66"/>
      <c r="N144" s="66"/>
      <c r="O144" s="17"/>
      <c r="P144" s="17"/>
      <c r="Q144" s="17"/>
    </row>
    <row r="145" spans="1:20" s="67" customFormat="1" x14ac:dyDescent="0.2">
      <c r="B145" s="61"/>
      <c r="C145" s="61"/>
      <c r="D145" s="75"/>
      <c r="I145" s="17"/>
      <c r="J145" s="20"/>
      <c r="K145" s="66"/>
      <c r="L145" s="66"/>
      <c r="M145" s="66"/>
      <c r="N145" s="66"/>
      <c r="O145" s="17"/>
      <c r="P145" s="17"/>
      <c r="Q145" s="17"/>
    </row>
    <row r="146" spans="1:20" s="67" customFormat="1" x14ac:dyDescent="0.2">
      <c r="B146" s="61" t="s">
        <v>602</v>
      </c>
      <c r="C146" s="61"/>
      <c r="D146" s="78" t="s">
        <v>722</v>
      </c>
      <c r="I146" s="17"/>
      <c r="J146" s="20"/>
      <c r="K146" s="66"/>
      <c r="L146" s="66"/>
      <c r="M146" s="66"/>
      <c r="N146" s="66"/>
      <c r="O146" s="71"/>
    </row>
    <row r="147" spans="1:20" s="67" customFormat="1" x14ac:dyDescent="0.2">
      <c r="B147" s="79" t="s">
        <v>603</v>
      </c>
      <c r="C147" s="80"/>
      <c r="D147" s="81"/>
      <c r="I147" s="17"/>
      <c r="J147" s="20"/>
      <c r="K147" s="66"/>
      <c r="L147" s="66"/>
      <c r="M147" s="66"/>
      <c r="N147" s="66"/>
      <c r="O147" s="17"/>
      <c r="P147" s="17"/>
      <c r="Q147" s="17"/>
      <c r="R147" s="17"/>
      <c r="S147" s="17"/>
      <c r="T147" s="17"/>
    </row>
    <row r="148" spans="1:20" x14ac:dyDescent="0.2">
      <c r="A148" s="60"/>
      <c r="B148" s="60"/>
      <c r="C148" s="60"/>
      <c r="D148" s="60"/>
      <c r="E148" s="60"/>
      <c r="F148" s="60"/>
      <c r="G148" s="60"/>
      <c r="J148" s="20"/>
    </row>
    <row r="149" spans="1:20" s="67" customFormat="1" x14ac:dyDescent="0.2">
      <c r="B149" s="168" t="s">
        <v>723</v>
      </c>
      <c r="C149" s="168"/>
      <c r="D149" s="168"/>
      <c r="E149" s="168"/>
      <c r="F149" s="168"/>
      <c r="G149" s="168"/>
      <c r="H149" s="168"/>
      <c r="I149" s="17"/>
      <c r="J149" s="20"/>
      <c r="K149" s="66"/>
      <c r="L149" s="66"/>
      <c r="M149" s="66"/>
      <c r="N149" s="66"/>
      <c r="O149" s="71"/>
    </row>
    <row r="150" spans="1:20" s="67" customFormat="1" ht="6.75" customHeight="1" x14ac:dyDescent="0.2">
      <c r="B150" s="168"/>
      <c r="C150" s="168"/>
      <c r="D150" s="168"/>
      <c r="E150" s="168"/>
      <c r="F150" s="168"/>
      <c r="G150" s="168"/>
      <c r="H150" s="168"/>
      <c r="I150" s="17"/>
      <c r="J150" s="20"/>
      <c r="K150" s="66"/>
      <c r="L150" s="66"/>
      <c r="M150" s="66"/>
      <c r="N150" s="66"/>
      <c r="O150" s="71"/>
    </row>
    <row r="151" spans="1:20" ht="13.5" x14ac:dyDescent="0.25">
      <c r="B151" s="205" t="s">
        <v>612</v>
      </c>
      <c r="C151" s="205" t="s">
        <v>613</v>
      </c>
      <c r="D151" s="230" t="s">
        <v>614</v>
      </c>
      <c r="E151" s="230"/>
      <c r="F151" s="230"/>
      <c r="G151" s="103" t="s">
        <v>615</v>
      </c>
      <c r="H151" s="103"/>
      <c r="J151" s="20"/>
      <c r="K151" s="66"/>
      <c r="L151" s="66"/>
      <c r="M151" s="66"/>
      <c r="N151" s="66"/>
      <c r="P151" s="66"/>
    </row>
    <row r="152" spans="1:20" ht="13.5" x14ac:dyDescent="0.25">
      <c r="B152" s="101" t="s">
        <v>616</v>
      </c>
      <c r="C152" s="99" t="s">
        <v>617</v>
      </c>
      <c r="D152" s="100">
        <v>0</v>
      </c>
      <c r="E152" s="100"/>
      <c r="F152" s="100"/>
      <c r="G152" s="100">
        <v>0</v>
      </c>
      <c r="H152" s="100"/>
      <c r="J152" s="20"/>
      <c r="K152" s="66"/>
      <c r="L152" s="66"/>
      <c r="M152" s="66"/>
      <c r="N152" s="66"/>
      <c r="P152" s="66"/>
    </row>
    <row r="153" spans="1:20" ht="13.5" x14ac:dyDescent="0.25">
      <c r="B153" s="101" t="s">
        <v>618</v>
      </c>
      <c r="C153" s="99" t="s">
        <v>619</v>
      </c>
      <c r="D153" s="100">
        <v>0</v>
      </c>
      <c r="E153" s="100"/>
      <c r="F153" s="100"/>
      <c r="G153" s="100">
        <v>0</v>
      </c>
      <c r="H153" s="100"/>
      <c r="J153" s="20"/>
      <c r="K153" s="66"/>
      <c r="L153" s="66"/>
      <c r="M153" s="66"/>
      <c r="N153" s="66"/>
      <c r="P153" s="66"/>
    </row>
    <row r="154" spans="1:20" ht="27" x14ac:dyDescent="0.25">
      <c r="B154" s="101" t="s">
        <v>620</v>
      </c>
      <c r="C154" s="99" t="s">
        <v>621</v>
      </c>
      <c r="D154" s="100">
        <v>0</v>
      </c>
      <c r="E154" s="100"/>
      <c r="F154" s="100"/>
      <c r="G154" s="100">
        <v>0</v>
      </c>
      <c r="H154" s="100"/>
      <c r="J154" s="20"/>
      <c r="K154" s="66"/>
      <c r="L154" s="66"/>
      <c r="M154" s="66"/>
      <c r="N154" s="66"/>
      <c r="P154" s="66"/>
    </row>
    <row r="155" spans="1:20" ht="13.5" x14ac:dyDescent="0.25">
      <c r="B155" s="101"/>
      <c r="C155" s="101"/>
      <c r="D155" s="102"/>
      <c r="E155" s="102"/>
      <c r="F155" s="102"/>
      <c r="G155" s="102"/>
      <c r="H155" s="102"/>
      <c r="J155" s="20"/>
      <c r="K155" s="66"/>
      <c r="L155" s="66"/>
      <c r="M155" s="66"/>
      <c r="N155" s="66"/>
      <c r="P155" s="66"/>
    </row>
    <row r="156" spans="1:20" ht="13.5" x14ac:dyDescent="0.25">
      <c r="B156" s="103" t="s">
        <v>622</v>
      </c>
      <c r="C156" s="103"/>
      <c r="D156" s="103"/>
      <c r="E156" s="103"/>
      <c r="F156" s="103"/>
      <c r="G156" s="103"/>
      <c r="H156" s="103"/>
      <c r="J156" s="20"/>
      <c r="K156" s="66"/>
      <c r="L156" s="66"/>
      <c r="M156" s="66"/>
      <c r="N156" s="66"/>
      <c r="P156" s="66"/>
    </row>
    <row r="157" spans="1:20" ht="13.5" customHeight="1" x14ac:dyDescent="0.2">
      <c r="B157" s="96" t="s">
        <v>612</v>
      </c>
      <c r="C157" s="96" t="s">
        <v>613</v>
      </c>
      <c r="D157" s="96" t="s">
        <v>623</v>
      </c>
      <c r="E157" s="96"/>
      <c r="F157" s="96"/>
      <c r="G157" s="96"/>
      <c r="H157" s="95" t="s">
        <v>624</v>
      </c>
      <c r="I157" s="95" t="s">
        <v>625</v>
      </c>
      <c r="J157" s="227" t="s">
        <v>626</v>
      </c>
      <c r="K157" s="66"/>
      <c r="L157" s="66"/>
      <c r="M157" s="66"/>
      <c r="N157" s="66"/>
      <c r="O157" s="66"/>
      <c r="P157" s="66"/>
    </row>
    <row r="158" spans="1:20" ht="94.5" customHeight="1" x14ac:dyDescent="0.2">
      <c r="B158" s="96"/>
      <c r="C158" s="96"/>
      <c r="D158" s="104" t="s">
        <v>627</v>
      </c>
      <c r="E158" s="104" t="s">
        <v>628</v>
      </c>
      <c r="F158" s="104" t="s">
        <v>629</v>
      </c>
      <c r="G158" s="104" t="s">
        <v>630</v>
      </c>
      <c r="H158" s="95"/>
      <c r="I158" s="95"/>
      <c r="J158" s="181"/>
      <c r="K158" s="66"/>
      <c r="L158" s="66"/>
      <c r="M158" s="66"/>
      <c r="N158" s="66"/>
      <c r="O158" s="66"/>
      <c r="P158" s="66"/>
    </row>
    <row r="159" spans="1:20" ht="13.5" x14ac:dyDescent="0.25">
      <c r="B159" s="101" t="s">
        <v>616</v>
      </c>
      <c r="C159" s="99" t="s">
        <v>617</v>
      </c>
      <c r="D159" s="105">
        <v>1500</v>
      </c>
      <c r="E159" s="105">
        <v>99.850684900000005</v>
      </c>
      <c r="F159" s="216">
        <v>36.275342200000004</v>
      </c>
      <c r="G159" s="217">
        <v>1636.1260271000001</v>
      </c>
      <c r="H159" s="2">
        <v>726.67232000000001</v>
      </c>
      <c r="I159" s="2">
        <f>1250521/10^5</f>
        <v>12.50521</v>
      </c>
      <c r="J159" s="2">
        <f>H159+I159</f>
        <v>739.17753000000005</v>
      </c>
      <c r="K159" s="66"/>
      <c r="L159" s="66"/>
      <c r="M159" s="66"/>
      <c r="N159" s="66"/>
      <c r="O159" s="66"/>
      <c r="P159" s="66"/>
    </row>
    <row r="160" spans="1:20" ht="13.5" x14ac:dyDescent="0.25">
      <c r="B160" s="101" t="s">
        <v>618</v>
      </c>
      <c r="C160" s="99" t="s">
        <v>619</v>
      </c>
      <c r="D160" s="105">
        <v>2517.2199999999998</v>
      </c>
      <c r="E160" s="105">
        <v>183.25361600000002</v>
      </c>
      <c r="F160" s="216">
        <v>45.813405699999997</v>
      </c>
      <c r="G160" s="217">
        <v>2746.2870217</v>
      </c>
      <c r="H160" s="2">
        <v>1225.53333</v>
      </c>
      <c r="I160" s="2">
        <f>2109013/10^5</f>
        <v>21.090129999999998</v>
      </c>
      <c r="J160" s="2">
        <f>H160+I160</f>
        <v>1246.62346</v>
      </c>
      <c r="K160" s="66"/>
      <c r="L160" s="66"/>
      <c r="M160" s="66"/>
      <c r="N160" s="66"/>
      <c r="O160" s="66"/>
      <c r="P160" s="66"/>
    </row>
    <row r="161" spans="2:16" ht="27" x14ac:dyDescent="0.25">
      <c r="B161" s="101" t="s">
        <v>620</v>
      </c>
      <c r="C161" s="99" t="s">
        <v>621</v>
      </c>
      <c r="D161" s="105">
        <v>4882.25</v>
      </c>
      <c r="E161" s="105">
        <v>323.21163799999999</v>
      </c>
      <c r="F161" s="216">
        <v>117.42144879999999</v>
      </c>
      <c r="G161" s="217">
        <v>5322.8830868000005</v>
      </c>
      <c r="H161" s="2">
        <v>2364.0489899999998</v>
      </c>
      <c r="I161" s="2">
        <f>4068280/10^5</f>
        <v>40.6828</v>
      </c>
      <c r="J161" s="2">
        <f>H161+I161</f>
        <v>2404.7317899999998</v>
      </c>
      <c r="K161" s="66"/>
      <c r="L161" s="66"/>
      <c r="M161" s="66"/>
      <c r="N161" s="66"/>
      <c r="O161" s="66"/>
      <c r="P161" s="66"/>
    </row>
    <row r="162" spans="2:16" ht="13.5" x14ac:dyDescent="0.25">
      <c r="B162" s="187"/>
      <c r="C162" s="188"/>
      <c r="D162" s="218"/>
      <c r="E162" s="218"/>
      <c r="F162" s="5"/>
      <c r="G162" s="190"/>
      <c r="H162" s="3"/>
      <c r="I162" s="3"/>
      <c r="J162" s="3"/>
      <c r="K162" s="66"/>
      <c r="L162" s="66"/>
      <c r="M162" s="66"/>
      <c r="N162" s="66"/>
      <c r="O162" s="66"/>
      <c r="P162" s="66"/>
    </row>
    <row r="163" spans="2:16" ht="13.5" customHeight="1" x14ac:dyDescent="0.2">
      <c r="B163" s="220" t="s">
        <v>612</v>
      </c>
      <c r="C163" s="220" t="s">
        <v>613</v>
      </c>
      <c r="D163" s="221" t="s">
        <v>623</v>
      </c>
      <c r="E163" s="222"/>
      <c r="F163" s="223"/>
      <c r="G163" s="224" t="s">
        <v>631</v>
      </c>
      <c r="H163" s="225"/>
      <c r="I163" s="226"/>
      <c r="J163" s="66"/>
      <c r="K163" s="66"/>
      <c r="L163" s="66"/>
      <c r="M163" s="66"/>
      <c r="N163" s="66"/>
      <c r="O163" s="66"/>
    </row>
    <row r="164" spans="2:16" ht="46.5" customHeight="1" x14ac:dyDescent="0.2">
      <c r="B164" s="176"/>
      <c r="C164" s="176"/>
      <c r="D164" s="227" t="s">
        <v>632</v>
      </c>
      <c r="E164" s="227" t="s">
        <v>633</v>
      </c>
      <c r="F164" s="227" t="s">
        <v>634</v>
      </c>
      <c r="G164" s="178" t="s">
        <v>635</v>
      </c>
      <c r="H164" s="179"/>
      <c r="I164" s="227" t="s">
        <v>636</v>
      </c>
      <c r="J164" s="66"/>
      <c r="K164" s="66"/>
      <c r="L164" s="66"/>
      <c r="M164" s="66"/>
      <c r="N164" s="66"/>
      <c r="O164" s="66"/>
    </row>
    <row r="165" spans="2:16" ht="21" customHeight="1" x14ac:dyDescent="0.2">
      <c r="B165" s="180"/>
      <c r="C165" s="180"/>
      <c r="D165" s="181"/>
      <c r="E165" s="181"/>
      <c r="F165" s="181"/>
      <c r="G165" s="104" t="s">
        <v>637</v>
      </c>
      <c r="H165" s="104" t="s">
        <v>638</v>
      </c>
      <c r="I165" s="181"/>
      <c r="J165" s="66"/>
      <c r="K165" s="66"/>
      <c r="L165" s="66"/>
      <c r="M165" s="66"/>
      <c r="N165" s="66"/>
      <c r="O165" s="66"/>
    </row>
    <row r="166" spans="2:16" ht="13.5" x14ac:dyDescent="0.25">
      <c r="B166" s="101" t="s">
        <v>639</v>
      </c>
      <c r="C166" s="99" t="s">
        <v>640</v>
      </c>
      <c r="D166" s="228">
        <v>293.30880000000002</v>
      </c>
      <c r="E166" s="4">
        <v>6.6912000000000003</v>
      </c>
      <c r="F166" s="217">
        <f>D166+E166</f>
        <v>300</v>
      </c>
      <c r="G166" s="2">
        <v>12.699082800000001</v>
      </c>
      <c r="H166" s="2">
        <v>8</v>
      </c>
      <c r="I166" s="2">
        <f>G166+H166</f>
        <v>20.699082799999999</v>
      </c>
      <c r="J166" s="66"/>
      <c r="K166" s="66"/>
      <c r="L166" s="66"/>
      <c r="M166" s="66"/>
      <c r="N166" s="66"/>
      <c r="O166" s="66"/>
    </row>
    <row r="167" spans="2:16" ht="6.75" customHeight="1" x14ac:dyDescent="0.25">
      <c r="B167" s="187"/>
      <c r="C167" s="188"/>
      <c r="D167" s="189"/>
      <c r="E167" s="5"/>
      <c r="F167" s="190"/>
      <c r="G167" s="3"/>
      <c r="H167" s="3"/>
      <c r="I167" s="3"/>
      <c r="J167" s="66"/>
      <c r="K167" s="66"/>
      <c r="L167" s="66"/>
      <c r="M167" s="66"/>
      <c r="N167" s="66"/>
      <c r="O167" s="66"/>
    </row>
    <row r="168" spans="2:16" ht="45" customHeight="1" x14ac:dyDescent="0.2">
      <c r="B168" s="191" t="s">
        <v>641</v>
      </c>
      <c r="C168" s="191"/>
      <c r="D168" s="191"/>
      <c r="E168" s="191"/>
      <c r="F168" s="191"/>
      <c r="G168" s="191"/>
      <c r="H168" s="191"/>
      <c r="I168" s="191"/>
      <c r="J168" s="192"/>
      <c r="K168" s="66"/>
      <c r="L168" s="66"/>
      <c r="M168" s="66"/>
      <c r="N168" s="66"/>
      <c r="O168" s="66"/>
    </row>
    <row r="169" spans="2:16" ht="13.5" x14ac:dyDescent="0.25">
      <c r="B169" s="108" t="s">
        <v>642</v>
      </c>
      <c r="I169" s="66"/>
      <c r="J169" s="20"/>
      <c r="K169" s="66"/>
      <c r="L169" s="66"/>
      <c r="M169" s="66"/>
      <c r="N169" s="66"/>
      <c r="O169" s="66"/>
      <c r="P169" s="66"/>
    </row>
    <row r="170" spans="2:16" x14ac:dyDescent="0.2">
      <c r="B170" s="66"/>
      <c r="C170" s="66"/>
      <c r="D170" s="66"/>
      <c r="E170" s="66"/>
      <c r="F170" s="66"/>
      <c r="G170" s="66"/>
      <c r="H170" s="66"/>
      <c r="I170" s="66"/>
      <c r="J170" s="20"/>
      <c r="K170" s="66"/>
      <c r="L170" s="66"/>
      <c r="M170" s="66"/>
      <c r="N170" s="66"/>
      <c r="O170" s="66"/>
      <c r="P170" s="66"/>
    </row>
    <row r="171" spans="2:16" x14ac:dyDescent="0.2">
      <c r="B171" s="109" t="s">
        <v>643</v>
      </c>
      <c r="C171" s="66"/>
      <c r="D171" s="66"/>
      <c r="E171" s="66"/>
      <c r="F171" s="66"/>
      <c r="G171" s="66"/>
      <c r="H171" s="66"/>
      <c r="I171" s="66"/>
      <c r="J171" s="20"/>
      <c r="K171" s="66"/>
      <c r="L171" s="66"/>
      <c r="M171" s="66"/>
      <c r="N171" s="66"/>
      <c r="O171" s="66"/>
      <c r="P171" s="66"/>
    </row>
    <row r="172" spans="2:16" x14ac:dyDescent="0.2">
      <c r="B172" s="66"/>
      <c r="C172" s="66"/>
      <c r="D172" s="66"/>
      <c r="E172" s="66"/>
      <c r="F172" s="66"/>
      <c r="G172" s="66"/>
      <c r="H172" s="66"/>
      <c r="I172" s="66"/>
      <c r="J172" s="20"/>
      <c r="K172" s="66"/>
      <c r="L172" s="66"/>
      <c r="M172" s="66"/>
      <c r="N172" s="66"/>
      <c r="O172" s="66"/>
      <c r="P172" s="66"/>
    </row>
    <row r="173" spans="2:16" x14ac:dyDescent="0.2">
      <c r="B173" s="109" t="s">
        <v>644</v>
      </c>
      <c r="C173" s="66"/>
      <c r="D173" s="66"/>
      <c r="E173" s="66"/>
      <c r="F173" s="66"/>
      <c r="G173" s="66"/>
      <c r="H173" s="66"/>
      <c r="I173" s="66"/>
      <c r="J173" s="20"/>
      <c r="K173" s="66"/>
      <c r="L173" s="66"/>
      <c r="M173" s="66"/>
      <c r="N173" s="66"/>
      <c r="O173" s="66"/>
      <c r="P173" s="66"/>
    </row>
    <row r="174" spans="2:16" x14ac:dyDescent="0.2">
      <c r="J174" s="20"/>
    </row>
    <row r="175" spans="2:16" x14ac:dyDescent="0.2">
      <c r="B175" s="109" t="s">
        <v>645</v>
      </c>
      <c r="J175" s="20"/>
      <c r="K175" s="66"/>
      <c r="L175" s="66"/>
      <c r="M175" s="66"/>
      <c r="N175" s="66"/>
      <c r="O175" s="66"/>
    </row>
    <row r="176" spans="2:16" x14ac:dyDescent="0.2">
      <c r="B176" s="109"/>
      <c r="J176" s="20"/>
      <c r="K176" s="66"/>
      <c r="L176" s="66"/>
      <c r="M176" s="66"/>
      <c r="N176" s="66"/>
      <c r="O176" s="66"/>
    </row>
    <row r="177" spans="2:15" x14ac:dyDescent="0.2">
      <c r="B177" s="109" t="s">
        <v>646</v>
      </c>
      <c r="J177" s="20"/>
      <c r="K177" s="66"/>
      <c r="L177" s="66"/>
      <c r="M177" s="66"/>
      <c r="N177" s="66"/>
      <c r="O177" s="66"/>
    </row>
    <row r="178" spans="2:15" x14ac:dyDescent="0.2">
      <c r="B178" s="109"/>
      <c r="J178" s="20"/>
      <c r="K178" s="66"/>
      <c r="L178" s="66"/>
      <c r="M178" s="66"/>
      <c r="N178" s="66"/>
      <c r="O178" s="66"/>
    </row>
    <row r="179" spans="2:15" x14ac:dyDescent="0.2">
      <c r="B179" s="109" t="s">
        <v>647</v>
      </c>
      <c r="J179" s="20"/>
      <c r="K179" s="66"/>
      <c r="L179" s="66"/>
      <c r="M179" s="66"/>
      <c r="N179" s="66"/>
      <c r="O179" s="66"/>
    </row>
    <row r="180" spans="2:15" x14ac:dyDescent="0.2">
      <c r="B180" s="109"/>
      <c r="J180" s="20"/>
      <c r="K180" s="66"/>
      <c r="L180" s="66"/>
      <c r="M180" s="66"/>
      <c r="N180" s="66"/>
      <c r="O180" s="66"/>
    </row>
    <row r="181" spans="2:15" x14ac:dyDescent="0.2">
      <c r="B181" s="109" t="s">
        <v>648</v>
      </c>
      <c r="J181" s="20"/>
    </row>
    <row r="182" spans="2:15" x14ac:dyDescent="0.2">
      <c r="J182" s="20"/>
    </row>
    <row r="183" spans="2:15" x14ac:dyDescent="0.2">
      <c r="B183" s="83" t="s">
        <v>604</v>
      </c>
    </row>
    <row r="185" spans="2:15" ht="153.75" customHeight="1" x14ac:dyDescent="0.2"/>
    <row r="188" spans="2:15" x14ac:dyDescent="0.2">
      <c r="B188" s="83" t="s">
        <v>605</v>
      </c>
      <c r="C188" s="84"/>
      <c r="D188" s="83"/>
    </row>
    <row r="189" spans="2:15" x14ac:dyDescent="0.2">
      <c r="B189" s="83" t="s">
        <v>649</v>
      </c>
      <c r="D189" s="83"/>
    </row>
    <row r="190" spans="2:15" ht="180" customHeight="1" x14ac:dyDescent="0.2"/>
    <row r="198" s="17" customFormat="1" ht="13.9" customHeight="1" x14ac:dyDescent="0.2"/>
    <row r="201" s="17" customFormat="1" ht="12.75" customHeight="1" x14ac:dyDescent="0.2"/>
    <row r="202" s="17" customFormat="1" ht="12.75" customHeight="1" x14ac:dyDescent="0.2"/>
    <row r="203" s="17" customFormat="1" ht="12.75" customHeight="1" x14ac:dyDescent="0.2"/>
    <row r="204" s="17" customFormat="1" ht="12.75" customHeight="1" x14ac:dyDescent="0.2"/>
    <row r="205" s="17" customFormat="1" ht="12.75" customHeight="1" x14ac:dyDescent="0.2"/>
  </sheetData>
  <mergeCells count="52">
    <mergeCell ref="B168:I168"/>
    <mergeCell ref="I157:I158"/>
    <mergeCell ref="J157:J158"/>
    <mergeCell ref="B163:B165"/>
    <mergeCell ref="C163:C165"/>
    <mergeCell ref="D163:F163"/>
    <mergeCell ref="G163:I163"/>
    <mergeCell ref="D164:D165"/>
    <mergeCell ref="E164:E165"/>
    <mergeCell ref="F164:F165"/>
    <mergeCell ref="G164:H164"/>
    <mergeCell ref="I164:I165"/>
    <mergeCell ref="B156:H156"/>
    <mergeCell ref="B157:B158"/>
    <mergeCell ref="C157:C158"/>
    <mergeCell ref="D157:G157"/>
    <mergeCell ref="H157:H158"/>
    <mergeCell ref="D153:F153"/>
    <mergeCell ref="G153:H153"/>
    <mergeCell ref="D154:F154"/>
    <mergeCell ref="G154:H154"/>
    <mergeCell ref="D155:F155"/>
    <mergeCell ref="G155:H155"/>
    <mergeCell ref="B147:D147"/>
    <mergeCell ref="D151:F151"/>
    <mergeCell ref="G151:H151"/>
    <mergeCell ref="D152:F152"/>
    <mergeCell ref="G152:H152"/>
    <mergeCell ref="B142:C142"/>
    <mergeCell ref="B143:C143"/>
    <mergeCell ref="B144:C144"/>
    <mergeCell ref="B145:C145"/>
    <mergeCell ref="B146:C146"/>
    <mergeCell ref="B137:D137"/>
    <mergeCell ref="B138:C138"/>
    <mergeCell ref="B139:C139"/>
    <mergeCell ref="B140:C140"/>
    <mergeCell ref="B141:C141"/>
    <mergeCell ref="A1:H1"/>
    <mergeCell ref="A2:H2"/>
    <mergeCell ref="A3:H3"/>
    <mergeCell ref="B113:H113"/>
    <mergeCell ref="B114:H114"/>
    <mergeCell ref="B133:C133"/>
    <mergeCell ref="B134:C134"/>
    <mergeCell ref="B135:C135"/>
    <mergeCell ref="B128:C128"/>
    <mergeCell ref="B115:H115"/>
    <mergeCell ref="B117:D117"/>
    <mergeCell ref="B118:C118"/>
    <mergeCell ref="B119:C119"/>
    <mergeCell ref="B120:C120"/>
  </mergeCells>
  <hyperlinks>
    <hyperlink ref="I1" location="Index!B2" display="Index" xr:uid="{EED1AE4C-D77B-43BD-BE31-E023851F9510}"/>
    <hyperlink ref="B171" r:id="rId1" xr:uid="{A7D755E8-F686-4531-A043-9CFF7DB5FC24}"/>
    <hyperlink ref="B173" r:id="rId2" xr:uid="{50A3EAB5-6AB5-429F-8890-BC35690D55C8}"/>
    <hyperlink ref="B175" r:id="rId3" xr:uid="{CD5AEFC7-9FC9-40AE-9F1A-76621823A75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9D7D8-F32F-4654-B2F9-3656E89225A6}">
  <sheetPr>
    <outlinePr summaryBelow="0" summaryRight="0"/>
  </sheetPr>
  <dimension ref="A1:R234"/>
  <sheetViews>
    <sheetView showGridLines="0" workbookViewId="0">
      <selection sqref="A1:H1"/>
    </sheetView>
  </sheetViews>
  <sheetFormatPr defaultRowHeight="12.75" x14ac:dyDescent="0.2"/>
  <cols>
    <col min="1" max="1" width="5.85546875" style="17" bestFit="1" customWidth="1"/>
    <col min="2" max="2" width="21.140625" style="17" customWidth="1"/>
    <col min="3" max="3" width="46.5703125" style="17" customWidth="1"/>
    <col min="4" max="4" width="19.42578125" style="17" customWidth="1"/>
    <col min="5" max="5" width="11" style="17" customWidth="1"/>
    <col min="6" max="6" width="12.7109375" style="17" customWidth="1"/>
    <col min="7" max="7" width="15.85546875" style="17" customWidth="1"/>
    <col min="8" max="8" width="10.28515625" style="17" customWidth="1"/>
    <col min="9" max="9" width="11.28515625" style="17" customWidth="1"/>
    <col min="10" max="16384" width="9.140625" style="17"/>
  </cols>
  <sheetData>
    <row r="1" spans="1:9" ht="15" x14ac:dyDescent="0.2">
      <c r="A1" s="16" t="s">
        <v>0</v>
      </c>
      <c r="B1" s="16"/>
      <c r="C1" s="16"/>
      <c r="D1" s="16"/>
      <c r="E1" s="16"/>
      <c r="F1" s="16"/>
      <c r="G1" s="16"/>
      <c r="H1" s="16"/>
      <c r="I1" s="1" t="s">
        <v>585</v>
      </c>
    </row>
    <row r="2" spans="1:9" ht="15" x14ac:dyDescent="0.2">
      <c r="A2" s="16" t="s">
        <v>288</v>
      </c>
      <c r="B2" s="16"/>
      <c r="C2" s="16"/>
      <c r="D2" s="16"/>
      <c r="E2" s="16"/>
      <c r="F2" s="16"/>
      <c r="G2" s="16"/>
      <c r="H2" s="16"/>
    </row>
    <row r="3" spans="1:9" ht="15" x14ac:dyDescent="0.2">
      <c r="A3" s="16" t="s">
        <v>729</v>
      </c>
      <c r="B3" s="16"/>
      <c r="C3" s="16"/>
      <c r="D3" s="16"/>
      <c r="E3" s="16"/>
      <c r="F3" s="16"/>
      <c r="G3" s="16"/>
      <c r="H3" s="16"/>
    </row>
    <row r="4" spans="1:9" s="20" customFormat="1" ht="30" x14ac:dyDescent="0.2">
      <c r="A4" s="18" t="s">
        <v>2</v>
      </c>
      <c r="B4" s="18" t="s">
        <v>3</v>
      </c>
      <c r="C4" s="18" t="s">
        <v>4</v>
      </c>
      <c r="D4" s="18" t="s">
        <v>5</v>
      </c>
      <c r="E4" s="18" t="s">
        <v>6</v>
      </c>
      <c r="F4" s="18" t="s">
        <v>7</v>
      </c>
      <c r="G4" s="18" t="s">
        <v>8</v>
      </c>
      <c r="H4" s="19" t="s">
        <v>708</v>
      </c>
    </row>
    <row r="5" spans="1:9" x14ac:dyDescent="0.2">
      <c r="A5" s="21"/>
      <c r="B5" s="21"/>
      <c r="C5" s="22" t="s">
        <v>9</v>
      </c>
      <c r="D5" s="21"/>
      <c r="E5" s="21"/>
      <c r="F5" s="21"/>
      <c r="G5" s="21"/>
      <c r="H5" s="23" t="s">
        <v>12</v>
      </c>
    </row>
    <row r="6" spans="1:9" x14ac:dyDescent="0.2">
      <c r="A6" s="21"/>
      <c r="B6" s="21"/>
      <c r="C6" s="22" t="s">
        <v>10</v>
      </c>
      <c r="D6" s="21"/>
      <c r="E6" s="21"/>
      <c r="F6" s="21"/>
      <c r="G6" s="21"/>
      <c r="H6" s="23" t="s">
        <v>12</v>
      </c>
    </row>
    <row r="7" spans="1:9" x14ac:dyDescent="0.2">
      <c r="A7" s="24"/>
      <c r="B7" s="24"/>
      <c r="C7" s="25" t="s">
        <v>11</v>
      </c>
      <c r="D7" s="24"/>
      <c r="E7" s="24" t="s">
        <v>12</v>
      </c>
      <c r="F7" s="26" t="s">
        <v>13</v>
      </c>
      <c r="G7" s="27">
        <v>0</v>
      </c>
      <c r="H7" s="23" t="s">
        <v>12</v>
      </c>
    </row>
    <row r="8" spans="1:9" x14ac:dyDescent="0.2">
      <c r="A8" s="24"/>
      <c r="B8" s="24"/>
      <c r="C8" s="28"/>
      <c r="D8" s="24"/>
      <c r="E8" s="24"/>
      <c r="F8" s="29"/>
      <c r="G8" s="29"/>
      <c r="H8" s="23" t="s">
        <v>12</v>
      </c>
    </row>
    <row r="9" spans="1:9" x14ac:dyDescent="0.2">
      <c r="A9" s="24"/>
      <c r="B9" s="24"/>
      <c r="C9" s="25" t="s">
        <v>14</v>
      </c>
      <c r="D9" s="24"/>
      <c r="E9" s="24"/>
      <c r="F9" s="24"/>
      <c r="G9" s="24"/>
      <c r="H9" s="23" t="s">
        <v>12</v>
      </c>
    </row>
    <row r="10" spans="1:9" x14ac:dyDescent="0.2">
      <c r="A10" s="24"/>
      <c r="B10" s="24"/>
      <c r="C10" s="25" t="s">
        <v>11</v>
      </c>
      <c r="D10" s="24"/>
      <c r="E10" s="24" t="s">
        <v>12</v>
      </c>
      <c r="F10" s="26" t="s">
        <v>13</v>
      </c>
      <c r="G10" s="27">
        <v>0</v>
      </c>
      <c r="H10" s="23" t="s">
        <v>12</v>
      </c>
    </row>
    <row r="11" spans="1:9" x14ac:dyDescent="0.2">
      <c r="A11" s="24"/>
      <c r="B11" s="24"/>
      <c r="C11" s="28"/>
      <c r="D11" s="24"/>
      <c r="E11" s="24"/>
      <c r="F11" s="29"/>
      <c r="G11" s="29"/>
      <c r="H11" s="23" t="s">
        <v>12</v>
      </c>
    </row>
    <row r="12" spans="1:9" x14ac:dyDescent="0.2">
      <c r="A12" s="24"/>
      <c r="B12" s="24"/>
      <c r="C12" s="25" t="s">
        <v>15</v>
      </c>
      <c r="D12" s="24"/>
      <c r="E12" s="24"/>
      <c r="F12" s="24"/>
      <c r="G12" s="24"/>
      <c r="H12" s="23" t="s">
        <v>12</v>
      </c>
    </row>
    <row r="13" spans="1:9" x14ac:dyDescent="0.2">
      <c r="A13" s="24"/>
      <c r="B13" s="24"/>
      <c r="C13" s="25" t="s">
        <v>11</v>
      </c>
      <c r="D13" s="24"/>
      <c r="E13" s="24" t="s">
        <v>12</v>
      </c>
      <c r="F13" s="26" t="s">
        <v>13</v>
      </c>
      <c r="G13" s="27">
        <v>0</v>
      </c>
      <c r="H13" s="23" t="s">
        <v>12</v>
      </c>
    </row>
    <row r="14" spans="1:9" x14ac:dyDescent="0.2">
      <c r="A14" s="24"/>
      <c r="B14" s="24"/>
      <c r="C14" s="28"/>
      <c r="D14" s="24"/>
      <c r="E14" s="24"/>
      <c r="F14" s="29"/>
      <c r="G14" s="29"/>
      <c r="H14" s="23" t="s">
        <v>12</v>
      </c>
    </row>
    <row r="15" spans="1:9" x14ac:dyDescent="0.2">
      <c r="A15" s="24"/>
      <c r="B15" s="24"/>
      <c r="C15" s="25" t="s">
        <v>16</v>
      </c>
      <c r="D15" s="24"/>
      <c r="E15" s="24"/>
      <c r="F15" s="24"/>
      <c r="G15" s="24"/>
      <c r="H15" s="23" t="s">
        <v>12</v>
      </c>
    </row>
    <row r="16" spans="1:9" x14ac:dyDescent="0.2">
      <c r="A16" s="24"/>
      <c r="B16" s="24"/>
      <c r="C16" s="25" t="s">
        <v>11</v>
      </c>
      <c r="D16" s="24"/>
      <c r="E16" s="24" t="s">
        <v>12</v>
      </c>
      <c r="F16" s="26" t="s">
        <v>13</v>
      </c>
      <c r="G16" s="27">
        <v>0</v>
      </c>
      <c r="H16" s="23" t="s">
        <v>12</v>
      </c>
    </row>
    <row r="17" spans="1:8" x14ac:dyDescent="0.2">
      <c r="A17" s="24"/>
      <c r="B17" s="24"/>
      <c r="C17" s="28"/>
      <c r="D17" s="24"/>
      <c r="E17" s="24"/>
      <c r="F17" s="29"/>
      <c r="G17" s="29"/>
      <c r="H17" s="23" t="s">
        <v>12</v>
      </c>
    </row>
    <row r="18" spans="1:8" x14ac:dyDescent="0.2">
      <c r="A18" s="24"/>
      <c r="B18" s="24"/>
      <c r="C18" s="25" t="s">
        <v>17</v>
      </c>
      <c r="D18" s="24"/>
      <c r="E18" s="24"/>
      <c r="F18" s="29"/>
      <c r="G18" s="29"/>
      <c r="H18" s="23" t="s">
        <v>12</v>
      </c>
    </row>
    <row r="19" spans="1:8" x14ac:dyDescent="0.2">
      <c r="A19" s="24"/>
      <c r="B19" s="24"/>
      <c r="C19" s="25" t="s">
        <v>11</v>
      </c>
      <c r="D19" s="24"/>
      <c r="E19" s="24" t="s">
        <v>12</v>
      </c>
      <c r="F19" s="26" t="s">
        <v>13</v>
      </c>
      <c r="G19" s="27">
        <v>0</v>
      </c>
      <c r="H19" s="23" t="s">
        <v>12</v>
      </c>
    </row>
    <row r="20" spans="1:8" x14ac:dyDescent="0.2">
      <c r="A20" s="24"/>
      <c r="B20" s="24"/>
      <c r="C20" s="28"/>
      <c r="D20" s="24"/>
      <c r="E20" s="24"/>
      <c r="F20" s="29"/>
      <c r="G20" s="29"/>
      <c r="H20" s="23" t="s">
        <v>12</v>
      </c>
    </row>
    <row r="21" spans="1:8" x14ac:dyDescent="0.2">
      <c r="A21" s="24"/>
      <c r="B21" s="24"/>
      <c r="C21" s="25" t="s">
        <v>18</v>
      </c>
      <c r="D21" s="24"/>
      <c r="E21" s="24"/>
      <c r="F21" s="29"/>
      <c r="G21" s="29"/>
      <c r="H21" s="23" t="s">
        <v>12</v>
      </c>
    </row>
    <row r="22" spans="1:8" x14ac:dyDescent="0.2">
      <c r="A22" s="24"/>
      <c r="B22" s="24"/>
      <c r="C22" s="25" t="s">
        <v>11</v>
      </c>
      <c r="D22" s="24"/>
      <c r="E22" s="24" t="s">
        <v>12</v>
      </c>
      <c r="F22" s="26" t="s">
        <v>13</v>
      </c>
      <c r="G22" s="27">
        <v>0</v>
      </c>
      <c r="H22" s="23" t="s">
        <v>12</v>
      </c>
    </row>
    <row r="23" spans="1:8" x14ac:dyDescent="0.2">
      <c r="A23" s="24"/>
      <c r="B23" s="24"/>
      <c r="C23" s="28"/>
      <c r="D23" s="24"/>
      <c r="E23" s="24"/>
      <c r="F23" s="29"/>
      <c r="G23" s="29"/>
      <c r="H23" s="23" t="s">
        <v>12</v>
      </c>
    </row>
    <row r="24" spans="1:8" x14ac:dyDescent="0.2">
      <c r="A24" s="24"/>
      <c r="B24" s="24"/>
      <c r="C24" s="25" t="s">
        <v>19</v>
      </c>
      <c r="D24" s="24"/>
      <c r="E24" s="24"/>
      <c r="F24" s="30">
        <v>0</v>
      </c>
      <c r="G24" s="27">
        <v>0</v>
      </c>
      <c r="H24" s="23" t="s">
        <v>12</v>
      </c>
    </row>
    <row r="25" spans="1:8" x14ac:dyDescent="0.2">
      <c r="A25" s="24"/>
      <c r="B25" s="24"/>
      <c r="C25" s="28"/>
      <c r="D25" s="24"/>
      <c r="E25" s="24"/>
      <c r="F25" s="29"/>
      <c r="G25" s="29"/>
      <c r="H25" s="23" t="s">
        <v>12</v>
      </c>
    </row>
    <row r="26" spans="1:8" x14ac:dyDescent="0.2">
      <c r="A26" s="24"/>
      <c r="B26" s="24"/>
      <c r="C26" s="25" t="s">
        <v>20</v>
      </c>
      <c r="D26" s="24"/>
      <c r="E26" s="24"/>
      <c r="F26" s="29"/>
      <c r="G26" s="29"/>
      <c r="H26" s="23" t="s">
        <v>12</v>
      </c>
    </row>
    <row r="27" spans="1:8" x14ac:dyDescent="0.2">
      <c r="A27" s="24"/>
      <c r="B27" s="24"/>
      <c r="C27" s="25" t="s">
        <v>10</v>
      </c>
      <c r="D27" s="24"/>
      <c r="E27" s="24"/>
      <c r="F27" s="29"/>
      <c r="G27" s="29"/>
      <c r="H27" s="23" t="s">
        <v>12</v>
      </c>
    </row>
    <row r="28" spans="1:8" ht="25.5" x14ac:dyDescent="0.2">
      <c r="A28" s="31">
        <v>1</v>
      </c>
      <c r="B28" s="32" t="s">
        <v>289</v>
      </c>
      <c r="C28" s="32" t="s">
        <v>290</v>
      </c>
      <c r="D28" s="32" t="s">
        <v>23</v>
      </c>
      <c r="E28" s="33">
        <v>5000</v>
      </c>
      <c r="F28" s="34">
        <v>5001.6000000000004</v>
      </c>
      <c r="G28" s="35">
        <v>8.0480099999999995E-3</v>
      </c>
      <c r="H28" s="23">
        <v>6.86</v>
      </c>
    </row>
    <row r="29" spans="1:8" x14ac:dyDescent="0.2">
      <c r="A29" s="24"/>
      <c r="B29" s="24"/>
      <c r="C29" s="25" t="s">
        <v>11</v>
      </c>
      <c r="D29" s="24"/>
      <c r="E29" s="24" t="s">
        <v>12</v>
      </c>
      <c r="F29" s="30">
        <v>5001.6000000000004</v>
      </c>
      <c r="G29" s="27">
        <v>8.0480099999999995E-3</v>
      </c>
      <c r="H29" s="23" t="s">
        <v>12</v>
      </c>
    </row>
    <row r="30" spans="1:8" x14ac:dyDescent="0.2">
      <c r="A30" s="24"/>
      <c r="B30" s="24"/>
      <c r="C30" s="28"/>
      <c r="D30" s="24"/>
      <c r="E30" s="24"/>
      <c r="F30" s="29"/>
      <c r="G30" s="29"/>
      <c r="H30" s="23" t="s">
        <v>12</v>
      </c>
    </row>
    <row r="31" spans="1:8" x14ac:dyDescent="0.2">
      <c r="A31" s="24"/>
      <c r="B31" s="24"/>
      <c r="C31" s="25" t="s">
        <v>76</v>
      </c>
      <c r="D31" s="24"/>
      <c r="E31" s="24"/>
      <c r="F31" s="24"/>
      <c r="G31" s="24"/>
      <c r="H31" s="23" t="s">
        <v>12</v>
      </c>
    </row>
    <row r="32" spans="1:8" x14ac:dyDescent="0.2">
      <c r="A32" s="24"/>
      <c r="B32" s="24"/>
      <c r="C32" s="25" t="s">
        <v>11</v>
      </c>
      <c r="D32" s="24"/>
      <c r="E32" s="24" t="s">
        <v>12</v>
      </c>
      <c r="F32" s="26" t="s">
        <v>13</v>
      </c>
      <c r="G32" s="27">
        <v>0</v>
      </c>
      <c r="H32" s="23" t="s">
        <v>12</v>
      </c>
    </row>
    <row r="33" spans="1:8" x14ac:dyDescent="0.2">
      <c r="A33" s="24"/>
      <c r="B33" s="24"/>
      <c r="C33" s="28"/>
      <c r="D33" s="24"/>
      <c r="E33" s="24"/>
      <c r="F33" s="29"/>
      <c r="G33" s="29"/>
      <c r="H33" s="23" t="s">
        <v>12</v>
      </c>
    </row>
    <row r="34" spans="1:8" x14ac:dyDescent="0.2">
      <c r="A34" s="24"/>
      <c r="B34" s="24"/>
      <c r="C34" s="25" t="s">
        <v>77</v>
      </c>
      <c r="D34" s="24"/>
      <c r="E34" s="24"/>
      <c r="F34" s="24"/>
      <c r="G34" s="24"/>
      <c r="H34" s="23" t="s">
        <v>12</v>
      </c>
    </row>
    <row r="35" spans="1:8" x14ac:dyDescent="0.2">
      <c r="A35" s="24"/>
      <c r="B35" s="24"/>
      <c r="C35" s="25" t="s">
        <v>11</v>
      </c>
      <c r="D35" s="24"/>
      <c r="E35" s="24" t="s">
        <v>12</v>
      </c>
      <c r="F35" s="26" t="s">
        <v>13</v>
      </c>
      <c r="G35" s="27">
        <v>0</v>
      </c>
      <c r="H35" s="23" t="s">
        <v>12</v>
      </c>
    </row>
    <row r="36" spans="1:8" x14ac:dyDescent="0.2">
      <c r="A36" s="24"/>
      <c r="B36" s="24"/>
      <c r="C36" s="28"/>
      <c r="D36" s="24"/>
      <c r="E36" s="24"/>
      <c r="F36" s="29"/>
      <c r="G36" s="29"/>
      <c r="H36" s="23" t="s">
        <v>12</v>
      </c>
    </row>
    <row r="37" spans="1:8" x14ac:dyDescent="0.2">
      <c r="A37" s="24"/>
      <c r="B37" s="24"/>
      <c r="C37" s="25" t="s">
        <v>91</v>
      </c>
      <c r="D37" s="24"/>
      <c r="E37" s="24"/>
      <c r="F37" s="29"/>
      <c r="G37" s="29"/>
      <c r="H37" s="23" t="s">
        <v>12</v>
      </c>
    </row>
    <row r="38" spans="1:8" x14ac:dyDescent="0.2">
      <c r="A38" s="24"/>
      <c r="B38" s="24"/>
      <c r="C38" s="25" t="s">
        <v>11</v>
      </c>
      <c r="D38" s="24"/>
      <c r="E38" s="24" t="s">
        <v>12</v>
      </c>
      <c r="F38" s="26" t="s">
        <v>13</v>
      </c>
      <c r="G38" s="27">
        <v>0</v>
      </c>
      <c r="H38" s="23" t="s">
        <v>12</v>
      </c>
    </row>
    <row r="39" spans="1:8" x14ac:dyDescent="0.2">
      <c r="A39" s="24"/>
      <c r="B39" s="24"/>
      <c r="C39" s="28"/>
      <c r="D39" s="24"/>
      <c r="E39" s="24"/>
      <c r="F39" s="29"/>
      <c r="G39" s="29"/>
      <c r="H39" s="23" t="s">
        <v>12</v>
      </c>
    </row>
    <row r="40" spans="1:8" x14ac:dyDescent="0.2">
      <c r="A40" s="24"/>
      <c r="B40" s="24"/>
      <c r="C40" s="25" t="s">
        <v>92</v>
      </c>
      <c r="D40" s="24"/>
      <c r="E40" s="24"/>
      <c r="F40" s="30">
        <v>5001.6000000000004</v>
      </c>
      <c r="G40" s="27">
        <v>8.0480099999999995E-3</v>
      </c>
      <c r="H40" s="23" t="s">
        <v>12</v>
      </c>
    </row>
    <row r="41" spans="1:8" x14ac:dyDescent="0.2">
      <c r="A41" s="24"/>
      <c r="B41" s="24"/>
      <c r="C41" s="28"/>
      <c r="D41" s="24"/>
      <c r="E41" s="24"/>
      <c r="F41" s="29"/>
      <c r="G41" s="29"/>
      <c r="H41" s="23" t="s">
        <v>12</v>
      </c>
    </row>
    <row r="42" spans="1:8" x14ac:dyDescent="0.2">
      <c r="A42" s="24"/>
      <c r="B42" s="24"/>
      <c r="C42" s="25" t="s">
        <v>93</v>
      </c>
      <c r="D42" s="24"/>
      <c r="E42" s="24"/>
      <c r="F42" s="29"/>
      <c r="G42" s="29"/>
      <c r="H42" s="23" t="s">
        <v>12</v>
      </c>
    </row>
    <row r="43" spans="1:8" x14ac:dyDescent="0.2">
      <c r="A43" s="24"/>
      <c r="B43" s="24"/>
      <c r="C43" s="25" t="s">
        <v>94</v>
      </c>
      <c r="D43" s="24"/>
      <c r="E43" s="24"/>
      <c r="F43" s="29"/>
      <c r="G43" s="29"/>
      <c r="H43" s="23" t="s">
        <v>12</v>
      </c>
    </row>
    <row r="44" spans="1:8" ht="25.5" x14ac:dyDescent="0.2">
      <c r="A44" s="31">
        <v>1</v>
      </c>
      <c r="B44" s="32" t="s">
        <v>291</v>
      </c>
      <c r="C44" s="32" t="s">
        <v>292</v>
      </c>
      <c r="D44" s="32" t="s">
        <v>97</v>
      </c>
      <c r="E44" s="33">
        <v>2500</v>
      </c>
      <c r="F44" s="34">
        <v>12413.6</v>
      </c>
      <c r="G44" s="35">
        <v>1.9974550000000001E-2</v>
      </c>
      <c r="H44" s="23">
        <v>6.6852</v>
      </c>
    </row>
    <row r="45" spans="1:8" x14ac:dyDescent="0.2">
      <c r="A45" s="31">
        <v>2</v>
      </c>
      <c r="B45" s="32" t="s">
        <v>293</v>
      </c>
      <c r="C45" s="32" t="s">
        <v>294</v>
      </c>
      <c r="D45" s="32" t="s">
        <v>97</v>
      </c>
      <c r="E45" s="33">
        <v>2000</v>
      </c>
      <c r="F45" s="34">
        <v>9969.7199999999993</v>
      </c>
      <c r="G45" s="35">
        <v>1.604214E-2</v>
      </c>
      <c r="H45" s="23">
        <v>6.5221</v>
      </c>
    </row>
    <row r="46" spans="1:8" x14ac:dyDescent="0.2">
      <c r="A46" s="31">
        <v>3</v>
      </c>
      <c r="B46" s="32" t="s">
        <v>295</v>
      </c>
      <c r="C46" s="32" t="s">
        <v>296</v>
      </c>
      <c r="D46" s="32" t="s">
        <v>163</v>
      </c>
      <c r="E46" s="33">
        <v>2000</v>
      </c>
      <c r="F46" s="34">
        <v>9961.34</v>
      </c>
      <c r="G46" s="35">
        <v>1.6028649999999998E-2</v>
      </c>
      <c r="H46" s="23">
        <v>6.4398</v>
      </c>
    </row>
    <row r="47" spans="1:8" x14ac:dyDescent="0.2">
      <c r="A47" s="31">
        <v>4</v>
      </c>
      <c r="B47" s="32" t="s">
        <v>297</v>
      </c>
      <c r="C47" s="32" t="s">
        <v>298</v>
      </c>
      <c r="D47" s="32" t="s">
        <v>97</v>
      </c>
      <c r="E47" s="33">
        <v>2000</v>
      </c>
      <c r="F47" s="34">
        <v>9957.2999999999993</v>
      </c>
      <c r="G47" s="35">
        <v>1.6022149999999999E-2</v>
      </c>
      <c r="H47" s="23">
        <v>6.5223000000000004</v>
      </c>
    </row>
    <row r="48" spans="1:8" x14ac:dyDescent="0.2">
      <c r="A48" s="31">
        <v>5</v>
      </c>
      <c r="B48" s="32" t="s">
        <v>299</v>
      </c>
      <c r="C48" s="32" t="s">
        <v>300</v>
      </c>
      <c r="D48" s="32" t="s">
        <v>97</v>
      </c>
      <c r="E48" s="33">
        <v>2000</v>
      </c>
      <c r="F48" s="34">
        <v>9956.26</v>
      </c>
      <c r="G48" s="35">
        <v>1.602048E-2</v>
      </c>
      <c r="H48" s="23">
        <v>6.4146999999999998</v>
      </c>
    </row>
    <row r="49" spans="1:8" x14ac:dyDescent="0.2">
      <c r="A49" s="31">
        <v>6</v>
      </c>
      <c r="B49" s="32" t="s">
        <v>301</v>
      </c>
      <c r="C49" s="32" t="s">
        <v>302</v>
      </c>
      <c r="D49" s="32" t="s">
        <v>97</v>
      </c>
      <c r="E49" s="33">
        <v>2000</v>
      </c>
      <c r="F49" s="34">
        <v>9955.92</v>
      </c>
      <c r="G49" s="35">
        <v>1.6019930000000002E-2</v>
      </c>
      <c r="H49" s="23">
        <v>6.4652000000000003</v>
      </c>
    </row>
    <row r="50" spans="1:8" x14ac:dyDescent="0.2">
      <c r="A50" s="31">
        <v>7</v>
      </c>
      <c r="B50" s="32" t="s">
        <v>303</v>
      </c>
      <c r="C50" s="32" t="s">
        <v>304</v>
      </c>
      <c r="D50" s="32" t="s">
        <v>163</v>
      </c>
      <c r="E50" s="33">
        <v>2000</v>
      </c>
      <c r="F50" s="34">
        <v>9947.6</v>
      </c>
      <c r="G50" s="35">
        <v>1.6006550000000001E-2</v>
      </c>
      <c r="H50" s="23">
        <v>6.6298000000000004</v>
      </c>
    </row>
    <row r="51" spans="1:8" x14ac:dyDescent="0.2">
      <c r="A51" s="31">
        <v>8</v>
      </c>
      <c r="B51" s="32" t="s">
        <v>305</v>
      </c>
      <c r="C51" s="32" t="s">
        <v>306</v>
      </c>
      <c r="D51" s="32" t="s">
        <v>97</v>
      </c>
      <c r="E51" s="33">
        <v>2000</v>
      </c>
      <c r="F51" s="34">
        <v>9945.48</v>
      </c>
      <c r="G51" s="35">
        <v>1.6003130000000001E-2</v>
      </c>
      <c r="H51" s="23">
        <v>6.6702000000000004</v>
      </c>
    </row>
    <row r="52" spans="1:8" x14ac:dyDescent="0.2">
      <c r="A52" s="31">
        <v>9</v>
      </c>
      <c r="B52" s="32" t="s">
        <v>307</v>
      </c>
      <c r="C52" s="32" t="s">
        <v>308</v>
      </c>
      <c r="D52" s="32" t="s">
        <v>174</v>
      </c>
      <c r="E52" s="33">
        <v>2000</v>
      </c>
      <c r="F52" s="34">
        <v>9941.86</v>
      </c>
      <c r="G52" s="35">
        <v>1.5997310000000001E-2</v>
      </c>
      <c r="H52" s="23">
        <v>6.6702000000000004</v>
      </c>
    </row>
    <row r="53" spans="1:8" x14ac:dyDescent="0.2">
      <c r="A53" s="31">
        <v>10</v>
      </c>
      <c r="B53" s="32" t="s">
        <v>309</v>
      </c>
      <c r="C53" s="32" t="s">
        <v>310</v>
      </c>
      <c r="D53" s="32" t="s">
        <v>97</v>
      </c>
      <c r="E53" s="33">
        <v>2000</v>
      </c>
      <c r="F53" s="34">
        <v>9918.08</v>
      </c>
      <c r="G53" s="35">
        <v>1.5959049999999999E-2</v>
      </c>
      <c r="H53" s="23">
        <v>6.6997999999999998</v>
      </c>
    </row>
    <row r="54" spans="1:8" x14ac:dyDescent="0.2">
      <c r="A54" s="31">
        <v>11</v>
      </c>
      <c r="B54" s="32" t="s">
        <v>311</v>
      </c>
      <c r="C54" s="32" t="s">
        <v>312</v>
      </c>
      <c r="D54" s="32" t="s">
        <v>174</v>
      </c>
      <c r="E54" s="33">
        <v>2000</v>
      </c>
      <c r="F54" s="34">
        <v>9914.9500000000007</v>
      </c>
      <c r="G54" s="35">
        <v>1.5954010000000001E-2</v>
      </c>
      <c r="H54" s="23">
        <v>6.6616999999999997</v>
      </c>
    </row>
    <row r="55" spans="1:8" x14ac:dyDescent="0.2">
      <c r="A55" s="31">
        <v>12</v>
      </c>
      <c r="B55" s="32" t="s">
        <v>313</v>
      </c>
      <c r="C55" s="32" t="s">
        <v>314</v>
      </c>
      <c r="D55" s="32" t="s">
        <v>97</v>
      </c>
      <c r="E55" s="33">
        <v>2000</v>
      </c>
      <c r="F55" s="34">
        <v>9914.84</v>
      </c>
      <c r="G55" s="35">
        <v>1.5953829999999999E-2</v>
      </c>
      <c r="H55" s="23">
        <v>6.6702000000000004</v>
      </c>
    </row>
    <row r="56" spans="1:8" ht="25.5" x14ac:dyDescent="0.2">
      <c r="A56" s="31">
        <v>13</v>
      </c>
      <c r="B56" s="32" t="s">
        <v>315</v>
      </c>
      <c r="C56" s="32" t="s">
        <v>316</v>
      </c>
      <c r="D56" s="32" t="s">
        <v>97</v>
      </c>
      <c r="E56" s="33">
        <v>2000</v>
      </c>
      <c r="F56" s="34">
        <v>9907.73</v>
      </c>
      <c r="G56" s="35">
        <v>1.5942390000000001E-2</v>
      </c>
      <c r="H56" s="23">
        <v>6.6654</v>
      </c>
    </row>
    <row r="57" spans="1:8" x14ac:dyDescent="0.2">
      <c r="A57" s="31">
        <v>14</v>
      </c>
      <c r="B57" s="32" t="s">
        <v>317</v>
      </c>
      <c r="C57" s="32" t="s">
        <v>318</v>
      </c>
      <c r="D57" s="32" t="s">
        <v>163</v>
      </c>
      <c r="E57" s="33">
        <v>1500</v>
      </c>
      <c r="F57" s="34">
        <v>7496.04</v>
      </c>
      <c r="G57" s="35">
        <v>1.2061769999999999E-2</v>
      </c>
      <c r="H57" s="23">
        <v>6.4298000000000002</v>
      </c>
    </row>
    <row r="58" spans="1:8" x14ac:dyDescent="0.2">
      <c r="A58" s="31">
        <v>15</v>
      </c>
      <c r="B58" s="32" t="s">
        <v>319</v>
      </c>
      <c r="C58" s="32" t="s">
        <v>320</v>
      </c>
      <c r="D58" s="32" t="s">
        <v>97</v>
      </c>
      <c r="E58" s="33">
        <v>1500</v>
      </c>
      <c r="F58" s="34">
        <v>7474.5375000000004</v>
      </c>
      <c r="G58" s="35">
        <v>1.202718E-2</v>
      </c>
      <c r="H58" s="23">
        <v>6.5450999999999997</v>
      </c>
    </row>
    <row r="59" spans="1:8" x14ac:dyDescent="0.2">
      <c r="A59" s="31">
        <v>16</v>
      </c>
      <c r="B59" s="32" t="s">
        <v>189</v>
      </c>
      <c r="C59" s="32" t="s">
        <v>190</v>
      </c>
      <c r="D59" s="32" t="s">
        <v>97</v>
      </c>
      <c r="E59" s="33">
        <v>1500</v>
      </c>
      <c r="F59" s="34">
        <v>7450.98</v>
      </c>
      <c r="G59" s="35">
        <v>1.198927E-2</v>
      </c>
      <c r="H59" s="23">
        <v>6.6702000000000004</v>
      </c>
    </row>
    <row r="60" spans="1:8" x14ac:dyDescent="0.2">
      <c r="A60" s="31">
        <v>17</v>
      </c>
      <c r="B60" s="32" t="s">
        <v>321</v>
      </c>
      <c r="C60" s="32" t="s">
        <v>322</v>
      </c>
      <c r="D60" s="32" t="s">
        <v>97</v>
      </c>
      <c r="E60" s="33">
        <v>1500</v>
      </c>
      <c r="F60" s="34">
        <v>7447.0050000000001</v>
      </c>
      <c r="G60" s="35">
        <v>1.198287E-2</v>
      </c>
      <c r="H60" s="23">
        <v>6.6604000000000001</v>
      </c>
    </row>
    <row r="61" spans="1:8" x14ac:dyDescent="0.2">
      <c r="A61" s="31">
        <v>18</v>
      </c>
      <c r="B61" s="32" t="s">
        <v>323</v>
      </c>
      <c r="C61" s="32" t="s">
        <v>324</v>
      </c>
      <c r="D61" s="32" t="s">
        <v>97</v>
      </c>
      <c r="E61" s="33">
        <v>1500</v>
      </c>
      <c r="F61" s="34">
        <v>7435.1774999999998</v>
      </c>
      <c r="G61" s="35">
        <v>1.196384E-2</v>
      </c>
      <c r="H61" s="23">
        <v>6.7702999999999998</v>
      </c>
    </row>
    <row r="62" spans="1:8" x14ac:dyDescent="0.2">
      <c r="A62" s="31">
        <v>19</v>
      </c>
      <c r="B62" s="32" t="s">
        <v>325</v>
      </c>
      <c r="C62" s="32" t="s">
        <v>326</v>
      </c>
      <c r="D62" s="32" t="s">
        <v>97</v>
      </c>
      <c r="E62" s="33">
        <v>1500</v>
      </c>
      <c r="F62" s="34">
        <v>7430.7449999999999</v>
      </c>
      <c r="G62" s="35">
        <v>1.1956710000000001E-2</v>
      </c>
      <c r="H62" s="23">
        <v>6.6702000000000004</v>
      </c>
    </row>
    <row r="63" spans="1:8" x14ac:dyDescent="0.2">
      <c r="A63" s="31">
        <v>20</v>
      </c>
      <c r="B63" s="32" t="s">
        <v>327</v>
      </c>
      <c r="C63" s="32" t="s">
        <v>328</v>
      </c>
      <c r="D63" s="32" t="s">
        <v>97</v>
      </c>
      <c r="E63" s="33">
        <v>1500</v>
      </c>
      <c r="F63" s="34">
        <v>7372.1025</v>
      </c>
      <c r="G63" s="35">
        <v>1.1862350000000001E-2</v>
      </c>
      <c r="H63" s="23">
        <v>7.2786</v>
      </c>
    </row>
    <row r="64" spans="1:8" x14ac:dyDescent="0.2">
      <c r="A64" s="31">
        <v>21</v>
      </c>
      <c r="B64" s="32" t="s">
        <v>329</v>
      </c>
      <c r="C64" s="32" t="s">
        <v>330</v>
      </c>
      <c r="D64" s="32" t="s">
        <v>174</v>
      </c>
      <c r="E64" s="33">
        <v>1000</v>
      </c>
      <c r="F64" s="34">
        <v>4998.2349999999997</v>
      </c>
      <c r="G64" s="35">
        <v>8.0425900000000005E-3</v>
      </c>
      <c r="H64" s="23">
        <v>6.4398</v>
      </c>
    </row>
    <row r="65" spans="1:8" x14ac:dyDescent="0.2">
      <c r="A65" s="31">
        <v>22</v>
      </c>
      <c r="B65" s="32" t="s">
        <v>331</v>
      </c>
      <c r="C65" s="32" t="s">
        <v>332</v>
      </c>
      <c r="D65" s="32" t="s">
        <v>163</v>
      </c>
      <c r="E65" s="33">
        <v>1000</v>
      </c>
      <c r="F65" s="34">
        <v>4995.6000000000004</v>
      </c>
      <c r="G65" s="35">
        <v>8.0383499999999997E-3</v>
      </c>
      <c r="H65" s="23">
        <v>6.4298000000000002</v>
      </c>
    </row>
    <row r="66" spans="1:8" ht="25.5" x14ac:dyDescent="0.2">
      <c r="A66" s="31">
        <v>23</v>
      </c>
      <c r="B66" s="32" t="s">
        <v>333</v>
      </c>
      <c r="C66" s="32" t="s">
        <v>334</v>
      </c>
      <c r="D66" s="32" t="s">
        <v>97</v>
      </c>
      <c r="E66" s="33">
        <v>1000</v>
      </c>
      <c r="F66" s="34">
        <v>4995.5950000000003</v>
      </c>
      <c r="G66" s="35">
        <v>8.0383399999999997E-3</v>
      </c>
      <c r="H66" s="23">
        <v>6.4412000000000003</v>
      </c>
    </row>
    <row r="67" spans="1:8" x14ac:dyDescent="0.2">
      <c r="A67" s="31">
        <v>24</v>
      </c>
      <c r="B67" s="32" t="s">
        <v>335</v>
      </c>
      <c r="C67" s="32" t="s">
        <v>336</v>
      </c>
      <c r="D67" s="32" t="s">
        <v>97</v>
      </c>
      <c r="E67" s="33">
        <v>1000</v>
      </c>
      <c r="F67" s="34">
        <v>4990.1899999999996</v>
      </c>
      <c r="G67" s="35">
        <v>8.0296499999999993E-3</v>
      </c>
      <c r="H67" s="23">
        <v>6.5246000000000004</v>
      </c>
    </row>
    <row r="68" spans="1:8" x14ac:dyDescent="0.2">
      <c r="A68" s="31">
        <v>25</v>
      </c>
      <c r="B68" s="32" t="s">
        <v>337</v>
      </c>
      <c r="C68" s="32" t="s">
        <v>338</v>
      </c>
      <c r="D68" s="32" t="s">
        <v>97</v>
      </c>
      <c r="E68" s="33">
        <v>1000</v>
      </c>
      <c r="F68" s="34">
        <v>4985.9250000000002</v>
      </c>
      <c r="G68" s="35">
        <v>8.0227800000000002E-3</v>
      </c>
      <c r="H68" s="23">
        <v>6.4401999999999999</v>
      </c>
    </row>
    <row r="69" spans="1:8" x14ac:dyDescent="0.2">
      <c r="A69" s="31">
        <v>26</v>
      </c>
      <c r="B69" s="32" t="s">
        <v>339</v>
      </c>
      <c r="C69" s="32" t="s">
        <v>340</v>
      </c>
      <c r="D69" s="32" t="s">
        <v>97</v>
      </c>
      <c r="E69" s="33">
        <v>1000</v>
      </c>
      <c r="F69" s="34">
        <v>4985.03</v>
      </c>
      <c r="G69" s="35">
        <v>8.0213400000000001E-3</v>
      </c>
      <c r="H69" s="23">
        <v>6.4474999999999998</v>
      </c>
    </row>
    <row r="70" spans="1:8" x14ac:dyDescent="0.2">
      <c r="A70" s="31">
        <v>27</v>
      </c>
      <c r="B70" s="32" t="s">
        <v>341</v>
      </c>
      <c r="C70" s="32" t="s">
        <v>342</v>
      </c>
      <c r="D70" s="32" t="s">
        <v>97</v>
      </c>
      <c r="E70" s="33">
        <v>1000</v>
      </c>
      <c r="F70" s="34">
        <v>4979.92</v>
      </c>
      <c r="G70" s="35">
        <v>8.0131200000000003E-3</v>
      </c>
      <c r="H70" s="23">
        <v>6.3994</v>
      </c>
    </row>
    <row r="71" spans="1:8" x14ac:dyDescent="0.2">
      <c r="A71" s="31">
        <v>28</v>
      </c>
      <c r="B71" s="32" t="s">
        <v>343</v>
      </c>
      <c r="C71" s="32" t="s">
        <v>344</v>
      </c>
      <c r="D71" s="32" t="s">
        <v>97</v>
      </c>
      <c r="E71" s="33">
        <v>1000</v>
      </c>
      <c r="F71" s="34">
        <v>4970.8050000000003</v>
      </c>
      <c r="G71" s="35">
        <v>7.9984500000000007E-3</v>
      </c>
      <c r="H71" s="23">
        <v>6.6996000000000002</v>
      </c>
    </row>
    <row r="72" spans="1:8" x14ac:dyDescent="0.2">
      <c r="A72" s="31">
        <v>29</v>
      </c>
      <c r="B72" s="32" t="s">
        <v>345</v>
      </c>
      <c r="C72" s="32" t="s">
        <v>346</v>
      </c>
      <c r="D72" s="32" t="s">
        <v>97</v>
      </c>
      <c r="E72" s="33">
        <v>1000</v>
      </c>
      <c r="F72" s="34">
        <v>4970.74</v>
      </c>
      <c r="G72" s="35">
        <v>7.9983499999999996E-3</v>
      </c>
      <c r="H72" s="23">
        <v>6.7149999999999999</v>
      </c>
    </row>
    <row r="73" spans="1:8" x14ac:dyDescent="0.2">
      <c r="A73" s="31">
        <v>30</v>
      </c>
      <c r="B73" s="32" t="s">
        <v>347</v>
      </c>
      <c r="C73" s="32" t="s">
        <v>348</v>
      </c>
      <c r="D73" s="32" t="s">
        <v>163</v>
      </c>
      <c r="E73" s="33">
        <v>1000</v>
      </c>
      <c r="F73" s="34">
        <v>4970.21</v>
      </c>
      <c r="G73" s="35">
        <v>7.9974999999999994E-3</v>
      </c>
      <c r="H73" s="23">
        <v>6.6295999999999999</v>
      </c>
    </row>
    <row r="74" spans="1:8" x14ac:dyDescent="0.2">
      <c r="A74" s="31">
        <v>31</v>
      </c>
      <c r="B74" s="32" t="s">
        <v>349</v>
      </c>
      <c r="C74" s="32" t="s">
        <v>350</v>
      </c>
      <c r="D74" s="32" t="s">
        <v>97</v>
      </c>
      <c r="E74" s="33">
        <v>1000</v>
      </c>
      <c r="F74" s="34">
        <v>4970.21</v>
      </c>
      <c r="G74" s="35">
        <v>7.9974999999999994E-3</v>
      </c>
      <c r="H74" s="23">
        <v>6.6295999999999999</v>
      </c>
    </row>
    <row r="75" spans="1:8" x14ac:dyDescent="0.2">
      <c r="A75" s="31">
        <v>32</v>
      </c>
      <c r="B75" s="32" t="s">
        <v>351</v>
      </c>
      <c r="C75" s="32" t="s">
        <v>352</v>
      </c>
      <c r="D75" s="32" t="s">
        <v>174</v>
      </c>
      <c r="E75" s="33">
        <v>1000</v>
      </c>
      <c r="F75" s="34">
        <v>4970.07</v>
      </c>
      <c r="G75" s="35">
        <v>7.9972700000000008E-3</v>
      </c>
      <c r="H75" s="23">
        <v>6.6616999999999997</v>
      </c>
    </row>
    <row r="76" spans="1:8" x14ac:dyDescent="0.2">
      <c r="A76" s="31">
        <v>33</v>
      </c>
      <c r="B76" s="32" t="s">
        <v>353</v>
      </c>
      <c r="C76" s="32" t="s">
        <v>354</v>
      </c>
      <c r="D76" s="32" t="s">
        <v>97</v>
      </c>
      <c r="E76" s="33">
        <v>1000</v>
      </c>
      <c r="F76" s="34">
        <v>4967.1750000000002</v>
      </c>
      <c r="G76" s="35">
        <v>7.9926100000000007E-3</v>
      </c>
      <c r="H76" s="23">
        <v>6.7</v>
      </c>
    </row>
    <row r="77" spans="1:8" x14ac:dyDescent="0.2">
      <c r="A77" s="31">
        <v>34</v>
      </c>
      <c r="B77" s="32" t="s">
        <v>355</v>
      </c>
      <c r="C77" s="32" t="s">
        <v>356</v>
      </c>
      <c r="D77" s="32" t="s">
        <v>163</v>
      </c>
      <c r="E77" s="33">
        <v>1000</v>
      </c>
      <c r="F77" s="34">
        <v>4963.9350000000004</v>
      </c>
      <c r="G77" s="35">
        <v>7.9874000000000004E-3</v>
      </c>
      <c r="H77" s="23">
        <v>6.6298000000000004</v>
      </c>
    </row>
    <row r="78" spans="1:8" x14ac:dyDescent="0.2">
      <c r="A78" s="31">
        <v>35</v>
      </c>
      <c r="B78" s="32" t="s">
        <v>357</v>
      </c>
      <c r="C78" s="32" t="s">
        <v>358</v>
      </c>
      <c r="D78" s="32" t="s">
        <v>97</v>
      </c>
      <c r="E78" s="33">
        <v>1000</v>
      </c>
      <c r="F78" s="34">
        <v>4963.9250000000002</v>
      </c>
      <c r="G78" s="35">
        <v>7.9873800000000005E-3</v>
      </c>
      <c r="H78" s="23">
        <v>6.6313000000000004</v>
      </c>
    </row>
    <row r="79" spans="1:8" ht="25.5" x14ac:dyDescent="0.2">
      <c r="A79" s="31">
        <v>36</v>
      </c>
      <c r="B79" s="32" t="s">
        <v>359</v>
      </c>
      <c r="C79" s="32" t="s">
        <v>360</v>
      </c>
      <c r="D79" s="32" t="s">
        <v>97</v>
      </c>
      <c r="E79" s="33">
        <v>1000</v>
      </c>
      <c r="F79" s="34">
        <v>4963.8249999999998</v>
      </c>
      <c r="G79" s="35">
        <v>7.9872199999999997E-3</v>
      </c>
      <c r="H79" s="23">
        <v>6.6498999999999997</v>
      </c>
    </row>
    <row r="80" spans="1:8" x14ac:dyDescent="0.2">
      <c r="A80" s="31">
        <v>37</v>
      </c>
      <c r="B80" s="32" t="s">
        <v>361</v>
      </c>
      <c r="C80" s="32" t="s">
        <v>362</v>
      </c>
      <c r="D80" s="32" t="s">
        <v>174</v>
      </c>
      <c r="E80" s="33">
        <v>1000</v>
      </c>
      <c r="F80" s="34">
        <v>4963.7650000000003</v>
      </c>
      <c r="G80" s="35">
        <v>7.9871300000000003E-3</v>
      </c>
      <c r="H80" s="23">
        <v>6.6616999999999997</v>
      </c>
    </row>
    <row r="81" spans="1:8" x14ac:dyDescent="0.2">
      <c r="A81" s="31">
        <v>38</v>
      </c>
      <c r="B81" s="32" t="s">
        <v>363</v>
      </c>
      <c r="C81" s="32" t="s">
        <v>364</v>
      </c>
      <c r="D81" s="32" t="s">
        <v>97</v>
      </c>
      <c r="E81" s="33">
        <v>1000</v>
      </c>
      <c r="F81" s="34">
        <v>4963.7150000000001</v>
      </c>
      <c r="G81" s="35">
        <v>7.9870500000000007E-3</v>
      </c>
      <c r="H81" s="23">
        <v>6.6702000000000004</v>
      </c>
    </row>
    <row r="82" spans="1:8" x14ac:dyDescent="0.2">
      <c r="A82" s="31">
        <v>39</v>
      </c>
      <c r="B82" s="32" t="s">
        <v>365</v>
      </c>
      <c r="C82" s="32" t="s">
        <v>366</v>
      </c>
      <c r="D82" s="32" t="s">
        <v>163</v>
      </c>
      <c r="E82" s="33">
        <v>1000</v>
      </c>
      <c r="F82" s="34">
        <v>4960.3599999999997</v>
      </c>
      <c r="G82" s="35">
        <v>7.9816499999999999E-3</v>
      </c>
      <c r="H82" s="23">
        <v>6.6298000000000004</v>
      </c>
    </row>
    <row r="83" spans="1:8" x14ac:dyDescent="0.2">
      <c r="A83" s="31">
        <v>40</v>
      </c>
      <c r="B83" s="32" t="s">
        <v>95</v>
      </c>
      <c r="C83" s="32" t="s">
        <v>96</v>
      </c>
      <c r="D83" s="32" t="s">
        <v>97</v>
      </c>
      <c r="E83" s="33">
        <v>1000</v>
      </c>
      <c r="F83" s="34">
        <v>4959.2150000000001</v>
      </c>
      <c r="G83" s="35">
        <v>7.9798000000000004E-3</v>
      </c>
      <c r="H83" s="23">
        <v>6.6703000000000001</v>
      </c>
    </row>
    <row r="84" spans="1:8" x14ac:dyDescent="0.2">
      <c r="A84" s="31">
        <v>41</v>
      </c>
      <c r="B84" s="32" t="s">
        <v>367</v>
      </c>
      <c r="C84" s="32" t="s">
        <v>368</v>
      </c>
      <c r="D84" s="32" t="s">
        <v>97</v>
      </c>
      <c r="E84" s="33">
        <v>1000</v>
      </c>
      <c r="F84" s="34">
        <v>4959.0349999999999</v>
      </c>
      <c r="G84" s="35">
        <v>7.9795200000000004E-3</v>
      </c>
      <c r="H84" s="23">
        <v>6.7</v>
      </c>
    </row>
    <row r="85" spans="1:8" x14ac:dyDescent="0.2">
      <c r="A85" s="31">
        <v>42</v>
      </c>
      <c r="B85" s="32" t="s">
        <v>369</v>
      </c>
      <c r="C85" s="32" t="s">
        <v>370</v>
      </c>
      <c r="D85" s="32" t="s">
        <v>97</v>
      </c>
      <c r="E85" s="33">
        <v>1000</v>
      </c>
      <c r="F85" s="34">
        <v>4958.6499999999996</v>
      </c>
      <c r="G85" s="35">
        <v>7.9789000000000006E-3</v>
      </c>
      <c r="H85" s="23">
        <v>6.7643000000000004</v>
      </c>
    </row>
    <row r="86" spans="1:8" x14ac:dyDescent="0.2">
      <c r="A86" s="31">
        <v>43</v>
      </c>
      <c r="B86" s="32" t="s">
        <v>371</v>
      </c>
      <c r="C86" s="32" t="s">
        <v>372</v>
      </c>
      <c r="D86" s="32" t="s">
        <v>97</v>
      </c>
      <c r="E86" s="33">
        <v>1000</v>
      </c>
      <c r="F86" s="34">
        <v>4941.2349999999997</v>
      </c>
      <c r="G86" s="35">
        <v>7.9508700000000005E-3</v>
      </c>
      <c r="H86" s="23">
        <v>7.2350000000000003</v>
      </c>
    </row>
    <row r="87" spans="1:8" x14ac:dyDescent="0.2">
      <c r="A87" s="31">
        <v>44</v>
      </c>
      <c r="B87" s="32" t="s">
        <v>373</v>
      </c>
      <c r="C87" s="32" t="s">
        <v>374</v>
      </c>
      <c r="D87" s="32" t="s">
        <v>174</v>
      </c>
      <c r="E87" s="33">
        <v>1000</v>
      </c>
      <c r="F87" s="34">
        <v>4941.1149999999998</v>
      </c>
      <c r="G87" s="35">
        <v>7.9506799999999999E-3</v>
      </c>
      <c r="H87" s="23">
        <v>7.2497999999999996</v>
      </c>
    </row>
    <row r="88" spans="1:8" x14ac:dyDescent="0.2">
      <c r="A88" s="24"/>
      <c r="B88" s="24"/>
      <c r="C88" s="25" t="s">
        <v>11</v>
      </c>
      <c r="D88" s="24"/>
      <c r="E88" s="24" t="s">
        <v>12</v>
      </c>
      <c r="F88" s="30">
        <v>303099.7475</v>
      </c>
      <c r="G88" s="27">
        <v>0.48771361000000002</v>
      </c>
      <c r="H88" s="23" t="s">
        <v>12</v>
      </c>
    </row>
    <row r="89" spans="1:8" x14ac:dyDescent="0.2">
      <c r="A89" s="24"/>
      <c r="B89" s="24"/>
      <c r="C89" s="28"/>
      <c r="D89" s="24"/>
      <c r="E89" s="24"/>
      <c r="F89" s="29"/>
      <c r="G89" s="29"/>
      <c r="H89" s="23" t="s">
        <v>12</v>
      </c>
    </row>
    <row r="90" spans="1:8" x14ac:dyDescent="0.2">
      <c r="A90" s="24"/>
      <c r="B90" s="24"/>
      <c r="C90" s="25" t="s">
        <v>98</v>
      </c>
      <c r="D90" s="24"/>
      <c r="E90" s="24"/>
      <c r="F90" s="29"/>
      <c r="G90" s="29"/>
      <c r="H90" s="23" t="s">
        <v>12</v>
      </c>
    </row>
    <row r="91" spans="1:8" ht="25.5" x14ac:dyDescent="0.2">
      <c r="A91" s="31">
        <v>1</v>
      </c>
      <c r="B91" s="32" t="s">
        <v>375</v>
      </c>
      <c r="C91" s="32" t="s">
        <v>376</v>
      </c>
      <c r="D91" s="32" t="s">
        <v>97</v>
      </c>
      <c r="E91" s="33">
        <v>2000</v>
      </c>
      <c r="F91" s="34">
        <v>9980.35</v>
      </c>
      <c r="G91" s="35">
        <v>1.6059239999999999E-2</v>
      </c>
      <c r="H91" s="23">
        <v>6.5345000000000004</v>
      </c>
    </row>
    <row r="92" spans="1:8" x14ac:dyDescent="0.2">
      <c r="A92" s="31">
        <v>2</v>
      </c>
      <c r="B92" s="32" t="s">
        <v>377</v>
      </c>
      <c r="C92" s="32" t="s">
        <v>378</v>
      </c>
      <c r="D92" s="32" t="s">
        <v>97</v>
      </c>
      <c r="E92" s="33">
        <v>2000</v>
      </c>
      <c r="F92" s="34">
        <v>9970.73</v>
      </c>
      <c r="G92" s="35">
        <v>1.6043760000000001E-2</v>
      </c>
      <c r="H92" s="23">
        <v>6.6974999999999998</v>
      </c>
    </row>
    <row r="93" spans="1:8" x14ac:dyDescent="0.2">
      <c r="A93" s="31">
        <v>3</v>
      </c>
      <c r="B93" s="32" t="s">
        <v>379</v>
      </c>
      <c r="C93" s="32" t="s">
        <v>380</v>
      </c>
      <c r="D93" s="32" t="s">
        <v>97</v>
      </c>
      <c r="E93" s="33">
        <v>2000</v>
      </c>
      <c r="F93" s="34">
        <v>9937.7099999999991</v>
      </c>
      <c r="G93" s="35">
        <v>1.5990629999999999E-2</v>
      </c>
      <c r="H93" s="23">
        <v>7.15</v>
      </c>
    </row>
    <row r="94" spans="1:8" x14ac:dyDescent="0.2">
      <c r="A94" s="31">
        <v>4</v>
      </c>
      <c r="B94" s="32" t="s">
        <v>381</v>
      </c>
      <c r="C94" s="32" t="s">
        <v>382</v>
      </c>
      <c r="D94" s="32" t="s">
        <v>97</v>
      </c>
      <c r="E94" s="33">
        <v>2000</v>
      </c>
      <c r="F94" s="34">
        <v>9918.26</v>
      </c>
      <c r="G94" s="35">
        <v>1.5959339999999999E-2</v>
      </c>
      <c r="H94" s="23">
        <v>6.6848999999999998</v>
      </c>
    </row>
    <row r="95" spans="1:8" x14ac:dyDescent="0.2">
      <c r="A95" s="31">
        <v>5</v>
      </c>
      <c r="B95" s="32" t="s">
        <v>383</v>
      </c>
      <c r="C95" s="32" t="s">
        <v>384</v>
      </c>
      <c r="D95" s="32" t="s">
        <v>97</v>
      </c>
      <c r="E95" s="33">
        <v>2000</v>
      </c>
      <c r="F95" s="34">
        <v>9904.51</v>
      </c>
      <c r="G95" s="35">
        <v>1.593721E-2</v>
      </c>
      <c r="H95" s="23">
        <v>6.7675000000000001</v>
      </c>
    </row>
    <row r="96" spans="1:8" x14ac:dyDescent="0.2">
      <c r="A96" s="31">
        <v>6</v>
      </c>
      <c r="B96" s="32" t="s">
        <v>385</v>
      </c>
      <c r="C96" s="32" t="s">
        <v>386</v>
      </c>
      <c r="D96" s="32" t="s">
        <v>97</v>
      </c>
      <c r="E96" s="33">
        <v>2000</v>
      </c>
      <c r="F96" s="34">
        <v>9900.75</v>
      </c>
      <c r="G96" s="35">
        <v>1.593116E-2</v>
      </c>
      <c r="H96" s="23">
        <v>7.1748000000000003</v>
      </c>
    </row>
    <row r="97" spans="1:8" x14ac:dyDescent="0.2">
      <c r="A97" s="31">
        <v>7</v>
      </c>
      <c r="B97" s="32" t="s">
        <v>387</v>
      </c>
      <c r="C97" s="32" t="s">
        <v>388</v>
      </c>
      <c r="D97" s="32" t="s">
        <v>174</v>
      </c>
      <c r="E97" s="33">
        <v>1500</v>
      </c>
      <c r="F97" s="34">
        <v>7494.5625</v>
      </c>
      <c r="G97" s="35">
        <v>1.20594E-2</v>
      </c>
      <c r="H97" s="23">
        <v>6.62</v>
      </c>
    </row>
    <row r="98" spans="1:8" x14ac:dyDescent="0.2">
      <c r="A98" s="31">
        <v>8</v>
      </c>
      <c r="B98" s="32" t="s">
        <v>389</v>
      </c>
      <c r="C98" s="32" t="s">
        <v>390</v>
      </c>
      <c r="D98" s="32" t="s">
        <v>97</v>
      </c>
      <c r="E98" s="33">
        <v>1500</v>
      </c>
      <c r="F98" s="34">
        <v>7483.8074999999999</v>
      </c>
      <c r="G98" s="35">
        <v>1.204209E-2</v>
      </c>
      <c r="H98" s="23">
        <v>7.18</v>
      </c>
    </row>
    <row r="99" spans="1:8" x14ac:dyDescent="0.2">
      <c r="A99" s="31">
        <v>9</v>
      </c>
      <c r="B99" s="32" t="s">
        <v>391</v>
      </c>
      <c r="C99" s="32" t="s">
        <v>392</v>
      </c>
      <c r="D99" s="32" t="s">
        <v>97</v>
      </c>
      <c r="E99" s="33">
        <v>1500</v>
      </c>
      <c r="F99" s="34">
        <v>7436.625</v>
      </c>
      <c r="G99" s="35">
        <v>1.196617E-2</v>
      </c>
      <c r="H99" s="23">
        <v>6.9124999999999996</v>
      </c>
    </row>
    <row r="100" spans="1:8" x14ac:dyDescent="0.2">
      <c r="A100" s="31">
        <v>10</v>
      </c>
      <c r="B100" s="32" t="s">
        <v>393</v>
      </c>
      <c r="C100" s="32" t="s">
        <v>394</v>
      </c>
      <c r="D100" s="32" t="s">
        <v>97</v>
      </c>
      <c r="E100" s="33">
        <v>1500</v>
      </c>
      <c r="F100" s="34">
        <v>7430.2574999999997</v>
      </c>
      <c r="G100" s="35">
        <v>1.195592E-2</v>
      </c>
      <c r="H100" s="23">
        <v>7.29</v>
      </c>
    </row>
    <row r="101" spans="1:8" x14ac:dyDescent="0.2">
      <c r="A101" s="31">
        <v>11</v>
      </c>
      <c r="B101" s="32" t="s">
        <v>395</v>
      </c>
      <c r="C101" s="32" t="s">
        <v>396</v>
      </c>
      <c r="D101" s="32" t="s">
        <v>97</v>
      </c>
      <c r="E101" s="33">
        <v>1500</v>
      </c>
      <c r="F101" s="34">
        <v>7424.4825000000001</v>
      </c>
      <c r="G101" s="35">
        <v>1.194663E-2</v>
      </c>
      <c r="H101" s="23">
        <v>7.1398999999999999</v>
      </c>
    </row>
    <row r="102" spans="1:8" x14ac:dyDescent="0.2">
      <c r="A102" s="31">
        <v>12</v>
      </c>
      <c r="B102" s="32" t="s">
        <v>397</v>
      </c>
      <c r="C102" s="32" t="s">
        <v>398</v>
      </c>
      <c r="D102" s="32" t="s">
        <v>97</v>
      </c>
      <c r="E102" s="33">
        <v>1400</v>
      </c>
      <c r="F102" s="34">
        <v>6997.2979999999998</v>
      </c>
      <c r="G102" s="35">
        <v>1.125926E-2</v>
      </c>
      <c r="H102" s="23">
        <v>7.05</v>
      </c>
    </row>
    <row r="103" spans="1:8" x14ac:dyDescent="0.2">
      <c r="A103" s="31">
        <v>13</v>
      </c>
      <c r="B103" s="32" t="s">
        <v>399</v>
      </c>
      <c r="C103" s="32" t="s">
        <v>400</v>
      </c>
      <c r="D103" s="32" t="s">
        <v>174</v>
      </c>
      <c r="E103" s="33">
        <v>1000</v>
      </c>
      <c r="F103" s="34">
        <v>4998.21</v>
      </c>
      <c r="G103" s="35">
        <v>8.0425500000000007E-3</v>
      </c>
      <c r="H103" s="23">
        <v>6.5399000000000003</v>
      </c>
    </row>
    <row r="104" spans="1:8" x14ac:dyDescent="0.2">
      <c r="A104" s="31">
        <v>14</v>
      </c>
      <c r="B104" s="32" t="s">
        <v>401</v>
      </c>
      <c r="C104" s="32" t="s">
        <v>402</v>
      </c>
      <c r="D104" s="32" t="s">
        <v>97</v>
      </c>
      <c r="E104" s="33">
        <v>1000</v>
      </c>
      <c r="F104" s="34">
        <v>4998.165</v>
      </c>
      <c r="G104" s="35">
        <v>8.0424799999999994E-3</v>
      </c>
      <c r="H104" s="23">
        <v>6.7</v>
      </c>
    </row>
    <row r="105" spans="1:8" ht="25.5" x14ac:dyDescent="0.2">
      <c r="A105" s="31">
        <v>15</v>
      </c>
      <c r="B105" s="32" t="s">
        <v>403</v>
      </c>
      <c r="C105" s="32" t="s">
        <v>404</v>
      </c>
      <c r="D105" s="32" t="s">
        <v>97</v>
      </c>
      <c r="E105" s="33">
        <v>1000</v>
      </c>
      <c r="F105" s="34">
        <v>4995.53</v>
      </c>
      <c r="G105" s="35">
        <v>8.0382400000000003E-3</v>
      </c>
      <c r="H105" s="23">
        <v>6.5358999999999998</v>
      </c>
    </row>
    <row r="106" spans="1:8" ht="25.5" x14ac:dyDescent="0.2">
      <c r="A106" s="31">
        <v>16</v>
      </c>
      <c r="B106" s="32" t="s">
        <v>405</v>
      </c>
      <c r="C106" s="32" t="s">
        <v>406</v>
      </c>
      <c r="D106" s="32" t="s">
        <v>97</v>
      </c>
      <c r="E106" s="33">
        <v>1000</v>
      </c>
      <c r="F106" s="34">
        <v>4990.2</v>
      </c>
      <c r="G106" s="35">
        <v>8.0296599999999992E-3</v>
      </c>
      <c r="H106" s="23">
        <v>7.1702000000000004</v>
      </c>
    </row>
    <row r="107" spans="1:8" x14ac:dyDescent="0.2">
      <c r="A107" s="31">
        <v>17</v>
      </c>
      <c r="B107" s="32" t="s">
        <v>407</v>
      </c>
      <c r="C107" s="32" t="s">
        <v>408</v>
      </c>
      <c r="D107" s="32" t="s">
        <v>97</v>
      </c>
      <c r="E107" s="33">
        <v>1000</v>
      </c>
      <c r="F107" s="34">
        <v>4989.46</v>
      </c>
      <c r="G107" s="35">
        <v>8.0284699999999994E-3</v>
      </c>
      <c r="H107" s="23">
        <v>7.01</v>
      </c>
    </row>
    <row r="108" spans="1:8" x14ac:dyDescent="0.2">
      <c r="A108" s="31">
        <v>18</v>
      </c>
      <c r="B108" s="32" t="s">
        <v>409</v>
      </c>
      <c r="C108" s="32" t="s">
        <v>410</v>
      </c>
      <c r="D108" s="32" t="s">
        <v>97</v>
      </c>
      <c r="E108" s="33">
        <v>1000</v>
      </c>
      <c r="F108" s="34">
        <v>4989.3500000000004</v>
      </c>
      <c r="G108" s="35">
        <v>8.0282900000000004E-3</v>
      </c>
      <c r="H108" s="23">
        <v>7.0848000000000004</v>
      </c>
    </row>
    <row r="109" spans="1:8" x14ac:dyDescent="0.2">
      <c r="A109" s="31">
        <v>19</v>
      </c>
      <c r="B109" s="32" t="s">
        <v>411</v>
      </c>
      <c r="C109" s="32" t="s">
        <v>412</v>
      </c>
      <c r="D109" s="32" t="s">
        <v>97</v>
      </c>
      <c r="E109" s="33">
        <v>1000</v>
      </c>
      <c r="F109" s="34">
        <v>4988.93</v>
      </c>
      <c r="G109" s="35">
        <v>8.0276199999999992E-3</v>
      </c>
      <c r="H109" s="23">
        <v>6.7491000000000003</v>
      </c>
    </row>
    <row r="110" spans="1:8" x14ac:dyDescent="0.2">
      <c r="A110" s="31">
        <v>20</v>
      </c>
      <c r="B110" s="32" t="s">
        <v>413</v>
      </c>
      <c r="C110" s="32" t="s">
        <v>414</v>
      </c>
      <c r="D110" s="32" t="s">
        <v>97</v>
      </c>
      <c r="E110" s="33">
        <v>1000</v>
      </c>
      <c r="F110" s="34">
        <v>4987.9650000000001</v>
      </c>
      <c r="G110" s="35">
        <v>8.0260699999999997E-3</v>
      </c>
      <c r="H110" s="23">
        <v>7.34</v>
      </c>
    </row>
    <row r="111" spans="1:8" x14ac:dyDescent="0.2">
      <c r="A111" s="31">
        <v>21</v>
      </c>
      <c r="B111" s="32" t="s">
        <v>415</v>
      </c>
      <c r="C111" s="32" t="s">
        <v>416</v>
      </c>
      <c r="D111" s="32" t="s">
        <v>97</v>
      </c>
      <c r="E111" s="33">
        <v>1000</v>
      </c>
      <c r="F111" s="34">
        <v>4981.2</v>
      </c>
      <c r="G111" s="35">
        <v>8.0151800000000002E-3</v>
      </c>
      <c r="H111" s="23">
        <v>7.2500999999999998</v>
      </c>
    </row>
    <row r="112" spans="1:8" x14ac:dyDescent="0.2">
      <c r="A112" s="31">
        <v>22</v>
      </c>
      <c r="B112" s="32" t="s">
        <v>417</v>
      </c>
      <c r="C112" s="32" t="s">
        <v>418</v>
      </c>
      <c r="D112" s="32" t="s">
        <v>97</v>
      </c>
      <c r="E112" s="33">
        <v>1000</v>
      </c>
      <c r="F112" s="34">
        <v>4981.0349999999999</v>
      </c>
      <c r="G112" s="35">
        <v>8.0149100000000001E-3</v>
      </c>
      <c r="H112" s="23">
        <v>7.3150000000000004</v>
      </c>
    </row>
    <row r="113" spans="1:8" ht="25.5" x14ac:dyDescent="0.2">
      <c r="A113" s="31">
        <v>23</v>
      </c>
      <c r="B113" s="32" t="s">
        <v>419</v>
      </c>
      <c r="C113" s="32" t="s">
        <v>420</v>
      </c>
      <c r="D113" s="32" t="s">
        <v>97</v>
      </c>
      <c r="E113" s="33">
        <v>1000</v>
      </c>
      <c r="F113" s="34">
        <v>4980.92</v>
      </c>
      <c r="G113" s="35">
        <v>8.0147299999999994E-3</v>
      </c>
      <c r="H113" s="23">
        <v>7.36</v>
      </c>
    </row>
    <row r="114" spans="1:8" x14ac:dyDescent="0.2">
      <c r="A114" s="31">
        <v>24</v>
      </c>
      <c r="B114" s="32" t="s">
        <v>421</v>
      </c>
      <c r="C114" s="32" t="s">
        <v>422</v>
      </c>
      <c r="D114" s="32" t="s">
        <v>97</v>
      </c>
      <c r="E114" s="33">
        <v>1000</v>
      </c>
      <c r="F114" s="34">
        <v>4974.1949999999997</v>
      </c>
      <c r="G114" s="35">
        <v>8.0039099999999995E-3</v>
      </c>
      <c r="H114" s="23">
        <v>7.5750000000000002</v>
      </c>
    </row>
    <row r="115" spans="1:8" x14ac:dyDescent="0.2">
      <c r="A115" s="31">
        <v>25</v>
      </c>
      <c r="B115" s="32" t="s">
        <v>423</v>
      </c>
      <c r="C115" s="32" t="s">
        <v>424</v>
      </c>
      <c r="D115" s="32" t="s">
        <v>97</v>
      </c>
      <c r="E115" s="33">
        <v>1000</v>
      </c>
      <c r="F115" s="34">
        <v>4971.66</v>
      </c>
      <c r="G115" s="35">
        <v>7.9998299999999994E-3</v>
      </c>
      <c r="H115" s="23">
        <v>7.1748000000000003</v>
      </c>
    </row>
    <row r="116" spans="1:8" ht="25.5" x14ac:dyDescent="0.2">
      <c r="A116" s="31">
        <v>26</v>
      </c>
      <c r="B116" s="32" t="s">
        <v>425</v>
      </c>
      <c r="C116" s="32" t="s">
        <v>426</v>
      </c>
      <c r="D116" s="32" t="s">
        <v>97</v>
      </c>
      <c r="E116" s="33">
        <v>1000</v>
      </c>
      <c r="F116" s="34">
        <v>4969.67</v>
      </c>
      <c r="G116" s="35">
        <v>7.9966299999999994E-3</v>
      </c>
      <c r="H116" s="23">
        <v>6.75</v>
      </c>
    </row>
    <row r="117" spans="1:8" x14ac:dyDescent="0.2">
      <c r="A117" s="31">
        <v>27</v>
      </c>
      <c r="B117" s="32" t="s">
        <v>427</v>
      </c>
      <c r="C117" s="32" t="s">
        <v>428</v>
      </c>
      <c r="D117" s="32" t="s">
        <v>97</v>
      </c>
      <c r="E117" s="33">
        <v>1000</v>
      </c>
      <c r="F117" s="34">
        <v>4969.07</v>
      </c>
      <c r="G117" s="35">
        <v>7.9956599999999999E-3</v>
      </c>
      <c r="H117" s="23">
        <v>7.0998999999999999</v>
      </c>
    </row>
    <row r="118" spans="1:8" x14ac:dyDescent="0.2">
      <c r="A118" s="31">
        <v>28</v>
      </c>
      <c r="B118" s="32" t="s">
        <v>429</v>
      </c>
      <c r="C118" s="32" t="s">
        <v>430</v>
      </c>
      <c r="D118" s="32" t="s">
        <v>97</v>
      </c>
      <c r="E118" s="33">
        <v>1000</v>
      </c>
      <c r="F118" s="34">
        <v>4962.0749999999998</v>
      </c>
      <c r="G118" s="35">
        <v>7.9844100000000008E-3</v>
      </c>
      <c r="H118" s="23">
        <v>7.54</v>
      </c>
    </row>
    <row r="119" spans="1:8" x14ac:dyDescent="0.2">
      <c r="A119" s="31">
        <v>29</v>
      </c>
      <c r="B119" s="32" t="s">
        <v>431</v>
      </c>
      <c r="C119" s="32" t="s">
        <v>432</v>
      </c>
      <c r="D119" s="32" t="s">
        <v>97</v>
      </c>
      <c r="E119" s="33">
        <v>1000</v>
      </c>
      <c r="F119" s="34">
        <v>4961.18</v>
      </c>
      <c r="G119" s="35">
        <v>7.9829700000000007E-3</v>
      </c>
      <c r="H119" s="23">
        <v>7.1398999999999999</v>
      </c>
    </row>
    <row r="120" spans="1:8" x14ac:dyDescent="0.2">
      <c r="A120" s="31">
        <v>30</v>
      </c>
      <c r="B120" s="32" t="s">
        <v>433</v>
      </c>
      <c r="C120" s="32" t="s">
        <v>434</v>
      </c>
      <c r="D120" s="32" t="s">
        <v>97</v>
      </c>
      <c r="E120" s="33">
        <v>1000</v>
      </c>
      <c r="F120" s="34">
        <v>4961.125</v>
      </c>
      <c r="G120" s="35">
        <v>7.9828799999999995E-3</v>
      </c>
      <c r="H120" s="23">
        <v>7.15</v>
      </c>
    </row>
    <row r="121" spans="1:8" x14ac:dyDescent="0.2">
      <c r="A121" s="31">
        <v>31</v>
      </c>
      <c r="B121" s="32" t="s">
        <v>435</v>
      </c>
      <c r="C121" s="32" t="s">
        <v>436</v>
      </c>
      <c r="D121" s="32" t="s">
        <v>97</v>
      </c>
      <c r="E121" s="33">
        <v>1000</v>
      </c>
      <c r="F121" s="34">
        <v>4960.8549999999996</v>
      </c>
      <c r="G121" s="35">
        <v>7.9824400000000004E-3</v>
      </c>
      <c r="H121" s="23">
        <v>7.2</v>
      </c>
    </row>
    <row r="122" spans="1:8" x14ac:dyDescent="0.2">
      <c r="A122" s="31">
        <v>32</v>
      </c>
      <c r="B122" s="32" t="s">
        <v>437</v>
      </c>
      <c r="C122" s="32" t="s">
        <v>438</v>
      </c>
      <c r="D122" s="32" t="s">
        <v>97</v>
      </c>
      <c r="E122" s="33">
        <v>1000</v>
      </c>
      <c r="F122" s="34">
        <v>4960.3999999999996</v>
      </c>
      <c r="G122" s="35">
        <v>7.9817099999999995E-3</v>
      </c>
      <c r="H122" s="23">
        <v>7.2850000000000001</v>
      </c>
    </row>
    <row r="123" spans="1:8" x14ac:dyDescent="0.2">
      <c r="A123" s="31">
        <v>33</v>
      </c>
      <c r="B123" s="32" t="s">
        <v>439</v>
      </c>
      <c r="C123" s="32" t="s">
        <v>440</v>
      </c>
      <c r="D123" s="32" t="s">
        <v>97</v>
      </c>
      <c r="E123" s="33">
        <v>1000</v>
      </c>
      <c r="F123" s="34">
        <v>4957.33</v>
      </c>
      <c r="G123" s="35">
        <v>7.9767699999999993E-3</v>
      </c>
      <c r="H123" s="23">
        <v>7.1398999999999999</v>
      </c>
    </row>
    <row r="124" spans="1:8" ht="25.5" x14ac:dyDescent="0.2">
      <c r="A124" s="31">
        <v>34</v>
      </c>
      <c r="B124" s="32" t="s">
        <v>441</v>
      </c>
      <c r="C124" s="32" t="s">
        <v>442</v>
      </c>
      <c r="D124" s="32" t="s">
        <v>97</v>
      </c>
      <c r="E124" s="33">
        <v>1000</v>
      </c>
      <c r="F124" s="34">
        <v>4956.8549999999996</v>
      </c>
      <c r="G124" s="35">
        <v>7.9760100000000004E-3</v>
      </c>
      <c r="H124" s="23">
        <v>6.76</v>
      </c>
    </row>
    <row r="125" spans="1:8" x14ac:dyDescent="0.2">
      <c r="A125" s="31">
        <v>35</v>
      </c>
      <c r="B125" s="32" t="s">
        <v>443</v>
      </c>
      <c r="C125" s="32" t="s">
        <v>444</v>
      </c>
      <c r="D125" s="32" t="s">
        <v>97</v>
      </c>
      <c r="E125" s="33">
        <v>1000</v>
      </c>
      <c r="F125" s="34">
        <v>4956.3100000000004</v>
      </c>
      <c r="G125" s="35">
        <v>7.9751300000000004E-3</v>
      </c>
      <c r="H125" s="23">
        <v>7.15</v>
      </c>
    </row>
    <row r="126" spans="1:8" x14ac:dyDescent="0.2">
      <c r="A126" s="31">
        <v>36</v>
      </c>
      <c r="B126" s="32" t="s">
        <v>225</v>
      </c>
      <c r="C126" s="32" t="s">
        <v>226</v>
      </c>
      <c r="D126" s="32" t="s">
        <v>97</v>
      </c>
      <c r="E126" s="33">
        <v>1000</v>
      </c>
      <c r="F126" s="34">
        <v>4954.46</v>
      </c>
      <c r="G126" s="35">
        <v>7.9721500000000008E-3</v>
      </c>
      <c r="H126" s="23">
        <v>7.625</v>
      </c>
    </row>
    <row r="127" spans="1:8" x14ac:dyDescent="0.2">
      <c r="A127" s="31">
        <v>37</v>
      </c>
      <c r="B127" s="32" t="s">
        <v>445</v>
      </c>
      <c r="C127" s="32" t="s">
        <v>446</v>
      </c>
      <c r="D127" s="32" t="s">
        <v>97</v>
      </c>
      <c r="E127" s="33">
        <v>400</v>
      </c>
      <c r="F127" s="34">
        <v>1984.472</v>
      </c>
      <c r="G127" s="35">
        <v>3.1931899999999998E-3</v>
      </c>
      <c r="H127" s="23">
        <v>7.1398999999999999</v>
      </c>
    </row>
    <row r="128" spans="1:8" x14ac:dyDescent="0.2">
      <c r="A128" s="24"/>
      <c r="B128" s="24"/>
      <c r="C128" s="25" t="s">
        <v>11</v>
      </c>
      <c r="D128" s="24"/>
      <c r="E128" s="24" t="s">
        <v>12</v>
      </c>
      <c r="F128" s="30">
        <v>225259.965</v>
      </c>
      <c r="G128" s="27">
        <v>0.36246270000000003</v>
      </c>
      <c r="H128" s="23" t="s">
        <v>12</v>
      </c>
    </row>
    <row r="129" spans="1:8" x14ac:dyDescent="0.2">
      <c r="A129" s="24"/>
      <c r="B129" s="24"/>
      <c r="C129" s="28"/>
      <c r="D129" s="24"/>
      <c r="E129" s="24"/>
      <c r="F129" s="29"/>
      <c r="G129" s="29"/>
      <c r="H129" s="23" t="s">
        <v>12</v>
      </c>
    </row>
    <row r="130" spans="1:8" x14ac:dyDescent="0.2">
      <c r="A130" s="24"/>
      <c r="B130" s="24"/>
      <c r="C130" s="25" t="s">
        <v>101</v>
      </c>
      <c r="D130" s="24"/>
      <c r="E130" s="24"/>
      <c r="F130" s="29"/>
      <c r="G130" s="29"/>
      <c r="H130" s="23" t="s">
        <v>12</v>
      </c>
    </row>
    <row r="131" spans="1:8" x14ac:dyDescent="0.2">
      <c r="A131" s="31">
        <v>1</v>
      </c>
      <c r="B131" s="32" t="s">
        <v>447</v>
      </c>
      <c r="C131" s="32" t="s">
        <v>448</v>
      </c>
      <c r="D131" s="32" t="s">
        <v>80</v>
      </c>
      <c r="E131" s="33">
        <v>10000000</v>
      </c>
      <c r="F131" s="34">
        <v>9973.52</v>
      </c>
      <c r="G131" s="35">
        <v>1.604825E-2</v>
      </c>
      <c r="H131" s="23">
        <v>5.0999999999999996</v>
      </c>
    </row>
    <row r="132" spans="1:8" x14ac:dyDescent="0.2">
      <c r="A132" s="31">
        <v>2</v>
      </c>
      <c r="B132" s="32" t="s">
        <v>449</v>
      </c>
      <c r="C132" s="32" t="s">
        <v>450</v>
      </c>
      <c r="D132" s="32" t="s">
        <v>80</v>
      </c>
      <c r="E132" s="33">
        <v>9500000</v>
      </c>
      <c r="F132" s="34">
        <v>9465.61</v>
      </c>
      <c r="G132" s="35">
        <v>1.523098E-2</v>
      </c>
      <c r="H132" s="23">
        <v>5.0999999999999996</v>
      </c>
    </row>
    <row r="133" spans="1:8" x14ac:dyDescent="0.2">
      <c r="A133" s="31">
        <v>3</v>
      </c>
      <c r="B133" s="32" t="s">
        <v>451</v>
      </c>
      <c r="C133" s="32" t="s">
        <v>452</v>
      </c>
      <c r="D133" s="32" t="s">
        <v>80</v>
      </c>
      <c r="E133" s="33">
        <v>5000000</v>
      </c>
      <c r="F133" s="34">
        <v>4967.0550000000003</v>
      </c>
      <c r="G133" s="35">
        <v>7.9924200000000001E-3</v>
      </c>
      <c r="H133" s="23">
        <v>5.2626999999999997</v>
      </c>
    </row>
    <row r="134" spans="1:8" x14ac:dyDescent="0.2">
      <c r="A134" s="31">
        <v>4</v>
      </c>
      <c r="B134" s="32" t="s">
        <v>453</v>
      </c>
      <c r="C134" s="32" t="s">
        <v>454</v>
      </c>
      <c r="D134" s="32" t="s">
        <v>80</v>
      </c>
      <c r="E134" s="33">
        <v>3500000</v>
      </c>
      <c r="F134" s="34">
        <v>3494.6275000000001</v>
      </c>
      <c r="G134" s="35">
        <v>5.6231600000000003E-3</v>
      </c>
      <c r="H134" s="23">
        <v>5.0999999999999996</v>
      </c>
    </row>
    <row r="135" spans="1:8" x14ac:dyDescent="0.2">
      <c r="A135" s="24"/>
      <c r="B135" s="24"/>
      <c r="C135" s="25" t="s">
        <v>11</v>
      </c>
      <c r="D135" s="24"/>
      <c r="E135" s="24" t="s">
        <v>12</v>
      </c>
      <c r="F135" s="30">
        <v>27900.8125</v>
      </c>
      <c r="G135" s="27">
        <v>4.489481E-2</v>
      </c>
      <c r="H135" s="23" t="s">
        <v>12</v>
      </c>
    </row>
    <row r="136" spans="1:8" x14ac:dyDescent="0.2">
      <c r="A136" s="24"/>
      <c r="B136" s="24"/>
      <c r="C136" s="28"/>
      <c r="D136" s="24"/>
      <c r="E136" s="24"/>
      <c r="F136" s="29"/>
      <c r="G136" s="29"/>
      <c r="H136" s="23" t="s">
        <v>12</v>
      </c>
    </row>
    <row r="137" spans="1:8" x14ac:dyDescent="0.2">
      <c r="A137" s="24"/>
      <c r="B137" s="24"/>
      <c r="C137" s="25" t="s">
        <v>102</v>
      </c>
      <c r="D137" s="24"/>
      <c r="E137" s="24"/>
      <c r="F137" s="29"/>
      <c r="G137" s="29"/>
      <c r="H137" s="23" t="s">
        <v>12</v>
      </c>
    </row>
    <row r="138" spans="1:8" x14ac:dyDescent="0.2">
      <c r="A138" s="31">
        <v>1</v>
      </c>
      <c r="B138" s="32"/>
      <c r="C138" s="32" t="s">
        <v>103</v>
      </c>
      <c r="D138" s="32"/>
      <c r="E138" s="36"/>
      <c r="F138" s="34">
        <v>57958.195362906998</v>
      </c>
      <c r="G138" s="35">
        <v>9.3259729999999999E-2</v>
      </c>
      <c r="H138" s="23">
        <v>5.2</v>
      </c>
    </row>
    <row r="139" spans="1:8" x14ac:dyDescent="0.2">
      <c r="A139" s="24"/>
      <c r="B139" s="24"/>
      <c r="C139" s="25" t="s">
        <v>11</v>
      </c>
      <c r="D139" s="24"/>
      <c r="E139" s="24" t="s">
        <v>12</v>
      </c>
      <c r="F139" s="30">
        <v>57958.195362906998</v>
      </c>
      <c r="G139" s="27">
        <v>9.3259729999999999E-2</v>
      </c>
      <c r="H139" s="23" t="s">
        <v>12</v>
      </c>
    </row>
    <row r="140" spans="1:8" x14ac:dyDescent="0.2">
      <c r="A140" s="24"/>
      <c r="B140" s="24"/>
      <c r="C140" s="28"/>
      <c r="D140" s="24"/>
      <c r="E140" s="24"/>
      <c r="F140" s="29"/>
      <c r="G140" s="29"/>
      <c r="H140" s="23" t="s">
        <v>12</v>
      </c>
    </row>
    <row r="141" spans="1:8" x14ac:dyDescent="0.2">
      <c r="A141" s="24"/>
      <c r="B141" s="24"/>
      <c r="C141" s="25" t="s">
        <v>104</v>
      </c>
      <c r="D141" s="24"/>
      <c r="E141" s="24"/>
      <c r="F141" s="30">
        <v>614218.72036290704</v>
      </c>
      <c r="G141" s="27">
        <v>0.98833084999999998</v>
      </c>
      <c r="H141" s="23" t="s">
        <v>12</v>
      </c>
    </row>
    <row r="142" spans="1:8" x14ac:dyDescent="0.2">
      <c r="A142" s="24"/>
      <c r="B142" s="24"/>
      <c r="C142" s="29"/>
      <c r="D142" s="24"/>
      <c r="E142" s="24"/>
      <c r="F142" s="24"/>
      <c r="G142" s="24"/>
      <c r="H142" s="23" t="s">
        <v>12</v>
      </c>
    </row>
    <row r="143" spans="1:8" x14ac:dyDescent="0.2">
      <c r="A143" s="24"/>
      <c r="B143" s="24"/>
      <c r="C143" s="25" t="s">
        <v>105</v>
      </c>
      <c r="D143" s="24"/>
      <c r="E143" s="24"/>
      <c r="F143" s="24"/>
      <c r="G143" s="24"/>
      <c r="H143" s="23" t="s">
        <v>12</v>
      </c>
    </row>
    <row r="144" spans="1:8" x14ac:dyDescent="0.2">
      <c r="A144" s="24"/>
      <c r="B144" s="24"/>
      <c r="C144" s="25" t="s">
        <v>106</v>
      </c>
      <c r="D144" s="24"/>
      <c r="E144" s="24"/>
      <c r="F144" s="24"/>
      <c r="G144" s="24"/>
      <c r="H144" s="23" t="s">
        <v>12</v>
      </c>
    </row>
    <row r="145" spans="1:16" x14ac:dyDescent="0.2">
      <c r="A145" s="24"/>
      <c r="B145" s="24"/>
      <c r="C145" s="25" t="s">
        <v>11</v>
      </c>
      <c r="D145" s="24"/>
      <c r="E145" s="24" t="s">
        <v>12</v>
      </c>
      <c r="F145" s="26" t="s">
        <v>13</v>
      </c>
      <c r="G145" s="27">
        <v>0</v>
      </c>
      <c r="H145" s="23" t="s">
        <v>12</v>
      </c>
    </row>
    <row r="146" spans="1:16" x14ac:dyDescent="0.2">
      <c r="A146" s="21"/>
      <c r="B146" s="21"/>
      <c r="C146" s="85"/>
      <c r="D146" s="21"/>
      <c r="E146" s="21"/>
      <c r="F146" s="49"/>
      <c r="G146" s="49"/>
      <c r="H146" s="23" t="s">
        <v>12</v>
      </c>
    </row>
    <row r="147" spans="1:16" x14ac:dyDescent="0.2">
      <c r="A147" s="21"/>
      <c r="B147" s="21"/>
      <c r="C147" s="22" t="s">
        <v>587</v>
      </c>
      <c r="D147" s="21"/>
      <c r="E147" s="21"/>
      <c r="F147" s="49"/>
      <c r="G147" s="49"/>
      <c r="H147" s="23" t="s">
        <v>12</v>
      </c>
      <c r="I147" s="66"/>
      <c r="J147" s="66"/>
      <c r="K147" s="66"/>
      <c r="L147" s="66"/>
      <c r="M147" s="66"/>
      <c r="N147" s="86"/>
      <c r="O147" s="86"/>
      <c r="P147" s="86"/>
    </row>
    <row r="148" spans="1:16" x14ac:dyDescent="0.2">
      <c r="A148" s="87">
        <v>1</v>
      </c>
      <c r="B148" s="55" t="s">
        <v>107</v>
      </c>
      <c r="C148" s="55" t="s">
        <v>108</v>
      </c>
      <c r="D148" s="55"/>
      <c r="E148" s="88">
        <v>15367.556399999999</v>
      </c>
      <c r="F148" s="89">
        <v>1782.4684674360001</v>
      </c>
      <c r="G148" s="90">
        <v>2.8681499999999999E-3</v>
      </c>
      <c r="H148" s="23"/>
    </row>
    <row r="149" spans="1:16" x14ac:dyDescent="0.2">
      <c r="A149" s="21"/>
      <c r="B149" s="21"/>
      <c r="C149" s="22" t="s">
        <v>11</v>
      </c>
      <c r="D149" s="21"/>
      <c r="E149" s="21" t="s">
        <v>12</v>
      </c>
      <c r="F149" s="91">
        <f>SUM(F148)</f>
        <v>1782.4684674360001</v>
      </c>
      <c r="G149" s="92">
        <f>SUM(G148)</f>
        <v>2.8681499999999999E-3</v>
      </c>
      <c r="H149" s="23" t="s">
        <v>12</v>
      </c>
    </row>
    <row r="150" spans="1:16" x14ac:dyDescent="0.2">
      <c r="A150" s="24"/>
      <c r="B150" s="24"/>
      <c r="C150" s="28"/>
      <c r="D150" s="24"/>
      <c r="E150" s="24"/>
      <c r="F150" s="29"/>
      <c r="G150" s="29"/>
      <c r="H150" s="23" t="s">
        <v>12</v>
      </c>
    </row>
    <row r="151" spans="1:16" x14ac:dyDescent="0.2">
      <c r="A151" s="24"/>
      <c r="B151" s="24"/>
      <c r="C151" s="25" t="s">
        <v>109</v>
      </c>
      <c r="D151" s="24"/>
      <c r="E151" s="24"/>
      <c r="F151" s="24"/>
      <c r="G151" s="24"/>
      <c r="H151" s="23" t="s">
        <v>12</v>
      </c>
    </row>
    <row r="152" spans="1:16" x14ac:dyDescent="0.2">
      <c r="A152" s="24"/>
      <c r="B152" s="24"/>
      <c r="C152" s="25" t="s">
        <v>110</v>
      </c>
      <c r="D152" s="24"/>
      <c r="E152" s="24"/>
      <c r="F152" s="24"/>
      <c r="G152" s="24"/>
      <c r="H152" s="23" t="s">
        <v>12</v>
      </c>
    </row>
    <row r="153" spans="1:16" x14ac:dyDescent="0.2">
      <c r="A153" s="24"/>
      <c r="B153" s="24"/>
      <c r="C153" s="25" t="s">
        <v>11</v>
      </c>
      <c r="D153" s="24"/>
      <c r="E153" s="24" t="s">
        <v>12</v>
      </c>
      <c r="F153" s="26" t="s">
        <v>13</v>
      </c>
      <c r="G153" s="27">
        <v>0</v>
      </c>
      <c r="H153" s="23" t="s">
        <v>12</v>
      </c>
    </row>
    <row r="154" spans="1:16" x14ac:dyDescent="0.2">
      <c r="A154" s="24"/>
      <c r="B154" s="24"/>
      <c r="C154" s="28"/>
      <c r="D154" s="24"/>
      <c r="E154" s="24"/>
      <c r="F154" s="29"/>
      <c r="G154" s="29"/>
      <c r="H154" s="23" t="s">
        <v>12</v>
      </c>
    </row>
    <row r="155" spans="1:16" x14ac:dyDescent="0.2">
      <c r="A155" s="24"/>
      <c r="B155" s="24"/>
      <c r="C155" s="25" t="s">
        <v>111</v>
      </c>
      <c r="D155" s="24"/>
      <c r="E155" s="24"/>
      <c r="F155" s="29"/>
      <c r="G155" s="29"/>
      <c r="H155" s="23" t="s">
        <v>12</v>
      </c>
    </row>
    <row r="156" spans="1:16" x14ac:dyDescent="0.2">
      <c r="A156" s="24"/>
      <c r="B156" s="24"/>
      <c r="C156" s="25" t="s">
        <v>11</v>
      </c>
      <c r="D156" s="24"/>
      <c r="E156" s="24" t="s">
        <v>12</v>
      </c>
      <c r="F156" s="26" t="s">
        <v>13</v>
      </c>
      <c r="G156" s="27">
        <v>0</v>
      </c>
      <c r="H156" s="23" t="s">
        <v>12</v>
      </c>
    </row>
    <row r="157" spans="1:16" x14ac:dyDescent="0.2">
      <c r="A157" s="24"/>
      <c r="B157" s="32"/>
      <c r="C157" s="32"/>
      <c r="D157" s="25"/>
      <c r="E157" s="24"/>
      <c r="F157" s="32"/>
      <c r="G157" s="36"/>
      <c r="H157" s="23" t="s">
        <v>12</v>
      </c>
    </row>
    <row r="158" spans="1:16" x14ac:dyDescent="0.2">
      <c r="A158" s="36"/>
      <c r="B158" s="32"/>
      <c r="C158" s="32" t="s">
        <v>112</v>
      </c>
      <c r="D158" s="32"/>
      <c r="E158" s="36"/>
      <c r="F158" s="34">
        <v>467.97785792000002</v>
      </c>
      <c r="G158" s="35">
        <v>7.5301999999999997E-4</v>
      </c>
      <c r="H158" s="23" t="s">
        <v>12</v>
      </c>
    </row>
    <row r="159" spans="1:16" x14ac:dyDescent="0.2">
      <c r="A159" s="28"/>
      <c r="B159" s="28"/>
      <c r="C159" s="25" t="s">
        <v>113</v>
      </c>
      <c r="D159" s="29"/>
      <c r="E159" s="29"/>
      <c r="F159" s="30">
        <v>621470.76668826304</v>
      </c>
      <c r="G159" s="37">
        <v>1.00000003</v>
      </c>
      <c r="H159" s="23" t="s">
        <v>12</v>
      </c>
    </row>
    <row r="160" spans="1:16" x14ac:dyDescent="0.2">
      <c r="A160" s="38"/>
      <c r="B160" s="38"/>
      <c r="C160" s="38"/>
      <c r="D160" s="39"/>
      <c r="E160" s="39"/>
      <c r="F160" s="39"/>
      <c r="G160" s="39"/>
    </row>
    <row r="161" spans="1:9" x14ac:dyDescent="0.2">
      <c r="A161" s="40"/>
      <c r="B161" s="41" t="s">
        <v>588</v>
      </c>
      <c r="C161" s="41"/>
      <c r="D161" s="41"/>
      <c r="E161" s="41"/>
      <c r="F161" s="41"/>
      <c r="G161" s="41"/>
      <c r="H161" s="41"/>
    </row>
    <row r="162" spans="1:9" x14ac:dyDescent="0.2">
      <c r="A162" s="40"/>
      <c r="B162" s="41" t="s">
        <v>589</v>
      </c>
      <c r="C162" s="41"/>
      <c r="D162" s="41"/>
      <c r="E162" s="41"/>
      <c r="F162" s="41"/>
      <c r="G162" s="41"/>
      <c r="H162" s="41"/>
    </row>
    <row r="163" spans="1:9" x14ac:dyDescent="0.2">
      <c r="A163" s="40"/>
      <c r="B163" s="41" t="s">
        <v>590</v>
      </c>
      <c r="C163" s="41"/>
      <c r="D163" s="41"/>
      <c r="E163" s="41"/>
      <c r="F163" s="41"/>
      <c r="G163" s="41"/>
      <c r="H163" s="41"/>
    </row>
    <row r="164" spans="1:9" x14ac:dyDescent="0.2">
      <c r="A164" s="40"/>
      <c r="B164" s="202" t="s">
        <v>650</v>
      </c>
      <c r="C164" s="41"/>
      <c r="D164" s="41"/>
      <c r="E164" s="41"/>
      <c r="F164" s="41"/>
      <c r="G164" s="41"/>
      <c r="H164" s="41"/>
      <c r="I164" s="152"/>
    </row>
    <row r="165" spans="1:9" x14ac:dyDescent="0.2">
      <c r="A165" s="40"/>
      <c r="B165" s="40"/>
      <c r="C165" s="40"/>
      <c r="D165" s="42"/>
      <c r="E165" s="42"/>
      <c r="F165" s="42"/>
      <c r="G165" s="42"/>
    </row>
    <row r="166" spans="1:9" x14ac:dyDescent="0.2">
      <c r="A166" s="40"/>
      <c r="B166" s="43" t="s">
        <v>114</v>
      </c>
      <c r="C166" s="44"/>
      <c r="D166" s="45"/>
      <c r="E166" s="46"/>
      <c r="F166" s="42"/>
      <c r="G166" s="42"/>
    </row>
    <row r="167" spans="1:9" ht="25.5" customHeight="1" x14ac:dyDescent="0.2">
      <c r="A167" s="40"/>
      <c r="B167" s="47" t="s">
        <v>115</v>
      </c>
      <c r="C167" s="48"/>
      <c r="D167" s="22" t="s">
        <v>610</v>
      </c>
      <c r="E167" s="46"/>
      <c r="F167" s="42"/>
      <c r="G167" s="42"/>
    </row>
    <row r="168" spans="1:9" x14ac:dyDescent="0.2">
      <c r="A168" s="40"/>
      <c r="B168" s="47" t="s">
        <v>117</v>
      </c>
      <c r="C168" s="48"/>
      <c r="D168" s="22" t="s">
        <v>116</v>
      </c>
      <c r="E168" s="46"/>
      <c r="F168" s="42"/>
      <c r="G168" s="42"/>
    </row>
    <row r="169" spans="1:9" x14ac:dyDescent="0.2">
      <c r="A169" s="40"/>
      <c r="B169" s="47" t="s">
        <v>118</v>
      </c>
      <c r="C169" s="48"/>
      <c r="D169" s="49" t="s">
        <v>12</v>
      </c>
      <c r="E169" s="46"/>
      <c r="F169" s="42"/>
      <c r="G169" s="42"/>
    </row>
    <row r="170" spans="1:9" x14ac:dyDescent="0.2">
      <c r="A170" s="50"/>
      <c r="B170" s="51" t="s">
        <v>12</v>
      </c>
      <c r="C170" s="51" t="s">
        <v>591</v>
      </c>
      <c r="D170" s="51" t="s">
        <v>119</v>
      </c>
      <c r="E170" s="50"/>
      <c r="F170" s="50"/>
      <c r="G170" s="50"/>
    </row>
    <row r="171" spans="1:9" x14ac:dyDescent="0.2">
      <c r="A171" s="50"/>
      <c r="B171" s="52" t="s">
        <v>120</v>
      </c>
      <c r="C171" s="53">
        <v>46022</v>
      </c>
      <c r="D171" s="53">
        <v>46053</v>
      </c>
      <c r="E171" s="50"/>
      <c r="F171" s="50"/>
      <c r="G171" s="50"/>
    </row>
    <row r="172" spans="1:9" x14ac:dyDescent="0.2">
      <c r="A172" s="54"/>
      <c r="B172" s="55" t="s">
        <v>121</v>
      </c>
      <c r="C172" s="56">
        <v>2398.9528</v>
      </c>
      <c r="D172" s="56">
        <v>2409.7365</v>
      </c>
      <c r="E172" s="54"/>
      <c r="F172" s="57"/>
      <c r="G172" s="58"/>
    </row>
    <row r="173" spans="1:9" x14ac:dyDescent="0.2">
      <c r="A173" s="54"/>
      <c r="B173" s="55" t="s">
        <v>592</v>
      </c>
      <c r="C173" s="56">
        <v>1044.9576</v>
      </c>
      <c r="D173" s="56">
        <v>1033.9630999999999</v>
      </c>
      <c r="E173" s="54"/>
      <c r="F173" s="57"/>
      <c r="G173" s="58"/>
    </row>
    <row r="174" spans="1:9" x14ac:dyDescent="0.2">
      <c r="A174" s="54"/>
      <c r="B174" s="55" t="s">
        <v>122</v>
      </c>
      <c r="C174" s="56">
        <v>2368.9553999999998</v>
      </c>
      <c r="D174" s="56">
        <v>2379.1797000000001</v>
      </c>
      <c r="E174" s="54"/>
      <c r="F174" s="57"/>
      <c r="G174" s="58"/>
    </row>
    <row r="175" spans="1:9" x14ac:dyDescent="0.2">
      <c r="A175" s="54"/>
      <c r="B175" s="55" t="s">
        <v>593</v>
      </c>
      <c r="C175" s="56">
        <v>1043.1434999999999</v>
      </c>
      <c r="D175" s="56">
        <v>1031.9817</v>
      </c>
      <c r="E175" s="54"/>
      <c r="F175" s="57"/>
      <c r="G175" s="58"/>
    </row>
    <row r="176" spans="1:9" x14ac:dyDescent="0.2">
      <c r="A176" s="54"/>
      <c r="B176" s="54"/>
      <c r="C176" s="54"/>
      <c r="D176" s="54"/>
      <c r="E176" s="54"/>
      <c r="F176" s="54"/>
      <c r="G176" s="54"/>
    </row>
    <row r="177" spans="1:15" x14ac:dyDescent="0.2">
      <c r="A177" s="54"/>
      <c r="B177" s="111" t="s">
        <v>594</v>
      </c>
      <c r="C177" s="112"/>
      <c r="D177" s="25" t="s">
        <v>12</v>
      </c>
      <c r="E177" s="54"/>
      <c r="F177" s="54"/>
      <c r="G177" s="54"/>
    </row>
    <row r="178" spans="1:15" x14ac:dyDescent="0.2">
      <c r="A178" s="54"/>
      <c r="B178" s="113" t="s">
        <v>120</v>
      </c>
      <c r="C178" s="114" t="s">
        <v>286</v>
      </c>
      <c r="D178" s="114" t="s">
        <v>287</v>
      </c>
      <c r="E178" s="54"/>
      <c r="F178" s="54"/>
      <c r="G178" s="54"/>
    </row>
    <row r="179" spans="1:15" x14ac:dyDescent="0.2">
      <c r="A179" s="54"/>
      <c r="B179" s="55" t="s">
        <v>592</v>
      </c>
      <c r="C179" s="115">
        <v>15.673999999999999</v>
      </c>
      <c r="D179" s="115">
        <v>15.673999999999999</v>
      </c>
      <c r="E179" s="54"/>
      <c r="F179" s="57"/>
      <c r="G179" s="58"/>
    </row>
    <row r="180" spans="1:15" x14ac:dyDescent="0.2">
      <c r="A180" s="54"/>
      <c r="B180" s="55" t="s">
        <v>593</v>
      </c>
      <c r="C180" s="115">
        <v>15.647</v>
      </c>
      <c r="D180" s="115">
        <v>15.647</v>
      </c>
      <c r="E180" s="54"/>
      <c r="F180" s="57"/>
      <c r="G180" s="58"/>
    </row>
    <row r="181" spans="1:15" x14ac:dyDescent="0.2">
      <c r="A181" s="50"/>
      <c r="B181" s="60"/>
      <c r="C181" s="60"/>
      <c r="D181" s="60"/>
      <c r="E181" s="50"/>
      <c r="F181" s="50"/>
      <c r="G181" s="50"/>
    </row>
    <row r="182" spans="1:15" x14ac:dyDescent="0.2">
      <c r="A182" s="50"/>
      <c r="B182" s="47" t="s">
        <v>123</v>
      </c>
      <c r="C182" s="48"/>
      <c r="D182" s="22" t="s">
        <v>116</v>
      </c>
      <c r="E182" s="65"/>
      <c r="F182" s="50"/>
      <c r="G182" s="50"/>
    </row>
    <row r="183" spans="1:15" x14ac:dyDescent="0.2">
      <c r="A183" s="50"/>
      <c r="B183" s="47" t="s">
        <v>124</v>
      </c>
      <c r="C183" s="48"/>
      <c r="D183" s="22" t="s">
        <v>116</v>
      </c>
      <c r="E183" s="65"/>
      <c r="F183" s="50"/>
      <c r="G183" s="50"/>
    </row>
    <row r="184" spans="1:15" x14ac:dyDescent="0.2">
      <c r="A184" s="50"/>
      <c r="B184" s="47" t="s">
        <v>595</v>
      </c>
      <c r="C184" s="48"/>
      <c r="D184" s="22" t="s">
        <v>116</v>
      </c>
      <c r="E184" s="65"/>
      <c r="F184" s="50"/>
      <c r="G184" s="50"/>
    </row>
    <row r="185" spans="1:15" x14ac:dyDescent="0.2">
      <c r="A185" s="60"/>
      <c r="B185" s="60"/>
      <c r="C185" s="60"/>
      <c r="D185" s="60"/>
      <c r="E185" s="60"/>
      <c r="F185" s="60"/>
      <c r="G185" s="60"/>
      <c r="I185" s="152"/>
      <c r="J185" s="20"/>
    </row>
    <row r="186" spans="1:15" s="67" customFormat="1" x14ac:dyDescent="0.2">
      <c r="B186" s="168" t="s">
        <v>723</v>
      </c>
      <c r="C186" s="168"/>
      <c r="D186" s="168"/>
      <c r="E186" s="168"/>
      <c r="F186" s="168"/>
      <c r="G186" s="168"/>
      <c r="I186" s="152"/>
      <c r="J186" s="20"/>
      <c r="K186" s="66"/>
      <c r="L186" s="66"/>
      <c r="M186" s="66"/>
      <c r="N186" s="66"/>
      <c r="O186" s="17"/>
    </row>
    <row r="187" spans="1:15" ht="13.5" customHeight="1" x14ac:dyDescent="0.2">
      <c r="B187" s="220" t="s">
        <v>612</v>
      </c>
      <c r="C187" s="220" t="s">
        <v>613</v>
      </c>
      <c r="D187" s="221" t="s">
        <v>623</v>
      </c>
      <c r="E187" s="222"/>
      <c r="F187" s="223"/>
      <c r="G187" s="224" t="s">
        <v>631</v>
      </c>
      <c r="H187" s="225"/>
      <c r="I187" s="226"/>
      <c r="J187" s="66"/>
      <c r="K187" s="66"/>
      <c r="L187" s="66"/>
      <c r="M187" s="66"/>
      <c r="N187" s="66"/>
      <c r="O187" s="66"/>
    </row>
    <row r="188" spans="1:15" ht="46.5" customHeight="1" x14ac:dyDescent="0.2">
      <c r="B188" s="176"/>
      <c r="C188" s="176"/>
      <c r="D188" s="227" t="s">
        <v>632</v>
      </c>
      <c r="E188" s="227" t="s">
        <v>633</v>
      </c>
      <c r="F188" s="227" t="s">
        <v>634</v>
      </c>
      <c r="G188" s="178" t="s">
        <v>651</v>
      </c>
      <c r="H188" s="179"/>
      <c r="I188" s="227" t="s">
        <v>636</v>
      </c>
      <c r="J188" s="66"/>
      <c r="K188" s="66"/>
      <c r="L188" s="66"/>
      <c r="M188" s="66"/>
      <c r="N188" s="66"/>
      <c r="O188" s="66"/>
    </row>
    <row r="189" spans="1:15" ht="22.5" customHeight="1" x14ac:dyDescent="0.2">
      <c r="B189" s="180"/>
      <c r="C189" s="180"/>
      <c r="D189" s="181"/>
      <c r="E189" s="181"/>
      <c r="F189" s="181"/>
      <c r="G189" s="104" t="s">
        <v>637</v>
      </c>
      <c r="H189" s="104" t="s">
        <v>638</v>
      </c>
      <c r="I189" s="181"/>
      <c r="J189" s="66"/>
      <c r="K189" s="66"/>
      <c r="L189" s="66"/>
      <c r="M189" s="66"/>
      <c r="N189" s="66"/>
      <c r="O189" s="66"/>
    </row>
    <row r="190" spans="1:15" ht="13.5" x14ac:dyDescent="0.25">
      <c r="B190" s="101" t="s">
        <v>639</v>
      </c>
      <c r="C190" s="99" t="s">
        <v>640</v>
      </c>
      <c r="D190" s="228">
        <v>5523.9823999999999</v>
      </c>
      <c r="E190" s="4">
        <v>126.0176</v>
      </c>
      <c r="F190" s="217">
        <f>D190+E190</f>
        <v>5650</v>
      </c>
      <c r="G190" s="2">
        <v>239.15547683099999</v>
      </c>
      <c r="H190" s="2">
        <v>150.66</v>
      </c>
      <c r="I190" s="2">
        <f>G190+H190</f>
        <v>389.81547683099996</v>
      </c>
      <c r="J190" s="66"/>
      <c r="K190" s="66"/>
      <c r="L190" s="66"/>
      <c r="M190" s="66"/>
      <c r="N190" s="66"/>
      <c r="O190" s="66"/>
    </row>
    <row r="191" spans="1:15" ht="6.75" customHeight="1" x14ac:dyDescent="0.25">
      <c r="B191" s="187"/>
      <c r="C191" s="188"/>
      <c r="D191" s="189"/>
      <c r="E191" s="5"/>
      <c r="F191" s="190"/>
      <c r="G191" s="3"/>
      <c r="H191" s="3"/>
      <c r="I191" s="3"/>
      <c r="J191" s="66"/>
      <c r="K191" s="66"/>
      <c r="L191" s="66"/>
      <c r="M191" s="66"/>
      <c r="N191" s="66"/>
      <c r="O191" s="66"/>
    </row>
    <row r="192" spans="1:15" ht="51" customHeight="1" x14ac:dyDescent="0.2">
      <c r="B192" s="191" t="s">
        <v>641</v>
      </c>
      <c r="C192" s="191"/>
      <c r="D192" s="191"/>
      <c r="E192" s="191"/>
      <c r="F192" s="191"/>
      <c r="G192" s="191"/>
      <c r="H192" s="191"/>
      <c r="I192" s="191"/>
      <c r="J192" s="192"/>
      <c r="K192" s="66"/>
      <c r="L192" s="66"/>
      <c r="M192" s="66"/>
      <c r="N192" s="66"/>
      <c r="O192" s="66"/>
    </row>
    <row r="193" spans="2:18" ht="13.5" x14ac:dyDescent="0.25">
      <c r="B193" s="108" t="s">
        <v>642</v>
      </c>
      <c r="I193" s="66"/>
      <c r="J193" s="20"/>
      <c r="K193" s="66"/>
      <c r="L193" s="66"/>
      <c r="M193" s="66"/>
      <c r="N193" s="66"/>
      <c r="O193" s="66"/>
      <c r="P193" s="66"/>
    </row>
    <row r="194" spans="2:18" x14ac:dyDescent="0.2">
      <c r="B194" s="109"/>
      <c r="J194" s="20"/>
      <c r="K194" s="66"/>
      <c r="L194" s="66"/>
      <c r="M194" s="66"/>
      <c r="N194" s="66"/>
      <c r="O194" s="66"/>
    </row>
    <row r="195" spans="2:18" x14ac:dyDescent="0.2">
      <c r="B195" s="109" t="s">
        <v>646</v>
      </c>
      <c r="J195" s="20"/>
      <c r="K195" s="66"/>
      <c r="L195" s="66"/>
      <c r="M195" s="66"/>
      <c r="N195" s="66"/>
      <c r="O195" s="66"/>
    </row>
    <row r="196" spans="2:18" x14ac:dyDescent="0.2">
      <c r="B196" s="109"/>
      <c r="J196" s="20"/>
      <c r="K196" s="66"/>
      <c r="L196" s="66"/>
      <c r="M196" s="66"/>
      <c r="N196" s="66"/>
      <c r="O196" s="66"/>
    </row>
    <row r="197" spans="2:18" x14ac:dyDescent="0.2">
      <c r="B197" s="109" t="s">
        <v>647</v>
      </c>
      <c r="J197" s="20"/>
      <c r="K197" s="66"/>
      <c r="L197" s="66"/>
      <c r="M197" s="66"/>
      <c r="N197" s="66"/>
      <c r="O197" s="66"/>
    </row>
    <row r="198" spans="2:18" x14ac:dyDescent="0.2">
      <c r="B198" s="109"/>
      <c r="J198" s="20"/>
      <c r="K198" s="66"/>
      <c r="L198" s="66"/>
      <c r="M198" s="66"/>
      <c r="N198" s="66"/>
      <c r="O198" s="66"/>
    </row>
    <row r="199" spans="2:18" x14ac:dyDescent="0.2">
      <c r="B199" s="109" t="s">
        <v>648</v>
      </c>
      <c r="J199" s="20"/>
    </row>
    <row r="200" spans="2:18" s="67" customFormat="1" x14ac:dyDescent="0.2">
      <c r="I200" s="152"/>
      <c r="J200" s="20"/>
      <c r="K200" s="66"/>
      <c r="L200" s="66"/>
      <c r="M200" s="66"/>
      <c r="N200" s="66"/>
      <c r="O200" s="17"/>
      <c r="R200" s="17"/>
    </row>
    <row r="201" spans="2:18" s="67" customFormat="1" x14ac:dyDescent="0.2">
      <c r="B201" s="68" t="s">
        <v>596</v>
      </c>
      <c r="C201" s="69"/>
      <c r="D201" s="70"/>
      <c r="I201" s="152"/>
      <c r="J201" s="20"/>
      <c r="K201" s="66"/>
      <c r="L201" s="66"/>
      <c r="M201" s="66"/>
      <c r="N201" s="66"/>
      <c r="O201" s="17"/>
      <c r="R201" s="17"/>
    </row>
    <row r="202" spans="2:18" s="67" customFormat="1" x14ac:dyDescent="0.2">
      <c r="B202" s="72" t="s">
        <v>597</v>
      </c>
      <c r="C202" s="72"/>
      <c r="D202" s="73" t="s">
        <v>288</v>
      </c>
      <c r="I202" s="152"/>
      <c r="J202" s="20"/>
      <c r="K202" s="66"/>
      <c r="L202" s="66"/>
      <c r="M202" s="66"/>
      <c r="N202" s="66"/>
      <c r="O202" s="17"/>
      <c r="R202" s="17"/>
    </row>
    <row r="203" spans="2:18" s="67" customFormat="1" x14ac:dyDescent="0.2">
      <c r="B203" s="61" t="s">
        <v>598</v>
      </c>
      <c r="C203" s="61"/>
      <c r="D203" s="74"/>
      <c r="I203" s="152"/>
      <c r="J203" s="20"/>
      <c r="K203" s="66"/>
      <c r="L203" s="66"/>
      <c r="M203" s="66"/>
      <c r="N203" s="66"/>
      <c r="O203" s="17"/>
      <c r="R203" s="17"/>
    </row>
    <row r="204" spans="2:18" s="67" customFormat="1" x14ac:dyDescent="0.2">
      <c r="B204" s="61"/>
      <c r="C204" s="61"/>
      <c r="D204" s="75"/>
      <c r="I204" s="152"/>
      <c r="J204" s="20"/>
      <c r="K204" s="66"/>
      <c r="L204" s="66"/>
      <c r="M204" s="66"/>
      <c r="N204" s="66"/>
      <c r="O204" s="17"/>
      <c r="R204" s="17"/>
    </row>
    <row r="205" spans="2:18" s="67" customFormat="1" x14ac:dyDescent="0.2">
      <c r="B205" s="61" t="s">
        <v>599</v>
      </c>
      <c r="C205" s="61"/>
      <c r="D205" s="76">
        <v>6.5796332330593623</v>
      </c>
      <c r="I205" s="152"/>
      <c r="J205" s="20"/>
      <c r="K205" s="66"/>
      <c r="L205" s="66"/>
      <c r="M205" s="66"/>
      <c r="N205" s="66"/>
      <c r="O205" s="17"/>
      <c r="R205" s="17"/>
    </row>
    <row r="206" spans="2:18" s="67" customFormat="1" x14ac:dyDescent="0.2">
      <c r="B206" s="61"/>
      <c r="C206" s="61"/>
      <c r="D206" s="75"/>
      <c r="I206" s="152"/>
      <c r="J206" s="20"/>
      <c r="K206" s="66"/>
      <c r="L206" s="66"/>
      <c r="M206" s="66"/>
      <c r="N206" s="66"/>
      <c r="O206" s="17"/>
      <c r="R206" s="17"/>
    </row>
    <row r="207" spans="2:18" s="67" customFormat="1" x14ac:dyDescent="0.2">
      <c r="B207" s="61" t="s">
        <v>600</v>
      </c>
      <c r="C207" s="61"/>
      <c r="D207" s="76">
        <v>8.0146094730161113E-2</v>
      </c>
      <c r="I207" s="152"/>
      <c r="J207" s="20"/>
      <c r="K207" s="66"/>
      <c r="L207" s="66"/>
      <c r="M207" s="66"/>
      <c r="N207" s="66"/>
      <c r="O207" s="17"/>
      <c r="R207" s="17"/>
    </row>
    <row r="208" spans="2:18" s="67" customFormat="1" x14ac:dyDescent="0.2">
      <c r="B208" s="61" t="s">
        <v>601</v>
      </c>
      <c r="C208" s="61"/>
      <c r="D208" s="76">
        <v>8.0146094730161113E-2</v>
      </c>
      <c r="I208" s="152"/>
      <c r="J208" s="20"/>
      <c r="K208" s="66"/>
      <c r="L208" s="66"/>
      <c r="M208" s="66"/>
      <c r="N208" s="66"/>
      <c r="O208" s="17"/>
      <c r="R208" s="17"/>
    </row>
    <row r="209" spans="2:18" s="67" customFormat="1" x14ac:dyDescent="0.2">
      <c r="B209" s="61"/>
      <c r="C209" s="61"/>
      <c r="D209" s="75"/>
      <c r="I209" s="152"/>
      <c r="J209" s="20"/>
      <c r="K209" s="66"/>
      <c r="L209" s="66"/>
      <c r="M209" s="66"/>
      <c r="N209" s="66"/>
      <c r="O209" s="17"/>
      <c r="P209" s="17"/>
      <c r="Q209" s="17"/>
      <c r="R209" s="17"/>
    </row>
    <row r="210" spans="2:18" s="67" customFormat="1" x14ac:dyDescent="0.2">
      <c r="B210" s="61" t="s">
        <v>602</v>
      </c>
      <c r="C210" s="61"/>
      <c r="D210" s="78" t="s">
        <v>722</v>
      </c>
      <c r="I210" s="152"/>
      <c r="J210" s="20"/>
      <c r="K210" s="66"/>
      <c r="L210" s="66"/>
      <c r="M210" s="66"/>
      <c r="N210" s="66"/>
      <c r="O210" s="71"/>
    </row>
    <row r="211" spans="2:18" s="67" customFormat="1" x14ac:dyDescent="0.2">
      <c r="B211" s="79" t="s">
        <v>603</v>
      </c>
      <c r="C211" s="80"/>
      <c r="D211" s="81"/>
      <c r="I211" s="152"/>
      <c r="J211" s="20"/>
      <c r="K211" s="66"/>
      <c r="L211" s="66"/>
      <c r="M211" s="66"/>
      <c r="N211" s="66"/>
      <c r="O211" s="17"/>
      <c r="P211" s="17"/>
      <c r="Q211" s="17"/>
      <c r="R211" s="17"/>
    </row>
    <row r="212" spans="2:18" x14ac:dyDescent="0.2">
      <c r="I212" s="152"/>
      <c r="J212" s="20"/>
    </row>
    <row r="213" spans="2:18" x14ac:dyDescent="0.2">
      <c r="B213" s="83" t="s">
        <v>604</v>
      </c>
      <c r="I213" s="152"/>
    </row>
    <row r="214" spans="2:18" x14ac:dyDescent="0.2">
      <c r="I214" s="152"/>
    </row>
    <row r="215" spans="2:18" ht="153.75" customHeight="1" x14ac:dyDescent="0.2">
      <c r="I215" s="152"/>
    </row>
    <row r="216" spans="2:18" x14ac:dyDescent="0.2">
      <c r="I216" s="152"/>
    </row>
    <row r="217" spans="2:18" x14ac:dyDescent="0.2">
      <c r="I217" s="152"/>
    </row>
    <row r="218" spans="2:18" x14ac:dyDescent="0.2">
      <c r="B218" s="83" t="s">
        <v>605</v>
      </c>
      <c r="C218" s="84"/>
      <c r="D218" s="83"/>
      <c r="I218" s="152"/>
    </row>
    <row r="219" spans="2:18" x14ac:dyDescent="0.2">
      <c r="B219" s="83" t="s">
        <v>652</v>
      </c>
      <c r="D219" s="83"/>
      <c r="I219" s="152"/>
    </row>
    <row r="220" spans="2:18" ht="165" customHeight="1" x14ac:dyDescent="0.2">
      <c r="I220" s="152"/>
    </row>
    <row r="221" spans="2:18" x14ac:dyDescent="0.2">
      <c r="I221" s="152"/>
    </row>
    <row r="222" spans="2:18" x14ac:dyDescent="0.2">
      <c r="I222" s="152"/>
      <c r="J222" s="20"/>
    </row>
    <row r="227" s="17" customFormat="1" ht="13.9" customHeight="1" x14ac:dyDescent="0.2"/>
    <row r="232" s="17" customFormat="1" ht="12.75" customHeight="1" x14ac:dyDescent="0.2"/>
    <row r="233" s="17" customFormat="1" ht="12.75" customHeight="1" x14ac:dyDescent="0.2"/>
    <row r="234" s="17" customFormat="1" ht="12.75" customHeight="1" x14ac:dyDescent="0.2"/>
  </sheetData>
  <mergeCells count="36">
    <mergeCell ref="B210:C210"/>
    <mergeCell ref="B211:D211"/>
    <mergeCell ref="B187:B189"/>
    <mergeCell ref="C187:C189"/>
    <mergeCell ref="B205:C205"/>
    <mergeCell ref="B206:C206"/>
    <mergeCell ref="B207:C207"/>
    <mergeCell ref="B208:C208"/>
    <mergeCell ref="B209:C209"/>
    <mergeCell ref="B192:I192"/>
    <mergeCell ref="B201:D201"/>
    <mergeCell ref="B202:C202"/>
    <mergeCell ref="B203:C203"/>
    <mergeCell ref="B204:C204"/>
    <mergeCell ref="D187:F187"/>
    <mergeCell ref="G187:I187"/>
    <mergeCell ref="D188:D189"/>
    <mergeCell ref="E188:E189"/>
    <mergeCell ref="F188:F189"/>
    <mergeCell ref="G188:H188"/>
    <mergeCell ref="I188:I189"/>
    <mergeCell ref="A1:H1"/>
    <mergeCell ref="A2:H2"/>
    <mergeCell ref="A3:H3"/>
    <mergeCell ref="B161:H161"/>
    <mergeCell ref="B162:H162"/>
    <mergeCell ref="B182:C182"/>
    <mergeCell ref="B183:C183"/>
    <mergeCell ref="B184:C184"/>
    <mergeCell ref="B177:C177"/>
    <mergeCell ref="B163:H163"/>
    <mergeCell ref="B166:D166"/>
    <mergeCell ref="B167:C167"/>
    <mergeCell ref="B168:C168"/>
    <mergeCell ref="B169:C169"/>
    <mergeCell ref="B164:H164"/>
  </mergeCells>
  <hyperlinks>
    <hyperlink ref="I1" location="Index!B2" display="Index" xr:uid="{7097ECA9-5F03-457C-B1A9-9B57804C595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5DB71-37E1-4B91-B269-F116D52D5CF5}">
  <sheetPr>
    <outlinePr summaryBelow="0" summaryRight="0"/>
  </sheetPr>
  <dimension ref="A1:S183"/>
  <sheetViews>
    <sheetView showGridLines="0" workbookViewId="0">
      <selection sqref="A1:H1"/>
    </sheetView>
  </sheetViews>
  <sheetFormatPr defaultRowHeight="12.75" x14ac:dyDescent="0.2"/>
  <cols>
    <col min="1" max="1" width="5.85546875" style="17" bestFit="1" customWidth="1"/>
    <col min="2" max="2" width="21.140625" style="17" customWidth="1"/>
    <col min="3" max="3" width="49.7109375" style="17" customWidth="1"/>
    <col min="4" max="4" width="17.42578125" style="17" customWidth="1"/>
    <col min="5" max="5" width="11" style="17" customWidth="1"/>
    <col min="6" max="6" width="12.7109375" style="17" customWidth="1"/>
    <col min="7" max="7" width="15.85546875" style="17" customWidth="1"/>
    <col min="8" max="8" width="10.28515625" style="17" customWidth="1"/>
    <col min="9" max="9" width="11.28515625" style="17" customWidth="1"/>
    <col min="10" max="16384" width="9.140625" style="17"/>
  </cols>
  <sheetData>
    <row r="1" spans="1:9" ht="15" x14ac:dyDescent="0.2">
      <c r="A1" s="16" t="s">
        <v>0</v>
      </c>
      <c r="B1" s="16"/>
      <c r="C1" s="16"/>
      <c r="D1" s="16"/>
      <c r="E1" s="16"/>
      <c r="F1" s="16"/>
      <c r="G1" s="16"/>
      <c r="H1" s="16"/>
      <c r="I1" s="1" t="s">
        <v>585</v>
      </c>
    </row>
    <row r="2" spans="1:9" ht="15" x14ac:dyDescent="0.2">
      <c r="A2" s="16" t="s">
        <v>455</v>
      </c>
      <c r="B2" s="16"/>
      <c r="C2" s="16"/>
      <c r="D2" s="16"/>
      <c r="E2" s="16"/>
      <c r="F2" s="16"/>
      <c r="G2" s="16"/>
      <c r="H2" s="16"/>
    </row>
    <row r="3" spans="1:9" ht="15" x14ac:dyDescent="0.2">
      <c r="A3" s="16" t="s">
        <v>729</v>
      </c>
      <c r="B3" s="16"/>
      <c r="C3" s="16"/>
      <c r="D3" s="16"/>
      <c r="E3" s="16"/>
      <c r="F3" s="16"/>
      <c r="G3" s="16"/>
      <c r="H3" s="16"/>
    </row>
    <row r="4" spans="1:9" s="20" customFormat="1" ht="30" x14ac:dyDescent="0.2">
      <c r="A4" s="18" t="s">
        <v>2</v>
      </c>
      <c r="B4" s="18" t="s">
        <v>3</v>
      </c>
      <c r="C4" s="18" t="s">
        <v>4</v>
      </c>
      <c r="D4" s="18" t="s">
        <v>5</v>
      </c>
      <c r="E4" s="18" t="s">
        <v>6</v>
      </c>
      <c r="F4" s="18" t="s">
        <v>7</v>
      </c>
      <c r="G4" s="18" t="s">
        <v>8</v>
      </c>
      <c r="H4" s="19" t="s">
        <v>584</v>
      </c>
    </row>
    <row r="5" spans="1:9" x14ac:dyDescent="0.2">
      <c r="A5" s="21"/>
      <c r="B5" s="21"/>
      <c r="C5" s="22" t="s">
        <v>9</v>
      </c>
      <c r="D5" s="21"/>
      <c r="E5" s="21"/>
      <c r="F5" s="21"/>
      <c r="G5" s="21"/>
      <c r="H5" s="23" t="s">
        <v>12</v>
      </c>
    </row>
    <row r="6" spans="1:9" x14ac:dyDescent="0.2">
      <c r="A6" s="21"/>
      <c r="B6" s="21"/>
      <c r="C6" s="22" t="s">
        <v>10</v>
      </c>
      <c r="D6" s="21"/>
      <c r="E6" s="21"/>
      <c r="F6" s="21"/>
      <c r="G6" s="21"/>
      <c r="H6" s="23" t="s">
        <v>12</v>
      </c>
    </row>
    <row r="7" spans="1:9" x14ac:dyDescent="0.2">
      <c r="A7" s="24"/>
      <c r="B7" s="24"/>
      <c r="C7" s="25" t="s">
        <v>11</v>
      </c>
      <c r="D7" s="24"/>
      <c r="E7" s="24" t="s">
        <v>12</v>
      </c>
      <c r="F7" s="26" t="s">
        <v>13</v>
      </c>
      <c r="G7" s="27">
        <v>0</v>
      </c>
      <c r="H7" s="23" t="s">
        <v>12</v>
      </c>
    </row>
    <row r="8" spans="1:9" x14ac:dyDescent="0.2">
      <c r="A8" s="24"/>
      <c r="B8" s="24"/>
      <c r="C8" s="28"/>
      <c r="D8" s="24"/>
      <c r="E8" s="24"/>
      <c r="F8" s="29"/>
      <c r="G8" s="29"/>
      <c r="H8" s="23" t="s">
        <v>12</v>
      </c>
    </row>
    <row r="9" spans="1:9" x14ac:dyDescent="0.2">
      <c r="A9" s="24"/>
      <c r="B9" s="24"/>
      <c r="C9" s="25" t="s">
        <v>14</v>
      </c>
      <c r="D9" s="24"/>
      <c r="E9" s="24"/>
      <c r="F9" s="24"/>
      <c r="G9" s="24"/>
      <c r="H9" s="23" t="s">
        <v>12</v>
      </c>
    </row>
    <row r="10" spans="1:9" x14ac:dyDescent="0.2">
      <c r="A10" s="24"/>
      <c r="B10" s="24"/>
      <c r="C10" s="25" t="s">
        <v>11</v>
      </c>
      <c r="D10" s="24"/>
      <c r="E10" s="24" t="s">
        <v>12</v>
      </c>
      <c r="F10" s="26" t="s">
        <v>13</v>
      </c>
      <c r="G10" s="27">
        <v>0</v>
      </c>
      <c r="H10" s="23" t="s">
        <v>12</v>
      </c>
    </row>
    <row r="11" spans="1:9" x14ac:dyDescent="0.2">
      <c r="A11" s="24"/>
      <c r="B11" s="24"/>
      <c r="C11" s="28"/>
      <c r="D11" s="24"/>
      <c r="E11" s="24"/>
      <c r="F11" s="29"/>
      <c r="G11" s="29"/>
      <c r="H11" s="23" t="s">
        <v>12</v>
      </c>
    </row>
    <row r="12" spans="1:9" x14ac:dyDescent="0.2">
      <c r="A12" s="24"/>
      <c r="B12" s="24"/>
      <c r="C12" s="25" t="s">
        <v>15</v>
      </c>
      <c r="D12" s="24"/>
      <c r="E12" s="24"/>
      <c r="F12" s="24"/>
      <c r="G12" s="24"/>
      <c r="H12" s="23" t="s">
        <v>12</v>
      </c>
    </row>
    <row r="13" spans="1:9" x14ac:dyDescent="0.2">
      <c r="A13" s="24"/>
      <c r="B13" s="24"/>
      <c r="C13" s="25" t="s">
        <v>11</v>
      </c>
      <c r="D13" s="24"/>
      <c r="E13" s="24" t="s">
        <v>12</v>
      </c>
      <c r="F13" s="26" t="s">
        <v>13</v>
      </c>
      <c r="G13" s="27">
        <v>0</v>
      </c>
      <c r="H13" s="23" t="s">
        <v>12</v>
      </c>
    </row>
    <row r="14" spans="1:9" x14ac:dyDescent="0.2">
      <c r="A14" s="24"/>
      <c r="B14" s="24"/>
      <c r="C14" s="28"/>
      <c r="D14" s="24"/>
      <c r="E14" s="24"/>
      <c r="F14" s="29"/>
      <c r="G14" s="29"/>
      <c r="H14" s="23" t="s">
        <v>12</v>
      </c>
    </row>
    <row r="15" spans="1:9" x14ac:dyDescent="0.2">
      <c r="A15" s="24"/>
      <c r="B15" s="24"/>
      <c r="C15" s="25" t="s">
        <v>16</v>
      </c>
      <c r="D15" s="24"/>
      <c r="E15" s="24"/>
      <c r="F15" s="24"/>
      <c r="G15" s="24"/>
      <c r="H15" s="23" t="s">
        <v>12</v>
      </c>
    </row>
    <row r="16" spans="1:9" x14ac:dyDescent="0.2">
      <c r="A16" s="24"/>
      <c r="B16" s="24"/>
      <c r="C16" s="25" t="s">
        <v>11</v>
      </c>
      <c r="D16" s="24"/>
      <c r="E16" s="24" t="s">
        <v>12</v>
      </c>
      <c r="F16" s="26" t="s">
        <v>13</v>
      </c>
      <c r="G16" s="27">
        <v>0</v>
      </c>
      <c r="H16" s="23" t="s">
        <v>12</v>
      </c>
    </row>
    <row r="17" spans="1:8" x14ac:dyDescent="0.2">
      <c r="A17" s="24"/>
      <c r="B17" s="24"/>
      <c r="C17" s="28"/>
      <c r="D17" s="24"/>
      <c r="E17" s="24"/>
      <c r="F17" s="29"/>
      <c r="G17" s="29"/>
      <c r="H17" s="23" t="s">
        <v>12</v>
      </c>
    </row>
    <row r="18" spans="1:8" x14ac:dyDescent="0.2">
      <c r="A18" s="24"/>
      <c r="B18" s="24"/>
      <c r="C18" s="25" t="s">
        <v>17</v>
      </c>
      <c r="D18" s="24"/>
      <c r="E18" s="24"/>
      <c r="F18" s="29"/>
      <c r="G18" s="29"/>
      <c r="H18" s="23" t="s">
        <v>12</v>
      </c>
    </row>
    <row r="19" spans="1:8" x14ac:dyDescent="0.2">
      <c r="A19" s="24"/>
      <c r="B19" s="24"/>
      <c r="C19" s="25" t="s">
        <v>11</v>
      </c>
      <c r="D19" s="24"/>
      <c r="E19" s="24" t="s">
        <v>12</v>
      </c>
      <c r="F19" s="26" t="s">
        <v>13</v>
      </c>
      <c r="G19" s="27">
        <v>0</v>
      </c>
      <c r="H19" s="23" t="s">
        <v>12</v>
      </c>
    </row>
    <row r="20" spans="1:8" x14ac:dyDescent="0.2">
      <c r="A20" s="24"/>
      <c r="B20" s="24"/>
      <c r="C20" s="28"/>
      <c r="D20" s="24"/>
      <c r="E20" s="24"/>
      <c r="F20" s="29"/>
      <c r="G20" s="29"/>
      <c r="H20" s="23" t="s">
        <v>12</v>
      </c>
    </row>
    <row r="21" spans="1:8" x14ac:dyDescent="0.2">
      <c r="A21" s="24"/>
      <c r="B21" s="24"/>
      <c r="C21" s="25" t="s">
        <v>18</v>
      </c>
      <c r="D21" s="24"/>
      <c r="E21" s="24"/>
      <c r="F21" s="29"/>
      <c r="G21" s="29"/>
      <c r="H21" s="23" t="s">
        <v>12</v>
      </c>
    </row>
    <row r="22" spans="1:8" x14ac:dyDescent="0.2">
      <c r="A22" s="24"/>
      <c r="B22" s="24"/>
      <c r="C22" s="25" t="s">
        <v>11</v>
      </c>
      <c r="D22" s="24"/>
      <c r="E22" s="24" t="s">
        <v>12</v>
      </c>
      <c r="F22" s="26" t="s">
        <v>13</v>
      </c>
      <c r="G22" s="27">
        <v>0</v>
      </c>
      <c r="H22" s="23" t="s">
        <v>12</v>
      </c>
    </row>
    <row r="23" spans="1:8" x14ac:dyDescent="0.2">
      <c r="A23" s="24"/>
      <c r="B23" s="24"/>
      <c r="C23" s="28"/>
      <c r="D23" s="24"/>
      <c r="E23" s="24"/>
      <c r="F23" s="29"/>
      <c r="G23" s="29"/>
      <c r="H23" s="23" t="s">
        <v>12</v>
      </c>
    </row>
    <row r="24" spans="1:8" x14ac:dyDescent="0.2">
      <c r="A24" s="24"/>
      <c r="B24" s="24"/>
      <c r="C24" s="25" t="s">
        <v>19</v>
      </c>
      <c r="D24" s="24"/>
      <c r="E24" s="24"/>
      <c r="F24" s="30">
        <v>0</v>
      </c>
      <c r="G24" s="27">
        <v>0</v>
      </c>
      <c r="H24" s="23" t="s">
        <v>12</v>
      </c>
    </row>
    <row r="25" spans="1:8" x14ac:dyDescent="0.2">
      <c r="A25" s="24"/>
      <c r="B25" s="24"/>
      <c r="C25" s="28"/>
      <c r="D25" s="24"/>
      <c r="E25" s="24"/>
      <c r="F25" s="29"/>
      <c r="G25" s="29"/>
      <c r="H25" s="23" t="s">
        <v>12</v>
      </c>
    </row>
    <row r="26" spans="1:8" x14ac:dyDescent="0.2">
      <c r="A26" s="24"/>
      <c r="B26" s="24"/>
      <c r="C26" s="25" t="s">
        <v>20</v>
      </c>
      <c r="D26" s="24"/>
      <c r="E26" s="24"/>
      <c r="F26" s="29"/>
      <c r="G26" s="29"/>
      <c r="H26" s="23" t="s">
        <v>12</v>
      </c>
    </row>
    <row r="27" spans="1:8" x14ac:dyDescent="0.2">
      <c r="A27" s="24"/>
      <c r="B27" s="24"/>
      <c r="C27" s="25" t="s">
        <v>10</v>
      </c>
      <c r="D27" s="24"/>
      <c r="E27" s="24"/>
      <c r="F27" s="29"/>
      <c r="G27" s="29"/>
      <c r="H27" s="23" t="s">
        <v>12</v>
      </c>
    </row>
    <row r="28" spans="1:8" x14ac:dyDescent="0.2">
      <c r="A28" s="31">
        <v>1</v>
      </c>
      <c r="B28" s="32" t="s">
        <v>456</v>
      </c>
      <c r="C28" s="32" t="s">
        <v>457</v>
      </c>
      <c r="D28" s="32" t="s">
        <v>28</v>
      </c>
      <c r="E28" s="33">
        <v>1000</v>
      </c>
      <c r="F28" s="34">
        <v>1012.735</v>
      </c>
      <c r="G28" s="35">
        <v>5.1216709999999999E-2</v>
      </c>
      <c r="H28" s="23">
        <v>7.1106999999999996</v>
      </c>
    </row>
    <row r="29" spans="1:8" ht="25.5" x14ac:dyDescent="0.2">
      <c r="A29" s="31">
        <v>2</v>
      </c>
      <c r="B29" s="32" t="s">
        <v>31</v>
      </c>
      <c r="C29" s="32" t="s">
        <v>32</v>
      </c>
      <c r="D29" s="32" t="s">
        <v>23</v>
      </c>
      <c r="E29" s="33">
        <v>1000</v>
      </c>
      <c r="F29" s="34">
        <v>1009.056</v>
      </c>
      <c r="G29" s="35">
        <v>5.1030649999999997E-2</v>
      </c>
      <c r="H29" s="23">
        <v>7.28</v>
      </c>
    </row>
    <row r="30" spans="1:8" x14ac:dyDescent="0.2">
      <c r="A30" s="31">
        <v>3</v>
      </c>
      <c r="B30" s="32" t="s">
        <v>250</v>
      </c>
      <c r="C30" s="32" t="s">
        <v>251</v>
      </c>
      <c r="D30" s="32" t="s">
        <v>252</v>
      </c>
      <c r="E30" s="33">
        <v>1000</v>
      </c>
      <c r="F30" s="34">
        <v>1008.265</v>
      </c>
      <c r="G30" s="35">
        <v>5.0990649999999998E-2</v>
      </c>
      <c r="H30" s="23">
        <v>7.4884000000000004</v>
      </c>
    </row>
    <row r="31" spans="1:8" x14ac:dyDescent="0.2">
      <c r="A31" s="31">
        <v>4</v>
      </c>
      <c r="B31" s="32" t="s">
        <v>55</v>
      </c>
      <c r="C31" s="32" t="s">
        <v>56</v>
      </c>
      <c r="D31" s="32" t="s">
        <v>28</v>
      </c>
      <c r="E31" s="33">
        <v>1000</v>
      </c>
      <c r="F31" s="34">
        <v>1007.599</v>
      </c>
      <c r="G31" s="35">
        <v>5.0956969999999997E-2</v>
      </c>
      <c r="H31" s="23">
        <v>7.0282999999999998</v>
      </c>
    </row>
    <row r="32" spans="1:8" ht="25.5" x14ac:dyDescent="0.2">
      <c r="A32" s="31">
        <v>5</v>
      </c>
      <c r="B32" s="32" t="s">
        <v>458</v>
      </c>
      <c r="C32" s="32" t="s">
        <v>459</v>
      </c>
      <c r="D32" s="32" t="s">
        <v>249</v>
      </c>
      <c r="E32" s="33">
        <v>500</v>
      </c>
      <c r="F32" s="34">
        <v>509.65350000000001</v>
      </c>
      <c r="G32" s="35">
        <v>2.5774539999999999E-2</v>
      </c>
      <c r="H32" s="23">
        <v>7.8150000000000004</v>
      </c>
    </row>
    <row r="33" spans="1:8" x14ac:dyDescent="0.2">
      <c r="A33" s="31">
        <v>6</v>
      </c>
      <c r="B33" s="32" t="s">
        <v>64</v>
      </c>
      <c r="C33" s="32" t="s">
        <v>65</v>
      </c>
      <c r="D33" s="32" t="s">
        <v>23</v>
      </c>
      <c r="E33" s="33">
        <v>50</v>
      </c>
      <c r="F33" s="34">
        <v>505.9085</v>
      </c>
      <c r="G33" s="35">
        <v>2.5585139999999999E-2</v>
      </c>
      <c r="H33" s="23">
        <v>7.29</v>
      </c>
    </row>
    <row r="34" spans="1:8" x14ac:dyDescent="0.2">
      <c r="A34" s="31">
        <v>7</v>
      </c>
      <c r="B34" s="32" t="s">
        <v>273</v>
      </c>
      <c r="C34" s="32" t="s">
        <v>274</v>
      </c>
      <c r="D34" s="32" t="s">
        <v>249</v>
      </c>
      <c r="E34" s="33">
        <v>500</v>
      </c>
      <c r="F34" s="34">
        <v>505.64949999999999</v>
      </c>
      <c r="G34" s="35">
        <v>2.5572040000000001E-2</v>
      </c>
      <c r="H34" s="23">
        <v>8.0150000000000006</v>
      </c>
    </row>
    <row r="35" spans="1:8" x14ac:dyDescent="0.2">
      <c r="A35" s="31">
        <v>8</v>
      </c>
      <c r="B35" s="32" t="s">
        <v>132</v>
      </c>
      <c r="C35" s="32" t="s">
        <v>133</v>
      </c>
      <c r="D35" s="32" t="s">
        <v>23</v>
      </c>
      <c r="E35" s="33">
        <v>500</v>
      </c>
      <c r="F35" s="34">
        <v>503.58749999999998</v>
      </c>
      <c r="G35" s="35">
        <v>2.5467759999999999E-2</v>
      </c>
      <c r="H35" s="23">
        <v>7.0274999999999999</v>
      </c>
    </row>
    <row r="36" spans="1:8" ht="25.5" x14ac:dyDescent="0.2">
      <c r="A36" s="31">
        <v>9</v>
      </c>
      <c r="B36" s="32" t="s">
        <v>24</v>
      </c>
      <c r="C36" s="32" t="s">
        <v>25</v>
      </c>
      <c r="D36" s="32" t="s">
        <v>23</v>
      </c>
      <c r="E36" s="33">
        <v>500</v>
      </c>
      <c r="F36" s="34">
        <v>503.16950000000003</v>
      </c>
      <c r="G36" s="35">
        <v>2.544662E-2</v>
      </c>
      <c r="H36" s="23">
        <v>7.1795999999999998</v>
      </c>
    </row>
    <row r="37" spans="1:8" x14ac:dyDescent="0.2">
      <c r="A37" s="31">
        <v>10</v>
      </c>
      <c r="B37" s="32" t="s">
        <v>260</v>
      </c>
      <c r="C37" s="32" t="s">
        <v>261</v>
      </c>
      <c r="D37" s="32" t="s">
        <v>28</v>
      </c>
      <c r="E37" s="33">
        <v>500</v>
      </c>
      <c r="F37" s="34">
        <v>502.80549999999999</v>
      </c>
      <c r="G37" s="35">
        <v>2.5428220000000001E-2</v>
      </c>
      <c r="H37" s="23">
        <v>7.3949999999999996</v>
      </c>
    </row>
    <row r="38" spans="1:8" x14ac:dyDescent="0.2">
      <c r="A38" s="31">
        <v>11</v>
      </c>
      <c r="B38" s="32" t="s">
        <v>269</v>
      </c>
      <c r="C38" s="32" t="s">
        <v>270</v>
      </c>
      <c r="D38" s="32" t="s">
        <v>28</v>
      </c>
      <c r="E38" s="33">
        <v>500</v>
      </c>
      <c r="F38" s="34">
        <v>502.57</v>
      </c>
      <c r="G38" s="35">
        <v>2.5416310000000001E-2</v>
      </c>
      <c r="H38" s="23">
        <v>7.16</v>
      </c>
    </row>
    <row r="39" spans="1:8" x14ac:dyDescent="0.2">
      <c r="A39" s="31">
        <v>12</v>
      </c>
      <c r="B39" s="32" t="s">
        <v>242</v>
      </c>
      <c r="C39" s="32" t="s">
        <v>243</v>
      </c>
      <c r="D39" s="32" t="s">
        <v>244</v>
      </c>
      <c r="E39" s="33">
        <v>500</v>
      </c>
      <c r="F39" s="34">
        <v>501.4375</v>
      </c>
      <c r="G39" s="35">
        <v>2.5359030000000001E-2</v>
      </c>
      <c r="H39" s="23">
        <v>7.7275</v>
      </c>
    </row>
    <row r="40" spans="1:8" x14ac:dyDescent="0.2">
      <c r="A40" s="31">
        <v>13</v>
      </c>
      <c r="B40" s="32" t="s">
        <v>460</v>
      </c>
      <c r="C40" s="32" t="s">
        <v>461</v>
      </c>
      <c r="D40" s="32" t="s">
        <v>244</v>
      </c>
      <c r="E40" s="33">
        <v>500</v>
      </c>
      <c r="F40" s="34">
        <v>501.29700000000003</v>
      </c>
      <c r="G40" s="35">
        <v>2.5351930000000002E-2</v>
      </c>
      <c r="H40" s="23">
        <v>8.1199999999999992</v>
      </c>
    </row>
    <row r="41" spans="1:8" x14ac:dyDescent="0.2">
      <c r="A41" s="31">
        <v>14</v>
      </c>
      <c r="B41" s="32" t="s">
        <v>275</v>
      </c>
      <c r="C41" s="32" t="s">
        <v>276</v>
      </c>
      <c r="D41" s="32" t="s">
        <v>277</v>
      </c>
      <c r="E41" s="33">
        <v>500</v>
      </c>
      <c r="F41" s="34">
        <v>500.6755</v>
      </c>
      <c r="G41" s="35">
        <v>2.5320499999999999E-2</v>
      </c>
      <c r="H41" s="23">
        <v>8.77</v>
      </c>
    </row>
    <row r="42" spans="1:8" x14ac:dyDescent="0.2">
      <c r="A42" s="31">
        <v>15</v>
      </c>
      <c r="B42" s="32" t="s">
        <v>253</v>
      </c>
      <c r="C42" s="32" t="s">
        <v>254</v>
      </c>
      <c r="D42" s="32" t="s">
        <v>28</v>
      </c>
      <c r="E42" s="33">
        <v>50</v>
      </c>
      <c r="F42" s="34">
        <v>500.286</v>
      </c>
      <c r="G42" s="35">
        <v>2.5300799999999998E-2</v>
      </c>
      <c r="H42" s="23">
        <v>7.3491999999999997</v>
      </c>
    </row>
    <row r="43" spans="1:8" x14ac:dyDescent="0.2">
      <c r="A43" s="31">
        <v>16</v>
      </c>
      <c r="B43" s="32" t="s">
        <v>245</v>
      </c>
      <c r="C43" s="32" t="s">
        <v>246</v>
      </c>
      <c r="D43" s="32" t="s">
        <v>28</v>
      </c>
      <c r="E43" s="33">
        <v>500</v>
      </c>
      <c r="F43" s="34">
        <v>499.7645</v>
      </c>
      <c r="G43" s="35">
        <v>2.5274419999999999E-2</v>
      </c>
      <c r="H43" s="23">
        <v>7.35</v>
      </c>
    </row>
    <row r="44" spans="1:8" x14ac:dyDescent="0.2">
      <c r="A44" s="31">
        <v>17</v>
      </c>
      <c r="B44" s="32" t="s">
        <v>462</v>
      </c>
      <c r="C44" s="32" t="s">
        <v>463</v>
      </c>
      <c r="D44" s="32" t="s">
        <v>28</v>
      </c>
      <c r="E44" s="33">
        <v>500</v>
      </c>
      <c r="F44" s="34">
        <v>499.70299999999997</v>
      </c>
      <c r="G44" s="35">
        <v>2.5271310000000002E-2</v>
      </c>
      <c r="H44" s="23">
        <v>7.3550000000000004</v>
      </c>
    </row>
    <row r="45" spans="1:8" ht="25.5" x14ac:dyDescent="0.2">
      <c r="A45" s="31">
        <v>18</v>
      </c>
      <c r="B45" s="32" t="s">
        <v>258</v>
      </c>
      <c r="C45" s="32" t="s">
        <v>259</v>
      </c>
      <c r="D45" s="32" t="s">
        <v>23</v>
      </c>
      <c r="E45" s="33">
        <v>500</v>
      </c>
      <c r="F45" s="34">
        <v>499.39100000000002</v>
      </c>
      <c r="G45" s="35">
        <v>2.5255530000000002E-2</v>
      </c>
      <c r="H45" s="23">
        <v>7.4172000000000002</v>
      </c>
    </row>
    <row r="46" spans="1:8" x14ac:dyDescent="0.2">
      <c r="A46" s="31">
        <v>19</v>
      </c>
      <c r="B46" s="32" t="s">
        <v>464</v>
      </c>
      <c r="C46" s="32" t="s">
        <v>465</v>
      </c>
      <c r="D46" s="32" t="s">
        <v>23</v>
      </c>
      <c r="E46" s="33">
        <v>50</v>
      </c>
      <c r="F46" s="34">
        <v>495.74200000000002</v>
      </c>
      <c r="G46" s="35">
        <v>2.5071E-2</v>
      </c>
      <c r="H46" s="23">
        <v>7.4950000000000001</v>
      </c>
    </row>
    <row r="47" spans="1:8" x14ac:dyDescent="0.2">
      <c r="A47" s="24"/>
      <c r="B47" s="24"/>
      <c r="C47" s="25" t="s">
        <v>11</v>
      </c>
      <c r="D47" s="24"/>
      <c r="E47" s="24" t="s">
        <v>12</v>
      </c>
      <c r="F47" s="30">
        <v>11569.2955</v>
      </c>
      <c r="G47" s="27">
        <v>0.58509012999999999</v>
      </c>
      <c r="H47" s="23" t="s">
        <v>12</v>
      </c>
    </row>
    <row r="48" spans="1:8" x14ac:dyDescent="0.2">
      <c r="A48" s="24"/>
      <c r="B48" s="24"/>
      <c r="C48" s="28"/>
      <c r="D48" s="24"/>
      <c r="E48" s="24"/>
      <c r="F48" s="29"/>
      <c r="G48" s="29"/>
      <c r="H48" s="23" t="s">
        <v>12</v>
      </c>
    </row>
    <row r="49" spans="1:8" x14ac:dyDescent="0.2">
      <c r="A49" s="24"/>
      <c r="B49" s="24"/>
      <c r="C49" s="25" t="s">
        <v>76</v>
      </c>
      <c r="D49" s="24"/>
      <c r="E49" s="24"/>
      <c r="F49" s="24"/>
      <c r="G49" s="24"/>
      <c r="H49" s="23" t="s">
        <v>12</v>
      </c>
    </row>
    <row r="50" spans="1:8" x14ac:dyDescent="0.2">
      <c r="A50" s="24"/>
      <c r="B50" s="24"/>
      <c r="C50" s="25" t="s">
        <v>11</v>
      </c>
      <c r="D50" s="24"/>
      <c r="E50" s="24" t="s">
        <v>12</v>
      </c>
      <c r="F50" s="26" t="s">
        <v>13</v>
      </c>
      <c r="G50" s="27">
        <v>0</v>
      </c>
      <c r="H50" s="23" t="s">
        <v>12</v>
      </c>
    </row>
    <row r="51" spans="1:8" x14ac:dyDescent="0.2">
      <c r="A51" s="24"/>
      <c r="B51" s="24"/>
      <c r="C51" s="28"/>
      <c r="D51" s="24"/>
      <c r="E51" s="24"/>
      <c r="F51" s="29"/>
      <c r="G51" s="29"/>
      <c r="H51" s="23" t="s">
        <v>12</v>
      </c>
    </row>
    <row r="52" spans="1:8" x14ac:dyDescent="0.2">
      <c r="A52" s="24"/>
      <c r="B52" s="24"/>
      <c r="C52" s="25" t="s">
        <v>77</v>
      </c>
      <c r="D52" s="24"/>
      <c r="E52" s="24"/>
      <c r="F52" s="24"/>
      <c r="G52" s="24"/>
      <c r="H52" s="23" t="s">
        <v>12</v>
      </c>
    </row>
    <row r="53" spans="1:8" x14ac:dyDescent="0.2">
      <c r="A53" s="31">
        <v>1</v>
      </c>
      <c r="B53" s="32" t="s">
        <v>81</v>
      </c>
      <c r="C53" s="32" t="s">
        <v>82</v>
      </c>
      <c r="D53" s="32" t="s">
        <v>80</v>
      </c>
      <c r="E53" s="33">
        <v>2000000</v>
      </c>
      <c r="F53" s="34">
        <v>2007</v>
      </c>
      <c r="G53" s="35">
        <v>0.10149933999999999</v>
      </c>
      <c r="H53" s="23">
        <v>6.8475000000000001</v>
      </c>
    </row>
    <row r="54" spans="1:8" x14ac:dyDescent="0.2">
      <c r="A54" s="31">
        <v>2</v>
      </c>
      <c r="B54" s="32" t="s">
        <v>278</v>
      </c>
      <c r="C54" s="32" t="s">
        <v>279</v>
      </c>
      <c r="D54" s="32" t="s">
        <v>80</v>
      </c>
      <c r="E54" s="33">
        <v>1500000</v>
      </c>
      <c r="F54" s="34">
        <v>1514.19</v>
      </c>
      <c r="G54" s="35">
        <v>7.6576630000000007E-2</v>
      </c>
      <c r="H54" s="23">
        <v>6.7656999999999998</v>
      </c>
    </row>
    <row r="55" spans="1:8" x14ac:dyDescent="0.2">
      <c r="A55" s="31">
        <v>3</v>
      </c>
      <c r="B55" s="32" t="s">
        <v>83</v>
      </c>
      <c r="C55" s="32" t="s">
        <v>84</v>
      </c>
      <c r="D55" s="32" t="s">
        <v>80</v>
      </c>
      <c r="E55" s="33">
        <v>500000</v>
      </c>
      <c r="F55" s="34">
        <v>518.34550000000002</v>
      </c>
      <c r="G55" s="35">
        <v>2.6214109999999999E-2</v>
      </c>
      <c r="H55" s="23">
        <v>6.5164999999999997</v>
      </c>
    </row>
    <row r="56" spans="1:8" x14ac:dyDescent="0.2">
      <c r="A56" s="31">
        <v>4</v>
      </c>
      <c r="B56" s="32" t="s">
        <v>466</v>
      </c>
      <c r="C56" s="32" t="s">
        <v>467</v>
      </c>
      <c r="D56" s="32" t="s">
        <v>80</v>
      </c>
      <c r="E56" s="33">
        <v>500000</v>
      </c>
      <c r="F56" s="34">
        <v>513.9325</v>
      </c>
      <c r="G56" s="35">
        <v>2.5990940000000001E-2</v>
      </c>
      <c r="H56" s="23">
        <v>6.1942000000000004</v>
      </c>
    </row>
    <row r="57" spans="1:8" x14ac:dyDescent="0.2">
      <c r="A57" s="31">
        <v>5</v>
      </c>
      <c r="B57" s="32" t="s">
        <v>87</v>
      </c>
      <c r="C57" s="32" t="s">
        <v>88</v>
      </c>
      <c r="D57" s="32" t="s">
        <v>80</v>
      </c>
      <c r="E57" s="33">
        <v>500000</v>
      </c>
      <c r="F57" s="34">
        <v>509.75150000000002</v>
      </c>
      <c r="G57" s="35">
        <v>2.5779489999999999E-2</v>
      </c>
      <c r="H57" s="23">
        <v>7.0507</v>
      </c>
    </row>
    <row r="58" spans="1:8" x14ac:dyDescent="0.2">
      <c r="A58" s="31">
        <v>6</v>
      </c>
      <c r="B58" s="32" t="s">
        <v>468</v>
      </c>
      <c r="C58" s="32" t="s">
        <v>469</v>
      </c>
      <c r="D58" s="32" t="s">
        <v>80</v>
      </c>
      <c r="E58" s="33">
        <v>500000</v>
      </c>
      <c r="F58" s="34">
        <v>502.95549999999997</v>
      </c>
      <c r="G58" s="35">
        <v>2.5435800000000001E-2</v>
      </c>
      <c r="H58" s="23">
        <v>7.4748000000000001</v>
      </c>
    </row>
    <row r="59" spans="1:8" x14ac:dyDescent="0.2">
      <c r="A59" s="24"/>
      <c r="B59" s="24"/>
      <c r="C59" s="25" t="s">
        <v>11</v>
      </c>
      <c r="D59" s="24"/>
      <c r="E59" s="24" t="s">
        <v>12</v>
      </c>
      <c r="F59" s="30">
        <v>5566.1750000000002</v>
      </c>
      <c r="G59" s="27">
        <v>0.28149631000000003</v>
      </c>
      <c r="H59" s="23" t="s">
        <v>12</v>
      </c>
    </row>
    <row r="60" spans="1:8" x14ac:dyDescent="0.2">
      <c r="A60" s="24"/>
      <c r="B60" s="24"/>
      <c r="C60" s="28"/>
      <c r="D60" s="24"/>
      <c r="E60" s="24"/>
      <c r="F60" s="29"/>
      <c r="G60" s="29"/>
      <c r="H60" s="23" t="s">
        <v>12</v>
      </c>
    </row>
    <row r="61" spans="1:8" x14ac:dyDescent="0.2">
      <c r="A61" s="24"/>
      <c r="B61" s="24"/>
      <c r="C61" s="25" t="s">
        <v>91</v>
      </c>
      <c r="D61" s="24"/>
      <c r="E61" s="24"/>
      <c r="F61" s="29"/>
      <c r="G61" s="29"/>
      <c r="H61" s="23" t="s">
        <v>12</v>
      </c>
    </row>
    <row r="62" spans="1:8" x14ac:dyDescent="0.2">
      <c r="A62" s="24"/>
      <c r="B62" s="24"/>
      <c r="C62" s="25" t="s">
        <v>11</v>
      </c>
      <c r="D62" s="24"/>
      <c r="E62" s="24" t="s">
        <v>12</v>
      </c>
      <c r="F62" s="26" t="s">
        <v>13</v>
      </c>
      <c r="G62" s="27">
        <v>0</v>
      </c>
      <c r="H62" s="23" t="s">
        <v>12</v>
      </c>
    </row>
    <row r="63" spans="1:8" x14ac:dyDescent="0.2">
      <c r="A63" s="24"/>
      <c r="B63" s="24"/>
      <c r="C63" s="28"/>
      <c r="D63" s="24"/>
      <c r="E63" s="24"/>
      <c r="F63" s="29"/>
      <c r="G63" s="29"/>
      <c r="H63" s="23" t="s">
        <v>12</v>
      </c>
    </row>
    <row r="64" spans="1:8" x14ac:dyDescent="0.2">
      <c r="A64" s="24"/>
      <c r="B64" s="24"/>
      <c r="C64" s="25" t="s">
        <v>92</v>
      </c>
      <c r="D64" s="24"/>
      <c r="E64" s="24"/>
      <c r="F64" s="30">
        <v>17135.470499999999</v>
      </c>
      <c r="G64" s="27">
        <v>0.86658643999999996</v>
      </c>
      <c r="H64" s="23" t="s">
        <v>12</v>
      </c>
    </row>
    <row r="65" spans="1:8" x14ac:dyDescent="0.2">
      <c r="A65" s="24"/>
      <c r="B65" s="24"/>
      <c r="C65" s="28"/>
      <c r="D65" s="24"/>
      <c r="E65" s="24"/>
      <c r="F65" s="29"/>
      <c r="G65" s="29"/>
      <c r="H65" s="23" t="s">
        <v>12</v>
      </c>
    </row>
    <row r="66" spans="1:8" x14ac:dyDescent="0.2">
      <c r="A66" s="24"/>
      <c r="B66" s="24"/>
      <c r="C66" s="25" t="s">
        <v>93</v>
      </c>
      <c r="D66" s="24"/>
      <c r="E66" s="24"/>
      <c r="F66" s="29"/>
      <c r="G66" s="29"/>
      <c r="H66" s="23" t="s">
        <v>12</v>
      </c>
    </row>
    <row r="67" spans="1:8" x14ac:dyDescent="0.2">
      <c r="A67" s="24"/>
      <c r="B67" s="24"/>
      <c r="C67" s="25" t="s">
        <v>94</v>
      </c>
      <c r="D67" s="24"/>
      <c r="E67" s="24"/>
      <c r="F67" s="29"/>
      <c r="G67" s="29"/>
      <c r="H67" s="23" t="s">
        <v>12</v>
      </c>
    </row>
    <row r="68" spans="1:8" x14ac:dyDescent="0.2">
      <c r="A68" s="24"/>
      <c r="B68" s="24"/>
      <c r="C68" s="25" t="s">
        <v>11</v>
      </c>
      <c r="D68" s="24"/>
      <c r="E68" s="24" t="s">
        <v>12</v>
      </c>
      <c r="F68" s="26" t="s">
        <v>13</v>
      </c>
      <c r="G68" s="27">
        <v>0</v>
      </c>
      <c r="H68" s="23" t="s">
        <v>12</v>
      </c>
    </row>
    <row r="69" spans="1:8" x14ac:dyDescent="0.2">
      <c r="A69" s="24"/>
      <c r="B69" s="24"/>
      <c r="C69" s="28"/>
      <c r="D69" s="24"/>
      <c r="E69" s="24"/>
      <c r="F69" s="29"/>
      <c r="G69" s="29"/>
      <c r="H69" s="23" t="s">
        <v>12</v>
      </c>
    </row>
    <row r="70" spans="1:8" x14ac:dyDescent="0.2">
      <c r="A70" s="24"/>
      <c r="B70" s="24"/>
      <c r="C70" s="25" t="s">
        <v>98</v>
      </c>
      <c r="D70" s="24"/>
      <c r="E70" s="24"/>
      <c r="F70" s="29"/>
      <c r="G70" s="29"/>
      <c r="H70" s="23" t="s">
        <v>12</v>
      </c>
    </row>
    <row r="71" spans="1:8" x14ac:dyDescent="0.2">
      <c r="A71" s="24"/>
      <c r="B71" s="24"/>
      <c r="C71" s="25" t="s">
        <v>11</v>
      </c>
      <c r="D71" s="24"/>
      <c r="E71" s="24" t="s">
        <v>12</v>
      </c>
      <c r="F71" s="26" t="s">
        <v>13</v>
      </c>
      <c r="G71" s="27">
        <v>0</v>
      </c>
      <c r="H71" s="23" t="s">
        <v>12</v>
      </c>
    </row>
    <row r="72" spans="1:8" x14ac:dyDescent="0.2">
      <c r="A72" s="24"/>
      <c r="B72" s="24"/>
      <c r="C72" s="28"/>
      <c r="D72" s="24"/>
      <c r="E72" s="24"/>
      <c r="F72" s="29"/>
      <c r="G72" s="29"/>
      <c r="H72" s="23" t="s">
        <v>12</v>
      </c>
    </row>
    <row r="73" spans="1:8" x14ac:dyDescent="0.2">
      <c r="A73" s="24"/>
      <c r="B73" s="24"/>
      <c r="C73" s="25" t="s">
        <v>101</v>
      </c>
      <c r="D73" s="24"/>
      <c r="E73" s="24"/>
      <c r="F73" s="29"/>
      <c r="G73" s="29"/>
      <c r="H73" s="23" t="s">
        <v>12</v>
      </c>
    </row>
    <row r="74" spans="1:8" x14ac:dyDescent="0.2">
      <c r="A74" s="24"/>
      <c r="B74" s="24"/>
      <c r="C74" s="25" t="s">
        <v>11</v>
      </c>
      <c r="D74" s="24"/>
      <c r="E74" s="24" t="s">
        <v>12</v>
      </c>
      <c r="F74" s="26" t="s">
        <v>13</v>
      </c>
      <c r="G74" s="27">
        <v>0</v>
      </c>
      <c r="H74" s="23" t="s">
        <v>12</v>
      </c>
    </row>
    <row r="75" spans="1:8" x14ac:dyDescent="0.2">
      <c r="A75" s="24"/>
      <c r="B75" s="24"/>
      <c r="C75" s="28"/>
      <c r="D75" s="24"/>
      <c r="E75" s="24"/>
      <c r="F75" s="29"/>
      <c r="G75" s="29"/>
      <c r="H75" s="23" t="s">
        <v>12</v>
      </c>
    </row>
    <row r="76" spans="1:8" x14ac:dyDescent="0.2">
      <c r="A76" s="24"/>
      <c r="B76" s="24"/>
      <c r="C76" s="25" t="s">
        <v>102</v>
      </c>
      <c r="D76" s="24"/>
      <c r="E76" s="24"/>
      <c r="F76" s="29"/>
      <c r="G76" s="29"/>
      <c r="H76" s="23" t="s">
        <v>12</v>
      </c>
    </row>
    <row r="77" spans="1:8" x14ac:dyDescent="0.2">
      <c r="A77" s="31">
        <v>1</v>
      </c>
      <c r="B77" s="32"/>
      <c r="C77" s="32" t="s">
        <v>103</v>
      </c>
      <c r="D77" s="32"/>
      <c r="E77" s="36"/>
      <c r="F77" s="34">
        <v>1986.85375069</v>
      </c>
      <c r="G77" s="35">
        <v>0.10048049000000001</v>
      </c>
      <c r="H77" s="23">
        <v>5.2</v>
      </c>
    </row>
    <row r="78" spans="1:8" x14ac:dyDescent="0.2">
      <c r="A78" s="24"/>
      <c r="B78" s="24"/>
      <c r="C78" s="25" t="s">
        <v>11</v>
      </c>
      <c r="D78" s="24"/>
      <c r="E78" s="24" t="s">
        <v>12</v>
      </c>
      <c r="F78" s="30">
        <v>1986.85375069</v>
      </c>
      <c r="G78" s="27">
        <v>0.10048049000000001</v>
      </c>
      <c r="H78" s="23" t="s">
        <v>12</v>
      </c>
    </row>
    <row r="79" spans="1:8" x14ac:dyDescent="0.2">
      <c r="A79" s="24"/>
      <c r="B79" s="24"/>
      <c r="C79" s="28"/>
      <c r="D79" s="24"/>
      <c r="E79" s="24"/>
      <c r="F79" s="29"/>
      <c r="G79" s="29"/>
      <c r="H79" s="23" t="s">
        <v>12</v>
      </c>
    </row>
    <row r="80" spans="1:8" x14ac:dyDescent="0.2">
      <c r="A80" s="24"/>
      <c r="B80" s="24"/>
      <c r="C80" s="25" t="s">
        <v>104</v>
      </c>
      <c r="D80" s="24"/>
      <c r="E80" s="24"/>
      <c r="F80" s="30">
        <v>1986.85375069</v>
      </c>
      <c r="G80" s="27">
        <v>0.10048049000000001</v>
      </c>
      <c r="H80" s="23" t="s">
        <v>12</v>
      </c>
    </row>
    <row r="81" spans="1:16" x14ac:dyDescent="0.2">
      <c r="A81" s="24"/>
      <c r="B81" s="24"/>
      <c r="C81" s="29"/>
      <c r="D81" s="24"/>
      <c r="E81" s="24"/>
      <c r="F81" s="24"/>
      <c r="G81" s="24"/>
      <c r="H81" s="23" t="s">
        <v>12</v>
      </c>
    </row>
    <row r="82" spans="1:16" x14ac:dyDescent="0.2">
      <c r="A82" s="24"/>
      <c r="B82" s="24"/>
      <c r="C82" s="25" t="s">
        <v>105</v>
      </c>
      <c r="D82" s="24"/>
      <c r="E82" s="24"/>
      <c r="F82" s="24"/>
      <c r="G82" s="24"/>
      <c r="H82" s="23" t="s">
        <v>12</v>
      </c>
    </row>
    <row r="83" spans="1:16" x14ac:dyDescent="0.2">
      <c r="A83" s="24"/>
      <c r="B83" s="24"/>
      <c r="C83" s="25" t="s">
        <v>106</v>
      </c>
      <c r="D83" s="24"/>
      <c r="E83" s="24"/>
      <c r="F83" s="24"/>
      <c r="G83" s="24"/>
      <c r="H83" s="23" t="s">
        <v>12</v>
      </c>
    </row>
    <row r="84" spans="1:16" x14ac:dyDescent="0.2">
      <c r="A84" s="24"/>
      <c r="B84" s="24"/>
      <c r="C84" s="25" t="s">
        <v>11</v>
      </c>
      <c r="D84" s="24"/>
      <c r="E84" s="24" t="s">
        <v>12</v>
      </c>
      <c r="F84" s="26" t="s">
        <v>13</v>
      </c>
      <c r="G84" s="27">
        <v>0</v>
      </c>
      <c r="H84" s="23" t="s">
        <v>12</v>
      </c>
    </row>
    <row r="85" spans="1:16" x14ac:dyDescent="0.2">
      <c r="A85" s="21"/>
      <c r="B85" s="21"/>
      <c r="C85" s="85"/>
      <c r="D85" s="21"/>
      <c r="E85" s="21"/>
      <c r="F85" s="49"/>
      <c r="G85" s="49"/>
      <c r="H85" s="23" t="s">
        <v>12</v>
      </c>
      <c r="I85" s="66"/>
    </row>
    <row r="86" spans="1:16" x14ac:dyDescent="0.2">
      <c r="A86" s="21"/>
      <c r="B86" s="21"/>
      <c r="C86" s="22" t="s">
        <v>587</v>
      </c>
      <c r="D86" s="21"/>
      <c r="E86" s="21"/>
      <c r="F86" s="49"/>
      <c r="G86" s="49"/>
      <c r="H86" s="23" t="s">
        <v>12</v>
      </c>
      <c r="J86" s="66"/>
      <c r="K86" s="66"/>
      <c r="L86" s="66"/>
      <c r="M86" s="66"/>
      <c r="N86" s="86"/>
      <c r="O86" s="86"/>
      <c r="P86" s="86"/>
    </row>
    <row r="87" spans="1:16" x14ac:dyDescent="0.2">
      <c r="A87" s="87">
        <v>1</v>
      </c>
      <c r="B87" s="55" t="s">
        <v>107</v>
      </c>
      <c r="C87" s="55" t="s">
        <v>108</v>
      </c>
      <c r="D87" s="55"/>
      <c r="E87" s="88">
        <v>543.85400000000004</v>
      </c>
      <c r="F87" s="89">
        <v>63.081115869000001</v>
      </c>
      <c r="G87" s="90">
        <v>3.1901799999999999E-3</v>
      </c>
      <c r="H87" s="23"/>
    </row>
    <row r="88" spans="1:16" x14ac:dyDescent="0.2">
      <c r="A88" s="21"/>
      <c r="B88" s="21"/>
      <c r="C88" s="22" t="s">
        <v>11</v>
      </c>
      <c r="D88" s="21"/>
      <c r="E88" s="21" t="s">
        <v>12</v>
      </c>
      <c r="F88" s="91">
        <f>SUM(F87)</f>
        <v>63.081115869000001</v>
      </c>
      <c r="G88" s="92">
        <f>SUM(G87)</f>
        <v>3.1901799999999999E-3</v>
      </c>
      <c r="H88" s="23" t="s">
        <v>12</v>
      </c>
    </row>
    <row r="89" spans="1:16" x14ac:dyDescent="0.2">
      <c r="A89" s="24"/>
      <c r="B89" s="24"/>
      <c r="C89" s="28"/>
      <c r="D89" s="24"/>
      <c r="E89" s="24"/>
      <c r="F89" s="29"/>
      <c r="G89" s="29"/>
      <c r="H89" s="23" t="s">
        <v>12</v>
      </c>
    </row>
    <row r="90" spans="1:16" x14ac:dyDescent="0.2">
      <c r="A90" s="24"/>
      <c r="B90" s="24"/>
      <c r="C90" s="25" t="s">
        <v>109</v>
      </c>
      <c r="D90" s="24"/>
      <c r="E90" s="24"/>
      <c r="F90" s="24"/>
      <c r="G90" s="24"/>
      <c r="H90" s="23" t="s">
        <v>12</v>
      </c>
    </row>
    <row r="91" spans="1:16" x14ac:dyDescent="0.2">
      <c r="A91" s="24"/>
      <c r="B91" s="24"/>
      <c r="C91" s="25" t="s">
        <v>110</v>
      </c>
      <c r="D91" s="24"/>
      <c r="E91" s="24"/>
      <c r="F91" s="24"/>
      <c r="G91" s="24"/>
      <c r="H91" s="23" t="s">
        <v>12</v>
      </c>
    </row>
    <row r="92" spans="1:16" x14ac:dyDescent="0.2">
      <c r="A92" s="24"/>
      <c r="B92" s="24"/>
      <c r="C92" s="25" t="s">
        <v>11</v>
      </c>
      <c r="D92" s="24"/>
      <c r="E92" s="24" t="s">
        <v>12</v>
      </c>
      <c r="F92" s="26" t="s">
        <v>13</v>
      </c>
      <c r="G92" s="27">
        <v>0</v>
      </c>
      <c r="H92" s="23" t="s">
        <v>12</v>
      </c>
    </row>
    <row r="93" spans="1:16" x14ac:dyDescent="0.2">
      <c r="A93" s="24"/>
      <c r="B93" s="24"/>
      <c r="C93" s="28"/>
      <c r="D93" s="24"/>
      <c r="E93" s="24"/>
      <c r="F93" s="29"/>
      <c r="G93" s="29"/>
      <c r="H93" s="23" t="s">
        <v>12</v>
      </c>
    </row>
    <row r="94" spans="1:16" x14ac:dyDescent="0.2">
      <c r="A94" s="24"/>
      <c r="B94" s="24"/>
      <c r="C94" s="25" t="s">
        <v>111</v>
      </c>
      <c r="D94" s="24"/>
      <c r="E94" s="24"/>
      <c r="F94" s="29"/>
      <c r="G94" s="29"/>
      <c r="H94" s="23" t="s">
        <v>12</v>
      </c>
    </row>
    <row r="95" spans="1:16" x14ac:dyDescent="0.2">
      <c r="A95" s="24"/>
      <c r="B95" s="24"/>
      <c r="C95" s="25" t="s">
        <v>11</v>
      </c>
      <c r="D95" s="24"/>
      <c r="E95" s="24" t="s">
        <v>12</v>
      </c>
      <c r="F95" s="26" t="s">
        <v>13</v>
      </c>
      <c r="G95" s="27">
        <v>0</v>
      </c>
      <c r="H95" s="23" t="s">
        <v>12</v>
      </c>
    </row>
    <row r="96" spans="1:16" x14ac:dyDescent="0.2">
      <c r="A96" s="24"/>
      <c r="B96" s="32"/>
      <c r="C96" s="32"/>
      <c r="D96" s="25"/>
      <c r="E96" s="24"/>
      <c r="F96" s="32"/>
      <c r="G96" s="36"/>
      <c r="H96" s="23" t="s">
        <v>12</v>
      </c>
    </row>
    <row r="97" spans="1:9" x14ac:dyDescent="0.2">
      <c r="A97" s="36"/>
      <c r="B97" s="32"/>
      <c r="C97" s="32" t="s">
        <v>112</v>
      </c>
      <c r="D97" s="32"/>
      <c r="E97" s="36"/>
      <c r="F97" s="34">
        <v>588.12199237000004</v>
      </c>
      <c r="G97" s="35">
        <v>2.9742899999999999E-2</v>
      </c>
      <c r="H97" s="23" t="s">
        <v>12</v>
      </c>
    </row>
    <row r="98" spans="1:9" x14ac:dyDescent="0.2">
      <c r="A98" s="28"/>
      <c r="B98" s="28"/>
      <c r="C98" s="25" t="s">
        <v>113</v>
      </c>
      <c r="D98" s="29"/>
      <c r="E98" s="29"/>
      <c r="F98" s="30">
        <v>19773.527358929001</v>
      </c>
      <c r="G98" s="37">
        <v>1.0000000099999999</v>
      </c>
      <c r="H98" s="23" t="s">
        <v>12</v>
      </c>
    </row>
    <row r="99" spans="1:9" x14ac:dyDescent="0.2">
      <c r="A99" s="38"/>
      <c r="B99" s="38"/>
      <c r="C99" s="38"/>
      <c r="D99" s="39"/>
      <c r="E99" s="39"/>
      <c r="F99" s="39"/>
      <c r="G99" s="39"/>
    </row>
    <row r="100" spans="1:9" x14ac:dyDescent="0.2">
      <c r="A100" s="40"/>
      <c r="B100" s="41" t="s">
        <v>588</v>
      </c>
      <c r="C100" s="41"/>
      <c r="D100" s="41"/>
      <c r="E100" s="41"/>
      <c r="F100" s="41"/>
      <c r="G100" s="41"/>
      <c r="H100" s="41"/>
    </row>
    <row r="101" spans="1:9" x14ac:dyDescent="0.2">
      <c r="A101" s="40"/>
      <c r="B101" s="41" t="s">
        <v>589</v>
      </c>
      <c r="C101" s="41"/>
      <c r="D101" s="41"/>
      <c r="E101" s="41"/>
      <c r="F101" s="41"/>
      <c r="G101" s="41"/>
      <c r="H101" s="41"/>
    </row>
    <row r="102" spans="1:9" x14ac:dyDescent="0.2">
      <c r="A102" s="40"/>
      <c r="B102" s="41" t="s">
        <v>590</v>
      </c>
      <c r="C102" s="41"/>
      <c r="D102" s="41"/>
      <c r="E102" s="41"/>
      <c r="F102" s="41"/>
      <c r="G102" s="41"/>
      <c r="H102" s="41"/>
    </row>
    <row r="103" spans="1:9" x14ac:dyDescent="0.2">
      <c r="A103" s="40"/>
      <c r="B103" s="202" t="s">
        <v>728</v>
      </c>
      <c r="C103" s="41"/>
      <c r="D103" s="41"/>
      <c r="E103" s="41"/>
      <c r="F103" s="41"/>
      <c r="G103" s="41"/>
      <c r="H103" s="41"/>
      <c r="I103" s="152"/>
    </row>
    <row r="104" spans="1:9" x14ac:dyDescent="0.2">
      <c r="A104" s="40"/>
      <c r="B104" s="40"/>
      <c r="C104" s="40"/>
      <c r="D104" s="42"/>
      <c r="E104" s="42"/>
      <c r="F104" s="42"/>
      <c r="G104" s="42"/>
    </row>
    <row r="105" spans="1:9" x14ac:dyDescent="0.2">
      <c r="A105" s="40"/>
      <c r="B105" s="43" t="s">
        <v>114</v>
      </c>
      <c r="C105" s="44"/>
      <c r="D105" s="45"/>
      <c r="E105" s="46"/>
      <c r="F105" s="42"/>
      <c r="G105" s="42"/>
    </row>
    <row r="106" spans="1:9" ht="25.5" customHeight="1" x14ac:dyDescent="0.2">
      <c r="A106" s="40"/>
      <c r="B106" s="47" t="s">
        <v>115</v>
      </c>
      <c r="C106" s="48"/>
      <c r="D106" s="22" t="s">
        <v>610</v>
      </c>
      <c r="E106" s="46"/>
      <c r="F106" s="42"/>
      <c r="G106" s="42"/>
    </row>
    <row r="107" spans="1:9" x14ac:dyDescent="0.2">
      <c r="A107" s="40"/>
      <c r="B107" s="47" t="s">
        <v>117</v>
      </c>
      <c r="C107" s="48"/>
      <c r="D107" s="22" t="s">
        <v>116</v>
      </c>
      <c r="E107" s="46"/>
      <c r="F107" s="42"/>
      <c r="G107" s="42"/>
    </row>
    <row r="108" spans="1:9" x14ac:dyDescent="0.2">
      <c r="A108" s="40"/>
      <c r="B108" s="47" t="s">
        <v>118</v>
      </c>
      <c r="C108" s="48"/>
      <c r="D108" s="49" t="s">
        <v>12</v>
      </c>
      <c r="E108" s="46"/>
      <c r="F108" s="42"/>
      <c r="G108" s="42"/>
    </row>
    <row r="109" spans="1:9" x14ac:dyDescent="0.2">
      <c r="A109" s="50"/>
      <c r="B109" s="51" t="s">
        <v>12</v>
      </c>
      <c r="C109" s="51" t="s">
        <v>591</v>
      </c>
      <c r="D109" s="51" t="s">
        <v>119</v>
      </c>
      <c r="E109" s="50"/>
      <c r="F109" s="50"/>
      <c r="G109" s="50"/>
    </row>
    <row r="110" spans="1:9" x14ac:dyDescent="0.2">
      <c r="A110" s="50"/>
      <c r="B110" s="52" t="s">
        <v>120</v>
      </c>
      <c r="C110" s="53">
        <v>46022</v>
      </c>
      <c r="D110" s="53">
        <v>46053</v>
      </c>
      <c r="E110" s="50"/>
      <c r="F110" s="50"/>
      <c r="G110" s="50"/>
    </row>
    <row r="111" spans="1:9" x14ac:dyDescent="0.2">
      <c r="A111" s="54"/>
      <c r="B111" s="55" t="s">
        <v>121</v>
      </c>
      <c r="C111" s="56">
        <v>49.415100000000002</v>
      </c>
      <c r="D111" s="56">
        <v>49.494999999999997</v>
      </c>
      <c r="E111" s="54"/>
      <c r="F111" s="57"/>
      <c r="G111" s="58"/>
    </row>
    <row r="112" spans="1:9" x14ac:dyDescent="0.2">
      <c r="A112" s="54"/>
      <c r="B112" s="55" t="s">
        <v>592</v>
      </c>
      <c r="C112" s="56">
        <v>13.232100000000001</v>
      </c>
      <c r="D112" s="56">
        <v>13.055300000000001</v>
      </c>
      <c r="E112" s="54"/>
      <c r="F112" s="57"/>
      <c r="G112" s="58"/>
    </row>
    <row r="113" spans="1:19" x14ac:dyDescent="0.2">
      <c r="A113" s="54"/>
      <c r="B113" s="55" t="s">
        <v>122</v>
      </c>
      <c r="C113" s="56">
        <v>45.527799999999999</v>
      </c>
      <c r="D113" s="56">
        <v>45.585599999999999</v>
      </c>
      <c r="E113" s="54"/>
      <c r="F113" s="57"/>
      <c r="G113" s="58"/>
    </row>
    <row r="114" spans="1:19" x14ac:dyDescent="0.2">
      <c r="A114" s="54"/>
      <c r="B114" s="55" t="s">
        <v>593</v>
      </c>
      <c r="C114" s="56">
        <v>13.1248</v>
      </c>
      <c r="D114" s="56">
        <v>12.9442</v>
      </c>
      <c r="E114" s="54"/>
      <c r="F114" s="57"/>
      <c r="G114" s="58"/>
    </row>
    <row r="115" spans="1:19" x14ac:dyDescent="0.2">
      <c r="A115" s="54"/>
      <c r="B115" s="54"/>
      <c r="C115" s="54"/>
      <c r="D115" s="54"/>
      <c r="E115" s="54"/>
      <c r="F115" s="54"/>
      <c r="G115" s="54"/>
    </row>
    <row r="116" spans="1:19" x14ac:dyDescent="0.2">
      <c r="A116" s="54"/>
      <c r="B116" s="111" t="s">
        <v>594</v>
      </c>
      <c r="C116" s="112"/>
      <c r="D116" s="25" t="s">
        <v>12</v>
      </c>
      <c r="E116" s="54"/>
      <c r="F116" s="54"/>
      <c r="G116" s="54"/>
    </row>
    <row r="117" spans="1:19" x14ac:dyDescent="0.2">
      <c r="A117" s="54"/>
      <c r="B117" s="113" t="s">
        <v>120</v>
      </c>
      <c r="C117" s="114" t="s">
        <v>286</v>
      </c>
      <c r="D117" s="114" t="s">
        <v>287</v>
      </c>
      <c r="E117" s="54"/>
      <c r="F117" s="54"/>
      <c r="G117" s="54"/>
    </row>
    <row r="118" spans="1:19" x14ac:dyDescent="0.2">
      <c r="A118" s="54"/>
      <c r="B118" s="55" t="s">
        <v>592</v>
      </c>
      <c r="C118" s="115">
        <v>0.19800000000000001</v>
      </c>
      <c r="D118" s="115" t="s">
        <v>470</v>
      </c>
      <c r="E118" s="54"/>
      <c r="F118" s="57"/>
      <c r="G118" s="58"/>
    </row>
    <row r="119" spans="1:19" x14ac:dyDescent="0.2">
      <c r="A119" s="54"/>
      <c r="B119" s="55" t="s">
        <v>593</v>
      </c>
      <c r="C119" s="115">
        <v>0.19700000000000001</v>
      </c>
      <c r="D119" s="115">
        <v>0.19700000000000001</v>
      </c>
      <c r="E119" s="54"/>
      <c r="F119" s="57"/>
      <c r="G119" s="58"/>
    </row>
    <row r="120" spans="1:19" x14ac:dyDescent="0.2">
      <c r="A120" s="54"/>
      <c r="B120" s="116"/>
      <c r="C120" s="116"/>
      <c r="D120" s="117"/>
      <c r="E120" s="54"/>
      <c r="F120" s="57"/>
      <c r="G120" s="58"/>
    </row>
    <row r="121" spans="1:19" x14ac:dyDescent="0.2">
      <c r="A121" s="50"/>
      <c r="B121" s="47" t="s">
        <v>123</v>
      </c>
      <c r="C121" s="48"/>
      <c r="D121" s="22" t="s">
        <v>116</v>
      </c>
      <c r="E121" s="65"/>
      <c r="F121" s="50"/>
      <c r="G121" s="50"/>
    </row>
    <row r="122" spans="1:19" x14ac:dyDescent="0.2">
      <c r="A122" s="50"/>
      <c r="B122" s="47" t="s">
        <v>124</v>
      </c>
      <c r="C122" s="48"/>
      <c r="D122" s="22" t="s">
        <v>116</v>
      </c>
      <c r="E122" s="65"/>
      <c r="F122" s="50"/>
      <c r="G122" s="50"/>
    </row>
    <row r="123" spans="1:19" x14ac:dyDescent="0.2">
      <c r="A123" s="50"/>
      <c r="B123" s="47" t="s">
        <v>595</v>
      </c>
      <c r="C123" s="48"/>
      <c r="D123" s="22" t="s">
        <v>116</v>
      </c>
      <c r="E123" s="65"/>
      <c r="F123" s="50"/>
      <c r="G123" s="50"/>
    </row>
    <row r="124" spans="1:19" x14ac:dyDescent="0.2">
      <c r="A124" s="60"/>
      <c r="B124" s="60"/>
      <c r="C124" s="60"/>
      <c r="D124" s="60"/>
      <c r="E124" s="60"/>
      <c r="F124" s="60"/>
      <c r="G124" s="60"/>
      <c r="J124" s="20"/>
    </row>
    <row r="125" spans="1:19" s="67" customFormat="1" x14ac:dyDescent="0.2">
      <c r="B125" s="68" t="s">
        <v>596</v>
      </c>
      <c r="C125" s="69"/>
      <c r="D125" s="70"/>
      <c r="I125" s="17"/>
      <c r="J125" s="20"/>
      <c r="K125" s="17"/>
      <c r="L125" s="66"/>
      <c r="M125" s="66"/>
      <c r="N125" s="66"/>
      <c r="O125" s="71"/>
      <c r="R125" s="17"/>
      <c r="S125" s="17"/>
    </row>
    <row r="126" spans="1:19" s="67" customFormat="1" ht="25.5" x14ac:dyDescent="0.2">
      <c r="B126" s="72" t="s">
        <v>597</v>
      </c>
      <c r="C126" s="72"/>
      <c r="D126" s="73" t="s">
        <v>455</v>
      </c>
      <c r="I126" s="17"/>
      <c r="J126" s="20"/>
      <c r="K126" s="17"/>
      <c r="L126" s="66"/>
      <c r="M126" s="66"/>
      <c r="N126" s="66"/>
      <c r="O126" s="71"/>
      <c r="R126" s="17"/>
      <c r="S126" s="17"/>
    </row>
    <row r="127" spans="1:19" s="67" customFormat="1" x14ac:dyDescent="0.2">
      <c r="B127" s="61" t="s">
        <v>598</v>
      </c>
      <c r="C127" s="61"/>
      <c r="D127" s="74"/>
      <c r="I127" s="17"/>
      <c r="J127" s="20"/>
      <c r="K127" s="17"/>
      <c r="L127" s="66"/>
      <c r="M127" s="66"/>
      <c r="N127" s="66"/>
      <c r="O127" s="71"/>
      <c r="R127" s="17"/>
      <c r="S127" s="17"/>
    </row>
    <row r="128" spans="1:19" s="67" customFormat="1" x14ac:dyDescent="0.2">
      <c r="B128" s="61"/>
      <c r="C128" s="61"/>
      <c r="D128" s="75"/>
      <c r="I128" s="17"/>
      <c r="J128" s="20"/>
      <c r="K128" s="17"/>
      <c r="L128" s="66"/>
      <c r="M128" s="66"/>
      <c r="N128" s="66"/>
      <c r="O128" s="71"/>
      <c r="R128" s="17"/>
      <c r="S128" s="17"/>
    </row>
    <row r="129" spans="2:15" s="67" customFormat="1" x14ac:dyDescent="0.2">
      <c r="B129" s="61" t="s">
        <v>599</v>
      </c>
      <c r="C129" s="61"/>
      <c r="D129" s="76">
        <v>7.0382800423157166</v>
      </c>
      <c r="I129" s="17"/>
      <c r="J129" s="20"/>
      <c r="K129" s="17"/>
      <c r="L129" s="66"/>
      <c r="M129" s="66"/>
      <c r="N129" s="66"/>
      <c r="O129" s="71"/>
    </row>
    <row r="130" spans="2:15" s="67" customFormat="1" x14ac:dyDescent="0.2">
      <c r="B130" s="61"/>
      <c r="C130" s="61"/>
      <c r="D130" s="75"/>
      <c r="I130" s="17"/>
      <c r="J130" s="20"/>
      <c r="K130" s="17"/>
      <c r="L130" s="66"/>
      <c r="M130" s="66"/>
      <c r="N130" s="66"/>
      <c r="O130" s="71"/>
    </row>
    <row r="131" spans="2:15" s="67" customFormat="1" x14ac:dyDescent="0.2">
      <c r="B131" s="61" t="s">
        <v>600</v>
      </c>
      <c r="C131" s="61"/>
      <c r="D131" s="76">
        <v>2.3889530351832029</v>
      </c>
      <c r="I131" s="17"/>
      <c r="J131" s="20"/>
      <c r="K131" s="17"/>
      <c r="L131" s="66"/>
      <c r="M131" s="66"/>
      <c r="N131" s="66"/>
      <c r="O131" s="71"/>
    </row>
    <row r="132" spans="2:15" s="67" customFormat="1" x14ac:dyDescent="0.2">
      <c r="B132" s="61" t="s">
        <v>611</v>
      </c>
      <c r="C132" s="61"/>
      <c r="D132" s="76">
        <v>2.8832403562943876</v>
      </c>
      <c r="I132" s="17"/>
      <c r="J132" s="20"/>
      <c r="K132" s="17"/>
      <c r="L132" s="66"/>
      <c r="M132" s="66"/>
      <c r="N132" s="66"/>
      <c r="O132" s="71"/>
    </row>
    <row r="133" spans="2:15" s="67" customFormat="1" x14ac:dyDescent="0.2">
      <c r="B133" s="61"/>
      <c r="C133" s="61"/>
      <c r="D133" s="75"/>
      <c r="I133" s="17"/>
      <c r="J133" s="20"/>
      <c r="K133" s="17"/>
      <c r="L133" s="66"/>
      <c r="M133" s="66"/>
      <c r="N133" s="66"/>
      <c r="O133" s="71"/>
    </row>
    <row r="134" spans="2:15" s="67" customFormat="1" x14ac:dyDescent="0.2">
      <c r="B134" s="61" t="s">
        <v>602</v>
      </c>
      <c r="C134" s="61"/>
      <c r="D134" s="78" t="s">
        <v>722</v>
      </c>
      <c r="I134" s="17"/>
      <c r="J134" s="20"/>
      <c r="K134" s="66"/>
      <c r="L134" s="66"/>
      <c r="M134" s="66"/>
      <c r="N134" s="66"/>
      <c r="O134" s="71"/>
    </row>
    <row r="135" spans="2:15" s="67" customFormat="1" x14ac:dyDescent="0.2">
      <c r="B135" s="79" t="s">
        <v>603</v>
      </c>
      <c r="C135" s="80"/>
      <c r="D135" s="81"/>
      <c r="I135" s="17"/>
      <c r="J135" s="20"/>
      <c r="K135" s="17"/>
      <c r="L135" s="66"/>
      <c r="M135" s="66"/>
      <c r="N135" s="66"/>
      <c r="O135" s="71"/>
    </row>
    <row r="136" spans="2:15" x14ac:dyDescent="0.2">
      <c r="J136" s="20"/>
    </row>
    <row r="137" spans="2:15" ht="13.5" x14ac:dyDescent="0.2">
      <c r="B137" s="203" t="s">
        <v>723</v>
      </c>
      <c r="C137" s="203"/>
      <c r="D137" s="203"/>
      <c r="E137" s="203"/>
      <c r="F137" s="203"/>
      <c r="G137" s="203"/>
      <c r="H137" s="203"/>
    </row>
    <row r="138" spans="2:15" ht="13.5" x14ac:dyDescent="0.2">
      <c r="B138" s="204"/>
      <c r="C138" s="204"/>
      <c r="D138" s="204"/>
      <c r="E138" s="204"/>
      <c r="F138" s="204"/>
      <c r="G138" s="204"/>
      <c r="H138" s="204"/>
      <c r="J138" s="66"/>
      <c r="K138" s="66"/>
      <c r="L138" s="66"/>
      <c r="M138" s="66"/>
      <c r="N138" s="66"/>
      <c r="O138" s="66"/>
    </row>
    <row r="139" spans="2:15" ht="13.5" x14ac:dyDescent="0.25">
      <c r="B139" s="205" t="s">
        <v>612</v>
      </c>
      <c r="C139" s="205" t="s">
        <v>613</v>
      </c>
      <c r="D139" s="206" t="s">
        <v>614</v>
      </c>
      <c r="E139" s="207"/>
      <c r="F139" s="208"/>
      <c r="G139" s="209" t="s">
        <v>615</v>
      </c>
      <c r="H139" s="210"/>
      <c r="J139" s="66"/>
      <c r="K139" s="66"/>
      <c r="L139" s="66"/>
      <c r="M139" s="66"/>
      <c r="N139" s="66"/>
      <c r="O139" s="66"/>
    </row>
    <row r="140" spans="2:15" ht="27" x14ac:dyDescent="0.25">
      <c r="B140" s="101" t="s">
        <v>620</v>
      </c>
      <c r="C140" s="99" t="s">
        <v>653</v>
      </c>
      <c r="D140" s="211">
        <v>0</v>
      </c>
      <c r="E140" s="212"/>
      <c r="F140" s="213"/>
      <c r="G140" s="211">
        <v>0</v>
      </c>
      <c r="H140" s="213"/>
      <c r="J140" s="66"/>
      <c r="K140" s="66"/>
      <c r="L140" s="66"/>
      <c r="M140" s="66"/>
      <c r="N140" s="66"/>
      <c r="O140" s="66"/>
    </row>
    <row r="141" spans="2:15" ht="13.5" x14ac:dyDescent="0.25">
      <c r="B141" s="101" t="s">
        <v>616</v>
      </c>
      <c r="C141" s="99" t="s">
        <v>654</v>
      </c>
      <c r="D141" s="211">
        <v>0</v>
      </c>
      <c r="E141" s="212"/>
      <c r="F141" s="213"/>
      <c r="G141" s="211">
        <v>0</v>
      </c>
      <c r="H141" s="213"/>
      <c r="J141" s="66"/>
      <c r="K141" s="66"/>
      <c r="L141" s="66"/>
      <c r="M141" s="66"/>
      <c r="N141" s="66"/>
      <c r="O141" s="66"/>
    </row>
    <row r="142" spans="2:15" ht="27" x14ac:dyDescent="0.25">
      <c r="B142" s="101" t="s">
        <v>655</v>
      </c>
      <c r="C142" s="99" t="s">
        <v>656</v>
      </c>
      <c r="D142" s="211">
        <v>0</v>
      </c>
      <c r="E142" s="212"/>
      <c r="F142" s="213"/>
      <c r="G142" s="211">
        <v>0</v>
      </c>
      <c r="H142" s="213"/>
      <c r="J142" s="66"/>
      <c r="K142" s="66"/>
      <c r="L142" s="66"/>
      <c r="M142" s="66"/>
      <c r="N142" s="66"/>
      <c r="O142" s="66"/>
    </row>
    <row r="143" spans="2:15" ht="13.5" x14ac:dyDescent="0.25">
      <c r="B143" s="101" t="s">
        <v>618</v>
      </c>
      <c r="C143" s="99" t="s">
        <v>657</v>
      </c>
      <c r="D143" s="100">
        <v>0</v>
      </c>
      <c r="E143" s="100"/>
      <c r="F143" s="100"/>
      <c r="G143" s="100">
        <v>0</v>
      </c>
      <c r="H143" s="100"/>
      <c r="J143" s="66"/>
      <c r="K143" s="66"/>
      <c r="L143" s="66"/>
      <c r="M143" s="66"/>
      <c r="N143" s="66"/>
      <c r="O143" s="66"/>
    </row>
    <row r="144" spans="2:15" ht="13.5" x14ac:dyDescent="0.25">
      <c r="B144" s="187"/>
      <c r="C144" s="187"/>
      <c r="D144" s="214"/>
      <c r="E144" s="214"/>
      <c r="F144" s="214"/>
      <c r="G144" s="214"/>
      <c r="H144" s="214"/>
      <c r="J144" s="66"/>
      <c r="K144" s="66"/>
      <c r="L144" s="66"/>
      <c r="M144" s="66"/>
      <c r="N144" s="66"/>
      <c r="O144" s="66"/>
    </row>
    <row r="145" spans="2:15" ht="13.5" x14ac:dyDescent="0.25">
      <c r="B145" s="215" t="s">
        <v>622</v>
      </c>
      <c r="C145" s="215"/>
      <c r="D145" s="215"/>
      <c r="E145" s="215"/>
      <c r="F145" s="215"/>
      <c r="G145" s="215"/>
      <c r="H145" s="215"/>
      <c r="J145" s="66"/>
      <c r="K145" s="66"/>
      <c r="L145" s="66"/>
      <c r="M145" s="66"/>
      <c r="N145" s="66"/>
      <c r="O145" s="66"/>
    </row>
    <row r="146" spans="2:15" ht="13.5" x14ac:dyDescent="0.2">
      <c r="B146" s="96" t="s">
        <v>612</v>
      </c>
      <c r="C146" s="96" t="s">
        <v>613</v>
      </c>
      <c r="D146" s="96" t="s">
        <v>658</v>
      </c>
      <c r="E146" s="96"/>
      <c r="F146" s="96"/>
      <c r="G146" s="96"/>
      <c r="H146" s="95" t="s">
        <v>659</v>
      </c>
      <c r="I146" s="95" t="s">
        <v>660</v>
      </c>
      <c r="J146" s="95" t="s">
        <v>661</v>
      </c>
      <c r="K146" s="66"/>
      <c r="L146" s="66"/>
      <c r="M146" s="66"/>
      <c r="N146" s="66"/>
      <c r="O146" s="66"/>
    </row>
    <row r="147" spans="2:15" ht="94.5" x14ac:dyDescent="0.2">
      <c r="B147" s="96"/>
      <c r="C147" s="96"/>
      <c r="D147" s="104" t="s">
        <v>662</v>
      </c>
      <c r="E147" s="104" t="s">
        <v>663</v>
      </c>
      <c r="F147" s="104" t="s">
        <v>664</v>
      </c>
      <c r="G147" s="104" t="s">
        <v>665</v>
      </c>
      <c r="H147" s="95"/>
      <c r="I147" s="95"/>
      <c r="J147" s="95"/>
      <c r="K147" s="66"/>
      <c r="L147" s="66"/>
      <c r="M147" s="66"/>
      <c r="N147" s="66"/>
      <c r="O147" s="66"/>
    </row>
    <row r="148" spans="2:15" ht="27" x14ac:dyDescent="0.25">
      <c r="B148" s="101" t="s">
        <v>620</v>
      </c>
      <c r="C148" s="99" t="s">
        <v>653</v>
      </c>
      <c r="D148" s="105">
        <v>3000</v>
      </c>
      <c r="E148" s="105">
        <v>198.60410960000002</v>
      </c>
      <c r="F148" s="216">
        <v>72.152053199999997</v>
      </c>
      <c r="G148" s="217">
        <v>3270.7561627999999</v>
      </c>
      <c r="H148" s="2">
        <v>1452.6372699999999</v>
      </c>
      <c r="I148" s="2">
        <f>2499839/10^5</f>
        <v>24.998390000000001</v>
      </c>
      <c r="J148" s="2">
        <f>H148+I148</f>
        <v>1477.6356599999999</v>
      </c>
      <c r="K148" s="66"/>
      <c r="L148" s="66"/>
      <c r="M148" s="66"/>
      <c r="N148" s="66"/>
      <c r="O148" s="66"/>
    </row>
    <row r="149" spans="2:15" ht="13.5" x14ac:dyDescent="0.25">
      <c r="B149" s="101" t="s">
        <v>616</v>
      </c>
      <c r="C149" s="99" t="s">
        <v>654</v>
      </c>
      <c r="D149" s="105">
        <v>500</v>
      </c>
      <c r="E149" s="105">
        <v>33.283561599999999</v>
      </c>
      <c r="F149" s="216">
        <v>12.091777499999999</v>
      </c>
      <c r="G149" s="217">
        <f>D149+E149+F149</f>
        <v>545.37533910000002</v>
      </c>
      <c r="H149" s="2">
        <v>242.22076999999999</v>
      </c>
      <c r="I149" s="2">
        <f>416840/10^5</f>
        <v>4.1684000000000001</v>
      </c>
      <c r="J149" s="2">
        <f>H149+I149</f>
        <v>246.38916999999998</v>
      </c>
      <c r="K149" s="66"/>
      <c r="L149" s="66"/>
      <c r="M149" s="66"/>
      <c r="N149" s="66"/>
      <c r="O149" s="66"/>
    </row>
    <row r="150" spans="2:15" ht="27" x14ac:dyDescent="0.25">
      <c r="B150" s="101" t="s">
        <v>655</v>
      </c>
      <c r="C150" s="99" t="s">
        <v>666</v>
      </c>
      <c r="D150" s="105">
        <v>2000</v>
      </c>
      <c r="E150" s="105">
        <v>39.762295099999996</v>
      </c>
      <c r="F150" s="216">
        <v>64.029485721917808</v>
      </c>
      <c r="G150" s="217">
        <v>2103.7917808219199</v>
      </c>
      <c r="H150" s="2">
        <v>933.64715000000001</v>
      </c>
      <c r="I150" s="2">
        <f>1606686/10^5</f>
        <v>16.066859999999998</v>
      </c>
      <c r="J150" s="2">
        <f>H150+I150</f>
        <v>949.71401000000003</v>
      </c>
      <c r="K150" s="66"/>
      <c r="L150" s="66"/>
      <c r="M150" s="66"/>
      <c r="N150" s="66"/>
      <c r="O150" s="66"/>
    </row>
    <row r="151" spans="2:15" ht="13.5" x14ac:dyDescent="0.25">
      <c r="B151" s="101" t="s">
        <v>618</v>
      </c>
      <c r="C151" s="99" t="s">
        <v>657</v>
      </c>
      <c r="D151" s="105">
        <v>1882.78</v>
      </c>
      <c r="E151" s="105">
        <v>137.066384</v>
      </c>
      <c r="F151" s="216">
        <v>34.266601500000007</v>
      </c>
      <c r="G151" s="217">
        <v>2054.1129854999999</v>
      </c>
      <c r="H151" s="2">
        <v>916.65184999999997</v>
      </c>
      <c r="I151" s="2">
        <f>1577458/10^5</f>
        <v>15.77458</v>
      </c>
      <c r="J151" s="2">
        <f>H151+I151</f>
        <v>932.42642999999998</v>
      </c>
      <c r="K151" s="66"/>
      <c r="L151" s="66"/>
      <c r="M151" s="66"/>
      <c r="N151" s="66"/>
      <c r="O151" s="66"/>
    </row>
    <row r="152" spans="2:15" ht="13.5" x14ac:dyDescent="0.25">
      <c r="B152" s="187"/>
      <c r="C152" s="188"/>
      <c r="D152" s="218"/>
      <c r="E152" s="218"/>
      <c r="F152" s="5"/>
      <c r="G152" s="190"/>
      <c r="H152" s="3"/>
      <c r="J152" s="20"/>
      <c r="K152" s="66"/>
      <c r="L152" s="66"/>
      <c r="M152" s="66"/>
      <c r="N152" s="66"/>
      <c r="O152" s="66"/>
    </row>
    <row r="153" spans="2:15" ht="39" customHeight="1" x14ac:dyDescent="0.2">
      <c r="B153" s="219" t="s">
        <v>667</v>
      </c>
      <c r="C153" s="219"/>
      <c r="D153" s="219"/>
      <c r="E153" s="219"/>
      <c r="F153" s="219"/>
      <c r="G153" s="219"/>
      <c r="H153" s="219"/>
      <c r="I153" s="219"/>
      <c r="J153" s="20"/>
      <c r="K153" s="66"/>
      <c r="L153" s="66"/>
      <c r="M153" s="66"/>
      <c r="N153" s="66"/>
      <c r="O153" s="66"/>
    </row>
    <row r="154" spans="2:15" x14ac:dyDescent="0.2">
      <c r="B154" s="66"/>
      <c r="C154" s="66"/>
      <c r="D154" s="66"/>
      <c r="E154" s="66"/>
      <c r="F154" s="66"/>
      <c r="G154" s="66"/>
      <c r="H154" s="66"/>
      <c r="J154" s="20"/>
      <c r="K154" s="66"/>
      <c r="L154" s="66"/>
      <c r="M154" s="66"/>
      <c r="N154" s="66"/>
      <c r="O154" s="66"/>
    </row>
    <row r="155" spans="2:15" ht="13.5" x14ac:dyDescent="0.25">
      <c r="B155" s="108" t="s">
        <v>642</v>
      </c>
      <c r="C155" s="66"/>
      <c r="D155" s="66"/>
      <c r="E155" s="66"/>
      <c r="F155" s="66"/>
      <c r="G155" s="66"/>
      <c r="H155" s="66"/>
      <c r="J155" s="20"/>
      <c r="K155" s="66"/>
      <c r="L155" s="66"/>
      <c r="M155" s="66"/>
      <c r="N155" s="66"/>
      <c r="O155" s="66"/>
    </row>
    <row r="156" spans="2:15" x14ac:dyDescent="0.2">
      <c r="B156" s="66"/>
      <c r="C156" s="66"/>
      <c r="D156" s="66"/>
      <c r="E156" s="66"/>
      <c r="F156" s="66"/>
      <c r="G156" s="66"/>
      <c r="H156" s="66"/>
      <c r="I156" s="66"/>
      <c r="J156" s="20"/>
      <c r="K156" s="66"/>
      <c r="L156" s="66"/>
      <c r="M156" s="66"/>
      <c r="N156" s="66"/>
      <c r="O156" s="66"/>
    </row>
    <row r="157" spans="2:15" x14ac:dyDescent="0.2">
      <c r="B157" s="109" t="s">
        <v>643</v>
      </c>
      <c r="C157" s="66"/>
      <c r="D157" s="66"/>
      <c r="E157" s="66"/>
      <c r="F157" s="66"/>
      <c r="G157" s="66"/>
      <c r="H157" s="66"/>
      <c r="I157" s="66"/>
      <c r="J157" s="20"/>
      <c r="K157" s="66"/>
      <c r="L157" s="66"/>
      <c r="M157" s="66"/>
      <c r="N157" s="66"/>
      <c r="O157" s="66"/>
    </row>
    <row r="158" spans="2:15" x14ac:dyDescent="0.2">
      <c r="B158" s="66"/>
      <c r="C158" s="66"/>
      <c r="D158" s="66"/>
      <c r="E158" s="66"/>
      <c r="F158" s="66"/>
      <c r="G158" s="66"/>
      <c r="H158" s="66"/>
      <c r="I158" s="66"/>
      <c r="J158" s="20"/>
      <c r="K158" s="66"/>
      <c r="L158" s="66"/>
      <c r="M158" s="66"/>
      <c r="N158" s="66"/>
      <c r="O158" s="66"/>
    </row>
    <row r="159" spans="2:15" x14ac:dyDescent="0.2">
      <c r="B159" s="109" t="s">
        <v>644</v>
      </c>
      <c r="C159" s="66"/>
      <c r="D159" s="66"/>
      <c r="E159" s="66"/>
      <c r="F159" s="66"/>
      <c r="G159" s="66"/>
      <c r="H159" s="66"/>
      <c r="I159" s="66"/>
      <c r="J159" s="20"/>
      <c r="K159" s="66"/>
      <c r="L159" s="66"/>
      <c r="M159" s="66"/>
      <c r="N159" s="66"/>
      <c r="O159" s="66"/>
    </row>
    <row r="160" spans="2:15" x14ac:dyDescent="0.2">
      <c r="I160" s="66"/>
      <c r="J160" s="20"/>
      <c r="K160" s="66"/>
      <c r="L160" s="66"/>
      <c r="M160" s="66"/>
      <c r="N160" s="66"/>
      <c r="O160" s="66"/>
    </row>
    <row r="161" spans="2:15" x14ac:dyDescent="0.2">
      <c r="B161" s="109" t="s">
        <v>645</v>
      </c>
      <c r="J161" s="20"/>
      <c r="K161" s="66"/>
      <c r="L161" s="66"/>
      <c r="M161" s="66"/>
      <c r="N161" s="66"/>
      <c r="O161" s="66"/>
    </row>
    <row r="162" spans="2:15" x14ac:dyDescent="0.2">
      <c r="I162" s="66"/>
      <c r="J162" s="20"/>
      <c r="K162" s="66"/>
      <c r="L162" s="66"/>
      <c r="M162" s="66"/>
      <c r="N162" s="66"/>
      <c r="O162" s="66"/>
    </row>
    <row r="163" spans="2:15" x14ac:dyDescent="0.2">
      <c r="B163" s="83" t="s">
        <v>604</v>
      </c>
    </row>
    <row r="165" spans="2:15" ht="153.75" customHeight="1" x14ac:dyDescent="0.2"/>
    <row r="168" spans="2:15" x14ac:dyDescent="0.2">
      <c r="B168" s="83" t="s">
        <v>605</v>
      </c>
      <c r="C168" s="84"/>
      <c r="D168" s="83"/>
    </row>
    <row r="169" spans="2:15" x14ac:dyDescent="0.2">
      <c r="B169" s="83" t="s">
        <v>668</v>
      </c>
      <c r="D169" s="83"/>
    </row>
    <row r="170" spans="2:15" ht="165" customHeight="1" x14ac:dyDescent="0.2"/>
    <row r="172" spans="2:15" x14ac:dyDescent="0.2">
      <c r="J172" s="20"/>
    </row>
    <row r="176" spans="2:15" ht="13.9" customHeight="1" x14ac:dyDescent="0.2"/>
    <row r="177" s="17" customFormat="1" ht="13.9" customHeight="1" x14ac:dyDescent="0.2"/>
    <row r="178" s="17" customFormat="1" ht="13.9" customHeight="1" x14ac:dyDescent="0.2"/>
    <row r="179" s="17" customFormat="1" ht="12.75" customHeight="1" x14ac:dyDescent="0.2"/>
    <row r="180" s="17" customFormat="1" ht="12.75" customHeight="1" x14ac:dyDescent="0.2"/>
    <row r="181" s="17" customFormat="1" ht="12.75" customHeight="1" x14ac:dyDescent="0.2"/>
    <row r="182" s="17" customFormat="1" ht="12.75" customHeight="1" x14ac:dyDescent="0.2"/>
    <row r="183" s="17" customFormat="1" ht="12.75" customHeight="1" x14ac:dyDescent="0.2"/>
  </sheetData>
  <mergeCells count="47">
    <mergeCell ref="I146:I147"/>
    <mergeCell ref="J146:J147"/>
    <mergeCell ref="B153:I153"/>
    <mergeCell ref="B103:H103"/>
    <mergeCell ref="D144:F144"/>
    <mergeCell ref="G144:H144"/>
    <mergeCell ref="B145:H145"/>
    <mergeCell ref="B146:B147"/>
    <mergeCell ref="C146:C147"/>
    <mergeCell ref="D146:G146"/>
    <mergeCell ref="H146:H147"/>
    <mergeCell ref="D141:F141"/>
    <mergeCell ref="G141:H141"/>
    <mergeCell ref="D142:F142"/>
    <mergeCell ref="G142:H142"/>
    <mergeCell ref="D143:F143"/>
    <mergeCell ref="G143:H143"/>
    <mergeCell ref="B135:D135"/>
    <mergeCell ref="B137:H137"/>
    <mergeCell ref="D139:F139"/>
    <mergeCell ref="G139:H139"/>
    <mergeCell ref="D140:F140"/>
    <mergeCell ref="G140:H140"/>
    <mergeCell ref="B130:C130"/>
    <mergeCell ref="B131:C131"/>
    <mergeCell ref="B132:C132"/>
    <mergeCell ref="B133:C133"/>
    <mergeCell ref="B134:C134"/>
    <mergeCell ref="B125:D125"/>
    <mergeCell ref="B126:C126"/>
    <mergeCell ref="B127:C127"/>
    <mergeCell ref="B128:C128"/>
    <mergeCell ref="B129:C129"/>
    <mergeCell ref="A1:H1"/>
    <mergeCell ref="A2:H2"/>
    <mergeCell ref="A3:H3"/>
    <mergeCell ref="B100:H100"/>
    <mergeCell ref="B101:H101"/>
    <mergeCell ref="B121:C121"/>
    <mergeCell ref="B122:C122"/>
    <mergeCell ref="B123:C123"/>
    <mergeCell ref="B116:C116"/>
    <mergeCell ref="B102:H102"/>
    <mergeCell ref="B105:D105"/>
    <mergeCell ref="B106:C106"/>
    <mergeCell ref="B107:C107"/>
    <mergeCell ref="B108:C108"/>
  </mergeCells>
  <hyperlinks>
    <hyperlink ref="I1" location="Index!B2" display="Index" xr:uid="{A1FEDD81-1D5D-4719-B561-D6E2DFE4873F}"/>
    <hyperlink ref="B157" r:id="rId1" xr:uid="{029D9F19-F3D2-4DEB-8F6F-F0B077A9FFB6}"/>
    <hyperlink ref="B159" r:id="rId2" xr:uid="{A29B8519-DCCC-4CA0-A5F0-EA1E03544C9D}"/>
    <hyperlink ref="B161" r:id="rId3" xr:uid="{28197231-FDE2-4B2A-A346-2A719A0272D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40177-81D1-4969-AD52-02C46E061558}">
  <sheetPr>
    <outlinePr summaryBelow="0" summaryRight="0"/>
  </sheetPr>
  <dimension ref="A1:Q213"/>
  <sheetViews>
    <sheetView showGridLines="0" workbookViewId="0">
      <selection sqref="A1:H1"/>
    </sheetView>
  </sheetViews>
  <sheetFormatPr defaultRowHeight="12.75" x14ac:dyDescent="0.2"/>
  <cols>
    <col min="1" max="1" width="5.85546875" style="17" bestFit="1" customWidth="1"/>
    <col min="2" max="2" width="21.140625" style="17" customWidth="1"/>
    <col min="3" max="3" width="46.5703125" style="17" customWidth="1"/>
    <col min="4" max="4" width="17.85546875" style="17" customWidth="1"/>
    <col min="5" max="5" width="11" style="17" customWidth="1"/>
    <col min="6" max="6" width="12.7109375" style="17" customWidth="1"/>
    <col min="7" max="7" width="15.85546875" style="17" customWidth="1"/>
    <col min="8" max="8" width="10.28515625" style="17" customWidth="1"/>
    <col min="9" max="9" width="11.28515625" style="17" customWidth="1"/>
    <col min="10" max="16384" width="9.140625" style="17"/>
  </cols>
  <sheetData>
    <row r="1" spans="1:9" ht="15" x14ac:dyDescent="0.2">
      <c r="A1" s="16" t="s">
        <v>0</v>
      </c>
      <c r="B1" s="16"/>
      <c r="C1" s="16"/>
      <c r="D1" s="16"/>
      <c r="E1" s="16"/>
      <c r="F1" s="16"/>
      <c r="G1" s="16"/>
      <c r="H1" s="16"/>
      <c r="I1" s="1" t="s">
        <v>585</v>
      </c>
    </row>
    <row r="2" spans="1:9" ht="15" x14ac:dyDescent="0.2">
      <c r="A2" s="16" t="s">
        <v>471</v>
      </c>
      <c r="B2" s="16"/>
      <c r="C2" s="16"/>
      <c r="D2" s="16"/>
      <c r="E2" s="16"/>
      <c r="F2" s="16"/>
      <c r="G2" s="16"/>
      <c r="H2" s="16"/>
    </row>
    <row r="3" spans="1:9" ht="15" x14ac:dyDescent="0.2">
      <c r="A3" s="16" t="s">
        <v>729</v>
      </c>
      <c r="B3" s="16"/>
      <c r="C3" s="16"/>
      <c r="D3" s="16"/>
      <c r="E3" s="16"/>
      <c r="F3" s="16"/>
      <c r="G3" s="16"/>
      <c r="H3" s="16"/>
    </row>
    <row r="4" spans="1:9" s="20" customFormat="1" ht="30" x14ac:dyDescent="0.2">
      <c r="A4" s="18" t="s">
        <v>2</v>
      </c>
      <c r="B4" s="18" t="s">
        <v>3</v>
      </c>
      <c r="C4" s="18" t="s">
        <v>4</v>
      </c>
      <c r="D4" s="18" t="s">
        <v>5</v>
      </c>
      <c r="E4" s="18" t="s">
        <v>6</v>
      </c>
      <c r="F4" s="18" t="s">
        <v>7</v>
      </c>
      <c r="G4" s="18" t="s">
        <v>8</v>
      </c>
      <c r="H4" s="19" t="s">
        <v>584</v>
      </c>
    </row>
    <row r="5" spans="1:9" x14ac:dyDescent="0.2">
      <c r="A5" s="21"/>
      <c r="B5" s="21"/>
      <c r="C5" s="22" t="s">
        <v>9</v>
      </c>
      <c r="D5" s="21"/>
      <c r="E5" s="21"/>
      <c r="F5" s="21"/>
      <c r="G5" s="21"/>
      <c r="H5" s="23" t="s">
        <v>12</v>
      </c>
    </row>
    <row r="6" spans="1:9" x14ac:dyDescent="0.2">
      <c r="A6" s="21"/>
      <c r="B6" s="21"/>
      <c r="C6" s="22" t="s">
        <v>10</v>
      </c>
      <c r="D6" s="21"/>
      <c r="E6" s="21"/>
      <c r="F6" s="21"/>
      <c r="G6" s="21"/>
      <c r="H6" s="23" t="s">
        <v>12</v>
      </c>
    </row>
    <row r="7" spans="1:9" x14ac:dyDescent="0.2">
      <c r="A7" s="24"/>
      <c r="B7" s="24"/>
      <c r="C7" s="25" t="s">
        <v>11</v>
      </c>
      <c r="D7" s="24"/>
      <c r="E7" s="24" t="s">
        <v>12</v>
      </c>
      <c r="F7" s="26" t="s">
        <v>13</v>
      </c>
      <c r="G7" s="27">
        <v>0</v>
      </c>
      <c r="H7" s="23" t="s">
        <v>12</v>
      </c>
    </row>
    <row r="8" spans="1:9" x14ac:dyDescent="0.2">
      <c r="A8" s="24"/>
      <c r="B8" s="24"/>
      <c r="C8" s="28"/>
      <c r="D8" s="24"/>
      <c r="E8" s="24"/>
      <c r="F8" s="29"/>
      <c r="G8" s="29"/>
      <c r="H8" s="23" t="s">
        <v>12</v>
      </c>
    </row>
    <row r="9" spans="1:9" x14ac:dyDescent="0.2">
      <c r="A9" s="24"/>
      <c r="B9" s="24"/>
      <c r="C9" s="25" t="s">
        <v>14</v>
      </c>
      <c r="D9" s="24"/>
      <c r="E9" s="24"/>
      <c r="F9" s="24"/>
      <c r="G9" s="24"/>
      <c r="H9" s="23" t="s">
        <v>12</v>
      </c>
    </row>
    <row r="10" spans="1:9" x14ac:dyDescent="0.2">
      <c r="A10" s="24"/>
      <c r="B10" s="24"/>
      <c r="C10" s="25" t="s">
        <v>11</v>
      </c>
      <c r="D10" s="24"/>
      <c r="E10" s="24" t="s">
        <v>12</v>
      </c>
      <c r="F10" s="26" t="s">
        <v>13</v>
      </c>
      <c r="G10" s="27">
        <v>0</v>
      </c>
      <c r="H10" s="23" t="s">
        <v>12</v>
      </c>
    </row>
    <row r="11" spans="1:9" x14ac:dyDescent="0.2">
      <c r="A11" s="24"/>
      <c r="B11" s="24"/>
      <c r="C11" s="28"/>
      <c r="D11" s="24"/>
      <c r="E11" s="24"/>
      <c r="F11" s="29"/>
      <c r="G11" s="29"/>
      <c r="H11" s="23" t="s">
        <v>12</v>
      </c>
    </row>
    <row r="12" spans="1:9" x14ac:dyDescent="0.2">
      <c r="A12" s="24"/>
      <c r="B12" s="24"/>
      <c r="C12" s="25" t="s">
        <v>15</v>
      </c>
      <c r="D12" s="24"/>
      <c r="E12" s="24"/>
      <c r="F12" s="24"/>
      <c r="G12" s="24"/>
      <c r="H12" s="23" t="s">
        <v>12</v>
      </c>
    </row>
    <row r="13" spans="1:9" x14ac:dyDescent="0.2">
      <c r="A13" s="24"/>
      <c r="B13" s="24"/>
      <c r="C13" s="25" t="s">
        <v>11</v>
      </c>
      <c r="D13" s="24"/>
      <c r="E13" s="24" t="s">
        <v>12</v>
      </c>
      <c r="F13" s="26" t="s">
        <v>13</v>
      </c>
      <c r="G13" s="27">
        <v>0</v>
      </c>
      <c r="H13" s="23" t="s">
        <v>12</v>
      </c>
    </row>
    <row r="14" spans="1:9" x14ac:dyDescent="0.2">
      <c r="A14" s="24"/>
      <c r="B14" s="24"/>
      <c r="C14" s="28"/>
      <c r="D14" s="24"/>
      <c r="E14" s="24"/>
      <c r="F14" s="29"/>
      <c r="G14" s="29"/>
      <c r="H14" s="23" t="s">
        <v>12</v>
      </c>
    </row>
    <row r="15" spans="1:9" x14ac:dyDescent="0.2">
      <c r="A15" s="24"/>
      <c r="B15" s="24"/>
      <c r="C15" s="25" t="s">
        <v>16</v>
      </c>
      <c r="D15" s="24"/>
      <c r="E15" s="24"/>
      <c r="F15" s="24"/>
      <c r="G15" s="24"/>
      <c r="H15" s="23" t="s">
        <v>12</v>
      </c>
    </row>
    <row r="16" spans="1:9" x14ac:dyDescent="0.2">
      <c r="A16" s="24"/>
      <c r="B16" s="24"/>
      <c r="C16" s="25" t="s">
        <v>11</v>
      </c>
      <c r="D16" s="24"/>
      <c r="E16" s="24" t="s">
        <v>12</v>
      </c>
      <c r="F16" s="26" t="s">
        <v>13</v>
      </c>
      <c r="G16" s="27">
        <v>0</v>
      </c>
      <c r="H16" s="23" t="s">
        <v>12</v>
      </c>
    </row>
    <row r="17" spans="1:8" x14ac:dyDescent="0.2">
      <c r="A17" s="24"/>
      <c r="B17" s="24"/>
      <c r="C17" s="28"/>
      <c r="D17" s="24"/>
      <c r="E17" s="24"/>
      <c r="F17" s="29"/>
      <c r="G17" s="29"/>
      <c r="H17" s="23" t="s">
        <v>12</v>
      </c>
    </row>
    <row r="18" spans="1:8" x14ac:dyDescent="0.2">
      <c r="A18" s="24"/>
      <c r="B18" s="24"/>
      <c r="C18" s="25" t="s">
        <v>17</v>
      </c>
      <c r="D18" s="24"/>
      <c r="E18" s="24"/>
      <c r="F18" s="29"/>
      <c r="G18" s="29"/>
      <c r="H18" s="23" t="s">
        <v>12</v>
      </c>
    </row>
    <row r="19" spans="1:8" x14ac:dyDescent="0.2">
      <c r="A19" s="24"/>
      <c r="B19" s="24"/>
      <c r="C19" s="25" t="s">
        <v>11</v>
      </c>
      <c r="D19" s="24"/>
      <c r="E19" s="24" t="s">
        <v>12</v>
      </c>
      <c r="F19" s="26" t="s">
        <v>13</v>
      </c>
      <c r="G19" s="27">
        <v>0</v>
      </c>
      <c r="H19" s="23" t="s">
        <v>12</v>
      </c>
    </row>
    <row r="20" spans="1:8" x14ac:dyDescent="0.2">
      <c r="A20" s="24"/>
      <c r="B20" s="24"/>
      <c r="C20" s="28"/>
      <c r="D20" s="24"/>
      <c r="E20" s="24"/>
      <c r="F20" s="29"/>
      <c r="G20" s="29"/>
      <c r="H20" s="23" t="s">
        <v>12</v>
      </c>
    </row>
    <row r="21" spans="1:8" x14ac:dyDescent="0.2">
      <c r="A21" s="24"/>
      <c r="B21" s="24"/>
      <c r="C21" s="25" t="s">
        <v>18</v>
      </c>
      <c r="D21" s="24"/>
      <c r="E21" s="24"/>
      <c r="F21" s="29"/>
      <c r="G21" s="29"/>
      <c r="H21" s="23" t="s">
        <v>12</v>
      </c>
    </row>
    <row r="22" spans="1:8" x14ac:dyDescent="0.2">
      <c r="A22" s="24"/>
      <c r="B22" s="24"/>
      <c r="C22" s="25" t="s">
        <v>11</v>
      </c>
      <c r="D22" s="24"/>
      <c r="E22" s="24" t="s">
        <v>12</v>
      </c>
      <c r="F22" s="26" t="s">
        <v>13</v>
      </c>
      <c r="G22" s="27">
        <v>0</v>
      </c>
      <c r="H22" s="23" t="s">
        <v>12</v>
      </c>
    </row>
    <row r="23" spans="1:8" x14ac:dyDescent="0.2">
      <c r="A23" s="24"/>
      <c r="B23" s="24"/>
      <c r="C23" s="28"/>
      <c r="D23" s="24"/>
      <c r="E23" s="24"/>
      <c r="F23" s="29"/>
      <c r="G23" s="29"/>
      <c r="H23" s="23" t="s">
        <v>12</v>
      </c>
    </row>
    <row r="24" spans="1:8" x14ac:dyDescent="0.2">
      <c r="A24" s="24"/>
      <c r="B24" s="24"/>
      <c r="C24" s="25" t="s">
        <v>19</v>
      </c>
      <c r="D24" s="24"/>
      <c r="E24" s="24"/>
      <c r="F24" s="30">
        <v>0</v>
      </c>
      <c r="G24" s="27">
        <v>0</v>
      </c>
      <c r="H24" s="23" t="s">
        <v>12</v>
      </c>
    </row>
    <row r="25" spans="1:8" x14ac:dyDescent="0.2">
      <c r="A25" s="24"/>
      <c r="B25" s="24"/>
      <c r="C25" s="28"/>
      <c r="D25" s="24"/>
      <c r="E25" s="24"/>
      <c r="F25" s="29"/>
      <c r="G25" s="29"/>
      <c r="H25" s="23" t="s">
        <v>12</v>
      </c>
    </row>
    <row r="26" spans="1:8" x14ac:dyDescent="0.2">
      <c r="A26" s="24"/>
      <c r="B26" s="24"/>
      <c r="C26" s="25" t="s">
        <v>20</v>
      </c>
      <c r="D26" s="24"/>
      <c r="E26" s="24"/>
      <c r="F26" s="29"/>
      <c r="G26" s="29"/>
      <c r="H26" s="23" t="s">
        <v>12</v>
      </c>
    </row>
    <row r="27" spans="1:8" x14ac:dyDescent="0.2">
      <c r="A27" s="24"/>
      <c r="B27" s="24"/>
      <c r="C27" s="25" t="s">
        <v>10</v>
      </c>
      <c r="D27" s="24"/>
      <c r="E27" s="24"/>
      <c r="F27" s="29"/>
      <c r="G27" s="29"/>
      <c r="H27" s="23" t="s">
        <v>12</v>
      </c>
    </row>
    <row r="28" spans="1:8" x14ac:dyDescent="0.2">
      <c r="A28" s="31">
        <v>1</v>
      </c>
      <c r="B28" s="32" t="s">
        <v>245</v>
      </c>
      <c r="C28" s="32" t="s">
        <v>246</v>
      </c>
      <c r="D28" s="32" t="s">
        <v>28</v>
      </c>
      <c r="E28" s="33">
        <v>8000</v>
      </c>
      <c r="F28" s="34">
        <v>7996.232</v>
      </c>
      <c r="G28" s="35">
        <v>4.3493919999999998E-2</v>
      </c>
      <c r="H28" s="23">
        <v>7.35</v>
      </c>
    </row>
    <row r="29" spans="1:8" ht="25.5" x14ac:dyDescent="0.2">
      <c r="A29" s="31">
        <v>2</v>
      </c>
      <c r="B29" s="32" t="s">
        <v>472</v>
      </c>
      <c r="C29" s="32" t="s">
        <v>473</v>
      </c>
      <c r="D29" s="32" t="s">
        <v>23</v>
      </c>
      <c r="E29" s="33">
        <v>7500</v>
      </c>
      <c r="F29" s="34">
        <v>7495.8149999999996</v>
      </c>
      <c r="G29" s="35">
        <v>4.0772000000000003E-2</v>
      </c>
      <c r="H29" s="23">
        <v>7.4124999999999996</v>
      </c>
    </row>
    <row r="30" spans="1:8" ht="25.5" x14ac:dyDescent="0.2">
      <c r="A30" s="31">
        <v>3</v>
      </c>
      <c r="B30" s="32" t="s">
        <v>474</v>
      </c>
      <c r="C30" s="32" t="s">
        <v>475</v>
      </c>
      <c r="D30" s="32" t="s">
        <v>28</v>
      </c>
      <c r="E30" s="33">
        <v>5000</v>
      </c>
      <c r="F30" s="34">
        <v>5006.07</v>
      </c>
      <c r="G30" s="35">
        <v>2.722952E-2</v>
      </c>
      <c r="H30" s="23">
        <v>6.7350000000000003</v>
      </c>
    </row>
    <row r="31" spans="1:8" x14ac:dyDescent="0.2">
      <c r="A31" s="31">
        <v>4</v>
      </c>
      <c r="B31" s="32" t="s">
        <v>271</v>
      </c>
      <c r="C31" s="32" t="s">
        <v>272</v>
      </c>
      <c r="D31" s="32" t="s">
        <v>23</v>
      </c>
      <c r="E31" s="33">
        <v>4500</v>
      </c>
      <c r="F31" s="34">
        <v>4475.1149999999998</v>
      </c>
      <c r="G31" s="35">
        <v>2.4341499999999999E-2</v>
      </c>
      <c r="H31" s="23">
        <v>7.2350000000000003</v>
      </c>
    </row>
    <row r="32" spans="1:8" x14ac:dyDescent="0.2">
      <c r="A32" s="31">
        <v>5</v>
      </c>
      <c r="B32" s="32" t="s">
        <v>275</v>
      </c>
      <c r="C32" s="32" t="s">
        <v>276</v>
      </c>
      <c r="D32" s="32" t="s">
        <v>277</v>
      </c>
      <c r="E32" s="33">
        <v>3100</v>
      </c>
      <c r="F32" s="34">
        <v>3104.1880999999998</v>
      </c>
      <c r="G32" s="35">
        <v>1.6884610000000001E-2</v>
      </c>
      <c r="H32" s="23">
        <v>8.77</v>
      </c>
    </row>
    <row r="33" spans="1:8" x14ac:dyDescent="0.2">
      <c r="A33" s="31">
        <v>6</v>
      </c>
      <c r="B33" s="32" t="s">
        <v>242</v>
      </c>
      <c r="C33" s="32" t="s">
        <v>243</v>
      </c>
      <c r="D33" s="32" t="s">
        <v>244</v>
      </c>
      <c r="E33" s="33">
        <v>3000</v>
      </c>
      <c r="F33" s="34">
        <v>3008.625</v>
      </c>
      <c r="G33" s="35">
        <v>1.6364819999999999E-2</v>
      </c>
      <c r="H33" s="23">
        <v>7.7275</v>
      </c>
    </row>
    <row r="34" spans="1:8" x14ac:dyDescent="0.2">
      <c r="A34" s="31">
        <v>7</v>
      </c>
      <c r="B34" s="32" t="s">
        <v>476</v>
      </c>
      <c r="C34" s="32" t="s">
        <v>477</v>
      </c>
      <c r="D34" s="32" t="s">
        <v>244</v>
      </c>
      <c r="E34" s="33">
        <v>2500</v>
      </c>
      <c r="F34" s="34">
        <v>2526.4250000000002</v>
      </c>
      <c r="G34" s="35">
        <v>1.3741990000000001E-2</v>
      </c>
      <c r="H34" s="23">
        <v>8.0150000000000006</v>
      </c>
    </row>
    <row r="35" spans="1:8" ht="25.5" x14ac:dyDescent="0.2">
      <c r="A35" s="31">
        <v>8</v>
      </c>
      <c r="B35" s="32" t="s">
        <v>140</v>
      </c>
      <c r="C35" s="32" t="s">
        <v>141</v>
      </c>
      <c r="D35" s="32" t="s">
        <v>28</v>
      </c>
      <c r="E35" s="33">
        <v>2500</v>
      </c>
      <c r="F35" s="34">
        <v>2515.1075000000001</v>
      </c>
      <c r="G35" s="35">
        <v>1.368043E-2</v>
      </c>
      <c r="H35" s="23">
        <v>7.19</v>
      </c>
    </row>
    <row r="36" spans="1:8" x14ac:dyDescent="0.2">
      <c r="A36" s="31">
        <v>9</v>
      </c>
      <c r="B36" s="32" t="s">
        <v>478</v>
      </c>
      <c r="C36" s="32" t="s">
        <v>479</v>
      </c>
      <c r="D36" s="32" t="s">
        <v>23</v>
      </c>
      <c r="E36" s="33">
        <v>250</v>
      </c>
      <c r="F36" s="34">
        <v>2502.8000000000002</v>
      </c>
      <c r="G36" s="35">
        <v>1.3613480000000001E-2</v>
      </c>
      <c r="H36" s="23">
        <v>7.36</v>
      </c>
    </row>
    <row r="37" spans="1:8" x14ac:dyDescent="0.2">
      <c r="A37" s="31">
        <v>10</v>
      </c>
      <c r="B37" s="32" t="s">
        <v>480</v>
      </c>
      <c r="C37" s="32" t="s">
        <v>481</v>
      </c>
      <c r="D37" s="32" t="s">
        <v>23</v>
      </c>
      <c r="E37" s="33">
        <v>250</v>
      </c>
      <c r="F37" s="34">
        <v>2502.59</v>
      </c>
      <c r="G37" s="35">
        <v>1.3612340000000001E-2</v>
      </c>
      <c r="H37" s="23">
        <v>7.5350000000000001</v>
      </c>
    </row>
    <row r="38" spans="1:8" ht="25.5" x14ac:dyDescent="0.2">
      <c r="A38" s="31">
        <v>11</v>
      </c>
      <c r="B38" s="32" t="s">
        <v>482</v>
      </c>
      <c r="C38" s="32" t="s">
        <v>483</v>
      </c>
      <c r="D38" s="32" t="s">
        <v>23</v>
      </c>
      <c r="E38" s="33">
        <v>2500</v>
      </c>
      <c r="F38" s="34">
        <v>2499.4425000000001</v>
      </c>
      <c r="G38" s="35">
        <v>1.359522E-2</v>
      </c>
      <c r="H38" s="23">
        <v>7.3849999999999998</v>
      </c>
    </row>
    <row r="39" spans="1:8" ht="25.5" x14ac:dyDescent="0.2">
      <c r="A39" s="31">
        <v>12</v>
      </c>
      <c r="B39" s="32" t="s">
        <v>484</v>
      </c>
      <c r="C39" s="32" t="s">
        <v>485</v>
      </c>
      <c r="D39" s="32" t="s">
        <v>28</v>
      </c>
      <c r="E39" s="33">
        <v>2500</v>
      </c>
      <c r="F39" s="34">
        <v>2498.125</v>
      </c>
      <c r="G39" s="35">
        <v>1.3588050000000001E-2</v>
      </c>
      <c r="H39" s="23">
        <v>7.4010999999999996</v>
      </c>
    </row>
    <row r="40" spans="1:8" ht="25.5" x14ac:dyDescent="0.2">
      <c r="A40" s="31">
        <v>13</v>
      </c>
      <c r="B40" s="32" t="s">
        <v>486</v>
      </c>
      <c r="C40" s="32" t="s">
        <v>487</v>
      </c>
      <c r="D40" s="32" t="s">
        <v>23</v>
      </c>
      <c r="E40" s="33">
        <v>2500</v>
      </c>
      <c r="F40" s="34">
        <v>2497.1550000000002</v>
      </c>
      <c r="G40" s="35">
        <v>1.3582779999999999E-2</v>
      </c>
      <c r="H40" s="23">
        <v>7.415</v>
      </c>
    </row>
    <row r="41" spans="1:8" x14ac:dyDescent="0.2">
      <c r="A41" s="31">
        <v>14</v>
      </c>
      <c r="B41" s="32" t="s">
        <v>488</v>
      </c>
      <c r="C41" s="32" t="s">
        <v>489</v>
      </c>
      <c r="D41" s="32" t="s">
        <v>23</v>
      </c>
      <c r="E41" s="33">
        <v>250</v>
      </c>
      <c r="F41" s="34">
        <v>2493.8874999999998</v>
      </c>
      <c r="G41" s="35">
        <v>1.3565010000000001E-2</v>
      </c>
      <c r="H41" s="23">
        <v>7.3650000000000002</v>
      </c>
    </row>
    <row r="42" spans="1:8" ht="25.5" x14ac:dyDescent="0.2">
      <c r="A42" s="31">
        <v>15</v>
      </c>
      <c r="B42" s="32" t="s">
        <v>267</v>
      </c>
      <c r="C42" s="32" t="s">
        <v>268</v>
      </c>
      <c r="D42" s="32" t="s">
        <v>28</v>
      </c>
      <c r="E42" s="33">
        <v>2000</v>
      </c>
      <c r="F42" s="34">
        <v>2014.252</v>
      </c>
      <c r="G42" s="35">
        <v>1.095612E-2</v>
      </c>
      <c r="H42" s="23">
        <v>7.19</v>
      </c>
    </row>
    <row r="43" spans="1:8" x14ac:dyDescent="0.2">
      <c r="A43" s="31">
        <v>16</v>
      </c>
      <c r="B43" s="32" t="s">
        <v>146</v>
      </c>
      <c r="C43" s="32" t="s">
        <v>147</v>
      </c>
      <c r="D43" s="32" t="s">
        <v>23</v>
      </c>
      <c r="E43" s="33">
        <v>2000</v>
      </c>
      <c r="F43" s="34">
        <v>1987.162</v>
      </c>
      <c r="G43" s="35">
        <v>1.0808770000000001E-2</v>
      </c>
      <c r="H43" s="23">
        <v>7.73</v>
      </c>
    </row>
    <row r="44" spans="1:8" x14ac:dyDescent="0.2">
      <c r="A44" s="31">
        <v>17</v>
      </c>
      <c r="B44" s="32" t="s">
        <v>273</v>
      </c>
      <c r="C44" s="32" t="s">
        <v>274</v>
      </c>
      <c r="D44" s="32" t="s">
        <v>249</v>
      </c>
      <c r="E44" s="33">
        <v>1500</v>
      </c>
      <c r="F44" s="34">
        <v>1516.9485</v>
      </c>
      <c r="G44" s="35">
        <v>8.2511400000000006E-3</v>
      </c>
      <c r="H44" s="23">
        <v>8.0150000000000006</v>
      </c>
    </row>
    <row r="45" spans="1:8" x14ac:dyDescent="0.2">
      <c r="A45" s="31">
        <v>18</v>
      </c>
      <c r="B45" s="32" t="s">
        <v>269</v>
      </c>
      <c r="C45" s="32" t="s">
        <v>270</v>
      </c>
      <c r="D45" s="32" t="s">
        <v>28</v>
      </c>
      <c r="E45" s="33">
        <v>1500</v>
      </c>
      <c r="F45" s="34">
        <v>1507.71</v>
      </c>
      <c r="G45" s="35">
        <v>8.2008900000000006E-3</v>
      </c>
      <c r="H45" s="23">
        <v>7.16</v>
      </c>
    </row>
    <row r="46" spans="1:8" x14ac:dyDescent="0.2">
      <c r="A46" s="31">
        <v>19</v>
      </c>
      <c r="B46" s="32" t="s">
        <v>490</v>
      </c>
      <c r="C46" s="32" t="s">
        <v>491</v>
      </c>
      <c r="D46" s="32" t="s">
        <v>23</v>
      </c>
      <c r="E46" s="33">
        <v>150</v>
      </c>
      <c r="F46" s="34">
        <v>1499.85</v>
      </c>
      <c r="G46" s="35">
        <v>8.1581399999999995E-3</v>
      </c>
      <c r="H46" s="23">
        <v>7.5362</v>
      </c>
    </row>
    <row r="47" spans="1:8" ht="25.5" x14ac:dyDescent="0.2">
      <c r="A47" s="31">
        <v>20</v>
      </c>
      <c r="B47" s="32" t="s">
        <v>492</v>
      </c>
      <c r="C47" s="32" t="s">
        <v>493</v>
      </c>
      <c r="D47" s="32" t="s">
        <v>249</v>
      </c>
      <c r="E47" s="33">
        <v>1300</v>
      </c>
      <c r="F47" s="34">
        <v>1294.4308000000001</v>
      </c>
      <c r="G47" s="35">
        <v>7.0407999999999998E-3</v>
      </c>
      <c r="H47" s="23">
        <v>7.6849999999999996</v>
      </c>
    </row>
    <row r="48" spans="1:8" ht="25.5" x14ac:dyDescent="0.2">
      <c r="A48" s="31">
        <v>21</v>
      </c>
      <c r="B48" s="32" t="s">
        <v>258</v>
      </c>
      <c r="C48" s="32" t="s">
        <v>259</v>
      </c>
      <c r="D48" s="32" t="s">
        <v>23</v>
      </c>
      <c r="E48" s="33">
        <v>1000</v>
      </c>
      <c r="F48" s="34">
        <v>998.78200000000004</v>
      </c>
      <c r="G48" s="35">
        <v>5.4326799999999996E-3</v>
      </c>
      <c r="H48" s="23">
        <v>7.4172000000000002</v>
      </c>
    </row>
    <row r="49" spans="1:8" x14ac:dyDescent="0.2">
      <c r="A49" s="31">
        <v>22</v>
      </c>
      <c r="B49" s="32" t="s">
        <v>240</v>
      </c>
      <c r="C49" s="32" t="s">
        <v>241</v>
      </c>
      <c r="D49" s="32" t="s">
        <v>23</v>
      </c>
      <c r="E49" s="33">
        <v>500</v>
      </c>
      <c r="F49" s="34">
        <v>507.012</v>
      </c>
      <c r="G49" s="35">
        <v>2.75779E-3</v>
      </c>
      <c r="H49" s="23">
        <v>7.73</v>
      </c>
    </row>
    <row r="50" spans="1:8" x14ac:dyDescent="0.2">
      <c r="A50" s="24"/>
      <c r="B50" s="24"/>
      <c r="C50" s="25" t="s">
        <v>11</v>
      </c>
      <c r="D50" s="24"/>
      <c r="E50" s="24" t="s">
        <v>12</v>
      </c>
      <c r="F50" s="30">
        <v>62447.724900000001</v>
      </c>
      <c r="G50" s="27">
        <v>0.33967199999999997</v>
      </c>
      <c r="H50" s="23" t="s">
        <v>12</v>
      </c>
    </row>
    <row r="51" spans="1:8" x14ac:dyDescent="0.2">
      <c r="A51" s="24"/>
      <c r="B51" s="24"/>
      <c r="C51" s="28"/>
      <c r="D51" s="24"/>
      <c r="E51" s="24"/>
      <c r="F51" s="29"/>
      <c r="G51" s="29"/>
      <c r="H51" s="23" t="s">
        <v>12</v>
      </c>
    </row>
    <row r="52" spans="1:8" x14ac:dyDescent="0.2">
      <c r="A52" s="24"/>
      <c r="B52" s="24"/>
      <c r="C52" s="25" t="s">
        <v>76</v>
      </c>
      <c r="D52" s="24"/>
      <c r="E52" s="24"/>
      <c r="F52" s="24"/>
      <c r="G52" s="24"/>
      <c r="H52" s="23" t="s">
        <v>12</v>
      </c>
    </row>
    <row r="53" spans="1:8" x14ac:dyDescent="0.2">
      <c r="A53" s="24"/>
      <c r="B53" s="24"/>
      <c r="C53" s="25" t="s">
        <v>11</v>
      </c>
      <c r="D53" s="24"/>
      <c r="E53" s="24" t="s">
        <v>12</v>
      </c>
      <c r="F53" s="26" t="s">
        <v>13</v>
      </c>
      <c r="G53" s="27">
        <v>0</v>
      </c>
      <c r="H53" s="23" t="s">
        <v>12</v>
      </c>
    </row>
    <row r="54" spans="1:8" x14ac:dyDescent="0.2">
      <c r="A54" s="24"/>
      <c r="B54" s="24"/>
      <c r="C54" s="28"/>
      <c r="D54" s="24"/>
      <c r="E54" s="24"/>
      <c r="F54" s="29"/>
      <c r="G54" s="29"/>
      <c r="H54" s="23" t="s">
        <v>12</v>
      </c>
    </row>
    <row r="55" spans="1:8" x14ac:dyDescent="0.2">
      <c r="A55" s="24"/>
      <c r="B55" s="24"/>
      <c r="C55" s="25" t="s">
        <v>77</v>
      </c>
      <c r="D55" s="24"/>
      <c r="E55" s="24"/>
      <c r="F55" s="24"/>
      <c r="G55" s="24"/>
      <c r="H55" s="23" t="s">
        <v>12</v>
      </c>
    </row>
    <row r="56" spans="1:8" x14ac:dyDescent="0.2">
      <c r="A56" s="31">
        <v>1</v>
      </c>
      <c r="B56" s="32" t="s">
        <v>494</v>
      </c>
      <c r="C56" s="32" t="s">
        <v>495</v>
      </c>
      <c r="D56" s="32" t="s">
        <v>80</v>
      </c>
      <c r="E56" s="33">
        <v>2500000</v>
      </c>
      <c r="F56" s="34">
        <v>2540.23</v>
      </c>
      <c r="G56" s="35">
        <v>1.3817080000000001E-2</v>
      </c>
      <c r="H56" s="23">
        <v>6.0545999999999998</v>
      </c>
    </row>
    <row r="57" spans="1:8" x14ac:dyDescent="0.2">
      <c r="A57" s="31">
        <v>2</v>
      </c>
      <c r="B57" s="32" t="s">
        <v>496</v>
      </c>
      <c r="C57" s="32" t="s">
        <v>497</v>
      </c>
      <c r="D57" s="32" t="s">
        <v>80</v>
      </c>
      <c r="E57" s="33">
        <v>1500000</v>
      </c>
      <c r="F57" s="34">
        <v>1515.261</v>
      </c>
      <c r="G57" s="35">
        <v>8.2419599999999996E-3</v>
      </c>
      <c r="H57" s="23">
        <v>5.7915999999999999</v>
      </c>
    </row>
    <row r="58" spans="1:8" x14ac:dyDescent="0.2">
      <c r="A58" s="24"/>
      <c r="B58" s="24"/>
      <c r="C58" s="25" t="s">
        <v>11</v>
      </c>
      <c r="D58" s="24"/>
      <c r="E58" s="24" t="s">
        <v>12</v>
      </c>
      <c r="F58" s="30">
        <v>4055.491</v>
      </c>
      <c r="G58" s="27">
        <v>2.2059039999999999E-2</v>
      </c>
      <c r="H58" s="23" t="s">
        <v>12</v>
      </c>
    </row>
    <row r="59" spans="1:8" x14ac:dyDescent="0.2">
      <c r="A59" s="24"/>
      <c r="B59" s="24"/>
      <c r="C59" s="28"/>
      <c r="D59" s="24"/>
      <c r="E59" s="24"/>
      <c r="F59" s="29"/>
      <c r="G59" s="29"/>
      <c r="H59" s="23" t="s">
        <v>12</v>
      </c>
    </row>
    <row r="60" spans="1:8" x14ac:dyDescent="0.2">
      <c r="A60" s="24"/>
      <c r="B60" s="24"/>
      <c r="C60" s="25" t="s">
        <v>91</v>
      </c>
      <c r="D60" s="24"/>
      <c r="E60" s="24"/>
      <c r="F60" s="29"/>
      <c r="G60" s="29"/>
      <c r="H60" s="23" t="s">
        <v>12</v>
      </c>
    </row>
    <row r="61" spans="1:8" x14ac:dyDescent="0.2">
      <c r="A61" s="24"/>
      <c r="B61" s="24"/>
      <c r="C61" s="25" t="s">
        <v>11</v>
      </c>
      <c r="D61" s="24"/>
      <c r="E61" s="24" t="s">
        <v>12</v>
      </c>
      <c r="F61" s="26" t="s">
        <v>13</v>
      </c>
      <c r="G61" s="27">
        <v>0</v>
      </c>
      <c r="H61" s="23" t="s">
        <v>12</v>
      </c>
    </row>
    <row r="62" spans="1:8" x14ac:dyDescent="0.2">
      <c r="A62" s="24"/>
      <c r="B62" s="24"/>
      <c r="C62" s="28"/>
      <c r="D62" s="24"/>
      <c r="E62" s="24"/>
      <c r="F62" s="29"/>
      <c r="G62" s="29"/>
      <c r="H62" s="23" t="s">
        <v>12</v>
      </c>
    </row>
    <row r="63" spans="1:8" x14ac:dyDescent="0.2">
      <c r="A63" s="24"/>
      <c r="B63" s="24"/>
      <c r="C63" s="25" t="s">
        <v>92</v>
      </c>
      <c r="D63" s="24"/>
      <c r="E63" s="24"/>
      <c r="F63" s="30">
        <v>66503.215899999996</v>
      </c>
      <c r="G63" s="27">
        <v>0.36173104</v>
      </c>
      <c r="H63" s="23" t="s">
        <v>12</v>
      </c>
    </row>
    <row r="64" spans="1:8" x14ac:dyDescent="0.2">
      <c r="A64" s="24"/>
      <c r="B64" s="24"/>
      <c r="C64" s="28"/>
      <c r="D64" s="24"/>
      <c r="E64" s="24"/>
      <c r="F64" s="29"/>
      <c r="G64" s="29"/>
      <c r="H64" s="23" t="s">
        <v>12</v>
      </c>
    </row>
    <row r="65" spans="1:8" x14ac:dyDescent="0.2">
      <c r="A65" s="24"/>
      <c r="B65" s="24"/>
      <c r="C65" s="25" t="s">
        <v>93</v>
      </c>
      <c r="D65" s="24"/>
      <c r="E65" s="24"/>
      <c r="F65" s="29"/>
      <c r="G65" s="29"/>
      <c r="H65" s="23" t="s">
        <v>12</v>
      </c>
    </row>
    <row r="66" spans="1:8" x14ac:dyDescent="0.2">
      <c r="A66" s="24"/>
      <c r="B66" s="24"/>
      <c r="C66" s="25" t="s">
        <v>94</v>
      </c>
      <c r="D66" s="24"/>
      <c r="E66" s="24"/>
      <c r="F66" s="29"/>
      <c r="G66" s="29"/>
      <c r="H66" s="23" t="s">
        <v>12</v>
      </c>
    </row>
    <row r="67" spans="1:8" x14ac:dyDescent="0.2">
      <c r="A67" s="31">
        <v>1</v>
      </c>
      <c r="B67" s="32" t="s">
        <v>161</v>
      </c>
      <c r="C67" s="32" t="s">
        <v>162</v>
      </c>
      <c r="D67" s="32" t="s">
        <v>163</v>
      </c>
      <c r="E67" s="33">
        <v>2000</v>
      </c>
      <c r="F67" s="34">
        <v>9759.99</v>
      </c>
      <c r="G67" s="35">
        <v>5.3087530000000001E-2</v>
      </c>
      <c r="H67" s="23">
        <v>7.2385999999999999</v>
      </c>
    </row>
    <row r="68" spans="1:8" x14ac:dyDescent="0.2">
      <c r="A68" s="31">
        <v>2</v>
      </c>
      <c r="B68" s="32" t="s">
        <v>498</v>
      </c>
      <c r="C68" s="32" t="s">
        <v>499</v>
      </c>
      <c r="D68" s="32" t="s">
        <v>97</v>
      </c>
      <c r="E68" s="33">
        <v>1500</v>
      </c>
      <c r="F68" s="34">
        <v>7319.7825000000003</v>
      </c>
      <c r="G68" s="35">
        <v>3.9814500000000003E-2</v>
      </c>
      <c r="H68" s="23">
        <v>7.2472000000000003</v>
      </c>
    </row>
    <row r="69" spans="1:8" x14ac:dyDescent="0.2">
      <c r="A69" s="31">
        <v>3</v>
      </c>
      <c r="B69" s="32" t="s">
        <v>500</v>
      </c>
      <c r="C69" s="32" t="s">
        <v>501</v>
      </c>
      <c r="D69" s="32" t="s">
        <v>97</v>
      </c>
      <c r="E69" s="33">
        <v>1000</v>
      </c>
      <c r="F69" s="34">
        <v>4997.29</v>
      </c>
      <c r="G69" s="35">
        <v>2.7181770000000001E-2</v>
      </c>
      <c r="H69" s="23">
        <v>6.6003999999999996</v>
      </c>
    </row>
    <row r="70" spans="1:8" x14ac:dyDescent="0.2">
      <c r="A70" s="31">
        <v>4</v>
      </c>
      <c r="B70" s="32" t="s">
        <v>502</v>
      </c>
      <c r="C70" s="32" t="s">
        <v>503</v>
      </c>
      <c r="D70" s="32" t="s">
        <v>163</v>
      </c>
      <c r="E70" s="33">
        <v>1000</v>
      </c>
      <c r="F70" s="34">
        <v>4890.68</v>
      </c>
      <c r="G70" s="35">
        <v>2.6601880000000001E-2</v>
      </c>
      <c r="H70" s="23">
        <v>7.22</v>
      </c>
    </row>
    <row r="71" spans="1:8" x14ac:dyDescent="0.2">
      <c r="A71" s="31">
        <v>5</v>
      </c>
      <c r="B71" s="32" t="s">
        <v>504</v>
      </c>
      <c r="C71" s="32" t="s">
        <v>505</v>
      </c>
      <c r="D71" s="32" t="s">
        <v>97</v>
      </c>
      <c r="E71" s="33">
        <v>1000</v>
      </c>
      <c r="F71" s="34">
        <v>4887.0150000000003</v>
      </c>
      <c r="G71" s="35">
        <v>2.658195E-2</v>
      </c>
      <c r="H71" s="23">
        <v>7.2125000000000004</v>
      </c>
    </row>
    <row r="72" spans="1:8" x14ac:dyDescent="0.2">
      <c r="A72" s="31">
        <v>6</v>
      </c>
      <c r="B72" s="32" t="s">
        <v>506</v>
      </c>
      <c r="C72" s="32" t="s">
        <v>507</v>
      </c>
      <c r="D72" s="32" t="s">
        <v>174</v>
      </c>
      <c r="E72" s="33">
        <v>1000</v>
      </c>
      <c r="F72" s="34">
        <v>4882.03</v>
      </c>
      <c r="G72" s="35">
        <v>2.6554830000000001E-2</v>
      </c>
      <c r="H72" s="23">
        <v>7.1708999999999996</v>
      </c>
    </row>
    <row r="73" spans="1:8" x14ac:dyDescent="0.2">
      <c r="A73" s="31">
        <v>7</v>
      </c>
      <c r="B73" s="32" t="s">
        <v>201</v>
      </c>
      <c r="C73" s="32" t="s">
        <v>202</v>
      </c>
      <c r="D73" s="32" t="s">
        <v>97</v>
      </c>
      <c r="E73" s="33">
        <v>800</v>
      </c>
      <c r="F73" s="34">
        <v>3779.672</v>
      </c>
      <c r="G73" s="35">
        <v>2.0558779999999999E-2</v>
      </c>
      <c r="H73" s="23">
        <v>7.14</v>
      </c>
    </row>
    <row r="74" spans="1:8" x14ac:dyDescent="0.2">
      <c r="A74" s="31">
        <v>8</v>
      </c>
      <c r="B74" s="32" t="s">
        <v>172</v>
      </c>
      <c r="C74" s="32" t="s">
        <v>173</v>
      </c>
      <c r="D74" s="32" t="s">
        <v>174</v>
      </c>
      <c r="E74" s="33">
        <v>600</v>
      </c>
      <c r="F74" s="34">
        <v>2933.91</v>
      </c>
      <c r="G74" s="35">
        <v>1.5958420000000001E-2</v>
      </c>
      <c r="H74" s="23">
        <v>7.2125000000000004</v>
      </c>
    </row>
    <row r="75" spans="1:8" x14ac:dyDescent="0.2">
      <c r="A75" s="31">
        <v>9</v>
      </c>
      <c r="B75" s="32" t="s">
        <v>187</v>
      </c>
      <c r="C75" s="32" t="s">
        <v>188</v>
      </c>
      <c r="D75" s="32" t="s">
        <v>97</v>
      </c>
      <c r="E75" s="33">
        <v>500</v>
      </c>
      <c r="F75" s="34">
        <v>2490.0949999999998</v>
      </c>
      <c r="G75" s="35">
        <v>1.354438E-2</v>
      </c>
      <c r="H75" s="23">
        <v>6.6002000000000001</v>
      </c>
    </row>
    <row r="76" spans="1:8" x14ac:dyDescent="0.2">
      <c r="A76" s="31">
        <v>10</v>
      </c>
      <c r="B76" s="32" t="s">
        <v>341</v>
      </c>
      <c r="C76" s="32" t="s">
        <v>342</v>
      </c>
      <c r="D76" s="32" t="s">
        <v>97</v>
      </c>
      <c r="E76" s="33">
        <v>500</v>
      </c>
      <c r="F76" s="34">
        <v>2489.96</v>
      </c>
      <c r="G76" s="35">
        <v>1.3543639999999999E-2</v>
      </c>
      <c r="H76" s="23">
        <v>6.3994</v>
      </c>
    </row>
    <row r="77" spans="1:8" x14ac:dyDescent="0.2">
      <c r="A77" s="31">
        <v>11</v>
      </c>
      <c r="B77" s="32" t="s">
        <v>508</v>
      </c>
      <c r="C77" s="32" t="s">
        <v>509</v>
      </c>
      <c r="D77" s="32" t="s">
        <v>163</v>
      </c>
      <c r="E77" s="33">
        <v>500</v>
      </c>
      <c r="F77" s="34">
        <v>2489.8975</v>
      </c>
      <c r="G77" s="35">
        <v>1.3543299999999999E-2</v>
      </c>
      <c r="H77" s="23">
        <v>6.4398</v>
      </c>
    </row>
    <row r="78" spans="1:8" ht="25.5" x14ac:dyDescent="0.2">
      <c r="A78" s="31">
        <v>12</v>
      </c>
      <c r="B78" s="32" t="s">
        <v>510</v>
      </c>
      <c r="C78" s="32" t="s">
        <v>511</v>
      </c>
      <c r="D78" s="32" t="s">
        <v>97</v>
      </c>
      <c r="E78" s="33">
        <v>500</v>
      </c>
      <c r="F78" s="34">
        <v>2483.2600000000002</v>
      </c>
      <c r="G78" s="35">
        <v>1.35072E-2</v>
      </c>
      <c r="H78" s="23">
        <v>6.6497999999999999</v>
      </c>
    </row>
    <row r="79" spans="1:8" ht="25.5" x14ac:dyDescent="0.2">
      <c r="A79" s="31">
        <v>13</v>
      </c>
      <c r="B79" s="32" t="s">
        <v>291</v>
      </c>
      <c r="C79" s="32" t="s">
        <v>292</v>
      </c>
      <c r="D79" s="32" t="s">
        <v>97</v>
      </c>
      <c r="E79" s="33">
        <v>500</v>
      </c>
      <c r="F79" s="34">
        <v>2482.7199999999998</v>
      </c>
      <c r="G79" s="35">
        <v>1.3504260000000001E-2</v>
      </c>
      <c r="H79" s="23">
        <v>6.6852</v>
      </c>
    </row>
    <row r="80" spans="1:8" ht="25.5" x14ac:dyDescent="0.2">
      <c r="A80" s="31">
        <v>14</v>
      </c>
      <c r="B80" s="32" t="s">
        <v>359</v>
      </c>
      <c r="C80" s="32" t="s">
        <v>360</v>
      </c>
      <c r="D80" s="32" t="s">
        <v>97</v>
      </c>
      <c r="E80" s="33">
        <v>500</v>
      </c>
      <c r="F80" s="34">
        <v>2481.9124999999999</v>
      </c>
      <c r="G80" s="35">
        <v>1.3499870000000001E-2</v>
      </c>
      <c r="H80" s="23">
        <v>6.6498999999999997</v>
      </c>
    </row>
    <row r="81" spans="1:8" x14ac:dyDescent="0.2">
      <c r="A81" s="31">
        <v>15</v>
      </c>
      <c r="B81" s="32" t="s">
        <v>191</v>
      </c>
      <c r="C81" s="32" t="s">
        <v>192</v>
      </c>
      <c r="D81" s="32" t="s">
        <v>97</v>
      </c>
      <c r="E81" s="33">
        <v>500</v>
      </c>
      <c r="F81" s="34">
        <v>2448.0425</v>
      </c>
      <c r="G81" s="35">
        <v>1.331564E-2</v>
      </c>
      <c r="H81" s="23">
        <v>7.24</v>
      </c>
    </row>
    <row r="82" spans="1:8" x14ac:dyDescent="0.2">
      <c r="A82" s="31">
        <v>16</v>
      </c>
      <c r="B82" s="32" t="s">
        <v>512</v>
      </c>
      <c r="C82" s="32" t="s">
        <v>513</v>
      </c>
      <c r="D82" s="32" t="s">
        <v>97</v>
      </c>
      <c r="E82" s="33">
        <v>500</v>
      </c>
      <c r="F82" s="34">
        <v>2444.23</v>
      </c>
      <c r="G82" s="35">
        <v>1.32949E-2</v>
      </c>
      <c r="H82" s="23">
        <v>7.37</v>
      </c>
    </row>
    <row r="83" spans="1:8" x14ac:dyDescent="0.2">
      <c r="A83" s="31">
        <v>17</v>
      </c>
      <c r="B83" s="32" t="s">
        <v>166</v>
      </c>
      <c r="C83" s="32" t="s">
        <v>167</v>
      </c>
      <c r="D83" s="32" t="s">
        <v>97</v>
      </c>
      <c r="E83" s="33">
        <v>500</v>
      </c>
      <c r="F83" s="34">
        <v>2396.79</v>
      </c>
      <c r="G83" s="35">
        <v>1.3036860000000001E-2</v>
      </c>
      <c r="H83" s="23">
        <v>7.08</v>
      </c>
    </row>
    <row r="84" spans="1:8" x14ac:dyDescent="0.2">
      <c r="A84" s="31">
        <v>18</v>
      </c>
      <c r="B84" s="32" t="s">
        <v>195</v>
      </c>
      <c r="C84" s="32" t="s">
        <v>196</v>
      </c>
      <c r="D84" s="32" t="s">
        <v>97</v>
      </c>
      <c r="E84" s="33">
        <v>500</v>
      </c>
      <c r="F84" s="34">
        <v>2361.8575000000001</v>
      </c>
      <c r="G84" s="35">
        <v>1.284685E-2</v>
      </c>
      <c r="H84" s="23">
        <v>7.14</v>
      </c>
    </row>
    <row r="85" spans="1:8" ht="25.5" x14ac:dyDescent="0.2">
      <c r="A85" s="31">
        <v>19</v>
      </c>
      <c r="B85" s="32" t="s">
        <v>199</v>
      </c>
      <c r="C85" s="32" t="s">
        <v>200</v>
      </c>
      <c r="D85" s="32" t="s">
        <v>97</v>
      </c>
      <c r="E85" s="33">
        <v>500</v>
      </c>
      <c r="F85" s="34">
        <v>2351.1824999999999</v>
      </c>
      <c r="G85" s="35">
        <v>1.278879E-2</v>
      </c>
      <c r="H85" s="23">
        <v>7.2649999999999997</v>
      </c>
    </row>
    <row r="86" spans="1:8" x14ac:dyDescent="0.2">
      <c r="A86" s="31">
        <v>20</v>
      </c>
      <c r="B86" s="32" t="s">
        <v>280</v>
      </c>
      <c r="C86" s="32" t="s">
        <v>281</v>
      </c>
      <c r="D86" s="32" t="s">
        <v>174</v>
      </c>
      <c r="E86" s="33">
        <v>400</v>
      </c>
      <c r="F86" s="34">
        <v>1945.1320000000001</v>
      </c>
      <c r="G86" s="35">
        <v>1.058016E-2</v>
      </c>
      <c r="H86" s="23">
        <v>7.15</v>
      </c>
    </row>
    <row r="87" spans="1:8" ht="25.5" x14ac:dyDescent="0.2">
      <c r="A87" s="31">
        <v>21</v>
      </c>
      <c r="B87" s="32" t="s">
        <v>181</v>
      </c>
      <c r="C87" s="32" t="s">
        <v>182</v>
      </c>
      <c r="D87" s="32" t="s">
        <v>97</v>
      </c>
      <c r="E87" s="33">
        <v>200</v>
      </c>
      <c r="F87" s="34">
        <v>942.59</v>
      </c>
      <c r="G87" s="35">
        <v>5.1270300000000003E-3</v>
      </c>
      <c r="H87" s="23">
        <v>7.2649999999999997</v>
      </c>
    </row>
    <row r="88" spans="1:8" x14ac:dyDescent="0.2">
      <c r="A88" s="24"/>
      <c r="B88" s="24"/>
      <c r="C88" s="25" t="s">
        <v>11</v>
      </c>
      <c r="D88" s="24"/>
      <c r="E88" s="24" t="s">
        <v>12</v>
      </c>
      <c r="F88" s="30">
        <v>73258.039000000004</v>
      </c>
      <c r="G88" s="27">
        <v>0.39847253999999999</v>
      </c>
      <c r="H88" s="23" t="s">
        <v>12</v>
      </c>
    </row>
    <row r="89" spans="1:8" x14ac:dyDescent="0.2">
      <c r="A89" s="24"/>
      <c r="B89" s="24"/>
      <c r="C89" s="28"/>
      <c r="D89" s="24"/>
      <c r="E89" s="24"/>
      <c r="F89" s="29"/>
      <c r="G89" s="29"/>
      <c r="H89" s="23" t="s">
        <v>12</v>
      </c>
    </row>
    <row r="90" spans="1:8" x14ac:dyDescent="0.2">
      <c r="A90" s="24"/>
      <c r="B90" s="24"/>
      <c r="C90" s="25" t="s">
        <v>98</v>
      </c>
      <c r="D90" s="24"/>
      <c r="E90" s="24"/>
      <c r="F90" s="29"/>
      <c r="G90" s="29"/>
      <c r="H90" s="23" t="s">
        <v>12</v>
      </c>
    </row>
    <row r="91" spans="1:8" x14ac:dyDescent="0.2">
      <c r="A91" s="31">
        <v>1</v>
      </c>
      <c r="B91" s="32" t="s">
        <v>514</v>
      </c>
      <c r="C91" s="32" t="s">
        <v>515</v>
      </c>
      <c r="D91" s="32" t="s">
        <v>97</v>
      </c>
      <c r="E91" s="33">
        <v>1000</v>
      </c>
      <c r="F91" s="34">
        <v>4867.335</v>
      </c>
      <c r="G91" s="35">
        <v>2.6474899999999999E-2</v>
      </c>
      <c r="H91" s="23">
        <v>7.7725</v>
      </c>
    </row>
    <row r="92" spans="1:8" x14ac:dyDescent="0.2">
      <c r="A92" s="31">
        <v>2</v>
      </c>
      <c r="B92" s="32" t="s">
        <v>282</v>
      </c>
      <c r="C92" s="32" t="s">
        <v>283</v>
      </c>
      <c r="D92" s="32" t="s">
        <v>97</v>
      </c>
      <c r="E92" s="33">
        <v>860</v>
      </c>
      <c r="F92" s="34">
        <v>4280.2286000000004</v>
      </c>
      <c r="G92" s="35">
        <v>2.3281449999999999E-2</v>
      </c>
      <c r="H92" s="23">
        <v>8.875</v>
      </c>
    </row>
    <row r="93" spans="1:8" ht="25.5" x14ac:dyDescent="0.2">
      <c r="A93" s="31">
        <v>3</v>
      </c>
      <c r="B93" s="32" t="s">
        <v>233</v>
      </c>
      <c r="C93" s="32" t="s">
        <v>234</v>
      </c>
      <c r="D93" s="32" t="s">
        <v>97</v>
      </c>
      <c r="E93" s="33">
        <v>600</v>
      </c>
      <c r="F93" s="34">
        <v>2930.712</v>
      </c>
      <c r="G93" s="35">
        <v>1.5941029999999998E-2</v>
      </c>
      <c r="H93" s="23">
        <v>7.8449999999999998</v>
      </c>
    </row>
    <row r="94" spans="1:8" x14ac:dyDescent="0.2">
      <c r="A94" s="31">
        <v>4</v>
      </c>
      <c r="B94" s="32" t="s">
        <v>219</v>
      </c>
      <c r="C94" s="32" t="s">
        <v>220</v>
      </c>
      <c r="D94" s="32" t="s">
        <v>97</v>
      </c>
      <c r="E94" s="33">
        <v>500</v>
      </c>
      <c r="F94" s="34">
        <v>2492.355</v>
      </c>
      <c r="G94" s="35">
        <v>1.355667E-2</v>
      </c>
      <c r="H94" s="23">
        <v>6.585</v>
      </c>
    </row>
    <row r="95" spans="1:8" x14ac:dyDescent="0.2">
      <c r="A95" s="31">
        <v>5</v>
      </c>
      <c r="B95" s="32" t="s">
        <v>221</v>
      </c>
      <c r="C95" s="32" t="s">
        <v>222</v>
      </c>
      <c r="D95" s="32" t="s">
        <v>97</v>
      </c>
      <c r="E95" s="33">
        <v>500</v>
      </c>
      <c r="F95" s="34">
        <v>2487.6925000000001</v>
      </c>
      <c r="G95" s="35">
        <v>1.353131E-2</v>
      </c>
      <c r="H95" s="23">
        <v>7.5250000000000004</v>
      </c>
    </row>
    <row r="96" spans="1:8" ht="25.5" x14ac:dyDescent="0.2">
      <c r="A96" s="31">
        <v>6</v>
      </c>
      <c r="B96" s="32" t="s">
        <v>516</v>
      </c>
      <c r="C96" s="32" t="s">
        <v>517</v>
      </c>
      <c r="D96" s="32" t="s">
        <v>97</v>
      </c>
      <c r="E96" s="33">
        <v>500</v>
      </c>
      <c r="F96" s="34">
        <v>2439.1875</v>
      </c>
      <c r="G96" s="35">
        <v>1.326748E-2</v>
      </c>
      <c r="H96" s="23">
        <v>7.8449999999999998</v>
      </c>
    </row>
    <row r="97" spans="1:8" x14ac:dyDescent="0.2">
      <c r="A97" s="31">
        <v>7</v>
      </c>
      <c r="B97" s="32" t="s">
        <v>213</v>
      </c>
      <c r="C97" s="32" t="s">
        <v>214</v>
      </c>
      <c r="D97" s="32" t="s">
        <v>97</v>
      </c>
      <c r="E97" s="33">
        <v>200</v>
      </c>
      <c r="F97" s="34">
        <v>994.15800000000002</v>
      </c>
      <c r="G97" s="35">
        <v>5.4075299999999998E-3</v>
      </c>
      <c r="H97" s="23">
        <v>7.15</v>
      </c>
    </row>
    <row r="98" spans="1:8" x14ac:dyDescent="0.2">
      <c r="A98" s="31">
        <v>8</v>
      </c>
      <c r="B98" s="32" t="s">
        <v>518</v>
      </c>
      <c r="C98" s="32" t="s">
        <v>519</v>
      </c>
      <c r="D98" s="32" t="s">
        <v>97</v>
      </c>
      <c r="E98" s="33">
        <v>100</v>
      </c>
      <c r="F98" s="34">
        <v>495.54050000000001</v>
      </c>
      <c r="G98" s="35">
        <v>2.6953900000000002E-3</v>
      </c>
      <c r="H98" s="23">
        <v>7.3</v>
      </c>
    </row>
    <row r="99" spans="1:8" x14ac:dyDescent="0.2">
      <c r="A99" s="24"/>
      <c r="B99" s="24"/>
      <c r="C99" s="25" t="s">
        <v>11</v>
      </c>
      <c r="D99" s="24"/>
      <c r="E99" s="24" t="s">
        <v>12</v>
      </c>
      <c r="F99" s="30">
        <v>20987.2091</v>
      </c>
      <c r="G99" s="27">
        <v>0.11415576</v>
      </c>
      <c r="H99" s="23" t="s">
        <v>12</v>
      </c>
    </row>
    <row r="100" spans="1:8" x14ac:dyDescent="0.2">
      <c r="A100" s="24"/>
      <c r="B100" s="24"/>
      <c r="C100" s="28"/>
      <c r="D100" s="24"/>
      <c r="E100" s="24"/>
      <c r="F100" s="29"/>
      <c r="G100" s="29"/>
      <c r="H100" s="23" t="s">
        <v>12</v>
      </c>
    </row>
    <row r="101" spans="1:8" x14ac:dyDescent="0.2">
      <c r="A101" s="24"/>
      <c r="B101" s="24"/>
      <c r="C101" s="25" t="s">
        <v>101</v>
      </c>
      <c r="D101" s="24"/>
      <c r="E101" s="24"/>
      <c r="F101" s="29"/>
      <c r="G101" s="29"/>
      <c r="H101" s="23" t="s">
        <v>12</v>
      </c>
    </row>
    <row r="102" spans="1:8" x14ac:dyDescent="0.2">
      <c r="A102" s="31">
        <v>1</v>
      </c>
      <c r="B102" s="32" t="s">
        <v>520</v>
      </c>
      <c r="C102" s="32" t="s">
        <v>521</v>
      </c>
      <c r="D102" s="32" t="s">
        <v>80</v>
      </c>
      <c r="E102" s="33">
        <v>3000000</v>
      </c>
      <c r="F102" s="34">
        <v>2989.5569999999998</v>
      </c>
      <c r="G102" s="35">
        <v>1.6261100000000001E-2</v>
      </c>
      <c r="H102" s="23">
        <v>5.0999999999999996</v>
      </c>
    </row>
    <row r="103" spans="1:8" x14ac:dyDescent="0.2">
      <c r="A103" s="31">
        <v>2</v>
      </c>
      <c r="B103" s="32" t="s">
        <v>522</v>
      </c>
      <c r="C103" s="32" t="s">
        <v>523</v>
      </c>
      <c r="D103" s="32" t="s">
        <v>80</v>
      </c>
      <c r="E103" s="33">
        <v>2500000</v>
      </c>
      <c r="F103" s="34">
        <v>2496.1624999999999</v>
      </c>
      <c r="G103" s="35">
        <v>1.357738E-2</v>
      </c>
      <c r="H103" s="23">
        <v>5.0999999999999996</v>
      </c>
    </row>
    <row r="104" spans="1:8" x14ac:dyDescent="0.2">
      <c r="A104" s="24"/>
      <c r="B104" s="24"/>
      <c r="C104" s="25" t="s">
        <v>11</v>
      </c>
      <c r="D104" s="24"/>
      <c r="E104" s="24" t="s">
        <v>12</v>
      </c>
      <c r="F104" s="30">
        <v>5485.7195000000002</v>
      </c>
      <c r="G104" s="27">
        <v>2.9838480000000001E-2</v>
      </c>
      <c r="H104" s="23" t="s">
        <v>12</v>
      </c>
    </row>
    <row r="105" spans="1:8" x14ac:dyDescent="0.2">
      <c r="A105" s="24"/>
      <c r="B105" s="24"/>
      <c r="C105" s="28"/>
      <c r="D105" s="24"/>
      <c r="E105" s="24"/>
      <c r="F105" s="29"/>
      <c r="G105" s="29"/>
      <c r="H105" s="23" t="s">
        <v>12</v>
      </c>
    </row>
    <row r="106" spans="1:8" x14ac:dyDescent="0.2">
      <c r="A106" s="24"/>
      <c r="B106" s="24"/>
      <c r="C106" s="25" t="s">
        <v>102</v>
      </c>
      <c r="D106" s="24"/>
      <c r="E106" s="24"/>
      <c r="F106" s="29"/>
      <c r="G106" s="29"/>
      <c r="H106" s="23" t="s">
        <v>12</v>
      </c>
    </row>
    <row r="107" spans="1:8" x14ac:dyDescent="0.2">
      <c r="A107" s="31">
        <v>1</v>
      </c>
      <c r="B107" s="32"/>
      <c r="C107" s="32" t="s">
        <v>103</v>
      </c>
      <c r="D107" s="32"/>
      <c r="E107" s="36"/>
      <c r="F107" s="34">
        <v>14181.853919468</v>
      </c>
      <c r="G107" s="35">
        <v>7.7139379999999994E-2</v>
      </c>
      <c r="H107" s="23">
        <v>5.2</v>
      </c>
    </row>
    <row r="108" spans="1:8" x14ac:dyDescent="0.2">
      <c r="A108" s="24"/>
      <c r="B108" s="24"/>
      <c r="C108" s="25" t="s">
        <v>11</v>
      </c>
      <c r="D108" s="24"/>
      <c r="E108" s="24" t="s">
        <v>12</v>
      </c>
      <c r="F108" s="30">
        <v>14181.853919468</v>
      </c>
      <c r="G108" s="27">
        <v>7.7139379999999994E-2</v>
      </c>
      <c r="H108" s="23" t="s">
        <v>12</v>
      </c>
    </row>
    <row r="109" spans="1:8" x14ac:dyDescent="0.2">
      <c r="A109" s="24"/>
      <c r="B109" s="24"/>
      <c r="C109" s="28"/>
      <c r="D109" s="24"/>
      <c r="E109" s="24"/>
      <c r="F109" s="29"/>
      <c r="G109" s="29"/>
      <c r="H109" s="23" t="s">
        <v>12</v>
      </c>
    </row>
    <row r="110" spans="1:8" x14ac:dyDescent="0.2">
      <c r="A110" s="24"/>
      <c r="B110" s="24"/>
      <c r="C110" s="25" t="s">
        <v>104</v>
      </c>
      <c r="D110" s="24"/>
      <c r="E110" s="24"/>
      <c r="F110" s="30">
        <v>113912.82151946799</v>
      </c>
      <c r="G110" s="27">
        <v>0.61960616000000002</v>
      </c>
      <c r="H110" s="23" t="s">
        <v>12</v>
      </c>
    </row>
    <row r="111" spans="1:8" x14ac:dyDescent="0.2">
      <c r="A111" s="24"/>
      <c r="B111" s="24"/>
      <c r="C111" s="29"/>
      <c r="D111" s="24"/>
      <c r="E111" s="24"/>
      <c r="F111" s="24"/>
      <c r="G111" s="24"/>
      <c r="H111" s="23" t="s">
        <v>12</v>
      </c>
    </row>
    <row r="112" spans="1:8" x14ac:dyDescent="0.2">
      <c r="A112" s="24"/>
      <c r="B112" s="24"/>
      <c r="C112" s="25" t="s">
        <v>105</v>
      </c>
      <c r="D112" s="24"/>
      <c r="E112" s="24"/>
      <c r="F112" s="24"/>
      <c r="G112" s="24"/>
      <c r="H112" s="23" t="s">
        <v>12</v>
      </c>
    </row>
    <row r="113" spans="1:16" x14ac:dyDescent="0.2">
      <c r="A113" s="24"/>
      <c r="B113" s="24"/>
      <c r="C113" s="25" t="s">
        <v>106</v>
      </c>
      <c r="D113" s="24"/>
      <c r="E113" s="24"/>
      <c r="F113" s="24"/>
      <c r="G113" s="24"/>
      <c r="H113" s="23" t="s">
        <v>12</v>
      </c>
    </row>
    <row r="114" spans="1:16" x14ac:dyDescent="0.2">
      <c r="A114" s="24"/>
      <c r="B114" s="24"/>
      <c r="C114" s="25" t="s">
        <v>11</v>
      </c>
      <c r="D114" s="24"/>
      <c r="E114" s="24" t="s">
        <v>12</v>
      </c>
      <c r="F114" s="26" t="s">
        <v>13</v>
      </c>
      <c r="G114" s="27">
        <v>0</v>
      </c>
      <c r="H114" s="23" t="s">
        <v>12</v>
      </c>
    </row>
    <row r="115" spans="1:16" x14ac:dyDescent="0.2">
      <c r="A115" s="21"/>
      <c r="B115" s="21"/>
      <c r="C115" s="85"/>
      <c r="D115" s="21"/>
      <c r="E115" s="21"/>
      <c r="F115" s="49"/>
      <c r="G115" s="49"/>
      <c r="H115" s="23" t="s">
        <v>12</v>
      </c>
      <c r="I115" s="17" t="s">
        <v>12</v>
      </c>
    </row>
    <row r="116" spans="1:16" x14ac:dyDescent="0.2">
      <c r="A116" s="21"/>
      <c r="B116" s="21"/>
      <c r="C116" s="22" t="s">
        <v>587</v>
      </c>
      <c r="D116" s="21"/>
      <c r="E116" s="21"/>
      <c r="F116" s="49"/>
      <c r="G116" s="49"/>
      <c r="H116" s="23" t="s">
        <v>12</v>
      </c>
      <c r="I116" s="66" t="s">
        <v>12</v>
      </c>
      <c r="J116" s="66"/>
      <c r="K116" s="66"/>
      <c r="L116" s="66"/>
      <c r="M116" s="66"/>
      <c r="N116" s="86"/>
      <c r="O116" s="86"/>
      <c r="P116" s="86"/>
    </row>
    <row r="117" spans="1:16" x14ac:dyDescent="0.2">
      <c r="A117" s="87">
        <v>1</v>
      </c>
      <c r="B117" s="55" t="s">
        <v>107</v>
      </c>
      <c r="C117" s="55" t="s">
        <v>108</v>
      </c>
      <c r="D117" s="55"/>
      <c r="E117" s="88">
        <v>5925.4179999999997</v>
      </c>
      <c r="F117" s="89">
        <v>687.28368170299996</v>
      </c>
      <c r="G117" s="90">
        <v>3.7383400000000002E-3</v>
      </c>
      <c r="H117" s="23"/>
      <c r="I117" s="17" t="s">
        <v>12</v>
      </c>
    </row>
    <row r="118" spans="1:16" x14ac:dyDescent="0.2">
      <c r="A118" s="21"/>
      <c r="B118" s="21"/>
      <c r="C118" s="22" t="s">
        <v>11</v>
      </c>
      <c r="D118" s="21"/>
      <c r="E118" s="21" t="s">
        <v>12</v>
      </c>
      <c r="F118" s="91">
        <f>SUM(F117)</f>
        <v>687.28368170299996</v>
      </c>
      <c r="G118" s="92">
        <f>SUM(G117)</f>
        <v>3.7383400000000002E-3</v>
      </c>
      <c r="H118" s="23" t="s">
        <v>12</v>
      </c>
      <c r="I118" s="17" t="s">
        <v>12</v>
      </c>
    </row>
    <row r="119" spans="1:16" x14ac:dyDescent="0.2">
      <c r="A119" s="24"/>
      <c r="B119" s="24"/>
      <c r="C119" s="28"/>
      <c r="D119" s="24"/>
      <c r="E119" s="24"/>
      <c r="F119" s="29"/>
      <c r="G119" s="29"/>
      <c r="H119" s="23" t="s">
        <v>12</v>
      </c>
    </row>
    <row r="120" spans="1:16" x14ac:dyDescent="0.2">
      <c r="A120" s="24"/>
      <c r="B120" s="24"/>
      <c r="C120" s="25" t="s">
        <v>109</v>
      </c>
      <c r="D120" s="24"/>
      <c r="E120" s="24"/>
      <c r="F120" s="24"/>
      <c r="G120" s="24"/>
      <c r="H120" s="23" t="s">
        <v>12</v>
      </c>
    </row>
    <row r="121" spans="1:16" x14ac:dyDescent="0.2">
      <c r="A121" s="24"/>
      <c r="B121" s="24"/>
      <c r="C121" s="25" t="s">
        <v>110</v>
      </c>
      <c r="D121" s="24"/>
      <c r="E121" s="24"/>
      <c r="F121" s="24"/>
      <c r="G121" s="24"/>
      <c r="H121" s="23" t="s">
        <v>12</v>
      </c>
    </row>
    <row r="122" spans="1:16" x14ac:dyDescent="0.2">
      <c r="A122" s="24"/>
      <c r="B122" s="24"/>
      <c r="C122" s="25" t="s">
        <v>11</v>
      </c>
      <c r="D122" s="24"/>
      <c r="E122" s="24" t="s">
        <v>12</v>
      </c>
      <c r="F122" s="26" t="s">
        <v>13</v>
      </c>
      <c r="G122" s="27">
        <v>0</v>
      </c>
      <c r="H122" s="23" t="s">
        <v>12</v>
      </c>
    </row>
    <row r="123" spans="1:16" x14ac:dyDescent="0.2">
      <c r="A123" s="24"/>
      <c r="B123" s="24"/>
      <c r="C123" s="28"/>
      <c r="D123" s="24"/>
      <c r="E123" s="24"/>
      <c r="F123" s="29"/>
      <c r="G123" s="29"/>
      <c r="H123" s="23" t="s">
        <v>12</v>
      </c>
    </row>
    <row r="124" spans="1:16" x14ac:dyDescent="0.2">
      <c r="A124" s="24"/>
      <c r="B124" s="24"/>
      <c r="C124" s="25" t="s">
        <v>111</v>
      </c>
      <c r="D124" s="24"/>
      <c r="E124" s="24"/>
      <c r="F124" s="29"/>
      <c r="G124" s="29"/>
      <c r="H124" s="23" t="s">
        <v>12</v>
      </c>
    </row>
    <row r="125" spans="1:16" x14ac:dyDescent="0.2">
      <c r="A125" s="24"/>
      <c r="B125" s="24"/>
      <c r="C125" s="25" t="s">
        <v>11</v>
      </c>
      <c r="D125" s="24"/>
      <c r="E125" s="24" t="s">
        <v>12</v>
      </c>
      <c r="F125" s="26" t="s">
        <v>13</v>
      </c>
      <c r="G125" s="27">
        <v>0</v>
      </c>
      <c r="H125" s="23" t="s">
        <v>12</v>
      </c>
    </row>
    <row r="126" spans="1:16" x14ac:dyDescent="0.2">
      <c r="A126" s="21"/>
      <c r="B126" s="21"/>
      <c r="C126" s="85"/>
      <c r="D126" s="21"/>
      <c r="E126" s="21"/>
      <c r="F126" s="49"/>
      <c r="G126" s="49"/>
      <c r="H126" s="144" t="s">
        <v>12</v>
      </c>
    </row>
    <row r="127" spans="1:16" x14ac:dyDescent="0.2">
      <c r="A127" s="145"/>
      <c r="B127" s="145"/>
      <c r="C127" s="146" t="s">
        <v>669</v>
      </c>
      <c r="D127" s="147"/>
      <c r="E127" s="148"/>
      <c r="F127" s="148"/>
      <c r="G127" s="147"/>
      <c r="H127" s="148" t="s">
        <v>12</v>
      </c>
    </row>
    <row r="128" spans="1:16" ht="25.5" x14ac:dyDescent="0.2">
      <c r="A128" s="87"/>
      <c r="B128" s="55"/>
      <c r="C128" s="55" t="s">
        <v>670</v>
      </c>
      <c r="D128" s="55"/>
      <c r="E128" s="149">
        <v>2500000</v>
      </c>
      <c r="F128" s="89">
        <f>-128000/10^5</f>
        <v>-1.28</v>
      </c>
      <c r="G128" s="90" t="s">
        <v>671</v>
      </c>
      <c r="H128" s="23" t="s">
        <v>12</v>
      </c>
    </row>
    <row r="129" spans="1:9" ht="25.5" x14ac:dyDescent="0.2">
      <c r="A129" s="87"/>
      <c r="B129" s="55"/>
      <c r="C129" s="55" t="s">
        <v>672</v>
      </c>
      <c r="D129" s="55"/>
      <c r="E129" s="149">
        <v>2500000</v>
      </c>
      <c r="F129" s="89">
        <f>-139250/10^5</f>
        <v>-1.3925000000000001</v>
      </c>
      <c r="G129" s="90" t="s">
        <v>671</v>
      </c>
      <c r="H129" s="23" t="s">
        <v>12</v>
      </c>
    </row>
    <row r="130" spans="1:9" ht="25.5" x14ac:dyDescent="0.2">
      <c r="A130" s="87"/>
      <c r="B130" s="55"/>
      <c r="C130" s="55" t="s">
        <v>673</v>
      </c>
      <c r="D130" s="55"/>
      <c r="E130" s="149">
        <v>2500000</v>
      </c>
      <c r="F130" s="89">
        <f>60750/10^5</f>
        <v>0.60750000000000004</v>
      </c>
      <c r="G130" s="90" t="s">
        <v>671</v>
      </c>
      <c r="H130" s="23" t="s">
        <v>12</v>
      </c>
    </row>
    <row r="131" spans="1:9" x14ac:dyDescent="0.2">
      <c r="A131" s="21"/>
      <c r="B131" s="55"/>
      <c r="C131" s="55"/>
      <c r="D131" s="22"/>
      <c r="E131" s="21"/>
      <c r="F131" s="55"/>
      <c r="G131" s="150"/>
      <c r="H131" s="23" t="s">
        <v>12</v>
      </c>
    </row>
    <row r="132" spans="1:9" x14ac:dyDescent="0.2">
      <c r="A132" s="36"/>
      <c r="B132" s="32"/>
      <c r="C132" s="32" t="s">
        <v>112</v>
      </c>
      <c r="D132" s="32"/>
      <c r="E132" s="36"/>
      <c r="F132" s="34">
        <f>-4754.11186899+2500+2500+2500</f>
        <v>2745.8881310099996</v>
      </c>
      <c r="G132" s="35">
        <f>F132/F133</f>
        <v>1.4935712721989366E-2</v>
      </c>
      <c r="H132" s="23" t="s">
        <v>12</v>
      </c>
    </row>
    <row r="133" spans="1:9" x14ac:dyDescent="0.2">
      <c r="A133" s="28"/>
      <c r="B133" s="28"/>
      <c r="C133" s="25" t="s">
        <v>113</v>
      </c>
      <c r="D133" s="29"/>
      <c r="E133" s="29"/>
      <c r="F133" s="30">
        <f>F132+F130+F129+F128+F118+F110+F63+F24</f>
        <v>183847.14423218099</v>
      </c>
      <c r="G133" s="37">
        <f>G132+G118+G110+G63+G24</f>
        <v>1.0000112527219893</v>
      </c>
      <c r="H133" s="23" t="s">
        <v>12</v>
      </c>
    </row>
    <row r="134" spans="1:9" x14ac:dyDescent="0.2">
      <c r="A134" s="38"/>
      <c r="B134" s="38"/>
      <c r="C134" s="38"/>
      <c r="D134" s="39"/>
      <c r="E134" s="39"/>
      <c r="F134" s="39"/>
      <c r="G134" s="39"/>
    </row>
    <row r="135" spans="1:9" x14ac:dyDescent="0.2">
      <c r="A135" s="40"/>
      <c r="B135" s="41" t="s">
        <v>588</v>
      </c>
      <c r="C135" s="41"/>
      <c r="D135" s="41"/>
      <c r="E135" s="41"/>
      <c r="F135" s="41"/>
      <c r="G135" s="41"/>
      <c r="H135" s="41"/>
    </row>
    <row r="136" spans="1:9" x14ac:dyDescent="0.2">
      <c r="A136" s="40"/>
      <c r="B136" s="41" t="s">
        <v>589</v>
      </c>
      <c r="C136" s="41"/>
      <c r="D136" s="41"/>
      <c r="E136" s="41"/>
      <c r="F136" s="41"/>
      <c r="G136" s="41"/>
      <c r="H136" s="41"/>
    </row>
    <row r="137" spans="1:9" x14ac:dyDescent="0.2">
      <c r="A137" s="40"/>
      <c r="B137" s="41" t="s">
        <v>590</v>
      </c>
      <c r="C137" s="41"/>
      <c r="D137" s="41"/>
      <c r="E137" s="41"/>
      <c r="F137" s="41"/>
      <c r="G137" s="41"/>
      <c r="H137" s="41"/>
    </row>
    <row r="138" spans="1:9" ht="66" customHeight="1" x14ac:dyDescent="0.2">
      <c r="A138" s="40"/>
      <c r="B138" s="151" t="s">
        <v>674</v>
      </c>
      <c r="C138" s="151"/>
      <c r="D138" s="151"/>
      <c r="E138" s="151"/>
      <c r="F138" s="151"/>
      <c r="G138" s="151"/>
      <c r="H138" s="151"/>
      <c r="I138" s="152"/>
    </row>
    <row r="139" spans="1:9" x14ac:dyDescent="0.2">
      <c r="A139" s="40"/>
      <c r="B139" s="40"/>
      <c r="C139" s="40"/>
      <c r="D139" s="42"/>
      <c r="E139" s="42"/>
      <c r="F139" s="42"/>
      <c r="G139" s="42"/>
    </row>
    <row r="140" spans="1:9" x14ac:dyDescent="0.2">
      <c r="A140" s="40"/>
      <c r="B140" s="43" t="s">
        <v>114</v>
      </c>
      <c r="C140" s="44"/>
      <c r="D140" s="45"/>
      <c r="E140" s="46"/>
      <c r="F140" s="42"/>
      <c r="G140" s="42"/>
    </row>
    <row r="141" spans="1:9" ht="25.5" customHeight="1" x14ac:dyDescent="0.2">
      <c r="A141" s="40"/>
      <c r="B141" s="47" t="s">
        <v>115</v>
      </c>
      <c r="C141" s="48"/>
      <c r="D141" s="22" t="s">
        <v>675</v>
      </c>
      <c r="E141" s="46"/>
      <c r="F141" s="42"/>
      <c r="G141" s="42"/>
    </row>
    <row r="142" spans="1:9" x14ac:dyDescent="0.2">
      <c r="A142" s="40"/>
      <c r="B142" s="47" t="s">
        <v>117</v>
      </c>
      <c r="C142" s="48"/>
      <c r="D142" s="22" t="s">
        <v>116</v>
      </c>
      <c r="E142" s="46"/>
      <c r="F142" s="42"/>
      <c r="G142" s="42"/>
    </row>
    <row r="143" spans="1:9" x14ac:dyDescent="0.2">
      <c r="A143" s="40"/>
      <c r="B143" s="47" t="s">
        <v>118</v>
      </c>
      <c r="C143" s="48"/>
      <c r="D143" s="49" t="s">
        <v>12</v>
      </c>
      <c r="E143" s="46"/>
      <c r="F143" s="42"/>
      <c r="G143" s="42"/>
    </row>
    <row r="144" spans="1:9" x14ac:dyDescent="0.2">
      <c r="A144" s="50"/>
      <c r="B144" s="51" t="s">
        <v>12</v>
      </c>
      <c r="C144" s="51" t="s">
        <v>591</v>
      </c>
      <c r="D144" s="51" t="s">
        <v>119</v>
      </c>
      <c r="E144" s="50"/>
      <c r="F144" s="50"/>
      <c r="G144" s="50"/>
    </row>
    <row r="145" spans="1:10" x14ac:dyDescent="0.2">
      <c r="A145" s="50"/>
      <c r="B145" s="52" t="s">
        <v>120</v>
      </c>
      <c r="C145" s="53">
        <v>46022</v>
      </c>
      <c r="D145" s="53">
        <v>46053</v>
      </c>
      <c r="E145" s="50"/>
      <c r="F145" s="50"/>
      <c r="G145" s="50"/>
    </row>
    <row r="146" spans="1:10" x14ac:dyDescent="0.2">
      <c r="A146" s="54"/>
      <c r="B146" s="55" t="s">
        <v>121</v>
      </c>
      <c r="C146" s="56">
        <v>3022.7438999999999</v>
      </c>
      <c r="D146" s="56">
        <v>3032.4405999999999</v>
      </c>
      <c r="E146" s="54"/>
      <c r="F146" s="57"/>
      <c r="G146" s="58"/>
    </row>
    <row r="147" spans="1:10" x14ac:dyDescent="0.2">
      <c r="A147" s="54"/>
      <c r="B147" s="55" t="s">
        <v>592</v>
      </c>
      <c r="C147" s="56">
        <v>1088.5277000000001</v>
      </c>
      <c r="D147" s="56">
        <v>1075.6750999999999</v>
      </c>
      <c r="E147" s="54"/>
      <c r="F147" s="57"/>
      <c r="G147" s="58"/>
    </row>
    <row r="148" spans="1:10" x14ac:dyDescent="0.2">
      <c r="A148" s="54"/>
      <c r="B148" s="55" t="s">
        <v>122</v>
      </c>
      <c r="C148" s="56">
        <v>2754.0342000000001</v>
      </c>
      <c r="D148" s="56">
        <v>2760.0774999999999</v>
      </c>
      <c r="E148" s="54"/>
      <c r="F148" s="57"/>
      <c r="G148" s="58"/>
    </row>
    <row r="149" spans="1:10" x14ac:dyDescent="0.2">
      <c r="A149" s="54"/>
      <c r="B149" s="55" t="s">
        <v>593</v>
      </c>
      <c r="C149" s="56">
        <v>1076.1928</v>
      </c>
      <c r="D149" s="56">
        <v>1062.3995</v>
      </c>
      <c r="E149" s="54"/>
      <c r="F149" s="57"/>
      <c r="G149" s="58"/>
    </row>
    <row r="150" spans="1:10" x14ac:dyDescent="0.2">
      <c r="A150" s="54"/>
      <c r="B150" s="54"/>
      <c r="C150" s="54"/>
      <c r="D150" s="54"/>
      <c r="E150" s="54"/>
      <c r="F150" s="54"/>
      <c r="G150" s="54"/>
    </row>
    <row r="151" spans="1:10" x14ac:dyDescent="0.2">
      <c r="A151" s="54"/>
      <c r="B151" s="111" t="s">
        <v>594</v>
      </c>
      <c r="C151" s="112"/>
      <c r="D151" s="25" t="s">
        <v>12</v>
      </c>
      <c r="E151" s="54"/>
      <c r="F151" s="54"/>
      <c r="G151" s="54"/>
    </row>
    <row r="152" spans="1:10" x14ac:dyDescent="0.2">
      <c r="A152" s="54"/>
      <c r="B152" s="113" t="s">
        <v>120</v>
      </c>
      <c r="C152" s="114" t="s">
        <v>286</v>
      </c>
      <c r="D152" s="114" t="s">
        <v>287</v>
      </c>
      <c r="E152" s="54"/>
      <c r="F152" s="54"/>
      <c r="G152" s="54"/>
    </row>
    <row r="153" spans="1:10" x14ac:dyDescent="0.2">
      <c r="A153" s="54"/>
      <c r="B153" s="55" t="s">
        <v>592</v>
      </c>
      <c r="C153" s="115">
        <v>16.327999999999999</v>
      </c>
      <c r="D153" s="115" t="s">
        <v>470</v>
      </c>
      <c r="E153" s="54"/>
      <c r="F153" s="57"/>
      <c r="G153" s="58"/>
    </row>
    <row r="154" spans="1:10" x14ac:dyDescent="0.2">
      <c r="A154" s="54"/>
      <c r="B154" s="55" t="s">
        <v>593</v>
      </c>
      <c r="C154" s="115">
        <v>16.143000000000001</v>
      </c>
      <c r="D154" s="115">
        <v>16.143000000000001</v>
      </c>
      <c r="E154" s="54"/>
      <c r="F154" s="57"/>
      <c r="G154" s="58"/>
    </row>
    <row r="155" spans="1:10" x14ac:dyDescent="0.2">
      <c r="A155" s="50"/>
      <c r="B155" s="60"/>
      <c r="C155" s="60"/>
      <c r="D155" s="60"/>
      <c r="E155" s="50"/>
      <c r="F155" s="50"/>
      <c r="G155" s="50"/>
    </row>
    <row r="156" spans="1:10" x14ac:dyDescent="0.2">
      <c r="A156" s="50"/>
      <c r="B156" s="47" t="s">
        <v>123</v>
      </c>
      <c r="C156" s="48"/>
      <c r="D156" s="22" t="s">
        <v>610</v>
      </c>
      <c r="E156" s="65"/>
      <c r="F156" s="50"/>
      <c r="G156" s="50"/>
      <c r="I156" s="152"/>
    </row>
    <row r="157" spans="1:10" x14ac:dyDescent="0.2">
      <c r="A157" s="50"/>
      <c r="B157" s="47" t="s">
        <v>124</v>
      </c>
      <c r="C157" s="48"/>
      <c r="D157" s="22" t="s">
        <v>116</v>
      </c>
      <c r="E157" s="65"/>
      <c r="F157" s="50"/>
      <c r="G157" s="50"/>
      <c r="I157" s="152"/>
    </row>
    <row r="158" spans="1:10" x14ac:dyDescent="0.2">
      <c r="A158" s="50"/>
      <c r="B158" s="47" t="s">
        <v>595</v>
      </c>
      <c r="C158" s="48"/>
      <c r="D158" s="22" t="s">
        <v>116</v>
      </c>
      <c r="E158" s="65"/>
      <c r="F158" s="50"/>
      <c r="G158" s="50"/>
      <c r="I158" s="152"/>
      <c r="J158" s="20"/>
    </row>
    <row r="159" spans="1:10" ht="12.75" customHeight="1" x14ac:dyDescent="0.2">
      <c r="A159" s="60"/>
      <c r="B159" s="60"/>
      <c r="C159" s="60"/>
      <c r="D159" s="60"/>
      <c r="E159" s="60"/>
      <c r="F159" s="60"/>
      <c r="G159" s="60"/>
      <c r="I159" s="152"/>
      <c r="J159" s="20"/>
    </row>
    <row r="160" spans="1:10" ht="13.5" x14ac:dyDescent="0.25">
      <c r="A160" s="60"/>
      <c r="B160" s="153" t="s">
        <v>724</v>
      </c>
      <c r="C160" s="60"/>
      <c r="D160" s="60"/>
      <c r="E160" s="60"/>
      <c r="F160" s="60"/>
      <c r="G160" s="60"/>
      <c r="H160" s="60"/>
      <c r="I160" s="152"/>
      <c r="J160" s="20"/>
    </row>
    <row r="161" spans="1:16" s="20" customFormat="1" ht="38.25" x14ac:dyDescent="0.2">
      <c r="A161" s="154"/>
      <c r="B161" s="155" t="s">
        <v>676</v>
      </c>
      <c r="C161" s="155" t="s">
        <v>677</v>
      </c>
      <c r="D161" s="156" t="s">
        <v>678</v>
      </c>
      <c r="E161" s="156" t="s">
        <v>679</v>
      </c>
      <c r="F161" s="155" t="s">
        <v>680</v>
      </c>
      <c r="G161" s="155" t="s">
        <v>681</v>
      </c>
      <c r="H161" s="155" t="s">
        <v>8</v>
      </c>
      <c r="I161" s="157"/>
    </row>
    <row r="162" spans="1:16" s="71" customFormat="1" x14ac:dyDescent="0.2">
      <c r="A162" s="158"/>
      <c r="B162" s="159" t="s">
        <v>682</v>
      </c>
      <c r="C162" s="159" t="s">
        <v>683</v>
      </c>
      <c r="D162" s="160" t="s">
        <v>684</v>
      </c>
      <c r="E162" s="161" t="s">
        <v>685</v>
      </c>
      <c r="F162" s="162">
        <v>2500</v>
      </c>
      <c r="G162" s="163">
        <v>46087</v>
      </c>
      <c r="H162" s="164">
        <f>F162/$F$133</f>
        <v>1.3598253105540459E-2</v>
      </c>
      <c r="I162" s="165"/>
      <c r="J162" s="20"/>
    </row>
    <row r="163" spans="1:16" s="71" customFormat="1" x14ac:dyDescent="0.2">
      <c r="A163" s="158"/>
      <c r="B163" s="159" t="s">
        <v>682</v>
      </c>
      <c r="C163" s="159" t="s">
        <v>686</v>
      </c>
      <c r="D163" s="160" t="s">
        <v>684</v>
      </c>
      <c r="E163" s="161" t="s">
        <v>685</v>
      </c>
      <c r="F163" s="162">
        <v>2500</v>
      </c>
      <c r="G163" s="163">
        <v>46101</v>
      </c>
      <c r="H163" s="164">
        <f>H162</f>
        <v>1.3598253105540459E-2</v>
      </c>
      <c r="I163" s="165"/>
      <c r="J163" s="20"/>
    </row>
    <row r="164" spans="1:16" s="71" customFormat="1" x14ac:dyDescent="0.2">
      <c r="A164" s="158"/>
      <c r="B164" s="159" t="s">
        <v>682</v>
      </c>
      <c r="C164" s="159" t="s">
        <v>686</v>
      </c>
      <c r="D164" s="160" t="s">
        <v>684</v>
      </c>
      <c r="E164" s="161" t="s">
        <v>685</v>
      </c>
      <c r="F164" s="162">
        <v>2500</v>
      </c>
      <c r="G164" s="163">
        <v>46168</v>
      </c>
      <c r="H164" s="164">
        <f>H163</f>
        <v>1.3598253105540459E-2</v>
      </c>
      <c r="I164" s="165"/>
      <c r="J164" s="20"/>
    </row>
    <row r="165" spans="1:16" s="84" customFormat="1" x14ac:dyDescent="0.2">
      <c r="A165" s="60"/>
      <c r="B165" s="60"/>
      <c r="C165" s="60"/>
      <c r="D165" s="60"/>
      <c r="E165" s="60"/>
      <c r="F165" s="60"/>
      <c r="G165" s="60"/>
      <c r="H165" s="17"/>
      <c r="I165" s="166"/>
      <c r="J165" s="167"/>
      <c r="K165" s="167"/>
      <c r="L165" s="167"/>
      <c r="M165" s="167"/>
      <c r="N165" s="167"/>
      <c r="O165" s="167"/>
    </row>
    <row r="166" spans="1:16" x14ac:dyDescent="0.2">
      <c r="A166" s="67"/>
      <c r="B166" s="168" t="s">
        <v>725</v>
      </c>
      <c r="C166" s="168"/>
      <c r="D166" s="168"/>
      <c r="E166" s="168"/>
      <c r="F166" s="168"/>
      <c r="G166" s="168"/>
      <c r="H166" s="67"/>
      <c r="I166" s="152"/>
      <c r="J166" s="20"/>
    </row>
    <row r="167" spans="1:16" ht="13.5" customHeight="1" x14ac:dyDescent="0.2">
      <c r="B167" s="169" t="s">
        <v>612</v>
      </c>
      <c r="C167" s="169" t="s">
        <v>613</v>
      </c>
      <c r="D167" s="170" t="s">
        <v>623</v>
      </c>
      <c r="E167" s="171"/>
      <c r="F167" s="172"/>
      <c r="G167" s="173" t="s">
        <v>631</v>
      </c>
      <c r="H167" s="174"/>
      <c r="I167" s="175"/>
      <c r="J167" s="66"/>
      <c r="K167" s="66"/>
      <c r="L167" s="66"/>
      <c r="M167" s="66"/>
      <c r="N167" s="66"/>
      <c r="O167" s="66"/>
    </row>
    <row r="168" spans="1:16" ht="46.5" customHeight="1" x14ac:dyDescent="0.2">
      <c r="B168" s="176"/>
      <c r="C168" s="176"/>
      <c r="D168" s="177" t="s">
        <v>632</v>
      </c>
      <c r="E168" s="177" t="s">
        <v>633</v>
      </c>
      <c r="F168" s="177" t="s">
        <v>634</v>
      </c>
      <c r="G168" s="178" t="s">
        <v>651</v>
      </c>
      <c r="H168" s="179"/>
      <c r="I168" s="177" t="s">
        <v>636</v>
      </c>
      <c r="J168" s="66"/>
      <c r="K168" s="66"/>
      <c r="L168" s="66"/>
      <c r="M168" s="66"/>
      <c r="N168" s="66"/>
      <c r="O168" s="66"/>
    </row>
    <row r="169" spans="1:16" ht="21" customHeight="1" x14ac:dyDescent="0.2">
      <c r="B169" s="180"/>
      <c r="C169" s="180"/>
      <c r="D169" s="181"/>
      <c r="E169" s="181"/>
      <c r="F169" s="181"/>
      <c r="G169" s="182" t="s">
        <v>637</v>
      </c>
      <c r="H169" s="182" t="s">
        <v>638</v>
      </c>
      <c r="I169" s="181"/>
      <c r="J169" s="66"/>
      <c r="K169" s="66"/>
      <c r="L169" s="66"/>
      <c r="M169" s="66"/>
      <c r="N169" s="66"/>
      <c r="O169" s="66"/>
    </row>
    <row r="170" spans="1:16" ht="13.5" x14ac:dyDescent="0.25">
      <c r="B170" s="183" t="s">
        <v>639</v>
      </c>
      <c r="C170" s="184" t="s">
        <v>640</v>
      </c>
      <c r="D170" s="185">
        <v>488.84800000000001</v>
      </c>
      <c r="E170" s="6">
        <v>11.151999999999999</v>
      </c>
      <c r="F170" s="186">
        <f>D170+E170</f>
        <v>500</v>
      </c>
      <c r="G170" s="7">
        <v>21.175720568999996</v>
      </c>
      <c r="H170" s="7">
        <v>13.34</v>
      </c>
      <c r="I170" s="7">
        <f>G170+H170</f>
        <v>34.515720568999996</v>
      </c>
      <c r="J170" s="66"/>
      <c r="K170" s="66"/>
      <c r="L170" s="66"/>
      <c r="M170" s="66"/>
      <c r="N170" s="66"/>
      <c r="O170" s="66"/>
    </row>
    <row r="171" spans="1:16" ht="6.75" customHeight="1" x14ac:dyDescent="0.25">
      <c r="B171" s="187"/>
      <c r="C171" s="188"/>
      <c r="D171" s="189"/>
      <c r="E171" s="5"/>
      <c r="F171" s="190"/>
      <c r="G171" s="3"/>
      <c r="H171" s="3"/>
      <c r="I171" s="3"/>
      <c r="J171" s="66"/>
      <c r="K171" s="66"/>
      <c r="L171" s="66"/>
      <c r="M171" s="66"/>
      <c r="N171" s="66"/>
      <c r="O171" s="66"/>
    </row>
    <row r="172" spans="1:16" ht="51" customHeight="1" x14ac:dyDescent="0.2">
      <c r="B172" s="191" t="s">
        <v>641</v>
      </c>
      <c r="C172" s="191"/>
      <c r="D172" s="191"/>
      <c r="E172" s="191"/>
      <c r="F172" s="191"/>
      <c r="G172" s="191"/>
      <c r="H172" s="191"/>
      <c r="I172" s="191"/>
      <c r="J172" s="192"/>
      <c r="K172" s="66"/>
      <c r="L172" s="66"/>
      <c r="M172" s="66"/>
      <c r="N172" s="66"/>
      <c r="O172" s="66"/>
    </row>
    <row r="173" spans="1:16" ht="13.5" x14ac:dyDescent="0.25">
      <c r="B173" s="108" t="s">
        <v>642</v>
      </c>
      <c r="I173" s="66"/>
      <c r="J173" s="20"/>
      <c r="K173" s="66"/>
      <c r="L173" s="66"/>
      <c r="M173" s="66"/>
      <c r="N173" s="66"/>
      <c r="O173" s="66"/>
      <c r="P173" s="66"/>
    </row>
    <row r="174" spans="1:16" ht="7.5" customHeight="1" x14ac:dyDescent="0.2">
      <c r="B174" s="109"/>
      <c r="J174" s="20"/>
      <c r="K174" s="66"/>
      <c r="L174" s="66"/>
      <c r="M174" s="66"/>
      <c r="N174" s="66"/>
      <c r="O174" s="66"/>
    </row>
    <row r="175" spans="1:16" x14ac:dyDescent="0.2">
      <c r="B175" s="109" t="s">
        <v>646</v>
      </c>
      <c r="J175" s="20"/>
      <c r="K175" s="66"/>
      <c r="L175" s="66"/>
      <c r="M175" s="66"/>
      <c r="N175" s="66"/>
      <c r="O175" s="66"/>
    </row>
    <row r="176" spans="1:16" x14ac:dyDescent="0.2">
      <c r="B176" s="109"/>
      <c r="J176" s="20"/>
      <c r="K176" s="66"/>
      <c r="L176" s="66"/>
      <c r="M176" s="66"/>
      <c r="N176" s="66"/>
      <c r="O176" s="66"/>
    </row>
    <row r="177" spans="2:15" x14ac:dyDescent="0.2">
      <c r="B177" s="109" t="s">
        <v>647</v>
      </c>
      <c r="J177" s="20"/>
      <c r="K177" s="66"/>
      <c r="L177" s="66"/>
      <c r="M177" s="66"/>
      <c r="N177" s="66"/>
      <c r="O177" s="66"/>
    </row>
    <row r="178" spans="2:15" x14ac:dyDescent="0.2">
      <c r="B178" s="109"/>
      <c r="J178" s="20"/>
      <c r="K178" s="66"/>
      <c r="L178" s="66"/>
      <c r="M178" s="66"/>
      <c r="N178" s="66"/>
      <c r="O178" s="66"/>
    </row>
    <row r="179" spans="2:15" x14ac:dyDescent="0.2">
      <c r="B179" s="109" t="s">
        <v>648</v>
      </c>
      <c r="J179" s="20"/>
    </row>
    <row r="180" spans="2:15" s="67" customFormat="1" x14ac:dyDescent="0.2">
      <c r="I180" s="152"/>
      <c r="J180" s="20"/>
      <c r="K180" s="66"/>
      <c r="L180" s="66"/>
      <c r="M180" s="66"/>
      <c r="N180" s="66"/>
      <c r="O180" s="71"/>
    </row>
    <row r="181" spans="2:15" s="67" customFormat="1" x14ac:dyDescent="0.2">
      <c r="B181" s="193" t="s">
        <v>596</v>
      </c>
      <c r="C181" s="194"/>
      <c r="D181" s="195"/>
      <c r="I181" s="152"/>
      <c r="J181" s="20"/>
      <c r="K181" s="66"/>
      <c r="L181" s="66"/>
      <c r="M181" s="66"/>
      <c r="N181" s="66"/>
      <c r="O181" s="71"/>
    </row>
    <row r="182" spans="2:15" s="67" customFormat="1" ht="25.5" x14ac:dyDescent="0.2">
      <c r="B182" s="196" t="s">
        <v>597</v>
      </c>
      <c r="C182" s="196"/>
      <c r="D182" s="197" t="s">
        <v>471</v>
      </c>
      <c r="I182" s="152"/>
      <c r="J182" s="20"/>
      <c r="K182" s="66"/>
      <c r="L182" s="66"/>
      <c r="M182" s="66"/>
      <c r="N182" s="66"/>
      <c r="O182" s="71"/>
    </row>
    <row r="183" spans="2:15" s="67" customFormat="1" x14ac:dyDescent="0.2">
      <c r="B183" s="198" t="s">
        <v>598</v>
      </c>
      <c r="C183" s="198"/>
      <c r="D183" s="199"/>
      <c r="I183" s="152"/>
      <c r="J183" s="20"/>
      <c r="K183" s="66"/>
      <c r="L183" s="66"/>
      <c r="M183" s="66"/>
      <c r="N183" s="66"/>
      <c r="O183" s="71"/>
    </row>
    <row r="184" spans="2:15" s="67" customFormat="1" x14ac:dyDescent="0.2">
      <c r="B184" s="198"/>
      <c r="C184" s="198"/>
      <c r="D184" s="200"/>
      <c r="I184" s="152"/>
      <c r="J184" s="20"/>
      <c r="K184" s="66"/>
      <c r="L184" s="66"/>
      <c r="M184" s="66"/>
      <c r="N184" s="66"/>
      <c r="O184" s="71"/>
    </row>
    <row r="185" spans="2:15" s="67" customFormat="1" x14ac:dyDescent="0.2">
      <c r="B185" s="198" t="s">
        <v>599</v>
      </c>
      <c r="C185" s="198"/>
      <c r="D185" s="76">
        <v>7.0529052535353278</v>
      </c>
      <c r="I185" s="152"/>
      <c r="J185" s="20"/>
      <c r="K185" s="66"/>
      <c r="L185" s="66"/>
      <c r="M185" s="66"/>
      <c r="N185" s="66"/>
      <c r="O185" s="71"/>
    </row>
    <row r="186" spans="2:15" s="67" customFormat="1" x14ac:dyDescent="0.2">
      <c r="B186" s="61"/>
      <c r="C186" s="61"/>
      <c r="D186" s="75"/>
      <c r="I186" s="152"/>
      <c r="J186" s="20"/>
      <c r="K186" s="66"/>
      <c r="L186" s="66"/>
      <c r="M186" s="66"/>
      <c r="N186" s="66"/>
      <c r="O186" s="71"/>
    </row>
    <row r="187" spans="2:15" s="67" customFormat="1" x14ac:dyDescent="0.2">
      <c r="B187" s="61" t="s">
        <v>600</v>
      </c>
      <c r="C187" s="61"/>
      <c r="D187" s="76">
        <v>0.48284946273980778</v>
      </c>
      <c r="I187" s="152"/>
      <c r="J187" s="20"/>
      <c r="K187" s="66"/>
      <c r="L187" s="66"/>
      <c r="M187" s="66"/>
      <c r="N187" s="66"/>
      <c r="O187" s="71"/>
    </row>
    <row r="188" spans="2:15" s="67" customFormat="1" x14ac:dyDescent="0.2">
      <c r="B188" s="61" t="s">
        <v>601</v>
      </c>
      <c r="C188" s="61"/>
      <c r="D188" s="76">
        <v>0.49679912169017154</v>
      </c>
      <c r="I188" s="152"/>
      <c r="J188" s="20"/>
      <c r="K188" s="66"/>
      <c r="L188" s="66"/>
      <c r="M188" s="66"/>
      <c r="N188" s="66"/>
      <c r="O188" s="71"/>
    </row>
    <row r="189" spans="2:15" s="67" customFormat="1" x14ac:dyDescent="0.2">
      <c r="B189" s="61"/>
      <c r="C189" s="61"/>
      <c r="D189" s="75"/>
      <c r="I189" s="152"/>
      <c r="J189" s="20"/>
      <c r="K189" s="66"/>
      <c r="L189" s="66"/>
      <c r="M189" s="66"/>
      <c r="N189" s="66"/>
      <c r="O189" s="71"/>
    </row>
    <row r="190" spans="2:15" s="67" customFormat="1" x14ac:dyDescent="0.2">
      <c r="B190" s="61" t="s">
        <v>602</v>
      </c>
      <c r="C190" s="61"/>
      <c r="D190" s="78" t="s">
        <v>722</v>
      </c>
      <c r="I190" s="152"/>
      <c r="J190" s="20"/>
      <c r="K190" s="66"/>
      <c r="L190" s="66"/>
      <c r="M190" s="66"/>
      <c r="N190" s="66"/>
      <c r="O190" s="71"/>
    </row>
    <row r="191" spans="2:15" s="67" customFormat="1" x14ac:dyDescent="0.2">
      <c r="B191" s="79" t="s">
        <v>603</v>
      </c>
      <c r="C191" s="80"/>
      <c r="D191" s="81"/>
      <c r="I191" s="152"/>
      <c r="J191" s="20"/>
      <c r="K191" s="66"/>
      <c r="L191" s="66"/>
      <c r="M191" s="66"/>
      <c r="N191" s="66"/>
      <c r="O191" s="71"/>
    </row>
    <row r="192" spans="2:15" s="67" customFormat="1" x14ac:dyDescent="0.2">
      <c r="B192" s="201"/>
      <c r="C192" s="201"/>
      <c r="D192" s="201"/>
      <c r="I192" s="152"/>
      <c r="J192" s="20"/>
      <c r="K192" s="66"/>
      <c r="L192" s="66"/>
      <c r="M192" s="66"/>
      <c r="N192" s="66"/>
      <c r="O192" s="71"/>
    </row>
    <row r="193" spans="1:17" s="67" customFormat="1" x14ac:dyDescent="0.2">
      <c r="A193" s="17"/>
      <c r="B193" s="83" t="s">
        <v>604</v>
      </c>
      <c r="C193" s="17"/>
      <c r="D193" s="17"/>
      <c r="E193" s="17"/>
      <c r="F193" s="17"/>
      <c r="G193" s="17"/>
      <c r="H193" s="17"/>
      <c r="I193" s="152"/>
      <c r="J193" s="20"/>
      <c r="K193" s="66"/>
      <c r="L193" s="66"/>
      <c r="M193" s="66"/>
      <c r="N193" s="66"/>
      <c r="O193" s="71"/>
      <c r="P193" s="17"/>
      <c r="Q193" s="17"/>
    </row>
    <row r="194" spans="1:17" x14ac:dyDescent="0.2">
      <c r="I194" s="152"/>
    </row>
    <row r="195" spans="1:17" ht="153.75" customHeight="1" x14ac:dyDescent="0.2">
      <c r="I195" s="152"/>
    </row>
    <row r="196" spans="1:17" ht="25.5" customHeight="1" x14ac:dyDescent="0.2">
      <c r="I196" s="152"/>
    </row>
    <row r="197" spans="1:17" x14ac:dyDescent="0.2">
      <c r="B197" s="83" t="s">
        <v>605</v>
      </c>
      <c r="C197" s="84"/>
      <c r="D197" s="83"/>
      <c r="I197" s="152"/>
    </row>
    <row r="198" spans="1:17" x14ac:dyDescent="0.2">
      <c r="B198" s="83" t="s">
        <v>687</v>
      </c>
      <c r="D198" s="83"/>
      <c r="I198" s="152"/>
    </row>
    <row r="199" spans="1:17" x14ac:dyDescent="0.2">
      <c r="I199" s="152"/>
    </row>
    <row r="200" spans="1:17" x14ac:dyDescent="0.2">
      <c r="I200" s="152"/>
    </row>
    <row r="201" spans="1:17" ht="165" customHeight="1" x14ac:dyDescent="0.2">
      <c r="I201" s="152"/>
    </row>
    <row r="202" spans="1:17" x14ac:dyDescent="0.2">
      <c r="I202" s="152"/>
    </row>
    <row r="208" spans="1:17" ht="12.75" customHeight="1" x14ac:dyDescent="0.2"/>
    <row r="209" s="17" customFormat="1" ht="12.75" customHeight="1" x14ac:dyDescent="0.2"/>
    <row r="210" s="17" customFormat="1" ht="12.75" customHeight="1" x14ac:dyDescent="0.2"/>
    <row r="211" s="17" customFormat="1" ht="12.75" customHeight="1" x14ac:dyDescent="0.2"/>
    <row r="212" s="17" customFormat="1" ht="12.75" customHeight="1" x14ac:dyDescent="0.2"/>
    <row r="213" s="17" customFormat="1" ht="12.75" customHeight="1" x14ac:dyDescent="0.2"/>
  </sheetData>
  <mergeCells count="36">
    <mergeCell ref="B190:C190"/>
    <mergeCell ref="B191:D191"/>
    <mergeCell ref="B167:B169"/>
    <mergeCell ref="C167:C169"/>
    <mergeCell ref="B185:C185"/>
    <mergeCell ref="B186:C186"/>
    <mergeCell ref="B187:C187"/>
    <mergeCell ref="B188:C188"/>
    <mergeCell ref="B189:C189"/>
    <mergeCell ref="B172:I172"/>
    <mergeCell ref="B181:D181"/>
    <mergeCell ref="B182:C182"/>
    <mergeCell ref="B183:C183"/>
    <mergeCell ref="B184:C184"/>
    <mergeCell ref="D167:F167"/>
    <mergeCell ref="G167:I167"/>
    <mergeCell ref="D168:D169"/>
    <mergeCell ref="E168:E169"/>
    <mergeCell ref="F168:F169"/>
    <mergeCell ref="G168:H168"/>
    <mergeCell ref="I168:I169"/>
    <mergeCell ref="A1:H1"/>
    <mergeCell ref="A2:H2"/>
    <mergeCell ref="A3:H3"/>
    <mergeCell ref="B135:H135"/>
    <mergeCell ref="B136:H136"/>
    <mergeCell ref="B156:C156"/>
    <mergeCell ref="B157:C157"/>
    <mergeCell ref="B158:C158"/>
    <mergeCell ref="B151:C151"/>
    <mergeCell ref="B137:H137"/>
    <mergeCell ref="B140:D140"/>
    <mergeCell ref="B141:C141"/>
    <mergeCell ref="B142:C142"/>
    <mergeCell ref="B143:C143"/>
    <mergeCell ref="B138:H138"/>
  </mergeCells>
  <hyperlinks>
    <hyperlink ref="I1" location="Index!B2" display="Index" xr:uid="{277CD32D-6D71-4277-94CD-269FF68491B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7975-B99C-4065-89B8-EF7A82CFCA35}">
  <sheetPr>
    <outlinePr summaryBelow="0" summaryRight="0"/>
  </sheetPr>
  <dimension ref="A1:P152"/>
  <sheetViews>
    <sheetView showGridLines="0" workbookViewId="0">
      <selection sqref="A1:H1"/>
    </sheetView>
  </sheetViews>
  <sheetFormatPr defaultRowHeight="12.75" x14ac:dyDescent="0.2"/>
  <cols>
    <col min="1" max="1" width="5.85546875" style="17" bestFit="1" customWidth="1"/>
    <col min="2" max="2" width="21.140625" style="17" customWidth="1"/>
    <col min="3" max="3" width="46.5703125" style="17" customWidth="1"/>
    <col min="4" max="4" width="21.28515625" style="17" customWidth="1"/>
    <col min="5" max="5" width="11" style="17" customWidth="1"/>
    <col min="6" max="6" width="12.7109375" style="17" customWidth="1"/>
    <col min="7" max="7" width="15.85546875" style="17" customWidth="1"/>
    <col min="8" max="8" width="10.28515625" style="17" customWidth="1"/>
    <col min="9" max="9" width="11.28515625" style="17" customWidth="1"/>
    <col min="10" max="16384" width="9.140625" style="17"/>
  </cols>
  <sheetData>
    <row r="1" spans="1:9" ht="15" x14ac:dyDescent="0.2">
      <c r="A1" s="16" t="s">
        <v>0</v>
      </c>
      <c r="B1" s="16"/>
      <c r="C1" s="16"/>
      <c r="D1" s="16"/>
      <c r="E1" s="16"/>
      <c r="F1" s="16"/>
      <c r="G1" s="16"/>
      <c r="H1" s="16"/>
      <c r="I1" s="1" t="s">
        <v>585</v>
      </c>
    </row>
    <row r="2" spans="1:9" ht="15" x14ac:dyDescent="0.2">
      <c r="A2" s="16" t="s">
        <v>524</v>
      </c>
      <c r="B2" s="16"/>
      <c r="C2" s="16"/>
      <c r="D2" s="16"/>
      <c r="E2" s="16"/>
      <c r="F2" s="16"/>
      <c r="G2" s="16"/>
      <c r="H2" s="16"/>
    </row>
    <row r="3" spans="1:9" ht="15" x14ac:dyDescent="0.2">
      <c r="A3" s="16" t="s">
        <v>729</v>
      </c>
      <c r="B3" s="16"/>
      <c r="C3" s="16"/>
      <c r="D3" s="16"/>
      <c r="E3" s="16"/>
      <c r="F3" s="16"/>
      <c r="G3" s="16"/>
      <c r="H3" s="16"/>
    </row>
    <row r="4" spans="1:9" s="20" customFormat="1" ht="30" x14ac:dyDescent="0.2">
      <c r="A4" s="18" t="s">
        <v>2</v>
      </c>
      <c r="B4" s="18" t="s">
        <v>3</v>
      </c>
      <c r="C4" s="18" t="s">
        <v>4</v>
      </c>
      <c r="D4" s="18" t="s">
        <v>5</v>
      </c>
      <c r="E4" s="18" t="s">
        <v>6</v>
      </c>
      <c r="F4" s="18" t="s">
        <v>7</v>
      </c>
      <c r="G4" s="18" t="s">
        <v>8</v>
      </c>
      <c r="H4" s="19" t="s">
        <v>584</v>
      </c>
    </row>
    <row r="5" spans="1:9" x14ac:dyDescent="0.2">
      <c r="A5" s="21"/>
      <c r="B5" s="21"/>
      <c r="C5" s="22" t="s">
        <v>9</v>
      </c>
      <c r="D5" s="21"/>
      <c r="E5" s="21"/>
      <c r="F5" s="21"/>
      <c r="G5" s="21"/>
      <c r="H5" s="23" t="s">
        <v>12</v>
      </c>
    </row>
    <row r="6" spans="1:9" x14ac:dyDescent="0.2">
      <c r="A6" s="21"/>
      <c r="B6" s="21"/>
      <c r="C6" s="22" t="s">
        <v>10</v>
      </c>
      <c r="D6" s="21"/>
      <c r="E6" s="21"/>
      <c r="F6" s="21"/>
      <c r="G6" s="21"/>
      <c r="H6" s="23" t="s">
        <v>12</v>
      </c>
    </row>
    <row r="7" spans="1:9" x14ac:dyDescent="0.2">
      <c r="A7" s="24"/>
      <c r="B7" s="24"/>
      <c r="C7" s="25" t="s">
        <v>11</v>
      </c>
      <c r="D7" s="24"/>
      <c r="E7" s="24" t="s">
        <v>12</v>
      </c>
      <c r="F7" s="26" t="s">
        <v>13</v>
      </c>
      <c r="G7" s="27">
        <v>0</v>
      </c>
      <c r="H7" s="23" t="s">
        <v>12</v>
      </c>
    </row>
    <row r="8" spans="1:9" x14ac:dyDescent="0.2">
      <c r="A8" s="24"/>
      <c r="B8" s="24"/>
      <c r="C8" s="28"/>
      <c r="D8" s="24"/>
      <c r="E8" s="24"/>
      <c r="F8" s="29"/>
      <c r="G8" s="29"/>
      <c r="H8" s="23" t="s">
        <v>12</v>
      </c>
    </row>
    <row r="9" spans="1:9" x14ac:dyDescent="0.2">
      <c r="A9" s="24"/>
      <c r="B9" s="24"/>
      <c r="C9" s="25" t="s">
        <v>14</v>
      </c>
      <c r="D9" s="24"/>
      <c r="E9" s="24"/>
      <c r="F9" s="24"/>
      <c r="G9" s="24"/>
      <c r="H9" s="23" t="s">
        <v>12</v>
      </c>
    </row>
    <row r="10" spans="1:9" x14ac:dyDescent="0.2">
      <c r="A10" s="24"/>
      <c r="B10" s="24"/>
      <c r="C10" s="25" t="s">
        <v>11</v>
      </c>
      <c r="D10" s="24"/>
      <c r="E10" s="24" t="s">
        <v>12</v>
      </c>
      <c r="F10" s="26" t="s">
        <v>13</v>
      </c>
      <c r="G10" s="27">
        <v>0</v>
      </c>
      <c r="H10" s="23" t="s">
        <v>12</v>
      </c>
    </row>
    <row r="11" spans="1:9" x14ac:dyDescent="0.2">
      <c r="A11" s="24"/>
      <c r="B11" s="24"/>
      <c r="C11" s="28"/>
      <c r="D11" s="24"/>
      <c r="E11" s="24"/>
      <c r="F11" s="29"/>
      <c r="G11" s="29"/>
      <c r="H11" s="23" t="s">
        <v>12</v>
      </c>
    </row>
    <row r="12" spans="1:9" x14ac:dyDescent="0.2">
      <c r="A12" s="24"/>
      <c r="B12" s="24"/>
      <c r="C12" s="25" t="s">
        <v>15</v>
      </c>
      <c r="D12" s="24"/>
      <c r="E12" s="24"/>
      <c r="F12" s="24"/>
      <c r="G12" s="24"/>
      <c r="H12" s="23" t="s">
        <v>12</v>
      </c>
    </row>
    <row r="13" spans="1:9" x14ac:dyDescent="0.2">
      <c r="A13" s="24"/>
      <c r="B13" s="24"/>
      <c r="C13" s="25" t="s">
        <v>11</v>
      </c>
      <c r="D13" s="24"/>
      <c r="E13" s="24" t="s">
        <v>12</v>
      </c>
      <c r="F13" s="26" t="s">
        <v>13</v>
      </c>
      <c r="G13" s="27">
        <v>0</v>
      </c>
      <c r="H13" s="23" t="s">
        <v>12</v>
      </c>
    </row>
    <row r="14" spans="1:9" x14ac:dyDescent="0.2">
      <c r="A14" s="24"/>
      <c r="B14" s="24"/>
      <c r="C14" s="28"/>
      <c r="D14" s="24"/>
      <c r="E14" s="24"/>
      <c r="F14" s="29"/>
      <c r="G14" s="29"/>
      <c r="H14" s="23" t="s">
        <v>12</v>
      </c>
    </row>
    <row r="15" spans="1:9" x14ac:dyDescent="0.2">
      <c r="A15" s="24"/>
      <c r="B15" s="24"/>
      <c r="C15" s="25" t="s">
        <v>16</v>
      </c>
      <c r="D15" s="24"/>
      <c r="E15" s="24"/>
      <c r="F15" s="24"/>
      <c r="G15" s="24"/>
      <c r="H15" s="23" t="s">
        <v>12</v>
      </c>
    </row>
    <row r="16" spans="1:9" x14ac:dyDescent="0.2">
      <c r="A16" s="24"/>
      <c r="B16" s="24"/>
      <c r="C16" s="25" t="s">
        <v>11</v>
      </c>
      <c r="D16" s="24"/>
      <c r="E16" s="24" t="s">
        <v>12</v>
      </c>
      <c r="F16" s="26" t="s">
        <v>13</v>
      </c>
      <c r="G16" s="27">
        <v>0</v>
      </c>
      <c r="H16" s="23" t="s">
        <v>12</v>
      </c>
    </row>
    <row r="17" spans="1:8" x14ac:dyDescent="0.2">
      <c r="A17" s="24"/>
      <c r="B17" s="24"/>
      <c r="C17" s="28"/>
      <c r="D17" s="24"/>
      <c r="E17" s="24"/>
      <c r="F17" s="29"/>
      <c r="G17" s="29"/>
      <c r="H17" s="23" t="s">
        <v>12</v>
      </c>
    </row>
    <row r="18" spans="1:8" x14ac:dyDescent="0.2">
      <c r="A18" s="24"/>
      <c r="B18" s="24"/>
      <c r="C18" s="25" t="s">
        <v>17</v>
      </c>
      <c r="D18" s="24"/>
      <c r="E18" s="24"/>
      <c r="F18" s="29"/>
      <c r="G18" s="29"/>
      <c r="H18" s="23" t="s">
        <v>12</v>
      </c>
    </row>
    <row r="19" spans="1:8" x14ac:dyDescent="0.2">
      <c r="A19" s="24"/>
      <c r="B19" s="24"/>
      <c r="C19" s="25" t="s">
        <v>11</v>
      </c>
      <c r="D19" s="24"/>
      <c r="E19" s="24" t="s">
        <v>12</v>
      </c>
      <c r="F19" s="26" t="s">
        <v>13</v>
      </c>
      <c r="G19" s="27">
        <v>0</v>
      </c>
      <c r="H19" s="23" t="s">
        <v>12</v>
      </c>
    </row>
    <row r="20" spans="1:8" x14ac:dyDescent="0.2">
      <c r="A20" s="24"/>
      <c r="B20" s="24"/>
      <c r="C20" s="28"/>
      <c r="D20" s="24"/>
      <c r="E20" s="24"/>
      <c r="F20" s="29"/>
      <c r="G20" s="29"/>
      <c r="H20" s="23" t="s">
        <v>12</v>
      </c>
    </row>
    <row r="21" spans="1:8" x14ac:dyDescent="0.2">
      <c r="A21" s="24"/>
      <c r="B21" s="24"/>
      <c r="C21" s="25" t="s">
        <v>18</v>
      </c>
      <c r="D21" s="24"/>
      <c r="E21" s="24"/>
      <c r="F21" s="29"/>
      <c r="G21" s="29"/>
      <c r="H21" s="23" t="s">
        <v>12</v>
      </c>
    </row>
    <row r="22" spans="1:8" x14ac:dyDescent="0.2">
      <c r="A22" s="24"/>
      <c r="B22" s="24"/>
      <c r="C22" s="25" t="s">
        <v>11</v>
      </c>
      <c r="D22" s="24"/>
      <c r="E22" s="24" t="s">
        <v>12</v>
      </c>
      <c r="F22" s="26" t="s">
        <v>13</v>
      </c>
      <c r="G22" s="27">
        <v>0</v>
      </c>
      <c r="H22" s="23" t="s">
        <v>12</v>
      </c>
    </row>
    <row r="23" spans="1:8" x14ac:dyDescent="0.2">
      <c r="A23" s="24"/>
      <c r="B23" s="24"/>
      <c r="C23" s="28"/>
      <c r="D23" s="24"/>
      <c r="E23" s="24"/>
      <c r="F23" s="29"/>
      <c r="G23" s="29"/>
      <c r="H23" s="23" t="s">
        <v>12</v>
      </c>
    </row>
    <row r="24" spans="1:8" x14ac:dyDescent="0.2">
      <c r="A24" s="24"/>
      <c r="B24" s="24"/>
      <c r="C24" s="25" t="s">
        <v>19</v>
      </c>
      <c r="D24" s="24"/>
      <c r="E24" s="24"/>
      <c r="F24" s="30">
        <v>0</v>
      </c>
      <c r="G24" s="27">
        <v>0</v>
      </c>
      <c r="H24" s="23" t="s">
        <v>12</v>
      </c>
    </row>
    <row r="25" spans="1:8" x14ac:dyDescent="0.2">
      <c r="A25" s="24"/>
      <c r="B25" s="24"/>
      <c r="C25" s="28"/>
      <c r="D25" s="24"/>
      <c r="E25" s="24"/>
      <c r="F25" s="29"/>
      <c r="G25" s="29"/>
      <c r="H25" s="23" t="s">
        <v>12</v>
      </c>
    </row>
    <row r="26" spans="1:8" x14ac:dyDescent="0.2">
      <c r="A26" s="24"/>
      <c r="B26" s="24"/>
      <c r="C26" s="25" t="s">
        <v>20</v>
      </c>
      <c r="D26" s="24"/>
      <c r="E26" s="24"/>
      <c r="F26" s="29"/>
      <c r="G26" s="29"/>
      <c r="H26" s="23" t="s">
        <v>12</v>
      </c>
    </row>
    <row r="27" spans="1:8" x14ac:dyDescent="0.2">
      <c r="A27" s="24"/>
      <c r="B27" s="24"/>
      <c r="C27" s="25" t="s">
        <v>10</v>
      </c>
      <c r="D27" s="24"/>
      <c r="E27" s="24"/>
      <c r="F27" s="29"/>
      <c r="G27" s="29"/>
      <c r="H27" s="23" t="s">
        <v>12</v>
      </c>
    </row>
    <row r="28" spans="1:8" ht="25.5" x14ac:dyDescent="0.2">
      <c r="A28" s="31">
        <v>1</v>
      </c>
      <c r="B28" s="32" t="s">
        <v>492</v>
      </c>
      <c r="C28" s="32" t="s">
        <v>493</v>
      </c>
      <c r="D28" s="32" t="s">
        <v>249</v>
      </c>
      <c r="E28" s="33">
        <v>200</v>
      </c>
      <c r="F28" s="34">
        <v>199.14320000000001</v>
      </c>
      <c r="G28" s="35">
        <v>5.676718E-2</v>
      </c>
      <c r="H28" s="23">
        <v>7.6849999999999996</v>
      </c>
    </row>
    <row r="29" spans="1:8" x14ac:dyDescent="0.2">
      <c r="A29" s="31">
        <v>2</v>
      </c>
      <c r="B29" s="32" t="s">
        <v>62</v>
      </c>
      <c r="C29" s="32" t="s">
        <v>63</v>
      </c>
      <c r="D29" s="32" t="s">
        <v>28</v>
      </c>
      <c r="E29" s="33">
        <v>200</v>
      </c>
      <c r="F29" s="34">
        <v>197.79580000000001</v>
      </c>
      <c r="G29" s="35">
        <v>5.6383099999999998E-2</v>
      </c>
      <c r="H29" s="23">
        <v>7.1050000000000004</v>
      </c>
    </row>
    <row r="30" spans="1:8" x14ac:dyDescent="0.2">
      <c r="A30" s="31">
        <v>3</v>
      </c>
      <c r="B30" s="32" t="s">
        <v>273</v>
      </c>
      <c r="C30" s="32" t="s">
        <v>274</v>
      </c>
      <c r="D30" s="32" t="s">
        <v>249</v>
      </c>
      <c r="E30" s="33">
        <v>150</v>
      </c>
      <c r="F30" s="34">
        <v>151.69485</v>
      </c>
      <c r="G30" s="35">
        <v>4.3241689999999999E-2</v>
      </c>
      <c r="H30" s="23">
        <v>8.0150000000000006</v>
      </c>
    </row>
    <row r="31" spans="1:8" x14ac:dyDescent="0.2">
      <c r="A31" s="31">
        <v>4</v>
      </c>
      <c r="B31" s="32" t="s">
        <v>260</v>
      </c>
      <c r="C31" s="32" t="s">
        <v>261</v>
      </c>
      <c r="D31" s="32" t="s">
        <v>28</v>
      </c>
      <c r="E31" s="33">
        <v>100</v>
      </c>
      <c r="F31" s="34">
        <v>100.5611</v>
      </c>
      <c r="G31" s="35">
        <v>2.8665659999999999E-2</v>
      </c>
      <c r="H31" s="23">
        <v>7.3949999999999996</v>
      </c>
    </row>
    <row r="32" spans="1:8" x14ac:dyDescent="0.2">
      <c r="A32" s="31">
        <v>5</v>
      </c>
      <c r="B32" s="32" t="s">
        <v>262</v>
      </c>
      <c r="C32" s="32" t="s">
        <v>263</v>
      </c>
      <c r="D32" s="32" t="s">
        <v>264</v>
      </c>
      <c r="E32" s="33">
        <v>100</v>
      </c>
      <c r="F32" s="34">
        <v>100.3107</v>
      </c>
      <c r="G32" s="35">
        <v>2.859428E-2</v>
      </c>
      <c r="H32" s="23">
        <v>7.53</v>
      </c>
    </row>
    <row r="33" spans="1:8" ht="25.5" x14ac:dyDescent="0.2">
      <c r="A33" s="31">
        <v>6</v>
      </c>
      <c r="B33" s="32" t="s">
        <v>74</v>
      </c>
      <c r="C33" s="32" t="s">
        <v>75</v>
      </c>
      <c r="D33" s="32" t="s">
        <v>23</v>
      </c>
      <c r="E33" s="33">
        <v>100</v>
      </c>
      <c r="F33" s="34">
        <v>100.13630000000001</v>
      </c>
      <c r="G33" s="35">
        <v>2.854456E-2</v>
      </c>
      <c r="H33" s="23">
        <v>7.2858999999999998</v>
      </c>
    </row>
    <row r="34" spans="1:8" x14ac:dyDescent="0.2">
      <c r="A34" s="31">
        <v>7</v>
      </c>
      <c r="B34" s="32" t="s">
        <v>275</v>
      </c>
      <c r="C34" s="32" t="s">
        <v>276</v>
      </c>
      <c r="D34" s="32" t="s">
        <v>277</v>
      </c>
      <c r="E34" s="33">
        <v>100</v>
      </c>
      <c r="F34" s="34">
        <v>100.13509999999999</v>
      </c>
      <c r="G34" s="35">
        <v>2.8544219999999999E-2</v>
      </c>
      <c r="H34" s="23">
        <v>8.77</v>
      </c>
    </row>
    <row r="35" spans="1:8" x14ac:dyDescent="0.2">
      <c r="A35" s="31">
        <v>8</v>
      </c>
      <c r="B35" s="32" t="s">
        <v>265</v>
      </c>
      <c r="C35" s="32" t="s">
        <v>266</v>
      </c>
      <c r="D35" s="32" t="s">
        <v>249</v>
      </c>
      <c r="E35" s="33">
        <v>100</v>
      </c>
      <c r="F35" s="34">
        <v>100.11109999999999</v>
      </c>
      <c r="G35" s="35">
        <v>2.8537380000000001E-2</v>
      </c>
      <c r="H35" s="23">
        <v>7.875</v>
      </c>
    </row>
    <row r="36" spans="1:8" x14ac:dyDescent="0.2">
      <c r="A36" s="31">
        <v>9</v>
      </c>
      <c r="B36" s="32" t="s">
        <v>60</v>
      </c>
      <c r="C36" s="32" t="s">
        <v>61</v>
      </c>
      <c r="D36" s="32" t="s">
        <v>23</v>
      </c>
      <c r="E36" s="33">
        <v>100</v>
      </c>
      <c r="F36" s="34">
        <v>99.642099999999999</v>
      </c>
      <c r="G36" s="35">
        <v>2.8403689999999999E-2</v>
      </c>
      <c r="H36" s="23">
        <v>7.55</v>
      </c>
    </row>
    <row r="37" spans="1:8" x14ac:dyDescent="0.2">
      <c r="A37" s="31">
        <v>10</v>
      </c>
      <c r="B37" s="32" t="s">
        <v>525</v>
      </c>
      <c r="C37" s="32" t="s">
        <v>526</v>
      </c>
      <c r="D37" s="32" t="s">
        <v>252</v>
      </c>
      <c r="E37" s="33">
        <v>100</v>
      </c>
      <c r="F37" s="34">
        <v>99.514200000000002</v>
      </c>
      <c r="G37" s="35">
        <v>2.836723E-2</v>
      </c>
      <c r="H37" s="23">
        <v>7.5284000000000004</v>
      </c>
    </row>
    <row r="38" spans="1:8" x14ac:dyDescent="0.2">
      <c r="A38" s="31">
        <v>11</v>
      </c>
      <c r="B38" s="32" t="s">
        <v>72</v>
      </c>
      <c r="C38" s="32" t="s">
        <v>73</v>
      </c>
      <c r="D38" s="32" t="s">
        <v>28</v>
      </c>
      <c r="E38" s="33">
        <v>100</v>
      </c>
      <c r="F38" s="34">
        <v>99.049000000000007</v>
      </c>
      <c r="G38" s="35">
        <v>2.8234619999999998E-2</v>
      </c>
      <c r="H38" s="23">
        <v>7.0467000000000004</v>
      </c>
    </row>
    <row r="39" spans="1:8" x14ac:dyDescent="0.2">
      <c r="A39" s="24"/>
      <c r="B39" s="24"/>
      <c r="C39" s="25" t="s">
        <v>11</v>
      </c>
      <c r="D39" s="24"/>
      <c r="E39" s="24" t="s">
        <v>12</v>
      </c>
      <c r="F39" s="30">
        <v>1348.0934500000001</v>
      </c>
      <c r="G39" s="27">
        <v>0.38428361</v>
      </c>
      <c r="H39" s="23" t="s">
        <v>12</v>
      </c>
    </row>
    <row r="40" spans="1:8" x14ac:dyDescent="0.2">
      <c r="A40" s="24"/>
      <c r="B40" s="24"/>
      <c r="C40" s="28"/>
      <c r="D40" s="24"/>
      <c r="E40" s="24"/>
      <c r="F40" s="29"/>
      <c r="G40" s="29"/>
      <c r="H40" s="23" t="s">
        <v>12</v>
      </c>
    </row>
    <row r="41" spans="1:8" x14ac:dyDescent="0.2">
      <c r="A41" s="24"/>
      <c r="B41" s="24"/>
      <c r="C41" s="25" t="s">
        <v>76</v>
      </c>
      <c r="D41" s="24"/>
      <c r="E41" s="24"/>
      <c r="F41" s="24"/>
      <c r="G41" s="24"/>
      <c r="H41" s="23" t="s">
        <v>12</v>
      </c>
    </row>
    <row r="42" spans="1:8" x14ac:dyDescent="0.2">
      <c r="A42" s="24"/>
      <c r="B42" s="24"/>
      <c r="C42" s="25" t="s">
        <v>11</v>
      </c>
      <c r="D42" s="24"/>
      <c r="E42" s="24" t="s">
        <v>12</v>
      </c>
      <c r="F42" s="26" t="s">
        <v>13</v>
      </c>
      <c r="G42" s="27">
        <v>0</v>
      </c>
      <c r="H42" s="23" t="s">
        <v>12</v>
      </c>
    </row>
    <row r="43" spans="1:8" x14ac:dyDescent="0.2">
      <c r="A43" s="24"/>
      <c r="B43" s="24"/>
      <c r="C43" s="28"/>
      <c r="D43" s="24"/>
      <c r="E43" s="24"/>
      <c r="F43" s="29"/>
      <c r="G43" s="29"/>
      <c r="H43" s="23" t="s">
        <v>12</v>
      </c>
    </row>
    <row r="44" spans="1:8" x14ac:dyDescent="0.2">
      <c r="A44" s="24"/>
      <c r="B44" s="24"/>
      <c r="C44" s="25" t="s">
        <v>77</v>
      </c>
      <c r="D44" s="24"/>
      <c r="E44" s="24"/>
      <c r="F44" s="24"/>
      <c r="G44" s="24"/>
      <c r="H44" s="23" t="s">
        <v>12</v>
      </c>
    </row>
    <row r="45" spans="1:8" x14ac:dyDescent="0.2">
      <c r="A45" s="31">
        <v>1</v>
      </c>
      <c r="B45" s="32" t="s">
        <v>81</v>
      </c>
      <c r="C45" s="32" t="s">
        <v>82</v>
      </c>
      <c r="D45" s="32" t="s">
        <v>80</v>
      </c>
      <c r="E45" s="33">
        <v>1000000</v>
      </c>
      <c r="F45" s="34">
        <v>1003.5</v>
      </c>
      <c r="G45" s="35">
        <v>0.2860548</v>
      </c>
      <c r="H45" s="23">
        <v>6.8475000000000001</v>
      </c>
    </row>
    <row r="46" spans="1:8" ht="25.5" x14ac:dyDescent="0.2">
      <c r="A46" s="31">
        <v>2</v>
      </c>
      <c r="B46" s="32" t="s">
        <v>278</v>
      </c>
      <c r="C46" s="32" t="s">
        <v>279</v>
      </c>
      <c r="D46" s="32" t="s">
        <v>80</v>
      </c>
      <c r="E46" s="33">
        <v>500000</v>
      </c>
      <c r="F46" s="34">
        <v>504.73</v>
      </c>
      <c r="G46" s="35">
        <v>0.14387686999999999</v>
      </c>
      <c r="H46" s="23">
        <v>6.7656999999999998</v>
      </c>
    </row>
    <row r="47" spans="1:8" ht="25.5" x14ac:dyDescent="0.2">
      <c r="A47" s="31">
        <v>3</v>
      </c>
      <c r="B47" s="32" t="s">
        <v>468</v>
      </c>
      <c r="C47" s="32" t="s">
        <v>469</v>
      </c>
      <c r="D47" s="32" t="s">
        <v>80</v>
      </c>
      <c r="E47" s="33">
        <v>230000</v>
      </c>
      <c r="F47" s="34">
        <v>231.35953000000001</v>
      </c>
      <c r="G47" s="35">
        <v>6.5950679999999998E-2</v>
      </c>
      <c r="H47" s="23">
        <v>7.4748000000000001</v>
      </c>
    </row>
    <row r="48" spans="1:8" x14ac:dyDescent="0.2">
      <c r="A48" s="31">
        <v>4</v>
      </c>
      <c r="B48" s="32" t="s">
        <v>78</v>
      </c>
      <c r="C48" s="32" t="s">
        <v>79</v>
      </c>
      <c r="D48" s="32" t="s">
        <v>80</v>
      </c>
      <c r="E48" s="33">
        <v>200000</v>
      </c>
      <c r="F48" s="34">
        <v>196.9452</v>
      </c>
      <c r="G48" s="35">
        <v>5.6140629999999997E-2</v>
      </c>
      <c r="H48" s="23">
        <v>6.8072999999999997</v>
      </c>
    </row>
    <row r="49" spans="1:8" x14ac:dyDescent="0.2">
      <c r="A49" s="24"/>
      <c r="B49" s="24"/>
      <c r="C49" s="25" t="s">
        <v>11</v>
      </c>
      <c r="D49" s="24"/>
      <c r="E49" s="24" t="s">
        <v>12</v>
      </c>
      <c r="F49" s="30">
        <v>1936.5347300000001</v>
      </c>
      <c r="G49" s="27">
        <v>0.55202298000000005</v>
      </c>
      <c r="H49" s="23" t="s">
        <v>12</v>
      </c>
    </row>
    <row r="50" spans="1:8" x14ac:dyDescent="0.2">
      <c r="A50" s="24"/>
      <c r="B50" s="24"/>
      <c r="C50" s="28"/>
      <c r="D50" s="24"/>
      <c r="E50" s="24"/>
      <c r="F50" s="29"/>
      <c r="G50" s="29"/>
      <c r="H50" s="23" t="s">
        <v>12</v>
      </c>
    </row>
    <row r="51" spans="1:8" x14ac:dyDescent="0.2">
      <c r="A51" s="24"/>
      <c r="B51" s="24"/>
      <c r="C51" s="25" t="s">
        <v>91</v>
      </c>
      <c r="D51" s="24"/>
      <c r="E51" s="24"/>
      <c r="F51" s="29"/>
      <c r="G51" s="29"/>
      <c r="H51" s="23" t="s">
        <v>12</v>
      </c>
    </row>
    <row r="52" spans="1:8" x14ac:dyDescent="0.2">
      <c r="A52" s="24"/>
      <c r="B52" s="24"/>
      <c r="C52" s="25" t="s">
        <v>11</v>
      </c>
      <c r="D52" s="24"/>
      <c r="E52" s="24" t="s">
        <v>12</v>
      </c>
      <c r="F52" s="26" t="s">
        <v>13</v>
      </c>
      <c r="G52" s="27">
        <v>0</v>
      </c>
      <c r="H52" s="23" t="s">
        <v>12</v>
      </c>
    </row>
    <row r="53" spans="1:8" x14ac:dyDescent="0.2">
      <c r="A53" s="24"/>
      <c r="B53" s="24"/>
      <c r="C53" s="28"/>
      <c r="D53" s="24"/>
      <c r="E53" s="24"/>
      <c r="F53" s="29"/>
      <c r="G53" s="29"/>
      <c r="H53" s="23" t="s">
        <v>12</v>
      </c>
    </row>
    <row r="54" spans="1:8" x14ac:dyDescent="0.2">
      <c r="A54" s="24"/>
      <c r="B54" s="24"/>
      <c r="C54" s="25" t="s">
        <v>92</v>
      </c>
      <c r="D54" s="24"/>
      <c r="E54" s="24"/>
      <c r="F54" s="30">
        <v>3284.6281800000002</v>
      </c>
      <c r="G54" s="27">
        <v>0.93630659000000005</v>
      </c>
      <c r="H54" s="23" t="s">
        <v>12</v>
      </c>
    </row>
    <row r="55" spans="1:8" x14ac:dyDescent="0.2">
      <c r="A55" s="24"/>
      <c r="B55" s="24"/>
      <c r="C55" s="28"/>
      <c r="D55" s="24"/>
      <c r="E55" s="24"/>
      <c r="F55" s="29"/>
      <c r="G55" s="29"/>
      <c r="H55" s="23" t="s">
        <v>12</v>
      </c>
    </row>
    <row r="56" spans="1:8" x14ac:dyDescent="0.2">
      <c r="A56" s="24"/>
      <c r="B56" s="24"/>
      <c r="C56" s="25" t="s">
        <v>93</v>
      </c>
      <c r="D56" s="24"/>
      <c r="E56" s="24"/>
      <c r="F56" s="29"/>
      <c r="G56" s="29"/>
      <c r="H56" s="23" t="s">
        <v>12</v>
      </c>
    </row>
    <row r="57" spans="1:8" x14ac:dyDescent="0.2">
      <c r="A57" s="24"/>
      <c r="B57" s="24"/>
      <c r="C57" s="25" t="s">
        <v>94</v>
      </c>
      <c r="D57" s="24"/>
      <c r="E57" s="24"/>
      <c r="F57" s="29"/>
      <c r="G57" s="29"/>
      <c r="H57" s="23" t="s">
        <v>12</v>
      </c>
    </row>
    <row r="58" spans="1:8" x14ac:dyDescent="0.2">
      <c r="A58" s="24"/>
      <c r="B58" s="24"/>
      <c r="C58" s="25" t="s">
        <v>11</v>
      </c>
      <c r="D58" s="24"/>
      <c r="E58" s="24" t="s">
        <v>12</v>
      </c>
      <c r="F58" s="26" t="s">
        <v>13</v>
      </c>
      <c r="G58" s="27">
        <v>0</v>
      </c>
      <c r="H58" s="23" t="s">
        <v>12</v>
      </c>
    </row>
    <row r="59" spans="1:8" x14ac:dyDescent="0.2">
      <c r="A59" s="24"/>
      <c r="B59" s="24"/>
      <c r="C59" s="28"/>
      <c r="D59" s="24"/>
      <c r="E59" s="24"/>
      <c r="F59" s="29"/>
      <c r="G59" s="29"/>
      <c r="H59" s="23" t="s">
        <v>12</v>
      </c>
    </row>
    <row r="60" spans="1:8" x14ac:dyDescent="0.2">
      <c r="A60" s="24"/>
      <c r="B60" s="24"/>
      <c r="C60" s="25" t="s">
        <v>98</v>
      </c>
      <c r="D60" s="24"/>
      <c r="E60" s="24"/>
      <c r="F60" s="29"/>
      <c r="G60" s="29"/>
      <c r="H60" s="23" t="s">
        <v>12</v>
      </c>
    </row>
    <row r="61" spans="1:8" x14ac:dyDescent="0.2">
      <c r="A61" s="24"/>
      <c r="B61" s="24"/>
      <c r="C61" s="25" t="s">
        <v>11</v>
      </c>
      <c r="D61" s="24"/>
      <c r="E61" s="24" t="s">
        <v>12</v>
      </c>
      <c r="F61" s="26" t="s">
        <v>13</v>
      </c>
      <c r="G61" s="27">
        <v>0</v>
      </c>
      <c r="H61" s="23" t="s">
        <v>12</v>
      </c>
    </row>
    <row r="62" spans="1:8" x14ac:dyDescent="0.2">
      <c r="A62" s="24"/>
      <c r="B62" s="24"/>
      <c r="C62" s="28"/>
      <c r="D62" s="24"/>
      <c r="E62" s="24"/>
      <c r="F62" s="29"/>
      <c r="G62" s="29"/>
      <c r="H62" s="23" t="s">
        <v>12</v>
      </c>
    </row>
    <row r="63" spans="1:8" x14ac:dyDescent="0.2">
      <c r="A63" s="24"/>
      <c r="B63" s="24"/>
      <c r="C63" s="25" t="s">
        <v>101</v>
      </c>
      <c r="D63" s="24"/>
      <c r="E63" s="24"/>
      <c r="F63" s="29"/>
      <c r="G63" s="29"/>
      <c r="H63" s="23" t="s">
        <v>12</v>
      </c>
    </row>
    <row r="64" spans="1:8" x14ac:dyDescent="0.2">
      <c r="A64" s="24"/>
      <c r="B64" s="24"/>
      <c r="C64" s="25" t="s">
        <v>11</v>
      </c>
      <c r="D64" s="24"/>
      <c r="E64" s="24" t="s">
        <v>12</v>
      </c>
      <c r="F64" s="26" t="s">
        <v>13</v>
      </c>
      <c r="G64" s="27">
        <v>0</v>
      </c>
      <c r="H64" s="23" t="s">
        <v>12</v>
      </c>
    </row>
    <row r="65" spans="1:16" x14ac:dyDescent="0.2">
      <c r="A65" s="24"/>
      <c r="B65" s="24"/>
      <c r="C65" s="28"/>
      <c r="D65" s="24"/>
      <c r="E65" s="24"/>
      <c r="F65" s="29"/>
      <c r="G65" s="29"/>
      <c r="H65" s="23" t="s">
        <v>12</v>
      </c>
    </row>
    <row r="66" spans="1:16" x14ac:dyDescent="0.2">
      <c r="A66" s="24"/>
      <c r="B66" s="24"/>
      <c r="C66" s="25" t="s">
        <v>102</v>
      </c>
      <c r="D66" s="24"/>
      <c r="E66" s="24"/>
      <c r="F66" s="29"/>
      <c r="G66" s="29"/>
      <c r="H66" s="23" t="s">
        <v>12</v>
      </c>
    </row>
    <row r="67" spans="1:16" x14ac:dyDescent="0.2">
      <c r="A67" s="31">
        <v>1</v>
      </c>
      <c r="B67" s="32"/>
      <c r="C67" s="32" t="s">
        <v>103</v>
      </c>
      <c r="D67" s="32"/>
      <c r="E67" s="36"/>
      <c r="F67" s="34">
        <v>105.1230489</v>
      </c>
      <c r="G67" s="35">
        <v>2.9966070000000001E-2</v>
      </c>
      <c r="H67" s="23">
        <v>5.2</v>
      </c>
    </row>
    <row r="68" spans="1:16" x14ac:dyDescent="0.2">
      <c r="A68" s="24"/>
      <c r="B68" s="24"/>
      <c r="C68" s="25" t="s">
        <v>11</v>
      </c>
      <c r="D68" s="24"/>
      <c r="E68" s="24" t="s">
        <v>12</v>
      </c>
      <c r="F68" s="30">
        <v>105.1230489</v>
      </c>
      <c r="G68" s="27">
        <v>2.9966070000000001E-2</v>
      </c>
      <c r="H68" s="23" t="s">
        <v>12</v>
      </c>
    </row>
    <row r="69" spans="1:16" x14ac:dyDescent="0.2">
      <c r="A69" s="24"/>
      <c r="B69" s="24"/>
      <c r="C69" s="28"/>
      <c r="D69" s="24"/>
      <c r="E69" s="24"/>
      <c r="F69" s="29"/>
      <c r="G69" s="29"/>
      <c r="H69" s="23" t="s">
        <v>12</v>
      </c>
    </row>
    <row r="70" spans="1:16" x14ac:dyDescent="0.2">
      <c r="A70" s="24"/>
      <c r="B70" s="24"/>
      <c r="C70" s="25" t="s">
        <v>104</v>
      </c>
      <c r="D70" s="24"/>
      <c r="E70" s="24"/>
      <c r="F70" s="30">
        <v>105.1230489</v>
      </c>
      <c r="G70" s="27">
        <v>2.9966070000000001E-2</v>
      </c>
      <c r="H70" s="23" t="s">
        <v>12</v>
      </c>
    </row>
    <row r="71" spans="1:16" x14ac:dyDescent="0.2">
      <c r="A71" s="24"/>
      <c r="B71" s="24"/>
      <c r="C71" s="29"/>
      <c r="D71" s="24"/>
      <c r="E71" s="24"/>
      <c r="F71" s="24"/>
      <c r="G71" s="24"/>
      <c r="H71" s="23" t="s">
        <v>12</v>
      </c>
    </row>
    <row r="72" spans="1:16" x14ac:dyDescent="0.2">
      <c r="A72" s="24"/>
      <c r="B72" s="24"/>
      <c r="C72" s="25" t="s">
        <v>105</v>
      </c>
      <c r="D72" s="24"/>
      <c r="E72" s="24"/>
      <c r="F72" s="24"/>
      <c r="G72" s="24"/>
      <c r="H72" s="23" t="s">
        <v>12</v>
      </c>
    </row>
    <row r="73" spans="1:16" x14ac:dyDescent="0.2">
      <c r="A73" s="24"/>
      <c r="B73" s="24"/>
      <c r="C73" s="25" t="s">
        <v>106</v>
      </c>
      <c r="D73" s="24"/>
      <c r="E73" s="24"/>
      <c r="F73" s="24"/>
      <c r="G73" s="24"/>
      <c r="H73" s="23" t="s">
        <v>12</v>
      </c>
    </row>
    <row r="74" spans="1:16" x14ac:dyDescent="0.2">
      <c r="A74" s="24"/>
      <c r="B74" s="24"/>
      <c r="C74" s="25" t="s">
        <v>11</v>
      </c>
      <c r="D74" s="24"/>
      <c r="E74" s="24" t="s">
        <v>12</v>
      </c>
      <c r="F74" s="26" t="s">
        <v>13</v>
      </c>
      <c r="G74" s="27">
        <v>0</v>
      </c>
      <c r="H74" s="23" t="s">
        <v>12</v>
      </c>
    </row>
    <row r="75" spans="1:16" x14ac:dyDescent="0.2">
      <c r="A75" s="21"/>
      <c r="B75" s="21"/>
      <c r="C75" s="85"/>
      <c r="D75" s="21"/>
      <c r="E75" s="21"/>
      <c r="F75" s="49"/>
      <c r="G75" s="49"/>
      <c r="H75" s="23" t="s">
        <v>12</v>
      </c>
    </row>
    <row r="76" spans="1:16" x14ac:dyDescent="0.2">
      <c r="A76" s="21"/>
      <c r="B76" s="21"/>
      <c r="C76" s="22" t="s">
        <v>587</v>
      </c>
      <c r="D76" s="21"/>
      <c r="E76" s="21"/>
      <c r="F76" s="49"/>
      <c r="G76" s="49"/>
      <c r="H76" s="23" t="s">
        <v>12</v>
      </c>
      <c r="I76" s="66"/>
      <c r="J76" s="66"/>
      <c r="K76" s="66"/>
      <c r="L76" s="66"/>
      <c r="M76" s="66"/>
      <c r="N76" s="86"/>
      <c r="O76" s="86"/>
      <c r="P76" s="86"/>
    </row>
    <row r="77" spans="1:16" x14ac:dyDescent="0.2">
      <c r="A77" s="87">
        <v>1</v>
      </c>
      <c r="B77" s="55" t="s">
        <v>107</v>
      </c>
      <c r="C77" s="55" t="s">
        <v>108</v>
      </c>
      <c r="D77" s="55"/>
      <c r="E77" s="88">
        <v>112.994</v>
      </c>
      <c r="F77" s="89">
        <v>13.106068185</v>
      </c>
      <c r="G77" s="90">
        <v>3.7359799999999999E-3</v>
      </c>
      <c r="H77" s="23"/>
    </row>
    <row r="78" spans="1:16" x14ac:dyDescent="0.2">
      <c r="A78" s="21"/>
      <c r="B78" s="21"/>
      <c r="C78" s="22" t="s">
        <v>11</v>
      </c>
      <c r="D78" s="21"/>
      <c r="E78" s="21" t="s">
        <v>12</v>
      </c>
      <c r="F78" s="91">
        <f>SUM(F77)</f>
        <v>13.106068185</v>
      </c>
      <c r="G78" s="92">
        <f>SUM(G77)</f>
        <v>3.7359799999999999E-3</v>
      </c>
      <c r="H78" s="23" t="s">
        <v>12</v>
      </c>
    </row>
    <row r="79" spans="1:16" x14ac:dyDescent="0.2">
      <c r="A79" s="24"/>
      <c r="B79" s="24"/>
      <c r="C79" s="28"/>
      <c r="D79" s="24"/>
      <c r="E79" s="24"/>
      <c r="F79" s="29"/>
      <c r="G79" s="29"/>
      <c r="H79" s="23" t="s">
        <v>12</v>
      </c>
    </row>
    <row r="80" spans="1:16" x14ac:dyDescent="0.2">
      <c r="A80" s="24"/>
      <c r="B80" s="24"/>
      <c r="C80" s="25" t="s">
        <v>109</v>
      </c>
      <c r="D80" s="24"/>
      <c r="E80" s="24"/>
      <c r="F80" s="24"/>
      <c r="G80" s="24"/>
      <c r="H80" s="23" t="s">
        <v>12</v>
      </c>
    </row>
    <row r="81" spans="1:8" x14ac:dyDescent="0.2">
      <c r="A81" s="24"/>
      <c r="B81" s="24"/>
      <c r="C81" s="25" t="s">
        <v>110</v>
      </c>
      <c r="D81" s="24"/>
      <c r="E81" s="24"/>
      <c r="F81" s="24"/>
      <c r="G81" s="24"/>
      <c r="H81" s="23" t="s">
        <v>12</v>
      </c>
    </row>
    <row r="82" spans="1:8" x14ac:dyDescent="0.2">
      <c r="A82" s="24"/>
      <c r="B82" s="24"/>
      <c r="C82" s="25" t="s">
        <v>11</v>
      </c>
      <c r="D82" s="24"/>
      <c r="E82" s="24" t="s">
        <v>12</v>
      </c>
      <c r="F82" s="26" t="s">
        <v>13</v>
      </c>
      <c r="G82" s="27">
        <v>0</v>
      </c>
      <c r="H82" s="23" t="s">
        <v>12</v>
      </c>
    </row>
    <row r="83" spans="1:8" x14ac:dyDescent="0.2">
      <c r="A83" s="24"/>
      <c r="B83" s="24"/>
      <c r="C83" s="28"/>
      <c r="D83" s="24"/>
      <c r="E83" s="24"/>
      <c r="F83" s="29"/>
      <c r="G83" s="29"/>
      <c r="H83" s="23" t="s">
        <v>12</v>
      </c>
    </row>
    <row r="84" spans="1:8" x14ac:dyDescent="0.2">
      <c r="A84" s="24"/>
      <c r="B84" s="24"/>
      <c r="C84" s="25" t="s">
        <v>111</v>
      </c>
      <c r="D84" s="24"/>
      <c r="E84" s="24"/>
      <c r="F84" s="29"/>
      <c r="G84" s="29"/>
      <c r="H84" s="23" t="s">
        <v>12</v>
      </c>
    </row>
    <row r="85" spans="1:8" x14ac:dyDescent="0.2">
      <c r="A85" s="24"/>
      <c r="B85" s="24"/>
      <c r="C85" s="25" t="s">
        <v>11</v>
      </c>
      <c r="D85" s="24"/>
      <c r="E85" s="24" t="s">
        <v>12</v>
      </c>
      <c r="F85" s="26" t="s">
        <v>13</v>
      </c>
      <c r="G85" s="27">
        <v>0</v>
      </c>
      <c r="H85" s="23" t="s">
        <v>12</v>
      </c>
    </row>
    <row r="86" spans="1:8" x14ac:dyDescent="0.2">
      <c r="A86" s="24"/>
      <c r="B86" s="24"/>
      <c r="C86" s="28"/>
      <c r="D86" s="24"/>
      <c r="E86" s="24"/>
      <c r="F86" s="29"/>
      <c r="G86" s="29"/>
      <c r="H86" s="23" t="s">
        <v>12</v>
      </c>
    </row>
    <row r="87" spans="1:8" x14ac:dyDescent="0.2">
      <c r="A87" s="36"/>
      <c r="B87" s="32"/>
      <c r="C87" s="32" t="s">
        <v>112</v>
      </c>
      <c r="D87" s="32"/>
      <c r="E87" s="36"/>
      <c r="F87" s="34">
        <v>105.21183876000001</v>
      </c>
      <c r="G87" s="35">
        <v>2.9991380000000002E-2</v>
      </c>
      <c r="H87" s="23" t="s">
        <v>12</v>
      </c>
    </row>
    <row r="88" spans="1:8" x14ac:dyDescent="0.2">
      <c r="A88" s="28"/>
      <c r="B88" s="28"/>
      <c r="C88" s="25" t="s">
        <v>113</v>
      </c>
      <c r="D88" s="29"/>
      <c r="E88" s="29"/>
      <c r="F88" s="30">
        <v>3508.0691358449999</v>
      </c>
      <c r="G88" s="37">
        <v>1.0000000200000001</v>
      </c>
      <c r="H88" s="23" t="s">
        <v>12</v>
      </c>
    </row>
    <row r="89" spans="1:8" x14ac:dyDescent="0.2">
      <c r="A89" s="38"/>
      <c r="B89" s="38"/>
      <c r="C89" s="38"/>
      <c r="D89" s="39"/>
      <c r="E89" s="39"/>
      <c r="F89" s="39"/>
      <c r="G89" s="39"/>
    </row>
    <row r="90" spans="1:8" x14ac:dyDescent="0.2">
      <c r="A90" s="40"/>
      <c r="B90" s="41" t="s">
        <v>588</v>
      </c>
      <c r="C90" s="41"/>
      <c r="D90" s="41"/>
      <c r="E90" s="41"/>
      <c r="F90" s="41"/>
      <c r="G90" s="41"/>
      <c r="H90" s="41"/>
    </row>
    <row r="91" spans="1:8" x14ac:dyDescent="0.2">
      <c r="A91" s="40"/>
      <c r="B91" s="41" t="s">
        <v>589</v>
      </c>
      <c r="C91" s="41"/>
      <c r="D91" s="41"/>
      <c r="E91" s="41"/>
      <c r="F91" s="41"/>
      <c r="G91" s="41"/>
      <c r="H91" s="41"/>
    </row>
    <row r="92" spans="1:8" x14ac:dyDescent="0.2">
      <c r="A92" s="40"/>
      <c r="B92" s="41" t="s">
        <v>590</v>
      </c>
      <c r="C92" s="41"/>
      <c r="D92" s="41"/>
      <c r="E92" s="41"/>
      <c r="F92" s="41"/>
      <c r="G92" s="41"/>
      <c r="H92" s="41"/>
    </row>
    <row r="93" spans="1:8" x14ac:dyDescent="0.2">
      <c r="A93" s="40"/>
      <c r="B93" s="40"/>
      <c r="C93" s="40"/>
      <c r="D93" s="42"/>
      <c r="E93" s="42"/>
      <c r="F93" s="42"/>
      <c r="G93" s="42"/>
    </row>
    <row r="94" spans="1:8" x14ac:dyDescent="0.2">
      <c r="A94" s="40"/>
      <c r="B94" s="43" t="s">
        <v>114</v>
      </c>
      <c r="C94" s="44"/>
      <c r="D94" s="45"/>
      <c r="E94" s="46"/>
      <c r="F94" s="42"/>
      <c r="G94" s="42"/>
    </row>
    <row r="95" spans="1:8" ht="25.5" customHeight="1" x14ac:dyDescent="0.2">
      <c r="A95" s="40"/>
      <c r="B95" s="47" t="s">
        <v>115</v>
      </c>
      <c r="C95" s="48"/>
      <c r="D95" s="22" t="s">
        <v>610</v>
      </c>
      <c r="E95" s="46"/>
      <c r="F95" s="42"/>
      <c r="G95" s="42"/>
    </row>
    <row r="96" spans="1:8" x14ac:dyDescent="0.2">
      <c r="A96" s="40"/>
      <c r="B96" s="47" t="s">
        <v>117</v>
      </c>
      <c r="C96" s="48"/>
      <c r="D96" s="22" t="s">
        <v>116</v>
      </c>
      <c r="E96" s="46"/>
      <c r="F96" s="42"/>
      <c r="G96" s="42"/>
    </row>
    <row r="97" spans="1:7" x14ac:dyDescent="0.2">
      <c r="A97" s="40"/>
      <c r="B97" s="47" t="s">
        <v>118</v>
      </c>
      <c r="C97" s="48"/>
      <c r="D97" s="49" t="s">
        <v>12</v>
      </c>
      <c r="E97" s="46"/>
      <c r="F97" s="42"/>
      <c r="G97" s="42"/>
    </row>
    <row r="98" spans="1:7" x14ac:dyDescent="0.2">
      <c r="A98" s="50"/>
      <c r="B98" s="51" t="s">
        <v>12</v>
      </c>
      <c r="C98" s="51" t="s">
        <v>591</v>
      </c>
      <c r="D98" s="51" t="s">
        <v>119</v>
      </c>
      <c r="E98" s="50"/>
      <c r="F98" s="50"/>
      <c r="G98" s="50"/>
    </row>
    <row r="99" spans="1:7" x14ac:dyDescent="0.2">
      <c r="A99" s="50"/>
      <c r="B99" s="52" t="s">
        <v>120</v>
      </c>
      <c r="C99" s="53">
        <v>46022</v>
      </c>
      <c r="D99" s="53">
        <v>46053</v>
      </c>
      <c r="E99" s="50"/>
      <c r="F99" s="50"/>
      <c r="G99" s="50"/>
    </row>
    <row r="100" spans="1:7" x14ac:dyDescent="0.2">
      <c r="A100" s="54"/>
      <c r="B100" s="55" t="s">
        <v>121</v>
      </c>
      <c r="C100" s="56">
        <v>78.758399999999995</v>
      </c>
      <c r="D100" s="56">
        <v>78.826800000000006</v>
      </c>
      <c r="E100" s="54"/>
      <c r="F100" s="57"/>
      <c r="G100" s="58"/>
    </row>
    <row r="101" spans="1:7" x14ac:dyDescent="0.2">
      <c r="A101" s="54"/>
      <c r="B101" s="55" t="s">
        <v>592</v>
      </c>
      <c r="C101" s="56">
        <v>27.2972</v>
      </c>
      <c r="D101" s="56">
        <v>26.911799999999999</v>
      </c>
      <c r="E101" s="54"/>
      <c r="F101" s="57"/>
      <c r="G101" s="58"/>
    </row>
    <row r="102" spans="1:7" x14ac:dyDescent="0.2">
      <c r="A102" s="54"/>
      <c r="B102" s="55" t="s">
        <v>122</v>
      </c>
      <c r="C102" s="56">
        <v>70.266999999999996</v>
      </c>
      <c r="D102" s="56">
        <v>70.270099999999999</v>
      </c>
      <c r="E102" s="54"/>
      <c r="F102" s="57"/>
      <c r="G102" s="58"/>
    </row>
    <row r="103" spans="1:7" x14ac:dyDescent="0.2">
      <c r="A103" s="54"/>
      <c r="B103" s="55" t="s">
        <v>593</v>
      </c>
      <c r="C103" s="56">
        <v>13.3675</v>
      </c>
      <c r="D103" s="56">
        <v>13.1671</v>
      </c>
      <c r="E103" s="54"/>
      <c r="F103" s="57"/>
      <c r="G103" s="58"/>
    </row>
    <row r="104" spans="1:7" x14ac:dyDescent="0.2">
      <c r="A104" s="54"/>
      <c r="B104" s="54"/>
      <c r="C104" s="54"/>
      <c r="D104" s="54"/>
      <c r="E104" s="54"/>
      <c r="F104" s="54"/>
      <c r="G104" s="54"/>
    </row>
    <row r="105" spans="1:7" x14ac:dyDescent="0.2">
      <c r="A105" s="54"/>
      <c r="B105" s="111" t="s">
        <v>594</v>
      </c>
      <c r="C105" s="112"/>
      <c r="D105" s="25" t="s">
        <v>12</v>
      </c>
      <c r="E105" s="54"/>
      <c r="F105" s="54"/>
      <c r="G105" s="54"/>
    </row>
    <row r="106" spans="1:7" x14ac:dyDescent="0.2">
      <c r="A106" s="54"/>
      <c r="B106" s="113" t="s">
        <v>120</v>
      </c>
      <c r="C106" s="114" t="s">
        <v>286</v>
      </c>
      <c r="D106" s="114" t="s">
        <v>287</v>
      </c>
      <c r="E106" s="54"/>
      <c r="F106" s="54"/>
      <c r="G106" s="54"/>
    </row>
    <row r="107" spans="1:7" x14ac:dyDescent="0.2">
      <c r="A107" s="54"/>
      <c r="B107" s="55" t="s">
        <v>592</v>
      </c>
      <c r="C107" s="115">
        <v>0.40899999999999997</v>
      </c>
      <c r="D107" s="115" t="s">
        <v>470</v>
      </c>
      <c r="E107" s="54"/>
      <c r="F107" s="57"/>
      <c r="G107" s="58"/>
    </row>
    <row r="108" spans="1:7" x14ac:dyDescent="0.2">
      <c r="A108" s="54"/>
      <c r="B108" s="55" t="s">
        <v>593</v>
      </c>
      <c r="C108" s="115">
        <v>0.20100000000000001</v>
      </c>
      <c r="D108" s="115">
        <v>0.20100000000000001</v>
      </c>
      <c r="E108" s="54"/>
      <c r="F108" s="57"/>
      <c r="G108" s="58"/>
    </row>
    <row r="109" spans="1:7" x14ac:dyDescent="0.2">
      <c r="A109" s="54"/>
      <c r="B109" s="116"/>
      <c r="C109" s="116"/>
      <c r="D109" s="117"/>
      <c r="E109" s="54"/>
      <c r="F109" s="57"/>
      <c r="G109" s="58"/>
    </row>
    <row r="110" spans="1:7" x14ac:dyDescent="0.2">
      <c r="A110" s="50"/>
      <c r="B110" s="47" t="s">
        <v>123</v>
      </c>
      <c r="C110" s="48"/>
      <c r="D110" s="22" t="s">
        <v>116</v>
      </c>
      <c r="E110" s="65"/>
      <c r="F110" s="50"/>
      <c r="G110" s="50"/>
    </row>
    <row r="111" spans="1:7" x14ac:dyDescent="0.2">
      <c r="A111" s="50"/>
      <c r="B111" s="47" t="s">
        <v>124</v>
      </c>
      <c r="C111" s="48"/>
      <c r="D111" s="22" t="s">
        <v>116</v>
      </c>
      <c r="E111" s="65"/>
      <c r="F111" s="50"/>
      <c r="G111" s="50"/>
    </row>
    <row r="112" spans="1:7" x14ac:dyDescent="0.2">
      <c r="A112" s="50"/>
      <c r="B112" s="47" t="s">
        <v>595</v>
      </c>
      <c r="C112" s="48"/>
      <c r="D112" s="22" t="s">
        <v>116</v>
      </c>
      <c r="E112" s="65"/>
      <c r="F112" s="50"/>
      <c r="G112" s="50"/>
    </row>
    <row r="113" spans="1:14" x14ac:dyDescent="0.2">
      <c r="A113" s="60"/>
      <c r="B113" s="60"/>
      <c r="C113" s="60"/>
      <c r="D113" s="60"/>
      <c r="E113" s="60"/>
      <c r="F113" s="60"/>
      <c r="G113" s="60"/>
    </row>
    <row r="114" spans="1:14" s="67" customFormat="1" ht="15" x14ac:dyDescent="0.25">
      <c r="B114" s="118" t="s">
        <v>723</v>
      </c>
      <c r="C114" s="119"/>
      <c r="D114" s="119"/>
      <c r="E114" s="119"/>
      <c r="F114" s="119"/>
      <c r="G114" s="120"/>
      <c r="I114" s="17"/>
      <c r="J114" s="121"/>
      <c r="K114" s="121"/>
      <c r="L114" s="121"/>
      <c r="M114" s="121"/>
      <c r="N114" s="17"/>
    </row>
    <row r="115" spans="1:14" s="67" customFormat="1" ht="45" customHeight="1" x14ac:dyDescent="0.25">
      <c r="B115" s="122" t="s">
        <v>612</v>
      </c>
      <c r="C115" s="122" t="s">
        <v>613</v>
      </c>
      <c r="D115" s="123" t="s">
        <v>614</v>
      </c>
      <c r="E115" s="124"/>
      <c r="F115" s="125" t="s">
        <v>615</v>
      </c>
      <c r="G115" s="125"/>
      <c r="H115" s="126"/>
      <c r="I115" s="17"/>
      <c r="J115" s="121"/>
      <c r="K115" s="121"/>
      <c r="L115" s="121"/>
      <c r="M115" s="121"/>
      <c r="N115" s="17"/>
    </row>
    <row r="116" spans="1:14" s="67" customFormat="1" ht="25.5" x14ac:dyDescent="0.25">
      <c r="B116" s="127" t="s">
        <v>688</v>
      </c>
      <c r="C116" s="128" t="s">
        <v>689</v>
      </c>
      <c r="D116" s="14">
        <v>0</v>
      </c>
      <c r="E116" s="15"/>
      <c r="F116" s="14">
        <v>0</v>
      </c>
      <c r="G116" s="15"/>
      <c r="H116" s="129"/>
      <c r="I116" s="17"/>
      <c r="J116" s="121"/>
      <c r="K116" s="121"/>
      <c r="L116" s="121"/>
      <c r="M116" s="121"/>
      <c r="N116" s="17"/>
    </row>
    <row r="117" spans="1:14" s="67" customFormat="1" ht="15" x14ac:dyDescent="0.25">
      <c r="B117" s="130" t="s">
        <v>690</v>
      </c>
      <c r="C117" s="131"/>
      <c r="D117" s="131"/>
      <c r="E117" s="131"/>
      <c r="F117" s="131"/>
      <c r="G117" s="132"/>
      <c r="H117" s="129"/>
      <c r="I117" s="17"/>
      <c r="J117" s="133"/>
      <c r="K117" s="133"/>
      <c r="L117" s="133"/>
      <c r="M117" s="121"/>
      <c r="N117" s="17"/>
    </row>
    <row r="118" spans="1:14" s="67" customFormat="1" ht="15" x14ac:dyDescent="0.25">
      <c r="B118" s="125" t="s">
        <v>612</v>
      </c>
      <c r="C118" s="125" t="s">
        <v>613</v>
      </c>
      <c r="D118" s="130" t="s">
        <v>658</v>
      </c>
      <c r="E118" s="131"/>
      <c r="F118" s="132"/>
      <c r="G118" s="127"/>
      <c r="H118" s="129"/>
      <c r="I118" s="17"/>
      <c r="J118" s="133"/>
      <c r="K118" s="133"/>
      <c r="L118" s="133"/>
      <c r="M118" s="121"/>
      <c r="N118" s="17"/>
    </row>
    <row r="119" spans="1:14" s="67" customFormat="1" ht="51" x14ac:dyDescent="0.25">
      <c r="B119" s="125"/>
      <c r="C119" s="125"/>
      <c r="D119" s="134" t="s">
        <v>662</v>
      </c>
      <c r="E119" s="134" t="s">
        <v>691</v>
      </c>
      <c r="F119" s="134" t="s">
        <v>692</v>
      </c>
      <c r="G119" s="134" t="s">
        <v>726</v>
      </c>
      <c r="H119" s="135"/>
      <c r="I119" s="17"/>
      <c r="J119" s="133"/>
      <c r="K119" s="133"/>
      <c r="L119" s="133"/>
      <c r="M119" s="121"/>
      <c r="N119" s="17"/>
    </row>
    <row r="120" spans="1:14" s="67" customFormat="1" ht="25.5" x14ac:dyDescent="0.2">
      <c r="B120" s="136" t="s">
        <v>688</v>
      </c>
      <c r="C120" s="128" t="s">
        <v>689</v>
      </c>
      <c r="D120" s="137">
        <v>200</v>
      </c>
      <c r="E120" s="137">
        <v>6.8852450999999997</v>
      </c>
      <c r="F120" s="137">
        <v>206.88524509999999</v>
      </c>
      <c r="G120" s="138">
        <f>F120/F88</f>
        <v>5.8974107148024285E-2</v>
      </c>
      <c r="H120" s="139"/>
      <c r="I120" s="17"/>
      <c r="J120" s="17"/>
      <c r="K120" s="17"/>
      <c r="L120" s="17"/>
      <c r="M120" s="17"/>
      <c r="N120" s="17"/>
    </row>
    <row r="121" spans="1:14" s="67" customFormat="1" ht="33" customHeight="1" x14ac:dyDescent="0.2">
      <c r="B121" s="140" t="s">
        <v>693</v>
      </c>
      <c r="C121" s="141"/>
      <c r="D121" s="141"/>
      <c r="E121" s="141"/>
      <c r="F121" s="141"/>
      <c r="G121" s="142"/>
      <c r="H121" s="143"/>
      <c r="I121" s="17"/>
      <c r="J121" s="17"/>
      <c r="K121" s="17"/>
      <c r="L121" s="17"/>
      <c r="M121" s="17"/>
      <c r="N121" s="17"/>
    </row>
    <row r="122" spans="1:14" s="67" customFormat="1" x14ac:dyDescent="0.2">
      <c r="H122" s="143"/>
      <c r="I122" s="17"/>
      <c r="J122" s="17"/>
      <c r="K122" s="17"/>
      <c r="L122" s="17"/>
      <c r="M122" s="17"/>
      <c r="N122" s="17"/>
    </row>
    <row r="123" spans="1:14" s="67" customFormat="1" x14ac:dyDescent="0.2">
      <c r="B123" s="68" t="s">
        <v>596</v>
      </c>
      <c r="C123" s="69"/>
      <c r="D123" s="70"/>
      <c r="I123" s="17"/>
      <c r="J123" s="17"/>
      <c r="K123" s="17"/>
      <c r="L123" s="17"/>
      <c r="M123" s="17"/>
      <c r="N123" s="17"/>
    </row>
    <row r="124" spans="1:14" s="67" customFormat="1" ht="25.5" x14ac:dyDescent="0.2">
      <c r="B124" s="72" t="s">
        <v>597</v>
      </c>
      <c r="C124" s="72"/>
      <c r="D124" s="73" t="s">
        <v>524</v>
      </c>
      <c r="I124" s="17"/>
      <c r="J124" s="17"/>
      <c r="K124" s="17"/>
      <c r="L124" s="17"/>
      <c r="M124" s="17"/>
      <c r="N124" s="17"/>
    </row>
    <row r="125" spans="1:14" s="67" customFormat="1" x14ac:dyDescent="0.2">
      <c r="B125" s="61" t="s">
        <v>598</v>
      </c>
      <c r="C125" s="61"/>
      <c r="D125" s="74"/>
      <c r="I125" s="17"/>
      <c r="J125" s="17"/>
      <c r="K125" s="17"/>
      <c r="L125" s="17"/>
      <c r="M125" s="17"/>
      <c r="N125" s="17"/>
    </row>
    <row r="126" spans="1:14" s="67" customFormat="1" x14ac:dyDescent="0.2">
      <c r="B126" s="61"/>
      <c r="C126" s="61"/>
      <c r="D126" s="75"/>
      <c r="I126" s="17"/>
      <c r="J126" s="17"/>
      <c r="K126" s="17"/>
      <c r="L126" s="17"/>
      <c r="M126" s="17"/>
      <c r="N126" s="17"/>
    </row>
    <row r="127" spans="1:14" s="67" customFormat="1" x14ac:dyDescent="0.2">
      <c r="B127" s="61" t="s">
        <v>599</v>
      </c>
      <c r="C127" s="61"/>
      <c r="D127" s="76">
        <v>7.1219301901117209</v>
      </c>
      <c r="I127" s="17"/>
      <c r="J127" s="17"/>
      <c r="K127" s="17"/>
      <c r="L127" s="17"/>
      <c r="M127" s="17"/>
      <c r="N127" s="17"/>
    </row>
    <row r="128" spans="1:14" s="67" customFormat="1" x14ac:dyDescent="0.2">
      <c r="B128" s="61"/>
      <c r="C128" s="61"/>
      <c r="D128" s="75"/>
      <c r="I128" s="17"/>
      <c r="J128" s="17"/>
      <c r="K128" s="17"/>
      <c r="L128" s="17"/>
      <c r="M128" s="17"/>
      <c r="N128" s="17"/>
    </row>
    <row r="129" spans="2:16" s="67" customFormat="1" x14ac:dyDescent="0.2">
      <c r="B129" s="61" t="s">
        <v>600</v>
      </c>
      <c r="C129" s="61"/>
      <c r="D129" s="76">
        <v>3.8104010350224451</v>
      </c>
      <c r="I129" s="17"/>
      <c r="J129" s="17"/>
      <c r="K129" s="17"/>
      <c r="L129" s="17"/>
      <c r="M129" s="17"/>
      <c r="N129" s="17"/>
    </row>
    <row r="130" spans="2:16" s="67" customFormat="1" x14ac:dyDescent="0.2">
      <c r="B130" s="61" t="s">
        <v>601</v>
      </c>
      <c r="C130" s="61"/>
      <c r="D130" s="76">
        <v>4.8104513754012395</v>
      </c>
      <c r="I130" s="17"/>
      <c r="J130" s="17"/>
      <c r="K130" s="17"/>
      <c r="L130" s="17"/>
      <c r="M130" s="17"/>
      <c r="N130" s="17"/>
    </row>
    <row r="131" spans="2:16" s="67" customFormat="1" x14ac:dyDescent="0.2">
      <c r="B131" s="61"/>
      <c r="C131" s="61"/>
      <c r="D131" s="75"/>
      <c r="I131" s="17"/>
      <c r="J131" s="17"/>
      <c r="K131" s="17"/>
      <c r="L131" s="17"/>
      <c r="M131" s="17"/>
      <c r="N131" s="17"/>
    </row>
    <row r="132" spans="2:16" s="67" customFormat="1" x14ac:dyDescent="0.2">
      <c r="B132" s="61" t="s">
        <v>602</v>
      </c>
      <c r="C132" s="61"/>
      <c r="D132" s="78" t="s">
        <v>722</v>
      </c>
      <c r="I132" s="17"/>
      <c r="J132" s="66"/>
      <c r="K132" s="66"/>
      <c r="L132" s="66"/>
      <c r="M132" s="66"/>
      <c r="N132" s="71"/>
    </row>
    <row r="133" spans="2:16" s="67" customFormat="1" x14ac:dyDescent="0.2">
      <c r="B133" s="79" t="s">
        <v>603</v>
      </c>
      <c r="C133" s="80"/>
      <c r="D133" s="81"/>
      <c r="I133" s="17"/>
      <c r="J133" s="17"/>
      <c r="K133" s="17"/>
      <c r="L133" s="17"/>
      <c r="M133" s="17"/>
      <c r="N133" s="17"/>
      <c r="O133" s="17"/>
      <c r="P133" s="17"/>
    </row>
    <row r="135" spans="2:16" x14ac:dyDescent="0.2">
      <c r="B135" s="83" t="s">
        <v>604</v>
      </c>
    </row>
    <row r="136" spans="2:16" ht="153.75" customHeight="1" x14ac:dyDescent="0.2"/>
    <row r="139" spans="2:16" x14ac:dyDescent="0.2">
      <c r="B139" s="83" t="s">
        <v>605</v>
      </c>
      <c r="C139" s="84"/>
      <c r="D139" s="83"/>
    </row>
    <row r="140" spans="2:16" x14ac:dyDescent="0.2">
      <c r="B140" s="83" t="s">
        <v>694</v>
      </c>
      <c r="D140" s="83"/>
    </row>
    <row r="141" spans="2:16" ht="165" customHeight="1" x14ac:dyDescent="0.2"/>
    <row r="148" s="17" customFormat="1" ht="12.75" customHeight="1" x14ac:dyDescent="0.2"/>
    <row r="149" s="17" customFormat="1" ht="12.75" customHeight="1" x14ac:dyDescent="0.2"/>
    <row r="150" s="17" customFormat="1" ht="12.75" customHeight="1" x14ac:dyDescent="0.2"/>
    <row r="151" s="17" customFormat="1" ht="12.75" customHeight="1" x14ac:dyDescent="0.2"/>
    <row r="152" s="17" customFormat="1" ht="12.75" customHeight="1" x14ac:dyDescent="0.2"/>
  </sheetData>
  <mergeCells count="35">
    <mergeCell ref="B132:C132"/>
    <mergeCell ref="B133:D133"/>
    <mergeCell ref="B127:C127"/>
    <mergeCell ref="B128:C128"/>
    <mergeCell ref="B129:C129"/>
    <mergeCell ref="B130:C130"/>
    <mergeCell ref="B131:C131"/>
    <mergeCell ref="B121:G121"/>
    <mergeCell ref="B123:D123"/>
    <mergeCell ref="B124:C124"/>
    <mergeCell ref="B125:C125"/>
    <mergeCell ref="B126:C126"/>
    <mergeCell ref="D116:E116"/>
    <mergeCell ref="F116:G116"/>
    <mergeCell ref="B117:G117"/>
    <mergeCell ref="B118:B119"/>
    <mergeCell ref="C118:C119"/>
    <mergeCell ref="D118:F118"/>
    <mergeCell ref="B92:H92"/>
    <mergeCell ref="B94:D94"/>
    <mergeCell ref="B95:C95"/>
    <mergeCell ref="B96:C96"/>
    <mergeCell ref="B105:C105"/>
    <mergeCell ref="A1:H1"/>
    <mergeCell ref="A2:H2"/>
    <mergeCell ref="A3:H3"/>
    <mergeCell ref="B90:H90"/>
    <mergeCell ref="B91:H91"/>
    <mergeCell ref="B112:C112"/>
    <mergeCell ref="B97:C97"/>
    <mergeCell ref="B114:G114"/>
    <mergeCell ref="D115:E115"/>
    <mergeCell ref="F115:G115"/>
    <mergeCell ref="B110:C110"/>
    <mergeCell ref="B111:C111"/>
  </mergeCells>
  <hyperlinks>
    <hyperlink ref="I1" location="Index!B2" display="Index" xr:uid="{0BBE034B-E867-4AE7-9758-7FABA3B1853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SFRLTP</vt:lpstr>
      <vt:lpstr>SFRSTP</vt:lpstr>
      <vt:lpstr>SMMF</vt:lpstr>
      <vt:lpstr>SPLDF</vt:lpstr>
      <vt:lpstr>SPMON</vt:lpstr>
      <vt:lpstr>SPSDF</vt:lpstr>
      <vt:lpstr>SPUSDF</vt:lpstr>
      <vt:lpstr>SUNBDS</vt:lpstr>
      <vt:lpstr>SUNMIA</vt:lpstr>
      <vt:lpstr>SUNONF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Bala Subramani P - Sundaram Mutual</cp:lastModifiedBy>
  <dcterms:created xsi:type="dcterms:W3CDTF">2026-02-02T08:59:02Z</dcterms:created>
  <dcterms:modified xsi:type="dcterms:W3CDTF">2026-02-09T11:38:19Z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2026-02-02T08:59:02Z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16049d55-1c62-4f2e-813d-f5c04f3b9c51</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