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X:\DEBT_BACKOFFICE\Debt_Factsheets\2026 - Monthly Portfolio\3. 31-Mar-2026\"/>
    </mc:Choice>
  </mc:AlternateContent>
  <xr:revisionPtr revIDLastSave="0" documentId="8_{C784D072-A7E0-4142-839A-FA511E750138}" xr6:coauthVersionLast="47" xr6:coauthVersionMax="47" xr10:uidLastSave="{00000000-0000-0000-0000-000000000000}"/>
  <bookViews>
    <workbookView xWindow="-120" yWindow="-120" windowWidth="24240" windowHeight="13020" tabRatio="856" xr2:uid="{3DB9C281-12CF-47FB-A7C2-A98411C9F798}"/>
  </bookViews>
  <sheets>
    <sheet name="Index" sheetId="31" r:id="rId1"/>
    <sheet name="CAPEXG" sheetId="1" r:id="rId2"/>
    <sheet name="GLOB" sheetId="32" r:id="rId3"/>
    <sheet name="MIDCAP" sheetId="2" r:id="rId4"/>
    <sheet name="MULTIP" sheetId="3" r:id="rId5"/>
    <sheet name="SLTADV3" sheetId="4" r:id="rId6"/>
    <sheet name="SLTADV4" sheetId="5" r:id="rId7"/>
    <sheet name="SLTAX3" sheetId="6" r:id="rId8"/>
    <sheet name="SLTAX4" sheetId="7" r:id="rId9"/>
    <sheet name="SLTAX5" sheetId="8" r:id="rId10"/>
    <sheet name="SLTAX6" sheetId="9" r:id="rId11"/>
    <sheet name="SMILE" sheetId="11" r:id="rId12"/>
    <sheet name="SPAHF" sheetId="12" r:id="rId13"/>
    <sheet name="SPARF" sheetId="13" r:id="rId14"/>
    <sheet name="SPBAF" sheetId="14" r:id="rId15"/>
    <sheet name="SPDYF" sheetId="15" r:id="rId16"/>
    <sheet name="SPESF" sheetId="16" r:id="rId17"/>
    <sheet name="SPFOCUS" sheetId="17" r:id="rId18"/>
    <sheet name="SPMUCF" sheetId="18" r:id="rId19"/>
    <sheet name="SPSN100" sheetId="19" r:id="rId20"/>
    <sheet name="SPTAX" sheetId="20" r:id="rId21"/>
    <sheet name="SRURAL" sheetId="21" r:id="rId22"/>
    <sheet name="SSFUND" sheetId="22" r:id="rId23"/>
    <sheet name="STAX" sheetId="23" r:id="rId24"/>
    <sheet name="SUNBCF" sheetId="24" r:id="rId25"/>
    <sheet name="SUNCYF" sheetId="25" r:id="rId26"/>
    <sheet name="SUNFCF" sheetId="26" r:id="rId27"/>
    <sheet name="SUNFOP" sheetId="27" r:id="rId28"/>
    <sheet name="SUNIPA" sheetId="33" r:id="rId29"/>
    <sheet name="SUNMAF" sheetId="29" r:id="rId30"/>
    <sheet name="SUNMFF" sheetId="30" r:id="rId31"/>
  </sheets>
  <definedNames>
    <definedName name="_xlnm._FilterDatabase" localSheetId="0" hidden="1">Index!$A$1:$C$26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1" i="16" l="1"/>
  <c r="G161" i="16" s="1"/>
  <c r="F101" i="16"/>
  <c r="G101" i="16"/>
  <c r="G160" i="16"/>
  <c r="D149" i="11"/>
  <c r="F67" i="33"/>
  <c r="F77" i="33" s="1"/>
  <c r="D137" i="20"/>
  <c r="G101" i="2"/>
  <c r="F101" i="2"/>
  <c r="G84" i="2"/>
  <c r="F84" i="2"/>
  <c r="D92" i="32" l="1"/>
  <c r="F146" i="29"/>
  <c r="G146" i="29" s="1"/>
  <c r="G111" i="29"/>
  <c r="F111" i="29"/>
  <c r="G84" i="29"/>
  <c r="F84" i="29"/>
  <c r="G81" i="29"/>
  <c r="G80" i="29"/>
  <c r="G79" i="29"/>
  <c r="G78" i="29"/>
  <c r="G77" i="29"/>
  <c r="G76" i="29"/>
  <c r="G75" i="29"/>
  <c r="G74" i="29"/>
  <c r="F109" i="29"/>
  <c r="D146" i="22"/>
  <c r="G71" i="20"/>
  <c r="F71" i="20"/>
  <c r="G63" i="20"/>
  <c r="F63" i="20"/>
  <c r="G70" i="18"/>
  <c r="F70" i="18"/>
  <c r="G84" i="18"/>
  <c r="F84" i="18"/>
  <c r="D151" i="18" s="1"/>
  <c r="G103" i="16"/>
  <c r="F103" i="16"/>
  <c r="G100" i="16"/>
  <c r="G99" i="16"/>
  <c r="G98" i="16"/>
  <c r="G97" i="16"/>
  <c r="G96" i="16"/>
  <c r="G95" i="16"/>
  <c r="G94" i="16"/>
  <c r="G93" i="16"/>
  <c r="G92" i="16"/>
  <c r="G91" i="16"/>
  <c r="G90" i="16"/>
  <c r="G89" i="16"/>
  <c r="G88" i="16"/>
  <c r="G87" i="16"/>
  <c r="G86" i="16"/>
  <c r="G85" i="16"/>
  <c r="G84" i="16"/>
  <c r="G83" i="16"/>
  <c r="G82" i="16"/>
  <c r="G81" i="16"/>
  <c r="G80" i="16"/>
  <c r="G129" i="16"/>
  <c r="G131" i="16" s="1"/>
  <c r="F129" i="16"/>
  <c r="F131" i="16" s="1"/>
  <c r="D139" i="15"/>
  <c r="F62" i="15"/>
  <c r="F83" i="15" s="1"/>
  <c r="F129" i="15" s="1"/>
  <c r="F63" i="14"/>
  <c r="F93" i="14"/>
  <c r="F158" i="14" s="1"/>
  <c r="F145" i="13"/>
  <c r="G145" i="13" s="1"/>
  <c r="F79" i="14"/>
  <c r="F95" i="14" s="1"/>
  <c r="I177" i="13"/>
  <c r="F177" i="13"/>
  <c r="G92" i="13"/>
  <c r="F92" i="13"/>
  <c r="G89" i="13"/>
  <c r="G88" i="13"/>
  <c r="G87" i="13"/>
  <c r="G86" i="13"/>
  <c r="G85" i="13"/>
  <c r="G84" i="13"/>
  <c r="G83" i="13"/>
  <c r="G82" i="13"/>
  <c r="G81" i="13"/>
  <c r="G80" i="13"/>
  <c r="G79" i="13"/>
  <c r="G78" i="13"/>
  <c r="G77" i="13"/>
  <c r="G76" i="13"/>
  <c r="G75" i="13"/>
  <c r="G74" i="13"/>
  <c r="G73" i="13"/>
  <c r="G72" i="13"/>
  <c r="G71" i="13"/>
  <c r="G70" i="13"/>
  <c r="G69" i="13"/>
  <c r="G68" i="13"/>
  <c r="G67" i="13"/>
  <c r="G66" i="13"/>
  <c r="G65" i="13"/>
  <c r="G64" i="13"/>
  <c r="G63" i="13"/>
  <c r="G62" i="13"/>
  <c r="G61" i="13"/>
  <c r="G60" i="13"/>
  <c r="G59" i="13"/>
  <c r="G58" i="13"/>
  <c r="G57" i="13"/>
  <c r="G56" i="13"/>
  <c r="G55" i="13"/>
  <c r="G44" i="15" l="1"/>
  <c r="G10" i="15"/>
  <c r="F159" i="14"/>
  <c r="G234" i="12"/>
  <c r="J220" i="12"/>
  <c r="F220" i="12"/>
  <c r="D197" i="12"/>
  <c r="F75" i="12"/>
  <c r="F58" i="12"/>
  <c r="F65" i="12"/>
  <c r="G118" i="2"/>
  <c r="G120" i="2" s="1"/>
  <c r="F118" i="2"/>
  <c r="F120" i="2" s="1"/>
  <c r="D132" i="1"/>
  <c r="G62" i="15" l="1"/>
  <c r="G83" i="15" s="1"/>
  <c r="G129" i="15" s="1"/>
  <c r="G91" i="14"/>
  <c r="G86" i="14"/>
  <c r="G90" i="14"/>
  <c r="G84" i="14"/>
  <c r="G92" i="14"/>
  <c r="G14" i="14"/>
  <c r="G89" i="14"/>
  <c r="G87" i="14"/>
  <c r="G40" i="14"/>
  <c r="G88" i="14"/>
  <c r="G85" i="14"/>
  <c r="G83" i="14"/>
  <c r="G82" i="14"/>
  <c r="G78" i="14"/>
  <c r="G79" i="14" s="1"/>
  <c r="G158" i="14"/>
  <c r="F80" i="12"/>
  <c r="F187" i="12" s="1"/>
  <c r="G63" i="14" l="1"/>
  <c r="G95" i="14" s="1"/>
  <c r="G159" i="14" s="1"/>
  <c r="G93" i="14"/>
  <c r="G25" i="12"/>
  <c r="G43" i="12"/>
  <c r="G58" i="12" s="1"/>
  <c r="G80" i="12" s="1"/>
  <c r="G187" i="12" s="1"/>
  <c r="G74" i="12"/>
  <c r="G75" i="12" s="1"/>
</calcChain>
</file>

<file path=xl/sharedStrings.xml><?xml version="1.0" encoding="utf-8"?>
<sst xmlns="http://schemas.openxmlformats.org/spreadsheetml/2006/main" count="12563" uniqueCount="1215">
  <si>
    <t>SUNDARAM MUTUAL FUND</t>
  </si>
  <si>
    <t>Sundaram Infrastructure Advantage Fund</t>
  </si>
  <si>
    <t>Monthly Portfolio Statement for the month ended 31 March2026</t>
  </si>
  <si>
    <t>SL No</t>
  </si>
  <si>
    <t>ISIN Code</t>
  </si>
  <si>
    <t>Name of the instrument</t>
  </si>
  <si>
    <t>Rating / 
Industry</t>
  </si>
  <si>
    <t>Quantity</t>
  </si>
  <si>
    <t>Mkt Value
Rs. in Lacs</t>
  </si>
  <si>
    <t>% of Net Asset</t>
  </si>
  <si>
    <t>A) Equity &amp; Equity Related</t>
  </si>
  <si>
    <t>(a) Listed / awaiting listing on Stock Exchange</t>
  </si>
  <si>
    <t>INE397D01024</t>
  </si>
  <si>
    <t>Bharti Airtel Ltd</t>
  </si>
  <si>
    <t>Telecom - Services</t>
  </si>
  <si>
    <t>INE018A01030</t>
  </si>
  <si>
    <t>Larsen &amp; Toubro Ltd</t>
  </si>
  <si>
    <t>Construction</t>
  </si>
  <si>
    <t>INE002A01018</t>
  </si>
  <si>
    <t>Reliance Industries Ltd</t>
  </si>
  <si>
    <t>Petroleum Products</t>
  </si>
  <si>
    <t>INE733E01010</t>
  </si>
  <si>
    <t>NTPC LTD</t>
  </si>
  <si>
    <t>Power</t>
  </si>
  <si>
    <t>INE481G01011</t>
  </si>
  <si>
    <t>Ultratech Cement Ltd</t>
  </si>
  <si>
    <t>Cement &amp; Cement Products</t>
  </si>
  <si>
    <t>INE263A01024</t>
  </si>
  <si>
    <t>Bharat Electronics Ltd</t>
  </si>
  <si>
    <t>Aerospace &amp; Defense</t>
  </si>
  <si>
    <t>INE752E01010</t>
  </si>
  <si>
    <t>Power Grid Corporation of India Ltd</t>
  </si>
  <si>
    <t>INE062A01020</t>
  </si>
  <si>
    <t>State Bank of India</t>
  </si>
  <si>
    <t>Banks</t>
  </si>
  <si>
    <t>INE200A01026</t>
  </si>
  <si>
    <t>GE Vernova T and D India Ltd</t>
  </si>
  <si>
    <t>Electrical Equipment</t>
  </si>
  <si>
    <t>INE090A01021</t>
  </si>
  <si>
    <t>ICICI Bank Ltd</t>
  </si>
  <si>
    <t>INE07Y701011</t>
  </si>
  <si>
    <t>Hitachi Energy India Ltd</t>
  </si>
  <si>
    <t>INE029A01011</t>
  </si>
  <si>
    <t>Bharat Petroleum Corporation Ltd</t>
  </si>
  <si>
    <t>INE245A01021</t>
  </si>
  <si>
    <t>TATA Power Company Ltd</t>
  </si>
  <si>
    <t>INE213A01029</t>
  </si>
  <si>
    <t>Oil &amp; Natural Gas Corporation Ltd</t>
  </si>
  <si>
    <t>Oil</t>
  </si>
  <si>
    <t>INE284S01014</t>
  </si>
  <si>
    <t>S.J.S. Enterprises Ltd</t>
  </si>
  <si>
    <t>Auto Components</t>
  </si>
  <si>
    <t>INE146L01010</t>
  </si>
  <si>
    <t>Kirloskar Oil Engines Ltd</t>
  </si>
  <si>
    <t>Industrial Products</t>
  </si>
  <si>
    <t>INE298A01020</t>
  </si>
  <si>
    <t>Cummins India Ltd</t>
  </si>
  <si>
    <t>INE220B01022</t>
  </si>
  <si>
    <t>Kalpataru Projects International Ltd</t>
  </si>
  <si>
    <t>INE371P01015</t>
  </si>
  <si>
    <t>Amber Enterprises India Ltd</t>
  </si>
  <si>
    <t>Consumer Durables</t>
  </si>
  <si>
    <t>INE419M01027</t>
  </si>
  <si>
    <t>TD Power Systems Ltd</t>
  </si>
  <si>
    <t>INE121J01017</t>
  </si>
  <si>
    <t>Indus Towers Ltd (Prev Bharti Infratel Ltd)</t>
  </si>
  <si>
    <t>INE742F01042</t>
  </si>
  <si>
    <t>Adani Ports and Special Economic Zone Ltd</t>
  </si>
  <si>
    <t>Transport Infrastructure</t>
  </si>
  <si>
    <t>INE342J01019</t>
  </si>
  <si>
    <t>ZF Commercial Vehicle Control Systems I Ltd</t>
  </si>
  <si>
    <t>INE152A01029</t>
  </si>
  <si>
    <t>Thermax Ltd</t>
  </si>
  <si>
    <t>INE823G01014</t>
  </si>
  <si>
    <t>JK Cement Ltd</t>
  </si>
  <si>
    <t>INE284A01012</t>
  </si>
  <si>
    <t>ESAB India Ltd</t>
  </si>
  <si>
    <t>INE999A01023</t>
  </si>
  <si>
    <t>KSB LTD</t>
  </si>
  <si>
    <t>INE813H01021</t>
  </si>
  <si>
    <t>Torrent Power Ltd</t>
  </si>
  <si>
    <t>INE00LO01017</t>
  </si>
  <si>
    <t>Craftsman Automation Ltd</t>
  </si>
  <si>
    <t>INE148O01028</t>
  </si>
  <si>
    <t>Delhivery Ltd</t>
  </si>
  <si>
    <t>Transport Services</t>
  </si>
  <si>
    <t>INE040H01021</t>
  </si>
  <si>
    <t>Suzlon Energy Ltd</t>
  </si>
  <si>
    <t>INE646L01027</t>
  </si>
  <si>
    <t>Interglobe Aviation Ltd</t>
  </si>
  <si>
    <t>INE343G01021</t>
  </si>
  <si>
    <t>Bharti Hexacom Ltd</t>
  </si>
  <si>
    <t>INE003A01024</t>
  </si>
  <si>
    <t>Siemens Ltd</t>
  </si>
  <si>
    <t>INE513A01022</t>
  </si>
  <si>
    <t>Schaeffler India Ltd</t>
  </si>
  <si>
    <t>INE117A01022</t>
  </si>
  <si>
    <t>ABB India Ltd</t>
  </si>
  <si>
    <t>INE437A01024</t>
  </si>
  <si>
    <t>Apollo Hospitals Enterprise Ltd</t>
  </si>
  <si>
    <t>Healthcare Services</t>
  </si>
  <si>
    <t>INE129A01019</t>
  </si>
  <si>
    <t>GAIL (India) Ltd</t>
  </si>
  <si>
    <t>Gas</t>
  </si>
  <si>
    <t>INE868B01028</t>
  </si>
  <si>
    <t>NCC Ltd</t>
  </si>
  <si>
    <t>INE257A01026</t>
  </si>
  <si>
    <t>Bharat Heavy Electricals Ltd</t>
  </si>
  <si>
    <t>INE671H01015</t>
  </si>
  <si>
    <t>Sobha Ltd</t>
  </si>
  <si>
    <t>Realty</t>
  </si>
  <si>
    <t>INE152M01016</t>
  </si>
  <si>
    <t>Triveni Turbine Ltd</t>
  </si>
  <si>
    <t>INE079A01024</t>
  </si>
  <si>
    <t>Ambuja Cements Ltd</t>
  </si>
  <si>
    <t>INE811A01020</t>
  </si>
  <si>
    <t>Kirlosakar Pneumatic Company Ltd</t>
  </si>
  <si>
    <t>INE205B01031</t>
  </si>
  <si>
    <t>Elecon Engineering Company Ltd</t>
  </si>
  <si>
    <t>INE081A01020</t>
  </si>
  <si>
    <t>Tata Steel Ltd</t>
  </si>
  <si>
    <t>Ferrous Metals</t>
  </si>
  <si>
    <t>INE749A01030</t>
  </si>
  <si>
    <t>Jindal Steel &amp; Power Ltd</t>
  </si>
  <si>
    <t>INE111A01025</t>
  </si>
  <si>
    <t>Container Corporation of India Ltd</t>
  </si>
  <si>
    <t>INE1NPP01017</t>
  </si>
  <si>
    <t>Siemens Energy India Limited</t>
  </si>
  <si>
    <t>INE878B01027</t>
  </si>
  <si>
    <t>KEI Industries Ltd</t>
  </si>
  <si>
    <t>INE551A01022</t>
  </si>
  <si>
    <t>Engineering Services</t>
  </si>
  <si>
    <t>#</t>
  </si>
  <si>
    <t>Sub Total</t>
  </si>
  <si>
    <t/>
  </si>
  <si>
    <t>(b) Overseas Security</t>
  </si>
  <si>
    <t xml:space="preserve">0 </t>
  </si>
  <si>
    <t>(c) Privately Placed / Unlisted</t>
  </si>
  <si>
    <t>(d) Preference / Right Shares</t>
  </si>
  <si>
    <t>(e) Warrants</t>
  </si>
  <si>
    <t>f) Derivative</t>
  </si>
  <si>
    <t>Total for Equity &amp; Equity Related</t>
  </si>
  <si>
    <t>B) Debt Instruments</t>
  </si>
  <si>
    <t>(b) Privately Placed / Unlisted</t>
  </si>
  <si>
    <t>(c) Govt Security</t>
  </si>
  <si>
    <t>(d) Securitized Debt Instruments</t>
  </si>
  <si>
    <t>Total for Debt Instruments</t>
  </si>
  <si>
    <t>C) Money Market Instruments</t>
  </si>
  <si>
    <t>(a) Certificate of Deposits</t>
  </si>
  <si>
    <t>(b) Commercial Papers</t>
  </si>
  <si>
    <t>(c) Treasury Bills</t>
  </si>
  <si>
    <t>(d) ReverseRepo / TREPS</t>
  </si>
  <si>
    <t>TREPS</t>
  </si>
  <si>
    <t>Total for Money Market Instruments</t>
  </si>
  <si>
    <t>D) Mutual Fund Units</t>
  </si>
  <si>
    <t>(a) Investment in Mutual Fund Units</t>
  </si>
  <si>
    <t>INF173K01GU0</t>
  </si>
  <si>
    <t>Sundaram Liquid Fund - Direct Growth</t>
  </si>
  <si>
    <t>E) Others</t>
  </si>
  <si>
    <t>(a) Deposits with Commercial Banks</t>
  </si>
  <si>
    <t>(b) Share Application Money pending Allotment</t>
  </si>
  <si>
    <t>Cash and Other Net Current Assets</t>
  </si>
  <si>
    <t>Grand Total</t>
  </si>
  <si>
    <t>Notes</t>
  </si>
  <si>
    <t>a) Total securities classified as below investment grade or default provided for and its percentage to NAV</t>
  </si>
  <si>
    <t>Nil</t>
  </si>
  <si>
    <t>c) NAV  per  unit (Rupees per unit)</t>
  </si>
  <si>
    <t>At the end</t>
  </si>
  <si>
    <t>Option</t>
  </si>
  <si>
    <t>Direct Plan - Growth</t>
  </si>
  <si>
    <t>Regular Plan - Growth</t>
  </si>
  <si>
    <t>d) Dividend declared during the period (Rupees per unit)</t>
  </si>
  <si>
    <t>e) Total outstanding exposure in derivative instruments at the end of the period</t>
  </si>
  <si>
    <t>f) Total investments in foreign securities /ADR'S/GDR'S at the end of the period</t>
  </si>
  <si>
    <t>g) Repo in corporate debt</t>
  </si>
  <si>
    <t>h) Portfolio Turnover Ratio</t>
  </si>
  <si>
    <t>Sundaram Mid Cap Fund</t>
  </si>
  <si>
    <t>INE774D01024</t>
  </si>
  <si>
    <t>Mahindra &amp; Mahindra Financial Services Ltd</t>
  </si>
  <si>
    <t>Finance</t>
  </si>
  <si>
    <t>INE169A01031</t>
  </si>
  <si>
    <t>Coromandel International Ltd</t>
  </si>
  <si>
    <t>Fertilizers &amp; Agrochemicals</t>
  </si>
  <si>
    <t>INE171A01029</t>
  </si>
  <si>
    <t>The Federal Bank Ltd</t>
  </si>
  <si>
    <t>INE118H01025</t>
  </si>
  <si>
    <t>BSE Ltd</t>
  </si>
  <si>
    <t>Capital Markets</t>
  </si>
  <si>
    <t>INE303R01014</t>
  </si>
  <si>
    <t>Kalyan Jewellers India Ltd</t>
  </si>
  <si>
    <t>INE196A01026</t>
  </si>
  <si>
    <t>Marico Ltd</t>
  </si>
  <si>
    <t>Agricultural Food &amp; Other Products</t>
  </si>
  <si>
    <t>INE326A01037</t>
  </si>
  <si>
    <t>Lupin Ltd</t>
  </si>
  <si>
    <t>Pharmaceuticals &amp; Biotechnology</t>
  </si>
  <si>
    <t>INE562A01011</t>
  </si>
  <si>
    <t>Indian Bank</t>
  </si>
  <si>
    <t>INE092T01019</t>
  </si>
  <si>
    <t>IDFC First Bank Ltd</t>
  </si>
  <si>
    <t>INE061F01013</t>
  </si>
  <si>
    <t>Fortis Health Care Ltd</t>
  </si>
  <si>
    <t>INE211B01039</t>
  </si>
  <si>
    <t>The Phoenix Mills Ltd</t>
  </si>
  <si>
    <t>INE417T01026</t>
  </si>
  <si>
    <t>PB Fintech Ltd</t>
  </si>
  <si>
    <t>Financial Technology (Fintech)</t>
  </si>
  <si>
    <t>INE094A01015</t>
  </si>
  <si>
    <t>Hindustan Petroleum Corporation Ltd</t>
  </si>
  <si>
    <t>INE591G01025</t>
  </si>
  <si>
    <t>Coforge Ltd</t>
  </si>
  <si>
    <t>It - Software</t>
  </si>
  <si>
    <t>INE105A01035</t>
  </si>
  <si>
    <t>TVS Holdings Ltd</t>
  </si>
  <si>
    <t>INE262H01021</t>
  </si>
  <si>
    <t>Persistent Systems Ltd</t>
  </si>
  <si>
    <t>INE455K01017</t>
  </si>
  <si>
    <t>Polycab India Ltd</t>
  </si>
  <si>
    <t>INE797F01020</t>
  </si>
  <si>
    <t>Jubilant Foodworks Ltd</t>
  </si>
  <si>
    <t>Leisure Services</t>
  </si>
  <si>
    <t>INE949L01017</t>
  </si>
  <si>
    <t>AU Small Finance Bank Ltd</t>
  </si>
  <si>
    <t>INE935N01020</t>
  </si>
  <si>
    <t>Dixon Technologies (India) Ltd</t>
  </si>
  <si>
    <t>INE494B01023</t>
  </si>
  <si>
    <t>TVS Motor Company Ltd</t>
  </si>
  <si>
    <t>Automobiles</t>
  </si>
  <si>
    <t>INE073K01018</t>
  </si>
  <si>
    <t>Sona BLW Precision Forgings Ltd</t>
  </si>
  <si>
    <t>INE068V01023</t>
  </si>
  <si>
    <t>Gland Pharma Ltd</t>
  </si>
  <si>
    <t>INE686F01025</t>
  </si>
  <si>
    <t>United Breweries Ltd</t>
  </si>
  <si>
    <t>Beverages</t>
  </si>
  <si>
    <t>INE540L01014</t>
  </si>
  <si>
    <t>Alkem Laboratories Ltd</t>
  </si>
  <si>
    <t>INE180A01020</t>
  </si>
  <si>
    <t>Max Financial Services Ltd</t>
  </si>
  <si>
    <t>Insurance</t>
  </si>
  <si>
    <t>INE600L01024</t>
  </si>
  <si>
    <t>Dr Lal Path Labs Ltd</t>
  </si>
  <si>
    <t>INE466L01038</t>
  </si>
  <si>
    <t>360 ONE WAM Ltd (Prev IIFL Wealth Management Ltd)</t>
  </si>
  <si>
    <t>INE974X01010</t>
  </si>
  <si>
    <t>Tube Investments of India Ltd</t>
  </si>
  <si>
    <t>INE195A01028</t>
  </si>
  <si>
    <t>Supreme Industries Ltd</t>
  </si>
  <si>
    <t>INE438A01022</t>
  </si>
  <si>
    <t>Apollo Tyres Ltd</t>
  </si>
  <si>
    <t>INE702C01027</t>
  </si>
  <si>
    <t>APL Apollo Tubes Ltd</t>
  </si>
  <si>
    <t>INE259A01022</t>
  </si>
  <si>
    <t>Colgate Palmolive (India) Ltd</t>
  </si>
  <si>
    <t>Personal Products</t>
  </si>
  <si>
    <t>INE095A01012</t>
  </si>
  <si>
    <t>IndusInd Bank Ltd</t>
  </si>
  <si>
    <t>INE027H01010</t>
  </si>
  <si>
    <t>Max Healthcare Institute Ltd</t>
  </si>
  <si>
    <t>INE338I01027</t>
  </si>
  <si>
    <t>Motilal Oswal Financial Services Ltd</t>
  </si>
  <si>
    <t>INE010V01017</t>
  </si>
  <si>
    <t>L&amp;T Technology Services Ltd</t>
  </si>
  <si>
    <t>It - Services</t>
  </si>
  <si>
    <t>INE548C01032</t>
  </si>
  <si>
    <t>Emami Ltd</t>
  </si>
  <si>
    <t>INE634S01028</t>
  </si>
  <si>
    <t>Mankind Pharma Ltd</t>
  </si>
  <si>
    <t>INE405E01023</t>
  </si>
  <si>
    <t>UNO Minda Ltd</t>
  </si>
  <si>
    <t>INE811K01011</t>
  </si>
  <si>
    <t>Prestige Estates Projects Ltd</t>
  </si>
  <si>
    <t>INE848E01016</t>
  </si>
  <si>
    <t>NHPC Ltd</t>
  </si>
  <si>
    <t>INE0BS701011</t>
  </si>
  <si>
    <t>Premier Energies Ltd</t>
  </si>
  <si>
    <t>INE179A01014</t>
  </si>
  <si>
    <t>Procter &amp; Gamble Hygiene and Health Care Ltd</t>
  </si>
  <si>
    <t>INE288B01029</t>
  </si>
  <si>
    <t>Deepak Nitrite Ltd</t>
  </si>
  <si>
    <t>Chemicals &amp; Petrochemicals</t>
  </si>
  <si>
    <t>INE427F01016</t>
  </si>
  <si>
    <t>Chalet Hotels Ltd</t>
  </si>
  <si>
    <t>INE663F01032</t>
  </si>
  <si>
    <t>Info Edge (India) Ltd</t>
  </si>
  <si>
    <t>Retailing</t>
  </si>
  <si>
    <t>INE00H001014</t>
  </si>
  <si>
    <t>Swiggy Ltd</t>
  </si>
  <si>
    <t>INE246F01010</t>
  </si>
  <si>
    <t>Gujarat State Petronet Ltd</t>
  </si>
  <si>
    <t>INE603J01030</t>
  </si>
  <si>
    <t>PI Industries Ltd</t>
  </si>
  <si>
    <t>INE536A01023</t>
  </si>
  <si>
    <t>Grindwell Norton Ltd</t>
  </si>
  <si>
    <t>INE212S01015</t>
  </si>
  <si>
    <t>Fractal Analytics Ltd</t>
  </si>
  <si>
    <t>INE065X01017</t>
  </si>
  <si>
    <t>Indegene Limited</t>
  </si>
  <si>
    <t>INE388Y01029</t>
  </si>
  <si>
    <t>FSN E–Commerce Ventures Ltd(NYKAA)</t>
  </si>
  <si>
    <t>INE872J01023</t>
  </si>
  <si>
    <t>Devyani international limited</t>
  </si>
  <si>
    <t>INE0HOQ01053</t>
  </si>
  <si>
    <t>Billionbrains Garage Ventures Ltd</t>
  </si>
  <si>
    <t>INE324D01010</t>
  </si>
  <si>
    <t>LG Electronics India Ltd</t>
  </si>
  <si>
    <t>INE00R701025</t>
  </si>
  <si>
    <t>Dalmia Cement (Bharat) Ltd.</t>
  </si>
  <si>
    <t>INE115A01026</t>
  </si>
  <si>
    <t>LIC Housing Finance Ltd</t>
  </si>
  <si>
    <t>INE093I01010</t>
  </si>
  <si>
    <t>Oberoi Realty Ltd</t>
  </si>
  <si>
    <t>INE121E01018</t>
  </si>
  <si>
    <t>JSW Energy Ltd</t>
  </si>
  <si>
    <t>INE463A01038</t>
  </si>
  <si>
    <t>Berger Paints (I) Ltd</t>
  </si>
  <si>
    <t>INE010B01027</t>
  </si>
  <si>
    <t>Zydus Lifesciences Ltd</t>
  </si>
  <si>
    <t>INE494B04019</t>
  </si>
  <si>
    <t>Sundaram Large and Mid Cap Fund</t>
  </si>
  <si>
    <t>INE040A01034</t>
  </si>
  <si>
    <t>HDFC Bank Ltd</t>
  </si>
  <si>
    <t>INE758T01015</t>
  </si>
  <si>
    <t>Zomato Ltd</t>
  </si>
  <si>
    <t>INE009A01021</t>
  </si>
  <si>
    <t>Infosys Ltd</t>
  </si>
  <si>
    <t>INE721A01047</t>
  </si>
  <si>
    <t>Shriram Finance Ltd</t>
  </si>
  <si>
    <t>INE139A01034</t>
  </si>
  <si>
    <t>National Aluminium Company Ltd</t>
  </si>
  <si>
    <t>Non - Ferrous Metals</t>
  </si>
  <si>
    <t>INE238A01034</t>
  </si>
  <si>
    <t>Axis Bank Ltd</t>
  </si>
  <si>
    <t>INE944F01028</t>
  </si>
  <si>
    <t>Radico Khaitan Ltd</t>
  </si>
  <si>
    <t>INE237A01036</t>
  </si>
  <si>
    <t>Kotak Mahindra Bank Ltd</t>
  </si>
  <si>
    <t>INE028A01039</t>
  </si>
  <si>
    <t>Bank of Baroda</t>
  </si>
  <si>
    <t>INE101A01026</t>
  </si>
  <si>
    <t>Mahindra &amp; Mahindra Ltd</t>
  </si>
  <si>
    <t>INE1TAE01010</t>
  </si>
  <si>
    <t>TATA Motors Ltd</t>
  </si>
  <si>
    <t>Agricultural, Commercial &amp; Construction Vehicles</t>
  </si>
  <si>
    <t>INE745G01043</t>
  </si>
  <si>
    <t>Multi Commodity Exchange of India Ltd</t>
  </si>
  <si>
    <t>INE00WC01027</t>
  </si>
  <si>
    <t>Affle (India) Ltd</t>
  </si>
  <si>
    <t>INE200M01039</t>
  </si>
  <si>
    <t>Varun Beverages Ltd</t>
  </si>
  <si>
    <t>INE346A01027</t>
  </si>
  <si>
    <t>ICICI Prudential Asset Management Company Ltd</t>
  </si>
  <si>
    <t>Sundaram Long Term Tax Advantage Fund Series III</t>
  </si>
  <si>
    <t>INE914M01019</t>
  </si>
  <si>
    <t>Aster DM Healthcare Ltd</t>
  </si>
  <si>
    <t>INE551W01018</t>
  </si>
  <si>
    <t>Ujjivan Small Finance Bank Ltd</t>
  </si>
  <si>
    <t>INE679A01013</t>
  </si>
  <si>
    <t>CSB Bank Ltd</t>
  </si>
  <si>
    <t>INE864I01014</t>
  </si>
  <si>
    <t>MTAR Technologies Ltd</t>
  </si>
  <si>
    <t>INE429E01023</t>
  </si>
  <si>
    <t>Safari Industries (India) Ltd</t>
  </si>
  <si>
    <t>INE199A01012</t>
  </si>
  <si>
    <t>Procter &amp; Gamble Health Ltd</t>
  </si>
  <si>
    <t>INE732I01021</t>
  </si>
  <si>
    <t>Angel One Ltd</t>
  </si>
  <si>
    <t>INE063P01018</t>
  </si>
  <si>
    <t>Equitas Small Finance Bank Limited</t>
  </si>
  <si>
    <t>INE08ZM01014</t>
  </si>
  <si>
    <t>Green Panel Industries Ltd</t>
  </si>
  <si>
    <t>INE477A01020</t>
  </si>
  <si>
    <t>Can Fin Homes Ltd</t>
  </si>
  <si>
    <t>INE572A01036</t>
  </si>
  <si>
    <t>JB Chemicals &amp; Pharmaceuticals Ltd</t>
  </si>
  <si>
    <t>INE806T01020</t>
  </si>
  <si>
    <t>Sapphire Foods India Ltd</t>
  </si>
  <si>
    <t>INE0CLI01024</t>
  </si>
  <si>
    <t>Rate Gain Travel Technologies Ltd</t>
  </si>
  <si>
    <t>INE191H01014</t>
  </si>
  <si>
    <t>PVR INOX Ltd</t>
  </si>
  <si>
    <t>Entertainment</t>
  </si>
  <si>
    <t>INE285J01028</t>
  </si>
  <si>
    <t>SIS Ltd</t>
  </si>
  <si>
    <t>Other Consumer Services</t>
  </si>
  <si>
    <t>INE987B01026</t>
  </si>
  <si>
    <t>Natco Pharma Ltd</t>
  </si>
  <si>
    <t>INE149A01033</t>
  </si>
  <si>
    <t>Cholamandalam Financial Holdings Ltd</t>
  </si>
  <si>
    <t>INE572E01012</t>
  </si>
  <si>
    <t>PNB Housing Finance Ltd</t>
  </si>
  <si>
    <t>INE791I01019</t>
  </si>
  <si>
    <t>Brigade Enterprises Ltd</t>
  </si>
  <si>
    <t>INE743M01012</t>
  </si>
  <si>
    <t>RHI Magnesita India Ltd</t>
  </si>
  <si>
    <t>INE559R01029</t>
  </si>
  <si>
    <t>Landmark Cars Ltd</t>
  </si>
  <si>
    <t>INE274F01020</t>
  </si>
  <si>
    <t>Westlife Foodworld Ltd</t>
  </si>
  <si>
    <t>INE836A01035</t>
  </si>
  <si>
    <t>Birlasoft Ltd</t>
  </si>
  <si>
    <t>INE386D01027</t>
  </si>
  <si>
    <t>Shivalik Bimetal Controls Ltd</t>
  </si>
  <si>
    <t>INE348B01021</t>
  </si>
  <si>
    <t>Century Plyboards (India) Ltd</t>
  </si>
  <si>
    <t>INE136S01016</t>
  </si>
  <si>
    <t>Neogen Chemicals Ltd</t>
  </si>
  <si>
    <t>INE411H01032</t>
  </si>
  <si>
    <t>R Systems International Ltd</t>
  </si>
  <si>
    <t>INE216P01012</t>
  </si>
  <si>
    <t>Aavas Financiers Ltd</t>
  </si>
  <si>
    <t>INE845D01014</t>
  </si>
  <si>
    <t>Ganesha Ecosphere Ltd</t>
  </si>
  <si>
    <t>Textiles &amp; Apparels</t>
  </si>
  <si>
    <t>INE0JA001018</t>
  </si>
  <si>
    <t>Venus Pipes &amp; Tubes Ltd</t>
  </si>
  <si>
    <t>INE126A01031</t>
  </si>
  <si>
    <t>EID Parry India Ltd</t>
  </si>
  <si>
    <t>Food Products</t>
  </si>
  <si>
    <t>INE295F01017</t>
  </si>
  <si>
    <t>Butterfly Gandhimathi Appliances Ltd</t>
  </si>
  <si>
    <t>INE120A01034</t>
  </si>
  <si>
    <t>Carborundum Universal Ltd</t>
  </si>
  <si>
    <t>Sundaram Long Term Tax Advantage Fund Series IV</t>
  </si>
  <si>
    <t>Sundaram Long Term Micro Cap Tax Advantage Fund Series III</t>
  </si>
  <si>
    <t>Sundaram Long Term Micro Cap Tax Advantage Fund Series IV</t>
  </si>
  <si>
    <t>Sundaram Long Term Micro Cap Tax Advantage Fund Series V</t>
  </si>
  <si>
    <t>Sundaram Long Term Micro Cap Tax Advantage Fund Series VI</t>
  </si>
  <si>
    <t>INE692A01016</t>
  </si>
  <si>
    <t>Union Bank of India</t>
  </si>
  <si>
    <t>Sundaram Small Cap Fund</t>
  </si>
  <si>
    <t>INE503A01015</t>
  </si>
  <si>
    <t>DCB Bank Ltd</t>
  </si>
  <si>
    <t>INE119A01028</t>
  </si>
  <si>
    <t>Balrampur Chini Mills Ltd</t>
  </si>
  <si>
    <t>INE794A01010</t>
  </si>
  <si>
    <t>Neuland Laboratories Ltd</t>
  </si>
  <si>
    <t>INE0UOS01011</t>
  </si>
  <si>
    <t>Sanofi Consumer Healthcare India Ltd</t>
  </si>
  <si>
    <t>INE177F01017</t>
  </si>
  <si>
    <t>Kovai Medical Center &amp; Hospital Ltd</t>
  </si>
  <si>
    <t>INE011K01018</t>
  </si>
  <si>
    <t>Tega Industries Ltd</t>
  </si>
  <si>
    <t>Industrial Manufacturing</t>
  </si>
  <si>
    <t>INE570A01022</t>
  </si>
  <si>
    <t>Ion Exchange (India) Ltd</t>
  </si>
  <si>
    <t>Other Utilities</t>
  </si>
  <si>
    <t>INE482A01020</t>
  </si>
  <si>
    <t>Ceat Ltd</t>
  </si>
  <si>
    <t>INE602W01027</t>
  </si>
  <si>
    <t>Senco Gold Ltd</t>
  </si>
  <si>
    <t>INE00F201020</t>
  </si>
  <si>
    <t>Prudent Corporate Advisory Services Ltd</t>
  </si>
  <si>
    <t>INE340A01012</t>
  </si>
  <si>
    <t>Birla Corporation Ltd</t>
  </si>
  <si>
    <t>INE456Z01021</t>
  </si>
  <si>
    <t>Medi Assist Healthcare Services Ltd</t>
  </si>
  <si>
    <t>INE094J01016</t>
  </si>
  <si>
    <t>UTI Asset Management Co Ltd</t>
  </si>
  <si>
    <t>INE930H01031</t>
  </si>
  <si>
    <t>K.P.R. Mill Ltd</t>
  </si>
  <si>
    <t>INE02YR01019</t>
  </si>
  <si>
    <t>Electronics Mart India Ltd</t>
  </si>
  <si>
    <t>INE142Z01019</t>
  </si>
  <si>
    <t>Orient Electric Ltd</t>
  </si>
  <si>
    <t>INE136B01020</t>
  </si>
  <si>
    <t>Cyient Ltd</t>
  </si>
  <si>
    <t>INE2J8701016</t>
  </si>
  <si>
    <t>SKF India (Industrial) Ltd</t>
  </si>
  <si>
    <t>INE048G01026</t>
  </si>
  <si>
    <t>Navin Fluorine International Ltd</t>
  </si>
  <si>
    <t>INE545U01014</t>
  </si>
  <si>
    <t>Bandhan Bank Ltd</t>
  </si>
  <si>
    <t>INF903JA1FR6</t>
  </si>
  <si>
    <t>Sundaram Money Market Fund-Direct Plan - Growth</t>
  </si>
  <si>
    <t>Sundaram Aggressive Hybrid Fund</t>
  </si>
  <si>
    <t>INE296A01032</t>
  </si>
  <si>
    <t>Bajaj Finance Ltd</t>
  </si>
  <si>
    <t>INE860A01027</t>
  </si>
  <si>
    <t>HCL Technologies Ltd</t>
  </si>
  <si>
    <t>INE121A01024</t>
  </si>
  <si>
    <t>Cholamandalam Investment and Finance Company Ltd</t>
  </si>
  <si>
    <t>INE030A01027</t>
  </si>
  <si>
    <t>Hindustan UniLever Ltd</t>
  </si>
  <si>
    <t>Diversified Fmcg</t>
  </si>
  <si>
    <t>INE192A01025</t>
  </si>
  <si>
    <t>TATA Consumer Products Ltd</t>
  </si>
  <si>
    <t>INE885A01032</t>
  </si>
  <si>
    <t>Amara Raja Energy &amp; Mobility Ltd</t>
  </si>
  <si>
    <t>INE044A01036</t>
  </si>
  <si>
    <t>Sun Pharmaceutical Industries Ltd</t>
  </si>
  <si>
    <t>INE481N01025</t>
  </si>
  <si>
    <t>Home First Finance Company Ltd</t>
  </si>
  <si>
    <t>INE917I01010</t>
  </si>
  <si>
    <t>Bajaj Auto Ltd</t>
  </si>
  <si>
    <t>INE585B01010</t>
  </si>
  <si>
    <t>Maruti Suzuki India Ltd</t>
  </si>
  <si>
    <t>INE007A01025</t>
  </si>
  <si>
    <t>CRISIL Ltd</t>
  </si>
  <si>
    <t>INE203G01027</t>
  </si>
  <si>
    <t>Indraprastha Gas Ltd</t>
  </si>
  <si>
    <t>INE849A01020</t>
  </si>
  <si>
    <t>Trent Ltd</t>
  </si>
  <si>
    <t>INE669C01036</t>
  </si>
  <si>
    <t>Tech Mahindra Ltd</t>
  </si>
  <si>
    <t>INE066F01020</t>
  </si>
  <si>
    <t>Hindustan Aeronautics Ltd</t>
  </si>
  <si>
    <t>INE854D01024</t>
  </si>
  <si>
    <t>United Spirits Ltd</t>
  </si>
  <si>
    <t>INE053A01029</t>
  </si>
  <si>
    <t>The Indian Hotels Company Ltd</t>
  </si>
  <si>
    <t>INE2KCE01013</t>
  </si>
  <si>
    <t>Kwality Wall’s (India) Ltd</t>
  </si>
  <si>
    <t>INE852S01026</t>
  </si>
  <si>
    <t>INE261F08EM1</t>
  </si>
  <si>
    <t>National Bank for Agriculture &amp; Rural Development - 7.53% - 24/03/2028</t>
  </si>
  <si>
    <t>ICRA AAA</t>
  </si>
  <si>
    <t>INE261F08EO7</t>
  </si>
  <si>
    <t>National Bank for Agriculture &amp; Rural Development - 7.48% - 15/09/2028</t>
  </si>
  <si>
    <t>CRISIL AAA</t>
  </si>
  <si>
    <t>INE261F08ES8</t>
  </si>
  <si>
    <t>National Bank for Agriculture &amp; Rural Development - 7.01% - 16/03/2029</t>
  </si>
  <si>
    <t>INE403D08298</t>
  </si>
  <si>
    <t>Bharti Telecom Ltd - 7.4% - 01/02/2029</t>
  </si>
  <si>
    <t>INE261F08EP4</t>
  </si>
  <si>
    <t>National Bank for Agriculture &amp; Rural Development - 6.66% - 12/10/2028**</t>
  </si>
  <si>
    <t>INE121A07RZ4</t>
  </si>
  <si>
    <t>Cholamandalam Investment and Finance Company Ltd - 8.54% - 12/04/2029**</t>
  </si>
  <si>
    <t>ICRA AA+</t>
  </si>
  <si>
    <t>INE296A07SV1</t>
  </si>
  <si>
    <t>Bajaj Finance Ltd - 7.82% - 31/01/2034**</t>
  </si>
  <si>
    <t>INE115A07QH6</t>
  </si>
  <si>
    <t>LIC Housing Finance Ltd - 8.025% - 23/03/2033**</t>
  </si>
  <si>
    <t>INE403D08231</t>
  </si>
  <si>
    <t>Bharti Telecom Ltd - 8.65% - 05/11/2027**</t>
  </si>
  <si>
    <t>INE134E08MB9</t>
  </si>
  <si>
    <t>Power Finance Corporation Ltd - 7.82% - 06/03/2038**</t>
  </si>
  <si>
    <t>INE556F08KM1</t>
  </si>
  <si>
    <t>Small Industries Development Bank of India - 7.79% - 14/05/2027**</t>
  </si>
  <si>
    <t>INE040A08955</t>
  </si>
  <si>
    <t>HDFC Bank Ltd - 7.7% - 16/05/2028**</t>
  </si>
  <si>
    <t>INE261F08DV4</t>
  </si>
  <si>
    <t>National Bank for Agriculture &amp; Rural Development - 7.62% - 31/01/2028</t>
  </si>
  <si>
    <t>INE134E08MX3</t>
  </si>
  <si>
    <t>Power Finance Corporation Ltd - 7.6% - 13/04/2029**</t>
  </si>
  <si>
    <t>INE115A07QZ8</t>
  </si>
  <si>
    <t>LIC Housing Finance Ltd - 7.74% - 22/10/2027</t>
  </si>
  <si>
    <t>INE721A07RH9</t>
  </si>
  <si>
    <t>Shriram Finance Ltd - 8.75% - 15/06/2026**</t>
  </si>
  <si>
    <t>CRISIL AA+</t>
  </si>
  <si>
    <t>INE020B08FF1</t>
  </si>
  <si>
    <t>REC LTD - 7.56% - 31/08/2027**</t>
  </si>
  <si>
    <t>INE414G07JQ6</t>
  </si>
  <si>
    <t>Muthoot Finance Ltd - 8.05% - 25/11/2027**</t>
  </si>
  <si>
    <t>INE556F08KR0</t>
  </si>
  <si>
    <t>Small Industries Development Bank of India - 7.47% - 05/09/2029</t>
  </si>
  <si>
    <t>INE134E08OC3</t>
  </si>
  <si>
    <t>Power Finance Corporation Ltd - 6.96% - 02/03/2028</t>
  </si>
  <si>
    <t>INE261F08ET6</t>
  </si>
  <si>
    <t>National Bank for Agriculture &amp; Rural Development - 7.1% - 29/03/2029**</t>
  </si>
  <si>
    <t>INE062A08488</t>
  </si>
  <si>
    <t>INE053F08338</t>
  </si>
  <si>
    <t>Indian Railway Finance Corporation Ltd - 7.68% - 24/11/2026**</t>
  </si>
  <si>
    <t>INE020B08ES7</t>
  </si>
  <si>
    <t>REC LTD - 7.8% - 30/05/2026</t>
  </si>
  <si>
    <t>INE020B08FL9</t>
  </si>
  <si>
    <t>REC LTD - 7.34% - 30/04/2030</t>
  </si>
  <si>
    <t>INE134E08MJ2</t>
  </si>
  <si>
    <t>Power Finance Corporation Ltd - 7.77% - 15/04/2028**</t>
  </si>
  <si>
    <t>INE414G07II5</t>
  </si>
  <si>
    <t>Muthoot Finance Ltd - 8.4% - 28/08/2028**</t>
  </si>
  <si>
    <t>INE134E08MC7</t>
  </si>
  <si>
    <t>Power Finance Corporation Ltd - 7.77% - 15/07/2026**</t>
  </si>
  <si>
    <t>INE053F08296</t>
  </si>
  <si>
    <t>Indian Railway Finance Corporation Ltd - 7.74% - 15/04/2038**</t>
  </si>
  <si>
    <t>INE115A07PI6</t>
  </si>
  <si>
    <t>LIC Housing Finance Ltd - 6.17% - 03/09/2026**</t>
  </si>
  <si>
    <t>INE134E08NW3</t>
  </si>
  <si>
    <t>Power Finance Corporation Ltd - 6.73% - 15/10/2027**</t>
  </si>
  <si>
    <t>INE296A07TM8</t>
  </si>
  <si>
    <t>Bajaj Finance Ltd - 7.11% - 10/07/2028**</t>
  </si>
  <si>
    <t>INE572E07258</t>
  </si>
  <si>
    <t>PNB Housing Finance Ltd - 7.28% - 05/06/2028**</t>
  </si>
  <si>
    <t>CARE AA+</t>
  </si>
  <si>
    <t>INE053F08536</t>
  </si>
  <si>
    <t>Indian Railway Finance Corporation Ltd - 01/12/2035</t>
  </si>
  <si>
    <t>INE572E07183</t>
  </si>
  <si>
    <t>PNB Housing Finance Ltd - 8.15% - 29/07/2027**</t>
  </si>
  <si>
    <t>INE477A07415</t>
  </si>
  <si>
    <t>Can Fin Homes Ltd - 8.09% - 04/01/2027**</t>
  </si>
  <si>
    <t>INE556F08KP4</t>
  </si>
  <si>
    <t>Small Industries Development Bank of India - 7.68% - 10/08/2027**</t>
  </si>
  <si>
    <t>INE020B08EL2</t>
  </si>
  <si>
    <t>REC LTD - 7.44% - 30/04/2026</t>
  </si>
  <si>
    <t>INE020B08EI8</t>
  </si>
  <si>
    <t>REC LTD - 7.51% - 31/07/2026**</t>
  </si>
  <si>
    <t>INE756I07EN4</t>
  </si>
  <si>
    <t>HDB Financial Services Ltd - 7.84% - 14/07/2026**</t>
  </si>
  <si>
    <t>INE756I07FG5</t>
  </si>
  <si>
    <t>HDB Financial Services Ltd - 7.4091% - 05/06/2028**</t>
  </si>
  <si>
    <t>INE121A07SN8</t>
  </si>
  <si>
    <t>Cholamandalam Investment and Finance Company Ltd - 7.38% - 28/05/2027</t>
  </si>
  <si>
    <t>INE134E08NU7</t>
  </si>
  <si>
    <t>Power Finance Corporation Ltd - 6.59% - 15/10/2030**</t>
  </si>
  <si>
    <t>IN0020250091</t>
  </si>
  <si>
    <t>6.48% Central Government Securities 06/10/2035</t>
  </si>
  <si>
    <t>Sovereign</t>
  </si>
  <si>
    <t>IN0020240019</t>
  </si>
  <si>
    <t>7.10% Central Government Securities 08/04/2034</t>
  </si>
  <si>
    <t>IN0020240027</t>
  </si>
  <si>
    <t>7.23% Central Government Securities 15/04/2039</t>
  </si>
  <si>
    <t>IN0020230077</t>
  </si>
  <si>
    <t>7.18%  Government Securities - 24/07/2037</t>
  </si>
  <si>
    <t>IN0020220011</t>
  </si>
  <si>
    <t>IN0020230051</t>
  </si>
  <si>
    <t>7.30% Government Securities - 19/06/2053</t>
  </si>
  <si>
    <t>IN0020240035</t>
  </si>
  <si>
    <t>7.34% Central Government Securities 22/04/2064</t>
  </si>
  <si>
    <t>IN0020240126</t>
  </si>
  <si>
    <t>6.79% Central Government Securities 07/10/2034</t>
  </si>
  <si>
    <t>IN0020240076</t>
  </si>
  <si>
    <t>7.02% Central Government Securities 18/06/2031</t>
  </si>
  <si>
    <t>IN3120230484</t>
  </si>
  <si>
    <t>7.44% Tamil Nadu State Government Securities -20/03/2034</t>
  </si>
  <si>
    <t>IN1920230100</t>
  </si>
  <si>
    <t>7.72% Karnataka State Government Securities - 06/12/2035</t>
  </si>
  <si>
    <t>INE261F16AN0</t>
  </si>
  <si>
    <t>National Bank for Agriculture &amp; Rural Development - 05/03/2027**</t>
  </si>
  <si>
    <t>CRISIL A1+</t>
  </si>
  <si>
    <t>INE160A16UE2</t>
  </si>
  <si>
    <t>Punjab National Bank - 05/02/2027**</t>
  </si>
  <si>
    <t>INE261F16AO8</t>
  </si>
  <si>
    <t>National Bank for Agriculture &amp; Rural Development - 10/03/2027**</t>
  </si>
  <si>
    <t>INE556F16CB4</t>
  </si>
  <si>
    <t>Small Industries Development Bank of India - 18/02/2027**</t>
  </si>
  <si>
    <t>INE976I14PZ4</t>
  </si>
  <si>
    <t>Tata Capital Ltd - 21/05/2026**</t>
  </si>
  <si>
    <t>INE556F14LT2</t>
  </si>
  <si>
    <t>Small Industries Development Bank of India - 03/06/2026**</t>
  </si>
  <si>
    <t>Individual &amp; HUF</t>
  </si>
  <si>
    <t>Others</t>
  </si>
  <si>
    <t>Sundaram Arbitrage Fund</t>
  </si>
  <si>
    <t>INE020B01018</t>
  </si>
  <si>
    <t>REC Ltd</t>
  </si>
  <si>
    <t>INE208A01029</t>
  </si>
  <si>
    <t>Ashok Leyland Ltd</t>
  </si>
  <si>
    <t>INE154A01025</t>
  </si>
  <si>
    <t>ITC Ltd</t>
  </si>
  <si>
    <t>INE038A01020</t>
  </si>
  <si>
    <t>Hindalco Industries Ltd</t>
  </si>
  <si>
    <t>INE022Q01020</t>
  </si>
  <si>
    <t>Indian Energy Exchange Ltd</t>
  </si>
  <si>
    <t>INE059A01026</t>
  </si>
  <si>
    <t>Cipla Ltd</t>
  </si>
  <si>
    <t>INE176B01034</t>
  </si>
  <si>
    <t>Havells India Ltd</t>
  </si>
  <si>
    <t>INE216A01030</t>
  </si>
  <si>
    <t>Britannia Industries Ltd</t>
  </si>
  <si>
    <t>Stock Future</t>
  </si>
  <si>
    <t>IN0020220037</t>
  </si>
  <si>
    <t>7.38% Central Government Securities 20/06/2027</t>
  </si>
  <si>
    <t>INE530B14GB4</t>
  </si>
  <si>
    <t>IIFL Finance Ltd - 26/05/2026**</t>
  </si>
  <si>
    <t>INE466L14FR8</t>
  </si>
  <si>
    <t>360 ONE WAM Ltd (Prev IIFL Wealth Management Ltd) - 21/01/2027**</t>
  </si>
  <si>
    <t>IN002025Z476</t>
  </si>
  <si>
    <t>IN002025Z229</t>
  </si>
  <si>
    <t>IN002025Z252</t>
  </si>
  <si>
    <t>Margin Money For Derivatives</t>
  </si>
  <si>
    <t>Sundaram Balanced Advantage Fund</t>
  </si>
  <si>
    <t>INE918I01026</t>
  </si>
  <si>
    <t>Bajaj Finserv Ltd</t>
  </si>
  <si>
    <t>INE020B08FD6</t>
  </si>
  <si>
    <t>REC LTD - 7.58% - 31/05/2029**</t>
  </si>
  <si>
    <t>INE261F08DX0</t>
  </si>
  <si>
    <t>National Bank for Agriculture &amp; Rural Development - 7.58% - 31/07/2026</t>
  </si>
  <si>
    <t>IN0020230135</t>
  </si>
  <si>
    <t>IN0020230036</t>
  </si>
  <si>
    <t>7.17% Government Securities - 17/04/20230</t>
  </si>
  <si>
    <t>-</t>
  </si>
  <si>
    <t>Sundaram Dividend Yield Fund</t>
  </si>
  <si>
    <t>INE522F01014</t>
  </si>
  <si>
    <t>Coal India Ltd</t>
  </si>
  <si>
    <t>Consumable Fuels</t>
  </si>
  <si>
    <t>INE486A01021</t>
  </si>
  <si>
    <t>CESC Ltd</t>
  </si>
  <si>
    <t>INE274J01014</t>
  </si>
  <si>
    <t>Oil India Ltd</t>
  </si>
  <si>
    <t>INE172A01027</t>
  </si>
  <si>
    <t>Castrol India Ltd</t>
  </si>
  <si>
    <t>INE158A01026</t>
  </si>
  <si>
    <t>Hero MotoCorp Ltd</t>
  </si>
  <si>
    <t>INE242A01010</t>
  </si>
  <si>
    <t>Indian Oil Corporation Ltd</t>
  </si>
  <si>
    <t>INE467B01029</t>
  </si>
  <si>
    <t>Tata Consultancy Services Ltd</t>
  </si>
  <si>
    <t>INE102D01028</t>
  </si>
  <si>
    <t>Godrej Consumer Products Ltd</t>
  </si>
  <si>
    <t>INE214T01019</t>
  </si>
  <si>
    <t>LTIMindtree Ltd</t>
  </si>
  <si>
    <t>INE021A01026</t>
  </si>
  <si>
    <t>Asian Paints Ltd</t>
  </si>
  <si>
    <t>INE825A01020</t>
  </si>
  <si>
    <t>Vardhman Textiles Ltd</t>
  </si>
  <si>
    <t>INE462A01022</t>
  </si>
  <si>
    <t>Bayer Cropscience Ltd</t>
  </si>
  <si>
    <t>INE058A01010</t>
  </si>
  <si>
    <t>Sanofi India Ltd</t>
  </si>
  <si>
    <t>INE759J01022</t>
  </si>
  <si>
    <t>INE02CF01010</t>
  </si>
  <si>
    <t>IDIA00069480</t>
  </si>
  <si>
    <t>IDIA00069477</t>
  </si>
  <si>
    <t>Sundaram Equity Savings Fund</t>
  </si>
  <si>
    <t>INE019A01038</t>
  </si>
  <si>
    <t>JSW Steel Ltd</t>
  </si>
  <si>
    <t>INE406A01037</t>
  </si>
  <si>
    <t>Aurobindo Pharma Ltd</t>
  </si>
  <si>
    <t>INE115A07PR7</t>
  </si>
  <si>
    <t>LIC Housing Finance Ltd - 6.65% - 15/02/2027**</t>
  </si>
  <si>
    <t>INE261F08EA6</t>
  </si>
  <si>
    <t>National Bank for Agriculture &amp; Rural Development - 7.5% - 31/08/2026**</t>
  </si>
  <si>
    <t>IN0020230101</t>
  </si>
  <si>
    <t>7.37% Government Securities-23/10/2028</t>
  </si>
  <si>
    <t>IN0020250067</t>
  </si>
  <si>
    <t>6.01% Central Government Securities 21/07/2030</t>
  </si>
  <si>
    <t>IN0020240050</t>
  </si>
  <si>
    <t>7.04% Central Government Securities 03/06/2029</t>
  </si>
  <si>
    <t>Sundaram Focused  Fund</t>
  </si>
  <si>
    <t>INE330T01021</t>
  </si>
  <si>
    <t>Happy Forgings Ltd</t>
  </si>
  <si>
    <t>INE192R01011</t>
  </si>
  <si>
    <t>Avenue Supermarts Ltd</t>
  </si>
  <si>
    <t>INE123W01016</t>
  </si>
  <si>
    <t>SBI Life Insurance Company Ltd</t>
  </si>
  <si>
    <t>INE491A01021</t>
  </si>
  <si>
    <t>City Union Bank Ltd</t>
  </si>
  <si>
    <t>INE03JT01014</t>
  </si>
  <si>
    <t>Go Digit General Insurance Ltd</t>
  </si>
  <si>
    <t>INE00XB01019</t>
  </si>
  <si>
    <t>Sedemac Mechatronics Ltd</t>
  </si>
  <si>
    <t>INE389H01022</t>
  </si>
  <si>
    <t>KEC International Ltd</t>
  </si>
  <si>
    <t>INE716A01013</t>
  </si>
  <si>
    <t>Whirlpool of India Ltd</t>
  </si>
  <si>
    <t>Sundaram Multi Cap Fund</t>
  </si>
  <si>
    <t>INE668F01031</t>
  </si>
  <si>
    <t>Jyothy Laboratories Ltd</t>
  </si>
  <si>
    <t>Household Products</t>
  </si>
  <si>
    <t>INE112L01020</t>
  </si>
  <si>
    <t>Metropolis Healthcare Ltd</t>
  </si>
  <si>
    <t>INE0BJS01011</t>
  </si>
  <si>
    <t>Go Fashion (India ) Ltd</t>
  </si>
  <si>
    <t>INE147E01013</t>
  </si>
  <si>
    <t>IDIA00069356</t>
  </si>
  <si>
    <t>INE348C01011</t>
  </si>
  <si>
    <t>Paper, Forest &amp; Jute Products</t>
  </si>
  <si>
    <t>INE604A01011</t>
  </si>
  <si>
    <t>IDIA00069359</t>
  </si>
  <si>
    <t>INE406B01019</t>
  </si>
  <si>
    <t>INE431E01011</t>
  </si>
  <si>
    <t>Healthcare Equipment &amp; Supplies</t>
  </si>
  <si>
    <t>Sundaram Nifty 100 Equal Weight Fund</t>
  </si>
  <si>
    <t>INE685A01028</t>
  </si>
  <si>
    <t>Torrent Pharmaceuticals Ltd</t>
  </si>
  <si>
    <t>INE205A01025</t>
  </si>
  <si>
    <t>Vedanta Ltd</t>
  </si>
  <si>
    <t>Diversified Metals</t>
  </si>
  <si>
    <t>INE134E01011</t>
  </si>
  <si>
    <t>Power Finance Corporation Ltd</t>
  </si>
  <si>
    <t>INE814H01029</t>
  </si>
  <si>
    <t>Adani Power Ltd</t>
  </si>
  <si>
    <t>INE067A01029</t>
  </si>
  <si>
    <t>CG Power and Industrial Solutions Ltd</t>
  </si>
  <si>
    <t>INE089A01031</t>
  </si>
  <si>
    <t>Dr. Reddys Laboratories Ltd</t>
  </si>
  <si>
    <t>INE280A01028</t>
  </si>
  <si>
    <t>Titan Company Ltd</t>
  </si>
  <si>
    <t>INE343H01029</t>
  </si>
  <si>
    <t>Solar Industries India Ltd</t>
  </si>
  <si>
    <t>INE931S01010</t>
  </si>
  <si>
    <t>Adani Energy Solutions Ltd</t>
  </si>
  <si>
    <t>INE361B01024</t>
  </si>
  <si>
    <t>Divis Laboratories Ltd</t>
  </si>
  <si>
    <t>INE239A01024</t>
  </si>
  <si>
    <t>Nestle India Ltd</t>
  </si>
  <si>
    <t>INE047A01021</t>
  </si>
  <si>
    <t>Grasim Industries Ltd</t>
  </si>
  <si>
    <t>INE066A01021</t>
  </si>
  <si>
    <t>Eicher Motors Ltd</t>
  </si>
  <si>
    <t>INE765G01017</t>
  </si>
  <si>
    <t>ICICI Lombard General Insurance Company Ltd</t>
  </si>
  <si>
    <t>INE775A01035</t>
  </si>
  <si>
    <t>Samvardhana Motherson International Ltd</t>
  </si>
  <si>
    <t>INE318A01026</t>
  </si>
  <si>
    <t>Pidilite Industries Ltd</t>
  </si>
  <si>
    <t>INE070A01015</t>
  </si>
  <si>
    <t>Shree Cement Ltd</t>
  </si>
  <si>
    <t>INE0J1Y01017</t>
  </si>
  <si>
    <t>LIC of India Ltd</t>
  </si>
  <si>
    <t>INE160A01022</t>
  </si>
  <si>
    <t>Punjab National Bank</t>
  </si>
  <si>
    <t>INE155A01022</t>
  </si>
  <si>
    <t>Tata Motors Passenger Vehicles Ltd</t>
  </si>
  <si>
    <t>INE249Z01020</t>
  </si>
  <si>
    <t>Mazagon Dock Shipbuilders Limited</t>
  </si>
  <si>
    <t>INE476A01022</t>
  </si>
  <si>
    <t>Canara Bank</t>
  </si>
  <si>
    <t>INE323A01026</t>
  </si>
  <si>
    <t>Bosch Ltd</t>
  </si>
  <si>
    <t>INE364U01010</t>
  </si>
  <si>
    <t>Adani Green Energy Ltd</t>
  </si>
  <si>
    <t>INE423A01024</t>
  </si>
  <si>
    <t>Adani Enterprises</t>
  </si>
  <si>
    <t>Metals &amp; Minerals Trading</t>
  </si>
  <si>
    <t>INE795G01014</t>
  </si>
  <si>
    <t>HDFC Life Insurance Company Ltd</t>
  </si>
  <si>
    <t>INE118A01012</t>
  </si>
  <si>
    <t>Bajaj Holdings &amp; Investment Ltd</t>
  </si>
  <si>
    <t>INE267A01025</t>
  </si>
  <si>
    <t>Hindustan Zinc Ltd</t>
  </si>
  <si>
    <t>INE377Y01014</t>
  </si>
  <si>
    <t>BAJAJ HOUSING FINANCE LTD</t>
  </si>
  <si>
    <t>INE0V6F01027</t>
  </si>
  <si>
    <t>Hyundai Motor India Ltd</t>
  </si>
  <si>
    <t>INE758E01017</t>
  </si>
  <si>
    <t>Jio Financial Services Ltd</t>
  </si>
  <si>
    <t>INE271C01023</t>
  </si>
  <si>
    <t>DLF Ltd</t>
  </si>
  <si>
    <t>INE075A01022</t>
  </si>
  <si>
    <t>Wipro Ltd</t>
  </si>
  <si>
    <t>INE053F01010</t>
  </si>
  <si>
    <t>Indian Railway Finance Corporation Ltd</t>
  </si>
  <si>
    <t>INE670K01029</t>
  </si>
  <si>
    <t>Lodha Developers Ltd</t>
  </si>
  <si>
    <t>Sundaram ELSS Tax Saver Fund</t>
  </si>
  <si>
    <t>INE451A01017</t>
  </si>
  <si>
    <t>Force Motors Ltd</t>
  </si>
  <si>
    <t>INE786A01032</t>
  </si>
  <si>
    <t>JK Lakshmi Cement Ltd</t>
  </si>
  <si>
    <t>INE074A01025</t>
  </si>
  <si>
    <t>Praj Industries Ltd</t>
  </si>
  <si>
    <t>Sundaram Consumption Fund</t>
  </si>
  <si>
    <t>Sundaram Services Fund</t>
  </si>
  <si>
    <t>INE982J01020</t>
  </si>
  <si>
    <t>One 97 Communications Ltd</t>
  </si>
  <si>
    <t>INE726G01019</t>
  </si>
  <si>
    <t>ICICI Prudential Life Insurance Company Ltd</t>
  </si>
  <si>
    <t>MU0295S00016</t>
  </si>
  <si>
    <t>Sundaram Value Fund</t>
  </si>
  <si>
    <t>INE002S01010</t>
  </si>
  <si>
    <t>Mahanagar Gas Ltd</t>
  </si>
  <si>
    <t>INE884B01025</t>
  </si>
  <si>
    <t>Kirloskar Ferrous Ind Ltd</t>
  </si>
  <si>
    <t>INE531A01024</t>
  </si>
  <si>
    <t>Kansai Nerolac Paints Ltd</t>
  </si>
  <si>
    <t>INE176A01028</t>
  </si>
  <si>
    <t>Bata India Ltd</t>
  </si>
  <si>
    <t>INE640A01023</t>
  </si>
  <si>
    <t>SKF India Ltd</t>
  </si>
  <si>
    <t>Sundaram Large Cap Fund</t>
  </si>
  <si>
    <t>Sundaram Business Cycle Fund</t>
  </si>
  <si>
    <t>INE716B01029</t>
  </si>
  <si>
    <t>Tips Music Ltd</t>
  </si>
  <si>
    <t>INE0CAZ01013</t>
  </si>
  <si>
    <t>Urban Company Ltd</t>
  </si>
  <si>
    <t>INE04I401011</t>
  </si>
  <si>
    <t>KPIT Technologies Ltd</t>
  </si>
  <si>
    <t>INE342G01023</t>
  </si>
  <si>
    <t>NIIT Learning Systems Ltd</t>
  </si>
  <si>
    <t>Sundaram Flexi Cap Fund</t>
  </si>
  <si>
    <t>Sundaram Financial Services Opportunities Fund</t>
  </si>
  <si>
    <t>INE756I01012</t>
  </si>
  <si>
    <t>HDB Financial Services Ltd</t>
  </si>
  <si>
    <t>INF173K01NF7</t>
  </si>
  <si>
    <t>Sundaram Arbitrage Fund - Direct Growth</t>
  </si>
  <si>
    <t>INF173K01GP0</t>
  </si>
  <si>
    <t>Sundaram Short Duration Fund - Direct Growth</t>
  </si>
  <si>
    <t>INF205K01KR8</t>
  </si>
  <si>
    <t>Invesco India Arbitrage Fund - Direct Growth</t>
  </si>
  <si>
    <t>INF194K01U07</t>
  </si>
  <si>
    <t>Bandhan Short Duration Fund - Direct Growth</t>
  </si>
  <si>
    <t>INF277K017Q3</t>
  </si>
  <si>
    <t>Tata Arbitrage Fund - Direct Growth</t>
  </si>
  <si>
    <t>INF846K01EN1</t>
  </si>
  <si>
    <t>Axis Treasury Advantage Fund - Direct Growth</t>
  </si>
  <si>
    <t>Sundaram Multi Asset Allocation Fund</t>
  </si>
  <si>
    <t>IN0020240183</t>
  </si>
  <si>
    <t>6.75% Central Government Securities 23/12/2029</t>
  </si>
  <si>
    <t>INF200KA16D8</t>
  </si>
  <si>
    <t>SBI-ETF GOLD</t>
  </si>
  <si>
    <t>INF204KB17I5</t>
  </si>
  <si>
    <t>Nippon India ETF Gold Bees</t>
  </si>
  <si>
    <t>INF174KA1HJ8</t>
  </si>
  <si>
    <t>Kotak Mutual Fund - Gold Exchange Traded Fund</t>
  </si>
  <si>
    <t>INF179KC1981</t>
  </si>
  <si>
    <t>HDFC Gold Exchange Traded Fund</t>
  </si>
  <si>
    <t>INF740KA1SW3</t>
  </si>
  <si>
    <t>DSP-GOLD ETF</t>
  </si>
  <si>
    <t>Sundaram Multi-Factor Fund</t>
  </si>
  <si>
    <t>INE414G01012</t>
  </si>
  <si>
    <t>Muthoot Finance Ltd</t>
  </si>
  <si>
    <t>INE347G01014</t>
  </si>
  <si>
    <t>Petronet LNG Ltd</t>
  </si>
  <si>
    <t>INE114A01011</t>
  </si>
  <si>
    <t>Steel Authority of India Ltd</t>
  </si>
  <si>
    <t>INE674K01013</t>
  </si>
  <si>
    <t>Aditya Birla Capital Ltd</t>
  </si>
  <si>
    <t>INE498L01015</t>
  </si>
  <si>
    <t>L &amp; T Finance Ltd</t>
  </si>
  <si>
    <t>INE084A01016</t>
  </si>
  <si>
    <t>Bank of India</t>
  </si>
  <si>
    <t>INE031A01017</t>
  </si>
  <si>
    <t>Housing &amp; Urban Development Corporation Ltd</t>
  </si>
  <si>
    <t>INE628A01036</t>
  </si>
  <si>
    <t>UPL Ltd</t>
  </si>
  <si>
    <t>INE233A01035</t>
  </si>
  <si>
    <t>Godrej Industries Ltd</t>
  </si>
  <si>
    <t>Diversified</t>
  </si>
  <si>
    <t>INE465A01025</t>
  </si>
  <si>
    <t>Bharat Forge Ltd</t>
  </si>
  <si>
    <t>INE01EA01019</t>
  </si>
  <si>
    <t>Vishal Mega Mart Ltd</t>
  </si>
  <si>
    <t>INE379A01028</t>
  </si>
  <si>
    <t>ITC Hotels Ltd</t>
  </si>
  <si>
    <t>S.NO.</t>
  </si>
  <si>
    <t>ACRONYM</t>
  </si>
  <si>
    <t>SCHEME NAME</t>
  </si>
  <si>
    <t>CAPEXG</t>
  </si>
  <si>
    <t>GLOB</t>
  </si>
  <si>
    <t>Sundaram Global Brand Theme-Equity Active FOF</t>
  </si>
  <si>
    <t>MIDCAP</t>
  </si>
  <si>
    <t>MULTIP</t>
  </si>
  <si>
    <t>Sundaram Large And Mid Cap Fund</t>
  </si>
  <si>
    <t>SLTADV3</t>
  </si>
  <si>
    <t>Sundaram Long Term Advantage Fund Series III</t>
  </si>
  <si>
    <t>SLTADV4</t>
  </si>
  <si>
    <t>Sundaram Long Term Advantage Fund Series IV</t>
  </si>
  <si>
    <t>SLTAX3</t>
  </si>
  <si>
    <t>SLTAX4</t>
  </si>
  <si>
    <t>SLTAX5</t>
  </si>
  <si>
    <t>SLTAX6</t>
  </si>
  <si>
    <t>SMILE</t>
  </si>
  <si>
    <t>SPAHF</t>
  </si>
  <si>
    <t>SPARF</t>
  </si>
  <si>
    <t xml:space="preserve">Sundaram Arbitrage Fund </t>
  </si>
  <si>
    <t>SPBAF</t>
  </si>
  <si>
    <t>SPDYF</t>
  </si>
  <si>
    <t>SPESF</t>
  </si>
  <si>
    <t>SPFOCUS</t>
  </si>
  <si>
    <t>Sundaram Focused  Fund</t>
  </si>
  <si>
    <t>SPMUCF</t>
  </si>
  <si>
    <t>SPSN100</t>
  </si>
  <si>
    <t>Sundaram NIFTY 100 Equal Weight Fund</t>
  </si>
  <si>
    <t>SPTAX</t>
  </si>
  <si>
    <t>SRURAL</t>
  </si>
  <si>
    <t>SSFUND</t>
  </si>
  <si>
    <t>STAX</t>
  </si>
  <si>
    <t>SUNBCF</t>
  </si>
  <si>
    <t>SUNFCF</t>
  </si>
  <si>
    <t>SUNFOP</t>
  </si>
  <si>
    <t>SUNMAF</t>
  </si>
  <si>
    <t>SUNCYF</t>
  </si>
  <si>
    <t>SUNMFF</t>
  </si>
  <si>
    <t>SUNIPA</t>
  </si>
  <si>
    <t>Sundaram Income Plus Arbitrage Active FoF Fund</t>
  </si>
  <si>
    <t>YTM (%)</t>
  </si>
  <si>
    <t>Index</t>
  </si>
  <si>
    <t>Hindustan Dorr Oliver Ltd @</t>
  </si>
  <si>
    <t># percentage to NAV of security is less than 0.01% - Wherever applicable</t>
  </si>
  <si>
    <t>** Thinly traded / Non Traded Securities - Wherever applicable</t>
  </si>
  <si>
    <t>^ Net current assets includes interest accrued on fixed income securities - Wherever applicable</t>
  </si>
  <si>
    <t>~ This scheme has exposure to floating rate instruments and / or interest rate derivatives. The duration of these instruments is linked to the interest rate reset period. The interest rate risk in a floating rate instrument or in a fixed rate instrument hedged with derivatives is likely to be lesser than that in an equivalent maturity fixed rate instrument. Under some market circumstances the volatility may be of an order greater than what may ordinarily be expected considering only its duration. Hence investors are recommended to consider the unadjusted portfolio maturity of the scheme as well and exercise adequate due diligence when deciding to make their investments. - Wherever applicable</t>
  </si>
  <si>
    <t>* Investment earmarked for Derivative Margin - Wherever applicable</t>
  </si>
  <si>
    <t>b) Total value and percentage of illiquid equity / Preference shares @</t>
  </si>
  <si>
    <t>At the beginning</t>
  </si>
  <si>
    <t>d) IDCW declared during the period (Rupees per unit)</t>
  </si>
  <si>
    <t>Scheme Riskometer :</t>
  </si>
  <si>
    <t>Tier I Benchmark Riskometer :</t>
  </si>
  <si>
    <t xml:space="preserve">                     NIFTY Infrastructure TRI</t>
  </si>
  <si>
    <t>Monthly Portfolio Statement for the month ended 31 March 2026</t>
  </si>
  <si>
    <t>(e) Non-Convertible Preference Shares</t>
  </si>
  <si>
    <t>Sundaram Liquid Fund - Direct Growth*</t>
  </si>
  <si>
    <t>Direct Plan - IDCW</t>
  </si>
  <si>
    <t>Regular Plan - IDCW</t>
  </si>
  <si>
    <t>Annexure-A</t>
  </si>
  <si>
    <t>Tier II Benchmark Riskometer :</t>
  </si>
  <si>
    <t xml:space="preserve">                        Nifty Mid Cap 150 TRI</t>
  </si>
  <si>
    <t xml:space="preserve">                            Nifty Mid Cap 100 TRI</t>
  </si>
  <si>
    <t xml:space="preserve">           Nifty Large Mid Cap 250 TRI</t>
  </si>
  <si>
    <t xml:space="preserve">                           BSE 500 TRI</t>
  </si>
  <si>
    <t xml:space="preserve">                                    BSE 500 TRI</t>
  </si>
  <si>
    <t xml:space="preserve">                    Nifty Small Cap 100 TRI</t>
  </si>
  <si>
    <t xml:space="preserve">                   Nifty Small Cap 100 TRI</t>
  </si>
  <si>
    <t xml:space="preserve">                      Nifty Small Cap 100 TRI</t>
  </si>
  <si>
    <t xml:space="preserve">                     Nifty Small Cap 100 TRI</t>
  </si>
  <si>
    <t xml:space="preserve">           Nifty Small Cap 250 TRI</t>
  </si>
  <si>
    <t xml:space="preserve">           Nifty Small Cap 100 TRI</t>
  </si>
  <si>
    <t>Yield to call date %</t>
  </si>
  <si>
    <t>State Bank of India - 6.93% - 20/10/2035** - Call Dt : 19-Oct-2030</t>
  </si>
  <si>
    <t>INE041025011</t>
  </si>
  <si>
    <t>Embassy Office Parks (REIT)</t>
  </si>
  <si>
    <t>INE0FDU25010</t>
  </si>
  <si>
    <t>Brookfield India Real Estate Trust REIT</t>
  </si>
  <si>
    <t>Chennai Super Kings Ltd @</t>
  </si>
  <si>
    <t>(f) Convertible Debenture</t>
  </si>
  <si>
    <t>INE121A08PJ0</t>
  </si>
  <si>
    <t>7.5% Cholamandalam Investment and Company Ltd - 30/09/2026</t>
  </si>
  <si>
    <t>Unrated</t>
  </si>
  <si>
    <t>g) Derivative</t>
  </si>
  <si>
    <t>Cash and Other Net Current Assets^</t>
  </si>
  <si>
    <t>Refer below point i)</t>
  </si>
  <si>
    <t>Direct Plan - Monthly IDCW</t>
  </si>
  <si>
    <t>Regular Plan - Monthly IDCW</t>
  </si>
  <si>
    <t>ISIN</t>
  </si>
  <si>
    <t>NAME OF THE SECURITY</t>
  </si>
  <si>
    <t>TOTAL AMOUNT DUE (Rs. in Lacs)</t>
  </si>
  <si>
    <t>(Rs. in Lacs)</t>
  </si>
  <si>
    <t xml:space="preserve">Total Cost  </t>
  </si>
  <si>
    <t xml:space="preserve">Discounting Charges / Interest accrued till maturity </t>
  </si>
  <si>
    <t>Total CP Outstanding</t>
  </si>
  <si>
    <t>Amount Recovered - 06th Mar 2025</t>
  </si>
  <si>
    <t>Total settlement till date</t>
  </si>
  <si>
    <t>CASH</t>
  </si>
  <si>
    <t>INVIT Units</t>
  </si>
  <si>
    <t>INE121H14JU3</t>
  </si>
  <si>
    <t xml:space="preserve">IL&amp;FS Financial Services Ltd. 24SEP18 CP </t>
  </si>
  <si>
    <t>## The Boards of these companies have set February 17th as the record date for the allocation of InvIT units and cash distribution. Accordingly, on the 5th of March 2025, we received the Total cash of Rs. 3.17 Crs .Further as a part of the distribution we have received  INVITs amounting to Rs. 2 Crs having face value is Rs. 25,00,000 per unit subsequently in the month of April ’25. The above-mentioned cash and  INVITs units are allocated to respective scheme based  on their exposure.</t>
  </si>
  <si>
    <t>For Further details please refer the below Links for Rationale</t>
  </si>
  <si>
    <t>https://www.sundarammutual.com/pdf2/2025/Rationale_for_Valuation/Update_on_ILFS_Financial_Services_Recovery_06_03_2025.pdf</t>
  </si>
  <si>
    <t>https://www.sundarammutual.com/pdf2/2025/Rationale_for_Valuation/Update_on_Valuation_of_RoadStar_InVIT_Units_V1.pdf</t>
  </si>
  <si>
    <t>https://www.sundarammutual.com/pdf2/2025/Rationale_for_Valuation/Update_on_Valuation_of_RoadStar_InVIT_Units_22_Sep_2025.pdf</t>
  </si>
  <si>
    <t>VALUE OF THE SECURITY CONSIDERED UNDER NET RECEIVABLES</t>
  </si>
  <si>
    <t>% TO AUM</t>
  </si>
  <si>
    <t>INE528G08394</t>
  </si>
  <si>
    <t>9%-YES BANK LTD-NCD-Call opt-18/10/2022-Perpetual Bond $</t>
  </si>
  <si>
    <t>TOTAL AMOUNT INCLUDING INTEREST DUE TO THE SCHEME</t>
  </si>
  <si>
    <t>TOTAL AMOUNT DUE</t>
  </si>
  <si>
    <t>PRINCIPAL (Rs. in Lacs)</t>
  </si>
  <si>
    <t>Interest Accrued till 05 Mar 2020
(Rs. in Lacs)</t>
  </si>
  <si>
    <t>Total 
(Rs. in Lacs)</t>
  </si>
  <si>
    <t>$ Yes Bank Limited Reconstruction Scheme 2020” was notified in the Official Gazette on March 13, 2020. Based on that, the Basel III Additional Tier I Bonds (ISIN - INE528G08394) were written down in the scheme along with the Interest accrued.</t>
  </si>
  <si>
    <t>Portfolio Information</t>
  </si>
  <si>
    <t>Scheme Name :</t>
  </si>
  <si>
    <t>Description (if any)</t>
  </si>
  <si>
    <t xml:space="preserve">Annualised Portfolio YTM %* : </t>
  </si>
  <si>
    <t>Macaulay Duration (years) - only for Debt portion (years)</t>
  </si>
  <si>
    <t>Residual Maturity (years) - only for Debt portion (years)</t>
  </si>
  <si>
    <t xml:space="preserve">As on (Date) </t>
  </si>
  <si>
    <t>*** in case of semi annual YTM,  it will be annualised </t>
  </si>
  <si>
    <t xml:space="preserve">           CRISIL Hybrid 35 Plus 65 - Aggressive Index</t>
  </si>
  <si>
    <t>Colgate Palmolive (India) Ltd MAY-2026</t>
  </si>
  <si>
    <t>Britannia Industries Ltd    APR-2026</t>
  </si>
  <si>
    <t>Maruti Suzuki India Ltd APR-2026</t>
  </si>
  <si>
    <t>Tata Consumer Products Limited APR-2026</t>
  </si>
  <si>
    <t>Havells India Ltd APR-2026</t>
  </si>
  <si>
    <t>Cipla Ltd APR-2026</t>
  </si>
  <si>
    <t>Trent Ltd APR-2026</t>
  </si>
  <si>
    <t>Mahindra &amp; Mahindra Ltd APR-2026</t>
  </si>
  <si>
    <t>Bank of Baroda APR-2026</t>
  </si>
  <si>
    <t>Indian Hotels Company Ltd APR-2026</t>
  </si>
  <si>
    <t>Indian Energy Exchange Ltd MAY-2026</t>
  </si>
  <si>
    <t>GAIL (India) Ltd APR-2026</t>
  </si>
  <si>
    <t>Eternal Ltd ( Previously named as Zomato Ltd ) APR-2026</t>
  </si>
  <si>
    <t>Bharti Airtel Ltd APR-2026</t>
  </si>
  <si>
    <t>Max Financial Services Ltd (Prev: Max India Ltd) APR-2026</t>
  </si>
  <si>
    <t>Gujarat Ambuja Cement Co.Ltd APR-2026</t>
  </si>
  <si>
    <t>NHPC Ltd APR-2026</t>
  </si>
  <si>
    <t>Power Grid Corporation of India Ltd APR-2026</t>
  </si>
  <si>
    <t>HDFC Bank Ltd APR-2026</t>
  </si>
  <si>
    <t>Larsen &amp; Toubro Ltd APR-2026</t>
  </si>
  <si>
    <t>Hindalco Industries Ltd APR-2026</t>
  </si>
  <si>
    <t>Kotak Mahindra Bank Ltd APR-2026</t>
  </si>
  <si>
    <t>Marico Ltd (Pre Marico Industries Ltd) APR-2026</t>
  </si>
  <si>
    <t>National Aluminium Company Ltd APR-2026</t>
  </si>
  <si>
    <t>ITC Ltd APR-2026</t>
  </si>
  <si>
    <t>TVS Motor Company Ltd   APR-2026</t>
  </si>
  <si>
    <t>Bajaj Finance Ltd APR-2026</t>
  </si>
  <si>
    <t>Ashok Leyland Ltd MAY-2026</t>
  </si>
  <si>
    <t>Axis Bank Ltd  APR-2026</t>
  </si>
  <si>
    <t>REC Ltd (Prev : Rural Electrification Corporation Ltd) APR-2026</t>
  </si>
  <si>
    <t>Bajaj Finance Ltd MAY-2026</t>
  </si>
  <si>
    <t>HDFC Bank Ltd MAY-2026</t>
  </si>
  <si>
    <t>State Bank Of India Ltd MAY-2026</t>
  </si>
  <si>
    <t>ICICI Bank Ltd APR-2026</t>
  </si>
  <si>
    <t>Reliance Industries Ltd APR-2026</t>
  </si>
  <si>
    <t>++ Aggregate Investments by Other schemes of Sundaram Mutual Fund - Rs. 1,521.50 Lakhs</t>
  </si>
  <si>
    <t xml:space="preserve">           NIFTY 50 Arbitrage INDEX</t>
  </si>
  <si>
    <t>Hindustan Aeronautics Ltd APR-2026</t>
  </si>
  <si>
    <t>Multi Commodity Exchange of India Limited APR-2026</t>
  </si>
  <si>
    <t>Bajaj Finserv Ltd APR-2026</t>
  </si>
  <si>
    <t xml:space="preserve">           NIFTY 50 Hybrid Composite Debt 50 : 50 INDEX</t>
  </si>
  <si>
    <t>Sandur Laminates Ltd @</t>
  </si>
  <si>
    <t>Crystal Cable Industries Ltd @</t>
  </si>
  <si>
    <t>Tirrihannah Company Ltd @</t>
  </si>
  <si>
    <t>Minerava Holdings Ltd @</t>
  </si>
  <si>
    <t>Direct Plan - Halfyearly IDCW</t>
  </si>
  <si>
    <t>Regular Plan - Halfyearly IDCW</t>
  </si>
  <si>
    <t>Name of The security</t>
  </si>
  <si>
    <t xml:space="preserve">ISIN </t>
  </si>
  <si>
    <t>Net receivable/Market value  (Rs. Lakh)</t>
  </si>
  <si>
    <t>% to NAV</t>
  </si>
  <si>
    <t>Total Amount(Principal &amp; Interest)  (Rs. Lakh)</t>
  </si>
  <si>
    <t>21.50% Dewan Rubber Ltd</t>
  </si>
  <si>
    <t>Not Available</t>
  </si>
  <si>
    <t>Chemox Chemicals Industries</t>
  </si>
  <si>
    <t xml:space="preserve">                                NIFTY 500 TRI</t>
  </si>
  <si>
    <t xml:space="preserve">           NIFTY Dividend Opportunities 50 TRI</t>
  </si>
  <si>
    <t>Interglobe Aviation Ltd APR-2026</t>
  </si>
  <si>
    <t>Sun Pharmaceuticals Ltd APR-2026</t>
  </si>
  <si>
    <t>Hindustan Unilever Ltd APR-2026</t>
  </si>
  <si>
    <t>NTPC Ltd APR-2026</t>
  </si>
  <si>
    <t>Aurobindo Pharma Ltd-Equ APR-2026</t>
  </si>
  <si>
    <t>JSW Steel Ltd APR-2026</t>
  </si>
  <si>
    <t xml:space="preserve">                      Nifty Equity Savings TRI</t>
  </si>
  <si>
    <t xml:space="preserve">                              Nifty 500 TRI</t>
  </si>
  <si>
    <t xml:space="preserve">           Nifty Large MID CAP 250 TRI</t>
  </si>
  <si>
    <t>Crescent Finstock Ltd @</t>
  </si>
  <si>
    <t>Balmer Lawrie Freight Containers Ltd @</t>
  </si>
  <si>
    <t>Precision Fasteners Ltd @</t>
  </si>
  <si>
    <t>Virtual Dynamics Software Ltd @</t>
  </si>
  <si>
    <t>Noble Brothers Impex Ltd @</t>
  </si>
  <si>
    <t>Sangam Health Care Products Ltd @</t>
  </si>
  <si>
    <t>Mukerian Papers Ltd @</t>
  </si>
  <si>
    <t>15% Premier Vinyl Ltd</t>
  </si>
  <si>
    <t xml:space="preserve">           Nifty 500 MultiCap 50:25:25 TRI</t>
  </si>
  <si>
    <t xml:space="preserve">          Nifty 100 Equal Weighted Index TRI</t>
  </si>
  <si>
    <t>18% Jord Engineering Ltd</t>
  </si>
  <si>
    <t xml:space="preserve">                          NIFTY 500 TRI</t>
  </si>
  <si>
    <t xml:space="preserve">           Nifty India Consumption TRI</t>
  </si>
  <si>
    <t>Make My Trip Ltd (USD)</t>
  </si>
  <si>
    <t xml:space="preserve">           NIFTY Services Sector TRI</t>
  </si>
  <si>
    <t xml:space="preserve">           NIFTY 500 MULTICAP 50:25:25 TRI</t>
  </si>
  <si>
    <t xml:space="preserve">                       NIFTY 500_TRI</t>
  </si>
  <si>
    <t xml:space="preserve">               Nifty 100 TRI</t>
  </si>
  <si>
    <t xml:space="preserve">                      Nifty_500_ TRI</t>
  </si>
  <si>
    <t xml:space="preserve">                  Nifty 500 TRI</t>
  </si>
  <si>
    <t xml:space="preserve">           Nifty Financial Services TRI</t>
  </si>
  <si>
    <t>Ultra Tech Cement Ltd APR-2026</t>
  </si>
  <si>
    <t>Bharat Petroleum Corpn Ltd APR-2026</t>
  </si>
  <si>
    <t>Reliance Industries Ltd MAY-2026</t>
  </si>
  <si>
    <t>NIFTY 500 TRI (65%) + NIFTY Short Duration Debt Index (10%) + Domestic Prices of Gold (25%)</t>
  </si>
  <si>
    <t xml:space="preserve">                     BSE 200 TRI</t>
  </si>
  <si>
    <t>SG9999013908</t>
  </si>
  <si>
    <t>Sundaram Global Brand Fund - Master Class</t>
  </si>
  <si>
    <t>60% Nifty Short Duration Debt Index A-II + 40% Nifty 50 Arbitrage TRI</t>
  </si>
  <si>
    <t xml:space="preserve"> (a) Investments in Foreign Securities - Units of Mutual Funds</t>
  </si>
  <si>
    <t xml:space="preserve">                    MSCI ACWI TRI</t>
  </si>
  <si>
    <t>i) Exposure to securities classified as below investment grade or default as on 31-Mar-2026</t>
  </si>
  <si>
    <t>% to AUM as on 31-Mar-2026</t>
  </si>
  <si>
    <t>31-Mar-2026</t>
  </si>
  <si>
    <t>Sundaram Money Market Fund-Direct Plan - Growth*</t>
  </si>
  <si>
    <t>7.10% Central Government Securities 18/04/2029*</t>
  </si>
  <si>
    <t>7.23% Central Government Securities 15/04/2039*</t>
  </si>
  <si>
    <t>6.48% Central Government Securities 06/10/2035*</t>
  </si>
  <si>
    <t>7.38% Central Government Securities 20/06/2027*</t>
  </si>
  <si>
    <t>364 Days - T Bill - 17/09/2026*</t>
  </si>
  <si>
    <t>364 Days - T Bill - 25/02/2027*</t>
  </si>
  <si>
    <t>364 Days - T Bill - 28/08/2026*</t>
  </si>
  <si>
    <t>7.32% Government Securities-13/11/2030*</t>
  </si>
  <si>
    <t>7.37% Government Securities-23/10/2028*</t>
  </si>
  <si>
    <t>6.01% Central Government Securities 21/07/2030*</t>
  </si>
  <si>
    <t>7.04% Central Government Securities 03/06/2029*</t>
  </si>
  <si>
    <t>TVS Motor Company Ltd 6.00% (Cumulative Non-Convertible Redeemable Preference Share) 01-Sep-2026</t>
  </si>
  <si>
    <t>TVS Motor Company Ltd 6.00% (Preference Share) 01-Sep-2026</t>
  </si>
  <si>
    <t>DERIVATIVES DISCLOSURE</t>
  </si>
  <si>
    <t>Disclosure regarding Derivative positions pursuant to SEBI Circular no CIR/IMD/DF/11/2010 dated August18,2010</t>
  </si>
  <si>
    <t>DETAILS OF INVESTMENTS IN DERIVATIVE INSTRUMENTS</t>
  </si>
  <si>
    <t>A. Hedging Positions through Futures as on March 31, 2026 :</t>
  </si>
  <si>
    <t>Scheme Name</t>
  </si>
  <si>
    <t>Underlying</t>
  </si>
  <si>
    <t>Long/Short</t>
  </si>
  <si>
    <t>Futures Price When Purchased</t>
  </si>
  <si>
    <t>Current Price of the contract</t>
  </si>
  <si>
    <t>Margin maintained in       (Rs in Lakhs)*</t>
  </si>
  <si>
    <t>short</t>
  </si>
  <si>
    <t xml:space="preserve">Total percentage of existing assets hedged through futures as a percentage of net assets </t>
  </si>
  <si>
    <t>%</t>
  </si>
  <si>
    <t>For the period ended March 31, 2026 following were the hedging transactions through futures which have been squared off/ expired</t>
  </si>
  <si>
    <t>Total Number of contracts where futures were Bought</t>
  </si>
  <si>
    <t>Total Number of contracts where futures were Sold</t>
  </si>
  <si>
    <t>Gross Notional value of contracts where futures were bought                      (Rs. in Lakhs)</t>
  </si>
  <si>
    <t>Gross Notional value of contracts where futures were sold        (Rs. in Lakhs)</t>
  </si>
  <si>
    <t>Net Profit / (Loss) value on all contracts combined       (Rs. in lakhs)</t>
  </si>
  <si>
    <t>B. Other than hedging positions through futures as on March 31, 2026 : NIL</t>
  </si>
  <si>
    <t>C. Hedging Positions through Put Options as on March 31, 2026: NIL</t>
  </si>
  <si>
    <t xml:space="preserve"> </t>
  </si>
  <si>
    <t>D. Other than Hedging Positions through options as on March 31, 2026 : NIL</t>
  </si>
  <si>
    <t>E. Hedging Positions through Swaps as on March 31, 2026:</t>
  </si>
  <si>
    <t>Scheme name</t>
  </si>
  <si>
    <t>Swap Type</t>
  </si>
  <si>
    <t>Underlying Security</t>
  </si>
  <si>
    <t>Long Position</t>
  </si>
  <si>
    <t>Short Position</t>
  </si>
  <si>
    <t>Notional Value (Rs. in lacs.)</t>
  </si>
  <si>
    <t>Maturity date</t>
  </si>
  <si>
    <t>Sundaram Ultra Short Duration  Fund</t>
  </si>
  <si>
    <t>Fixed to Float</t>
  </si>
  <si>
    <t>7.44% Small Industries Development Bank of India NCD MD 04-09-2026</t>
  </si>
  <si>
    <t>Receiving Floating</t>
  </si>
  <si>
    <t>Pay Fixed</t>
  </si>
  <si>
    <t>Federal Bank Ltd CD MD 04-03-2027</t>
  </si>
  <si>
    <t>7.65% HDB Financial Services NCD MD 10-09-2027</t>
  </si>
  <si>
    <t>7.80% NABARD NCD MD 15-03-2027</t>
  </si>
  <si>
    <t>6.9% LIC Housing Finance Ltd NCD MD 17-09-2027</t>
  </si>
  <si>
    <t>8.65% Bharti Telecom Ltd NCD MD 05-11-2027</t>
  </si>
  <si>
    <t>HDFC Bank Ltd COD MD 24-02-2027</t>
  </si>
  <si>
    <t>Axis Bank Ltd CD MD 26-11-2026</t>
  </si>
  <si>
    <t>Axis Bank Ltd CD MD 27-11-2026</t>
  </si>
  <si>
    <t>F. Hedging Positions through Interest Rate Futures as on March 31, 2026: NIL</t>
  </si>
  <si>
    <t>For the period ended March 31, 2026 following were the non-hedging transactions through futures which have been squared off / expired : Nil</t>
  </si>
  <si>
    <t>Total % of existing assets hedged through Put Options : Nil</t>
  </si>
  <si>
    <t>For the period ended  March 31, 2026 , the following hedging transactions through options which have been already exercised/expired : Nil</t>
  </si>
  <si>
    <t>Total Exposure through Options other than hedging as a percentage of net assets : Nil</t>
  </si>
  <si>
    <t>For the period ended March 31, 2026 , the following non hedging transactions through options which have been already exercised/expired : Nil</t>
  </si>
  <si>
    <t>@ The Equity shares of Hindustan Dorr-Oliver Limited were delisted from BSE Limited on 18 July 2018 pursuant to liquidation proceedings; accordingly, the investment was written off in our books during the  FY 2018–19.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</si>
</sst>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 #,##0.00_ ;_ * \-#,##0.00_ ;_ * &quot;-&quot;??_ ;_ @_ "/>
    <numFmt numFmtId="164" formatCode="[$-1014009]General"/>
    <numFmt numFmtId="165" formatCode="[$-1014009]###0;\(###0\)"/>
    <numFmt numFmtId="166" formatCode="[$-1014009]###0.00;\(###0.00\)"/>
    <numFmt numFmtId="167" formatCode="[$-1014009]###0.00%;\(###0.00%\)"/>
    <numFmt numFmtId="168" formatCode="[$-1014009]###0.0000;\(###0.0000\)"/>
    <numFmt numFmtId="169" formatCode="[$-1014009]#,##0.00\ %;\(#,##0.00\)"/>
    <numFmt numFmtId="170" formatCode="[$-1014009]#.0000"/>
    <numFmt numFmtId="171" formatCode="[$-1014009]#,##0.00%"/>
    <numFmt numFmtId="172" formatCode="[$-1014009]#,##0.000000;\-#,##0.000000"/>
    <numFmt numFmtId="173" formatCode="_(* #,##0.00_);_(* \(#,##0.00\);_(* &quot;-&quot;??_);_(@_)"/>
    <numFmt numFmtId="174" formatCode="[$-1014009]#,##0.00;\(#,##0.00\)"/>
    <numFmt numFmtId="175" formatCode="_(* #,##0_);_(* \(#,##0\);_(* &quot;-&quot;??_);_(@_)"/>
    <numFmt numFmtId="176" formatCode="#,##0.0000;\(#,##0.0000\)"/>
  </numFmts>
  <fonts count="29" x14ac:knownFonts="1">
    <font>
      <sz val="10"/>
      <name val="Arial"/>
      <charset val="1"/>
    </font>
    <font>
      <sz val="11"/>
      <color theme="1"/>
      <name val="Aptos Narrow"/>
      <family val="2"/>
      <scheme val="minor"/>
    </font>
    <font>
      <sz val="10"/>
      <color indexed="8"/>
      <name val="Calibri"/>
      <charset val="1"/>
    </font>
    <font>
      <b/>
      <sz val="10"/>
      <color indexed="8"/>
      <name val="Calibri"/>
      <charset val="1"/>
    </font>
    <font>
      <b/>
      <i/>
      <sz val="10"/>
      <color indexed="8"/>
      <name val="Calibri"/>
      <charset val="1"/>
    </font>
    <font>
      <b/>
      <sz val="9"/>
      <color indexed="8"/>
      <name val="Calibri"/>
      <charset val="1"/>
    </font>
    <font>
      <sz val="10"/>
      <name val="Arial"/>
      <charset val="1"/>
    </font>
    <font>
      <b/>
      <sz val="11"/>
      <name val="Aptos Narrow"/>
      <family val="2"/>
      <scheme val="minor"/>
    </font>
    <font>
      <sz val="10"/>
      <name val="Arial"/>
      <family val="2"/>
    </font>
    <font>
      <sz val="11"/>
      <name val="Aptos Narrow"/>
      <family val="2"/>
      <scheme val="minor"/>
    </font>
    <font>
      <u/>
      <sz val="10"/>
      <color theme="10"/>
      <name val="Arial"/>
      <family val="2"/>
    </font>
    <font>
      <u/>
      <sz val="11"/>
      <color theme="10"/>
      <name val="Aptos Narrow"/>
      <family val="2"/>
      <scheme val="minor"/>
    </font>
    <font>
      <b/>
      <sz val="11"/>
      <color indexed="8"/>
      <name val="Calibri"/>
      <family val="2"/>
    </font>
    <font>
      <u/>
      <sz val="11"/>
      <color rgb="FF002060"/>
      <name val="Aptos Narrow"/>
      <family val="2"/>
      <scheme val="minor"/>
    </font>
    <font>
      <sz val="10"/>
      <color indexed="8"/>
      <name val="Calibri"/>
      <family val="2"/>
    </font>
    <font>
      <b/>
      <sz val="10"/>
      <color indexed="8"/>
      <name val="Calibri"/>
      <family val="2"/>
    </font>
    <font>
      <b/>
      <i/>
      <sz val="10"/>
      <color indexed="8"/>
      <name val="Calibri"/>
      <family val="2"/>
    </font>
    <font>
      <b/>
      <sz val="10"/>
      <name val="Arial"/>
      <family val="2"/>
    </font>
    <font>
      <sz val="10"/>
      <name val="Calibri"/>
      <family val="2"/>
    </font>
    <font>
      <sz val="10"/>
      <color theme="1"/>
      <name val="Calibri"/>
      <family val="2"/>
    </font>
    <font>
      <b/>
      <sz val="10"/>
      <color theme="1"/>
      <name val="Aptos Narrow"/>
      <family val="2"/>
      <scheme val="minor"/>
    </font>
    <font>
      <sz val="10"/>
      <color theme="1"/>
      <name val="Aptos Narrow"/>
      <family val="2"/>
      <scheme val="minor"/>
    </font>
    <font>
      <sz val="11"/>
      <color indexed="8"/>
      <name val="Calibri"/>
      <family val="2"/>
    </font>
    <font>
      <b/>
      <sz val="10"/>
      <name val="Aptos Narrow"/>
      <family val="2"/>
      <scheme val="minor"/>
    </font>
    <font>
      <b/>
      <sz val="10"/>
      <color theme="1"/>
      <name val="Calibri"/>
      <family val="2"/>
    </font>
    <font>
      <b/>
      <sz val="10"/>
      <name val="Calibri"/>
      <family val="2"/>
    </font>
    <font>
      <sz val="10"/>
      <name val="Aptos Narrow"/>
      <family val="2"/>
      <scheme val="minor"/>
    </font>
    <font>
      <sz val="10"/>
      <color indexed="8"/>
      <name val="Aptos Narrow"/>
      <family val="2"/>
      <scheme val="minor"/>
    </font>
    <font>
      <b/>
      <sz val="10"/>
      <color rgb="FF000000"/>
      <name val="Aptos Narrow"/>
      <family val="2"/>
      <scheme val="minor"/>
    </font>
  </fonts>
  <fills count="2">
    <fill>
      <patternFill patternType="none"/>
    </fill>
    <fill>
      <patternFill patternType="gray125"/>
    </fill>
  </fills>
  <borders count="21">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8"/>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11">
    <xf numFmtId="0" fontId="0" fillId="0" borderId="0">
      <alignment wrapText="1"/>
    </xf>
    <xf numFmtId="43" fontId="6" fillId="0" borderId="0" applyFont="0" applyFill="0" applyBorder="0" applyAlignment="0" applyProtection="0"/>
    <xf numFmtId="9" fontId="6" fillId="0" borderId="0" applyFont="0" applyFill="0" applyBorder="0" applyAlignment="0" applyProtection="0"/>
    <xf numFmtId="0" fontId="1" fillId="0" borderId="0"/>
    <xf numFmtId="0" fontId="8" fillId="0" borderId="0">
      <alignment wrapText="1"/>
    </xf>
    <xf numFmtId="0" fontId="10" fillId="0" borderId="0" applyNumberFormat="0" applyFill="0" applyBorder="0" applyAlignment="0" applyProtection="0">
      <alignment wrapText="1"/>
    </xf>
    <xf numFmtId="0" fontId="1" fillId="0" borderId="0"/>
    <xf numFmtId="0" fontId="8" fillId="0" borderId="0">
      <alignment wrapText="1"/>
    </xf>
    <xf numFmtId="43" fontId="1" fillId="0" borderId="0" applyFont="0" applyFill="0" applyBorder="0" applyAlignment="0" applyProtection="0"/>
    <xf numFmtId="9" fontId="22" fillId="0" borderId="0" applyFont="0" applyFill="0" applyBorder="0" applyAlignment="0" applyProtection="0"/>
    <xf numFmtId="0" fontId="8" fillId="0" borderId="0">
      <alignment wrapText="1"/>
    </xf>
  </cellStyleXfs>
  <cellXfs count="240">
    <xf numFmtId="0" fontId="0" fillId="0" borderId="0" xfId="0">
      <alignment wrapText="1"/>
    </xf>
    <xf numFmtId="0" fontId="7" fillId="0" borderId="7" xfId="3" applyFont="1" applyBorder="1" applyAlignment="1">
      <alignment horizontal="center" vertical="center"/>
    </xf>
    <xf numFmtId="0" fontId="9" fillId="0" borderId="0" xfId="4" applyFont="1">
      <alignment wrapText="1"/>
    </xf>
    <xf numFmtId="0" fontId="9" fillId="0" borderId="7" xfId="4" applyFont="1" applyBorder="1" applyAlignment="1">
      <alignment horizontal="center" wrapText="1"/>
    </xf>
    <xf numFmtId="0" fontId="11" fillId="0" borderId="7" xfId="5" applyFont="1" applyBorder="1" applyAlignment="1"/>
    <xf numFmtId="0" fontId="9" fillId="0" borderId="7" xfId="4" applyFont="1" applyBorder="1" applyAlignment="1"/>
    <xf numFmtId="0" fontId="10" fillId="0" borderId="7" xfId="5" applyBorder="1" applyAlignment="1"/>
    <xf numFmtId="0" fontId="13" fillId="0" borderId="0" xfId="5" applyFont="1" applyFill="1" applyBorder="1" applyAlignment="1">
      <alignment horizontal="center" vertical="center" wrapText="1"/>
    </xf>
    <xf numFmtId="43" fontId="21" fillId="0" borderId="10" xfId="8" applyFont="1" applyFill="1" applyBorder="1"/>
    <xf numFmtId="4" fontId="21" fillId="0" borderId="10" xfId="9" applyNumberFormat="1" applyFont="1" applyFill="1" applyBorder="1"/>
    <xf numFmtId="0" fontId="10" fillId="0" borderId="0" xfId="5" applyFill="1" applyAlignment="1"/>
    <xf numFmtId="175" fontId="19" fillId="0" borderId="0" xfId="1" applyNumberFormat="1" applyFont="1" applyFill="1"/>
    <xf numFmtId="43" fontId="19" fillId="0" borderId="0" xfId="1" applyFont="1" applyFill="1"/>
    <xf numFmtId="10" fontId="19" fillId="0" borderId="0" xfId="2" applyNumberFormat="1" applyFont="1" applyFill="1" applyBorder="1" applyAlignment="1">
      <alignment vertical="center"/>
    </xf>
    <xf numFmtId="4" fontId="18" fillId="0" borderId="10" xfId="8" applyNumberFormat="1" applyFont="1" applyFill="1" applyBorder="1" applyAlignment="1">
      <alignment horizontal="center" vertical="center"/>
    </xf>
    <xf numFmtId="10" fontId="18" fillId="0" borderId="10" xfId="8" applyNumberFormat="1" applyFont="1" applyFill="1" applyBorder="1" applyAlignment="1">
      <alignment horizontal="center" vertical="center"/>
    </xf>
    <xf numFmtId="4" fontId="26" fillId="0" borderId="10" xfId="8" applyNumberFormat="1" applyFont="1" applyFill="1" applyBorder="1" applyAlignment="1">
      <alignment horizontal="center" vertical="center"/>
    </xf>
    <xf numFmtId="10" fontId="26" fillId="0" borderId="10" xfId="8" applyNumberFormat="1" applyFont="1" applyFill="1" applyBorder="1" applyAlignment="1">
      <alignment horizontal="center" vertical="center"/>
    </xf>
    <xf numFmtId="175" fontId="21" fillId="0" borderId="0" xfId="1" applyNumberFormat="1" applyFont="1" applyFill="1"/>
    <xf numFmtId="43" fontId="21" fillId="0" borderId="0" xfId="1" applyFont="1" applyFill="1"/>
    <xf numFmtId="43" fontId="26" fillId="0" borderId="7" xfId="8" applyFont="1" applyFill="1" applyBorder="1" applyAlignment="1">
      <alignment horizontal="right" vertical="center"/>
    </xf>
    <xf numFmtId="43" fontId="26" fillId="0" borderId="7" xfId="8" applyFont="1" applyFill="1" applyBorder="1" applyAlignment="1">
      <alignment horizontal="center" vertical="center"/>
    </xf>
    <xf numFmtId="37" fontId="26" fillId="0" borderId="19" xfId="1" applyNumberFormat="1" applyFont="1" applyFill="1" applyBorder="1" applyAlignment="1">
      <alignment horizontal="center"/>
    </xf>
    <xf numFmtId="39" fontId="26" fillId="0" borderId="19" xfId="1" applyNumberFormat="1" applyFont="1" applyFill="1" applyBorder="1" applyAlignment="1">
      <alignment horizontal="center"/>
    </xf>
    <xf numFmtId="43" fontId="26" fillId="0" borderId="0" xfId="1" applyFont="1" applyFill="1" applyBorder="1"/>
    <xf numFmtId="37" fontId="26" fillId="0" borderId="20" xfId="1" applyNumberFormat="1" applyFont="1" applyFill="1" applyBorder="1" applyAlignment="1">
      <alignment horizontal="center"/>
    </xf>
    <xf numFmtId="39" fontId="26" fillId="0" borderId="20" xfId="1" applyNumberFormat="1" applyFont="1" applyFill="1" applyBorder="1" applyAlignment="1">
      <alignment horizontal="center"/>
    </xf>
    <xf numFmtId="175" fontId="26" fillId="0" borderId="0" xfId="1" applyNumberFormat="1" applyFont="1" applyFill="1" applyBorder="1" applyAlignment="1">
      <alignment horizontal="right" vertical="top" wrapText="1"/>
    </xf>
    <xf numFmtId="4" fontId="26" fillId="0" borderId="0" xfId="1" applyNumberFormat="1" applyFont="1" applyFill="1" applyBorder="1"/>
    <xf numFmtId="43" fontId="26" fillId="0" borderId="20" xfId="1" applyFont="1" applyFill="1" applyBorder="1" applyAlignment="1">
      <alignment horizontal="left" vertical="top"/>
    </xf>
    <xf numFmtId="14" fontId="26" fillId="0" borderId="20" xfId="1" applyNumberFormat="1" applyFont="1" applyFill="1" applyBorder="1" applyAlignment="1">
      <alignment horizontal="center" vertical="top"/>
    </xf>
    <xf numFmtId="43" fontId="26" fillId="0" borderId="19" xfId="1" applyFont="1" applyFill="1" applyBorder="1" applyAlignment="1">
      <alignment horizontal="left" vertical="top"/>
    </xf>
    <xf numFmtId="14" fontId="26" fillId="0" borderId="19" xfId="1" applyNumberFormat="1" applyFont="1" applyFill="1" applyBorder="1" applyAlignment="1">
      <alignment horizontal="center" vertical="top"/>
    </xf>
    <xf numFmtId="0" fontId="19" fillId="0" borderId="12" xfId="1" applyNumberFormat="1" applyFont="1" applyFill="1" applyBorder="1" applyAlignment="1">
      <alignment horizontal="center" vertical="center"/>
    </xf>
    <xf numFmtId="0" fontId="19" fillId="0" borderId="14" xfId="1" applyNumberFormat="1" applyFont="1" applyFill="1" applyBorder="1" applyAlignment="1">
      <alignment horizontal="center" vertical="center"/>
    </xf>
    <xf numFmtId="0" fontId="12" fillId="0" borderId="10" xfId="0" applyFont="1" applyFill="1" applyBorder="1" applyAlignment="1">
      <alignment horizontal="center" vertical="center" wrapText="1" readingOrder="1"/>
    </xf>
    <xf numFmtId="0" fontId="0" fillId="0" borderId="0" xfId="0" applyFill="1">
      <alignment wrapText="1"/>
    </xf>
    <xf numFmtId="0" fontId="12" fillId="0" borderId="9" xfId="0" applyFont="1" applyFill="1" applyBorder="1" applyAlignment="1">
      <alignment horizontal="center" vertical="center" wrapText="1" readingOrder="1"/>
    </xf>
    <xf numFmtId="0" fontId="12" fillId="0" borderId="8" xfId="0" applyFont="1" applyFill="1" applyBorder="1" applyAlignment="1">
      <alignment horizontal="center" vertical="center" wrapText="1" readingOrder="1"/>
    </xf>
    <xf numFmtId="0" fontId="0" fillId="0" borderId="0" xfId="0" applyFill="1" applyAlignment="1">
      <alignment horizontal="center" vertical="center" wrapText="1"/>
    </xf>
    <xf numFmtId="0" fontId="14" fillId="0" borderId="4" xfId="0" applyFont="1" applyFill="1" applyBorder="1" applyAlignment="1">
      <alignment horizontal="right" vertical="top" wrapText="1" readingOrder="1"/>
    </xf>
    <xf numFmtId="0" fontId="15" fillId="0" borderId="4" xfId="0" applyFont="1" applyFill="1" applyBorder="1" applyAlignment="1">
      <alignment horizontal="left" vertical="center" wrapText="1" readingOrder="1"/>
    </xf>
    <xf numFmtId="166" fontId="14" fillId="0" borderId="10" xfId="0" applyNumberFormat="1" applyFont="1" applyFill="1" applyBorder="1" applyAlignment="1">
      <alignment horizontal="right" vertical="center" wrapText="1" readingOrder="1"/>
    </xf>
    <xf numFmtId="164" fontId="14" fillId="0" borderId="4" xfId="0" applyNumberFormat="1" applyFont="1" applyFill="1" applyBorder="1" applyAlignment="1">
      <alignment horizontal="right" vertical="center" wrapText="1" readingOrder="1"/>
    </xf>
    <xf numFmtId="0" fontId="14" fillId="0" borderId="4" xfId="0" applyFont="1" applyFill="1" applyBorder="1" applyAlignment="1">
      <alignment horizontal="left" vertical="center" wrapText="1" readingOrder="1"/>
    </xf>
    <xf numFmtId="165" fontId="14" fillId="0" borderId="4" xfId="0" applyNumberFormat="1" applyFont="1" applyFill="1" applyBorder="1" applyAlignment="1">
      <alignment horizontal="right" vertical="center" wrapText="1" readingOrder="1"/>
    </xf>
    <xf numFmtId="166" fontId="14" fillId="0" borderId="4" xfId="0" applyNumberFormat="1" applyFont="1" applyFill="1" applyBorder="1" applyAlignment="1">
      <alignment horizontal="right" vertical="center" wrapText="1" readingOrder="1"/>
    </xf>
    <xf numFmtId="167" fontId="14" fillId="0" borderId="4" xfId="0" applyNumberFormat="1" applyFont="1" applyFill="1" applyBorder="1" applyAlignment="1">
      <alignment horizontal="right" vertical="center" wrapText="1" readingOrder="1"/>
    </xf>
    <xf numFmtId="164" fontId="2" fillId="0" borderId="4" xfId="0" applyNumberFormat="1" applyFont="1" applyFill="1" applyBorder="1" applyAlignment="1">
      <alignment horizontal="right" vertical="center" wrapText="1" readingOrder="1"/>
    </xf>
    <xf numFmtId="0" fontId="2" fillId="0" borderId="4" xfId="0" applyFont="1" applyFill="1" applyBorder="1" applyAlignment="1">
      <alignment horizontal="left" vertical="center" wrapText="1" readingOrder="1"/>
    </xf>
    <xf numFmtId="165" fontId="2" fillId="0" borderId="4" xfId="0" applyNumberFormat="1" applyFont="1" applyFill="1" applyBorder="1" applyAlignment="1">
      <alignment horizontal="right" vertical="center" wrapText="1" readingOrder="1"/>
    </xf>
    <xf numFmtId="166" fontId="2" fillId="0" borderId="4" xfId="0" applyNumberFormat="1" applyFont="1" applyFill="1" applyBorder="1" applyAlignment="1">
      <alignment horizontal="right" vertical="center" wrapText="1" readingOrder="1"/>
    </xf>
    <xf numFmtId="167" fontId="2" fillId="0" borderId="4" xfId="0" applyNumberFormat="1" applyFont="1" applyFill="1" applyBorder="1" applyAlignment="1">
      <alignment horizontal="right" vertical="center" wrapText="1" readingOrder="1"/>
    </xf>
    <xf numFmtId="0" fontId="2" fillId="0" borderId="4" xfId="0" applyFont="1" applyFill="1" applyBorder="1" applyAlignment="1">
      <alignment horizontal="right" vertical="top" wrapText="1" readingOrder="1"/>
    </xf>
    <xf numFmtId="0" fontId="3" fillId="0" borderId="4" xfId="0" applyFont="1" applyFill="1" applyBorder="1" applyAlignment="1">
      <alignment horizontal="left" vertical="center" wrapText="1" readingOrder="1"/>
    </xf>
    <xf numFmtId="166" fontId="3" fillId="0" borderId="4" xfId="0" applyNumberFormat="1" applyFont="1" applyFill="1" applyBorder="1" applyAlignment="1">
      <alignment horizontal="right" vertical="center" wrapText="1" readingOrder="1"/>
    </xf>
    <xf numFmtId="167" fontId="3" fillId="0" borderId="4" xfId="0" applyNumberFormat="1" applyFont="1" applyFill="1" applyBorder="1" applyAlignment="1">
      <alignment horizontal="right" vertical="center" wrapText="1" readingOrder="1"/>
    </xf>
    <xf numFmtId="0" fontId="4" fillId="0" borderId="4" xfId="0" applyFont="1" applyFill="1" applyBorder="1" applyAlignment="1">
      <alignment horizontal="left" vertical="center" wrapText="1" readingOrder="1"/>
    </xf>
    <xf numFmtId="0" fontId="4" fillId="0" borderId="4" xfId="0" applyFont="1" applyFill="1" applyBorder="1" applyAlignment="1">
      <alignment horizontal="right" vertical="center" wrapText="1" readingOrder="1"/>
    </xf>
    <xf numFmtId="0" fontId="3" fillId="0" borderId="4" xfId="0" applyFont="1" applyFill="1" applyBorder="1" applyAlignment="1">
      <alignment horizontal="right" vertical="center" wrapText="1" readingOrder="1"/>
    </xf>
    <xf numFmtId="0" fontId="2" fillId="0" borderId="4" xfId="0" applyFont="1" applyFill="1" applyBorder="1" applyAlignment="1">
      <alignment horizontal="right" vertical="center" wrapText="1" readingOrder="1"/>
    </xf>
    <xf numFmtId="169" fontId="3" fillId="0" borderId="4" xfId="0" applyNumberFormat="1" applyFont="1" applyFill="1" applyBorder="1" applyAlignment="1">
      <alignment horizontal="right" vertical="center" wrapText="1" readingOrder="1"/>
    </xf>
    <xf numFmtId="0" fontId="16" fillId="0" borderId="0" xfId="0" applyFont="1" applyFill="1" applyAlignment="1">
      <alignment horizontal="left" vertical="center" wrapText="1" readingOrder="1"/>
    </xf>
    <xf numFmtId="0" fontId="15" fillId="0" borderId="0" xfId="0" applyFont="1" applyFill="1" applyAlignment="1">
      <alignment horizontal="left" vertical="center" wrapText="1" readingOrder="1"/>
    </xf>
    <xf numFmtId="0" fontId="16" fillId="0" borderId="0" xfId="0" applyFont="1" applyFill="1" applyAlignment="1">
      <alignment horizontal="right" vertical="center" wrapText="1" readingOrder="1"/>
    </xf>
    <xf numFmtId="166" fontId="15" fillId="0" borderId="0" xfId="0" applyNumberFormat="1" applyFont="1" applyFill="1" applyAlignment="1">
      <alignment horizontal="right" vertical="center" wrapText="1" readingOrder="1"/>
    </xf>
    <xf numFmtId="169" fontId="15" fillId="0" borderId="0" xfId="0" applyNumberFormat="1" applyFont="1" applyFill="1" applyAlignment="1">
      <alignment horizontal="right" vertical="center" wrapText="1" readingOrder="1"/>
    </xf>
    <xf numFmtId="166" fontId="14" fillId="0" borderId="0" xfId="0" applyNumberFormat="1" applyFont="1" applyFill="1" applyAlignment="1">
      <alignment horizontal="right" vertical="center" wrapText="1" readingOrder="1"/>
    </xf>
    <xf numFmtId="0" fontId="14" fillId="0" borderId="0" xfId="0" applyFont="1" applyFill="1" applyAlignment="1">
      <alignment horizontal="left" vertical="center" wrapText="1" readingOrder="1"/>
    </xf>
    <xf numFmtId="0" fontId="17" fillId="0" borderId="0" xfId="0" applyFont="1" applyFill="1" applyAlignment="1">
      <alignment horizontal="center" vertical="center" wrapText="1"/>
    </xf>
    <xf numFmtId="0" fontId="16" fillId="0" borderId="0" xfId="3" applyFont="1" applyFill="1" applyAlignment="1">
      <alignment horizontal="left" vertical="center" wrapText="1" readingOrder="1"/>
    </xf>
    <xf numFmtId="0" fontId="14" fillId="0" borderId="0" xfId="0" applyFont="1" applyFill="1" applyAlignment="1">
      <alignment horizontal="justify" vertical="top" wrapText="1" readingOrder="1"/>
    </xf>
    <xf numFmtId="0" fontId="1" fillId="0" borderId="0" xfId="3" applyFill="1" applyAlignment="1">
      <alignment wrapText="1"/>
    </xf>
    <xf numFmtId="0" fontId="15" fillId="0" borderId="1" xfId="0" applyFont="1" applyFill="1" applyBorder="1" applyAlignment="1">
      <alignment horizontal="left" vertical="center" wrapText="1" readingOrder="1"/>
    </xf>
    <xf numFmtId="0" fontId="15" fillId="0" borderId="2" xfId="0" applyFont="1" applyFill="1" applyBorder="1" applyAlignment="1">
      <alignment horizontal="left" vertical="center" wrapText="1" readingOrder="1"/>
    </xf>
    <xf numFmtId="0" fontId="15" fillId="0" borderId="3" xfId="0" applyFont="1" applyFill="1" applyBorder="1" applyAlignment="1">
      <alignment horizontal="left" vertical="center" wrapText="1" readingOrder="1"/>
    </xf>
    <xf numFmtId="0" fontId="16" fillId="0" borderId="6" xfId="0" applyFont="1" applyFill="1" applyBorder="1" applyAlignment="1">
      <alignment horizontal="right" vertical="center" wrapText="1" readingOrder="1"/>
    </xf>
    <xf numFmtId="0" fontId="14" fillId="0" borderId="1" xfId="0" applyFont="1" applyFill="1" applyBorder="1" applyAlignment="1">
      <alignment horizontal="left" vertical="center" wrapText="1" readingOrder="1"/>
    </xf>
    <xf numFmtId="0" fontId="14" fillId="0" borderId="3" xfId="0" applyFont="1" applyFill="1" applyBorder="1" applyAlignment="1">
      <alignment horizontal="left" vertical="center" wrapText="1" readingOrder="1"/>
    </xf>
    <xf numFmtId="0" fontId="16" fillId="0" borderId="4" xfId="0" applyFont="1" applyFill="1" applyBorder="1" applyAlignment="1">
      <alignment horizontal="right" vertical="center" wrapText="1" readingOrder="1"/>
    </xf>
    <xf numFmtId="0" fontId="14" fillId="0" borderId="0" xfId="0" applyFont="1" applyFill="1" applyAlignment="1">
      <alignment horizontal="right" vertical="top" wrapText="1" readingOrder="1"/>
    </xf>
    <xf numFmtId="0" fontId="15" fillId="0" borderId="4" xfId="0" applyFont="1" applyFill="1" applyBorder="1" applyAlignment="1">
      <alignment horizontal="right" vertical="top" wrapText="1" readingOrder="1"/>
    </xf>
    <xf numFmtId="0" fontId="15" fillId="0" borderId="4" xfId="0" applyFont="1" applyFill="1" applyBorder="1" applyAlignment="1">
      <alignment horizontal="center" vertical="top" wrapText="1" readingOrder="1"/>
    </xf>
    <xf numFmtId="15" fontId="15" fillId="0" borderId="4" xfId="0" applyNumberFormat="1" applyFont="1" applyFill="1" applyBorder="1" applyAlignment="1">
      <alignment horizontal="right" vertical="top" wrapText="1" readingOrder="1"/>
    </xf>
    <xf numFmtId="0" fontId="2" fillId="0" borderId="0" xfId="0" applyFont="1" applyFill="1" applyAlignment="1">
      <alignment horizontal="right" vertical="top" wrapText="1" readingOrder="1"/>
    </xf>
    <xf numFmtId="170" fontId="2" fillId="0" borderId="4" xfId="0" applyNumberFormat="1" applyFont="1" applyFill="1" applyBorder="1" applyAlignment="1">
      <alignment horizontal="right" vertical="center" wrapText="1" readingOrder="1"/>
    </xf>
    <xf numFmtId="0" fontId="2" fillId="0" borderId="0" xfId="0" applyFont="1" applyFill="1" applyAlignment="1">
      <alignment horizontal="left" vertical="center" wrapText="1" readingOrder="1"/>
    </xf>
    <xf numFmtId="0" fontId="2" fillId="0" borderId="0" xfId="0" applyFont="1" applyFill="1" applyAlignment="1">
      <alignment horizontal="right" vertical="center" wrapText="1" readingOrder="1"/>
    </xf>
    <xf numFmtId="0" fontId="0" fillId="0" borderId="0" xfId="0" applyFill="1" applyAlignment="1">
      <alignment horizontal="center" vertical="top" readingOrder="1"/>
    </xf>
    <xf numFmtId="0" fontId="14" fillId="0" borderId="6" xfId="0" applyFont="1" applyFill="1" applyBorder="1" applyAlignment="1">
      <alignment horizontal="right" vertical="top" wrapText="1" readingOrder="1"/>
    </xf>
    <xf numFmtId="171" fontId="15" fillId="0" borderId="4" xfId="0" applyNumberFormat="1" applyFont="1" applyFill="1" applyBorder="1" applyAlignment="1">
      <alignment horizontal="left" vertical="center" wrapText="1" readingOrder="1"/>
    </xf>
    <xf numFmtId="0" fontId="14" fillId="0" borderId="0" xfId="0" applyFont="1" applyFill="1" applyAlignment="1">
      <alignment horizontal="left" vertical="center" wrapText="1" readingOrder="1"/>
    </xf>
    <xf numFmtId="0" fontId="14" fillId="0" borderId="0" xfId="0" applyFont="1" applyFill="1" applyAlignment="1">
      <alignment horizontal="right" vertical="center" wrapText="1" readingOrder="1"/>
    </xf>
    <xf numFmtId="0" fontId="17" fillId="0" borderId="0" xfId="0" applyFont="1" applyFill="1" applyAlignment="1">
      <alignment horizontal="left" vertical="top" wrapText="1"/>
    </xf>
    <xf numFmtId="0" fontId="17" fillId="0" borderId="0" xfId="0" applyFont="1" applyFill="1" applyAlignment="1"/>
    <xf numFmtId="0" fontId="0" fillId="0" borderId="0" xfId="0" applyFill="1" applyAlignment="1"/>
    <xf numFmtId="0" fontId="12" fillId="0" borderId="7" xfId="0" applyFont="1" applyFill="1" applyBorder="1" applyAlignment="1">
      <alignment horizontal="center" vertical="center" wrapText="1" readingOrder="1"/>
    </xf>
    <xf numFmtId="0" fontId="16" fillId="0" borderId="4" xfId="0" applyFont="1" applyFill="1" applyBorder="1" applyAlignment="1">
      <alignment horizontal="left" vertical="center" wrapText="1" readingOrder="1"/>
    </xf>
    <xf numFmtId="166" fontId="15" fillId="0" borderId="4" xfId="0" applyNumberFormat="1" applyFont="1" applyFill="1" applyBorder="1" applyAlignment="1">
      <alignment horizontal="right" vertical="center" wrapText="1" readingOrder="1"/>
    </xf>
    <xf numFmtId="167" fontId="15" fillId="0" borderId="4" xfId="0" applyNumberFormat="1" applyFont="1" applyFill="1" applyBorder="1" applyAlignment="1">
      <alignment horizontal="right" vertical="center" wrapText="1" readingOrder="1"/>
    </xf>
    <xf numFmtId="168" fontId="2" fillId="0" borderId="4" xfId="0" applyNumberFormat="1" applyFont="1" applyFill="1" applyBorder="1" applyAlignment="1">
      <alignment horizontal="right" vertical="center" wrapText="1" readingOrder="1"/>
    </xf>
    <xf numFmtId="0" fontId="25" fillId="0" borderId="12" xfId="0" applyFont="1" applyFill="1" applyBorder="1" applyAlignment="1">
      <alignment horizontal="center" vertical="center"/>
    </xf>
    <xf numFmtId="0" fontId="25" fillId="0" borderId="13" xfId="0" applyFont="1" applyFill="1" applyBorder="1" applyAlignment="1">
      <alignment horizontal="center" vertical="center"/>
    </xf>
    <xf numFmtId="0" fontId="25" fillId="0" borderId="14" xfId="0" applyFont="1" applyFill="1" applyBorder="1" applyAlignment="1">
      <alignment horizontal="center" vertical="center"/>
    </xf>
    <xf numFmtId="0" fontId="14" fillId="0" borderId="10" xfId="0" applyFont="1" applyFill="1" applyBorder="1" applyAlignment="1">
      <alignment horizontal="left" vertical="center" wrapText="1" readingOrder="1"/>
    </xf>
    <xf numFmtId="0" fontId="18" fillId="0" borderId="10" xfId="0" applyFont="1" applyFill="1" applyBorder="1" applyAlignment="1">
      <alignment horizontal="center" vertical="center" wrapText="1"/>
    </xf>
    <xf numFmtId="0" fontId="18" fillId="0" borderId="10" xfId="0" applyFont="1" applyFill="1" applyBorder="1">
      <alignment wrapText="1"/>
    </xf>
    <xf numFmtId="0" fontId="14" fillId="0" borderId="12" xfId="0" applyFont="1" applyFill="1" applyBorder="1" applyAlignment="1">
      <alignment horizontal="left" vertical="center" wrapText="1" readingOrder="1"/>
    </xf>
    <xf numFmtId="0" fontId="14" fillId="0" borderId="14" xfId="0" applyFont="1" applyFill="1" applyBorder="1" applyAlignment="1">
      <alignment horizontal="left" vertical="center" wrapText="1" readingOrder="1"/>
    </xf>
    <xf numFmtId="0" fontId="18" fillId="0" borderId="10" xfId="0" applyFont="1" applyFill="1" applyBorder="1" applyAlignment="1">
      <alignment horizontal="justify" vertical="center" wrapText="1"/>
    </xf>
    <xf numFmtId="174" fontId="15" fillId="0" borderId="4" xfId="0" applyNumberFormat="1" applyFont="1" applyFill="1" applyBorder="1" applyAlignment="1">
      <alignment horizontal="left" vertical="center" wrapText="1" readingOrder="1"/>
    </xf>
    <xf numFmtId="14" fontId="18" fillId="0" borderId="10" xfId="0" quotePrefix="1" applyNumberFormat="1" applyFont="1" applyFill="1" applyBorder="1" applyAlignment="1">
      <alignment horizontal="justify" vertical="center" wrapText="1"/>
    </xf>
    <xf numFmtId="0" fontId="14" fillId="0" borderId="13" xfId="0" applyFont="1" applyFill="1" applyBorder="1" applyAlignment="1">
      <alignment horizontal="left" vertical="center" wrapText="1" readingOrder="1"/>
    </xf>
    <xf numFmtId="0" fontId="26" fillId="0" borderId="0" xfId="0" applyFont="1" applyFill="1" applyAlignment="1"/>
    <xf numFmtId="0" fontId="23" fillId="0" borderId="0" xfId="0" applyFont="1" applyFill="1" applyAlignment="1"/>
    <xf numFmtId="0" fontId="23" fillId="0" borderId="0" xfId="0" applyFont="1" applyFill="1" applyAlignment="1">
      <alignment horizontal="center"/>
    </xf>
    <xf numFmtId="0" fontId="23" fillId="0" borderId="20" xfId="0" applyFont="1" applyFill="1" applyBorder="1" applyAlignment="1">
      <alignment horizontal="center" vertical="center"/>
    </xf>
    <xf numFmtId="0" fontId="23" fillId="0" borderId="20" xfId="0" applyFont="1" applyFill="1" applyBorder="1" applyAlignment="1">
      <alignment horizontal="center" vertical="center" wrapText="1"/>
    </xf>
    <xf numFmtId="0" fontId="26" fillId="0" borderId="19" xfId="0" applyFont="1" applyFill="1" applyBorder="1" applyAlignment="1">
      <alignment horizontal="left" vertical="top"/>
    </xf>
    <xf numFmtId="0" fontId="26" fillId="0" borderId="19" xfId="0" applyFont="1" applyFill="1" applyBorder="1" applyAlignment="1">
      <alignment horizontal="center" vertical="top"/>
    </xf>
    <xf numFmtId="174" fontId="27" fillId="0" borderId="4" xfId="4" applyNumberFormat="1" applyFont="1" applyFill="1" applyBorder="1" applyAlignment="1">
      <alignment horizontal="center" vertical="center" wrapText="1" readingOrder="1"/>
    </xf>
    <xf numFmtId="2" fontId="27" fillId="0" borderId="4" xfId="4" applyNumberFormat="1" applyFont="1" applyFill="1" applyBorder="1" applyAlignment="1">
      <alignment horizontal="center" vertical="center" wrapText="1" readingOrder="1"/>
    </xf>
    <xf numFmtId="2" fontId="26" fillId="0" borderId="19" xfId="0" applyNumberFormat="1" applyFont="1" applyFill="1" applyBorder="1" applyAlignment="1">
      <alignment horizontal="center" vertical="top" wrapText="1"/>
    </xf>
    <xf numFmtId="2" fontId="26" fillId="0" borderId="0" xfId="0" applyNumberFormat="1" applyFont="1" applyFill="1" applyAlignment="1"/>
    <xf numFmtId="174" fontId="26" fillId="0" borderId="0" xfId="0" applyNumberFormat="1" applyFont="1" applyFill="1" applyAlignment="1"/>
    <xf numFmtId="0" fontId="23" fillId="0" borderId="19" xfId="0" applyFont="1" applyFill="1" applyBorder="1" applyAlignment="1">
      <alignment horizontal="center"/>
    </xf>
    <xf numFmtId="0" fontId="26" fillId="0" borderId="19" xfId="0" applyFont="1" applyFill="1" applyBorder="1" applyAlignment="1"/>
    <xf numFmtId="2" fontId="26" fillId="0" borderId="19" xfId="0" applyNumberFormat="1" applyFont="1" applyFill="1" applyBorder="1" applyAlignment="1">
      <alignment horizontal="center"/>
    </xf>
    <xf numFmtId="0" fontId="23" fillId="0" borderId="19" xfId="0" applyFont="1" applyFill="1" applyBorder="1" applyAlignment="1">
      <alignment horizontal="center" vertical="center"/>
    </xf>
    <xf numFmtId="0" fontId="23" fillId="0" borderId="19" xfId="0" applyFont="1" applyFill="1" applyBorder="1" applyAlignment="1">
      <alignment horizontal="center" vertical="center" wrapText="1"/>
    </xf>
    <xf numFmtId="173" fontId="26" fillId="0" borderId="0" xfId="0" applyNumberFormat="1" applyFont="1" applyFill="1" applyAlignment="1"/>
    <xf numFmtId="0" fontId="26" fillId="0" borderId="0" xfId="0" applyFont="1" applyFill="1" applyAlignment="1">
      <alignment horizontal="left" vertical="top"/>
    </xf>
    <xf numFmtId="174" fontId="27" fillId="0" borderId="0" xfId="0" applyNumberFormat="1" applyFont="1" applyFill="1" applyAlignment="1">
      <alignment horizontal="center" vertical="center" wrapText="1" readingOrder="1"/>
    </xf>
    <xf numFmtId="39" fontId="26" fillId="0" borderId="0" xfId="0" applyNumberFormat="1" applyFont="1" applyFill="1" applyAlignment="1"/>
    <xf numFmtId="37" fontId="26" fillId="0" borderId="0" xfId="0" applyNumberFormat="1" applyFont="1" applyFill="1" applyAlignment="1"/>
    <xf numFmtId="0" fontId="26" fillId="0" borderId="0" xfId="0" applyFont="1" applyFill="1" applyAlignment="1">
      <alignment horizontal="right" vertical="top" wrapText="1"/>
    </xf>
    <xf numFmtId="176" fontId="26" fillId="0" borderId="0" xfId="0" applyNumberFormat="1" applyFont="1" applyFill="1" applyAlignment="1">
      <alignment horizontal="right" vertical="top" wrapText="1"/>
    </xf>
    <xf numFmtId="2" fontId="26" fillId="0" borderId="0" xfId="0" applyNumberFormat="1" applyFont="1" applyFill="1" applyAlignment="1">
      <alignment horizontal="center"/>
    </xf>
    <xf numFmtId="10" fontId="26" fillId="0" borderId="0" xfId="0" applyNumberFormat="1" applyFont="1" applyFill="1" applyAlignment="1">
      <alignment horizontal="center"/>
    </xf>
    <xf numFmtId="0" fontId="26" fillId="0" borderId="0" xfId="0" applyFont="1" applyFill="1" applyAlignment="1" applyProtection="1">
      <alignment horizontal="left"/>
      <protection locked="0"/>
    </xf>
    <xf numFmtId="0" fontId="26" fillId="0" borderId="0" xfId="0" applyFont="1" applyFill="1" applyAlignment="1">
      <alignment horizontal="left" vertical="top" wrapText="1"/>
    </xf>
    <xf numFmtId="4" fontId="26" fillId="0" borderId="0" xfId="0" applyNumberFormat="1" applyFont="1" applyFill="1" applyAlignment="1"/>
    <xf numFmtId="0" fontId="20" fillId="0" borderId="19" xfId="0" applyFont="1" applyFill="1" applyBorder="1" applyAlignment="1"/>
    <xf numFmtId="0" fontId="20" fillId="0" borderId="19" xfId="0" applyFont="1" applyFill="1" applyBorder="1" applyAlignment="1">
      <alignment horizontal="left" wrapText="1"/>
    </xf>
    <xf numFmtId="0" fontId="28" fillId="0" borderId="19" xfId="0" applyFont="1" applyFill="1" applyBorder="1" applyAlignment="1">
      <alignment horizontal="left" wrapText="1"/>
    </xf>
    <xf numFmtId="43" fontId="0" fillId="0" borderId="0" xfId="1" applyFont="1" applyFill="1" applyAlignment="1">
      <alignment wrapText="1"/>
    </xf>
    <xf numFmtId="43" fontId="0" fillId="0" borderId="0" xfId="1" applyFont="1" applyFill="1" applyAlignment="1">
      <alignment horizontal="center" vertical="center" wrapText="1"/>
    </xf>
    <xf numFmtId="43" fontId="17" fillId="0" borderId="0" xfId="1" applyFont="1" applyFill="1" applyAlignment="1">
      <alignment horizontal="center" vertical="center" wrapText="1"/>
    </xf>
    <xf numFmtId="0" fontId="14" fillId="0" borderId="5" xfId="0" applyFont="1" applyFill="1" applyBorder="1" applyAlignment="1">
      <alignment horizontal="left" vertical="center" wrapText="1" readingOrder="1"/>
    </xf>
    <xf numFmtId="0" fontId="15" fillId="0" borderId="5" xfId="0" applyFont="1" applyFill="1" applyBorder="1" applyAlignment="1">
      <alignment horizontal="left" vertical="center" wrapText="1" readingOrder="1"/>
    </xf>
    <xf numFmtId="166" fontId="15" fillId="0" borderId="4" xfId="0" applyNumberFormat="1" applyFont="1" applyFill="1" applyBorder="1" applyAlignment="1">
      <alignment horizontal="left" vertical="center" wrapText="1" readingOrder="1"/>
    </xf>
    <xf numFmtId="0" fontId="8" fillId="0" borderId="0" xfId="0" applyFont="1" applyFill="1" applyAlignment="1"/>
    <xf numFmtId="0" fontId="18" fillId="0" borderId="0" xfId="0" applyFont="1" applyFill="1" applyAlignment="1"/>
    <xf numFmtId="0" fontId="21" fillId="0" borderId="0" xfId="0" applyFont="1" applyFill="1" applyAlignment="1"/>
    <xf numFmtId="0" fontId="20" fillId="0" borderId="7" xfId="0" applyFont="1" applyFill="1" applyBorder="1" applyAlignment="1">
      <alignment horizontal="center" wrapText="1"/>
    </xf>
    <xf numFmtId="0" fontId="26" fillId="0" borderId="7" xfId="0" applyFont="1" applyFill="1" applyBorder="1" applyAlignment="1">
      <alignment horizontal="left" vertical="center"/>
    </xf>
    <xf numFmtId="0" fontId="26" fillId="0" borderId="7" xfId="0" applyFont="1" applyFill="1" applyBorder="1" applyAlignment="1">
      <alignment horizontal="center" vertical="center"/>
    </xf>
    <xf numFmtId="4" fontId="26" fillId="0" borderId="7" xfId="0" applyNumberFormat="1" applyFont="1" applyFill="1" applyBorder="1" applyAlignment="1">
      <alignment horizontal="right" vertical="center"/>
    </xf>
    <xf numFmtId="0" fontId="20" fillId="0" borderId="10" xfId="0" applyFont="1" applyFill="1" applyBorder="1" applyAlignment="1">
      <alignment horizontal="center" vertical="center" wrapText="1"/>
    </xf>
    <xf numFmtId="0" fontId="26" fillId="0" borderId="10" xfId="0" applyFont="1" applyFill="1" applyBorder="1" applyAlignment="1">
      <alignment horizontal="left" vertical="center"/>
    </xf>
    <xf numFmtId="0" fontId="26" fillId="0" borderId="10" xfId="0" applyFont="1" applyFill="1" applyBorder="1" applyAlignment="1">
      <alignment horizontal="center" vertical="center"/>
    </xf>
    <xf numFmtId="4" fontId="26" fillId="0" borderId="10" xfId="0" applyNumberFormat="1" applyFont="1" applyFill="1" applyBorder="1" applyAlignment="1">
      <alignment horizontal="center" vertical="center"/>
    </xf>
    <xf numFmtId="0" fontId="15" fillId="0" borderId="4" xfId="0" applyFont="1" applyFill="1" applyBorder="1" applyAlignment="1">
      <alignment horizontal="right" vertical="center" wrapText="1" readingOrder="1"/>
    </xf>
    <xf numFmtId="0" fontId="18" fillId="0" borderId="10" xfId="0" applyFont="1" applyFill="1" applyBorder="1" applyAlignment="1">
      <alignment horizontal="justify" vertical="center"/>
    </xf>
    <xf numFmtId="0" fontId="26" fillId="0" borderId="20" xfId="0" applyFont="1" applyFill="1" applyBorder="1" applyAlignment="1">
      <alignment horizontal="left" vertical="top"/>
    </xf>
    <xf numFmtId="0" fontId="20" fillId="0" borderId="20" xfId="0" applyFont="1" applyFill="1" applyBorder="1" applyAlignment="1"/>
    <xf numFmtId="0" fontId="20" fillId="0" borderId="20" xfId="0" applyFont="1" applyFill="1" applyBorder="1" applyAlignment="1">
      <alignment horizontal="left" wrapText="1"/>
    </xf>
    <xf numFmtId="0" fontId="28" fillId="0" borderId="20" xfId="0" applyFont="1" applyFill="1" applyBorder="1" applyAlignment="1">
      <alignment horizontal="left" wrapText="1"/>
    </xf>
    <xf numFmtId="167" fontId="18" fillId="0" borderId="4" xfId="0" applyNumberFormat="1" applyFont="1" applyFill="1" applyBorder="1" applyAlignment="1">
      <alignment horizontal="right" vertical="center" wrapText="1" readingOrder="1"/>
    </xf>
    <xf numFmtId="0" fontId="18" fillId="0" borderId="0" xfId="0" applyFont="1" applyFill="1">
      <alignment wrapText="1"/>
    </xf>
    <xf numFmtId="0" fontId="19" fillId="0" borderId="0" xfId="0" applyFont="1" applyFill="1" applyAlignment="1"/>
    <xf numFmtId="0" fontId="24" fillId="0" borderId="10" xfId="0" applyFont="1" applyFill="1" applyBorder="1" applyAlignment="1">
      <alignment horizontal="left" wrapText="1"/>
    </xf>
    <xf numFmtId="0" fontId="24" fillId="0" borderId="10" xfId="0" applyFont="1" applyFill="1" applyBorder="1" applyAlignment="1">
      <alignment horizontal="center" wrapText="1"/>
    </xf>
    <xf numFmtId="0" fontId="18" fillId="0" borderId="10" xfId="0" applyFont="1" applyFill="1" applyBorder="1" applyAlignment="1">
      <alignment horizontal="left" vertical="center" wrapText="1"/>
    </xf>
    <xf numFmtId="0" fontId="18" fillId="0" borderId="10" xfId="0" applyFont="1" applyFill="1" applyBorder="1" applyAlignment="1">
      <alignment horizontal="center" vertical="center"/>
    </xf>
    <xf numFmtId="4" fontId="18" fillId="0" borderId="10" xfId="0" applyNumberFormat="1" applyFont="1" applyFill="1" applyBorder="1" applyAlignment="1">
      <alignment horizontal="center" vertical="center"/>
    </xf>
    <xf numFmtId="0" fontId="2" fillId="0" borderId="1" xfId="0" applyFont="1" applyFill="1" applyBorder="1" applyAlignment="1">
      <alignment horizontal="left" vertical="center" wrapText="1" readingOrder="1"/>
    </xf>
    <xf numFmtId="0" fontId="2" fillId="0" borderId="3" xfId="0" applyFont="1" applyFill="1" applyBorder="1" applyAlignment="1">
      <alignment horizontal="left" vertical="center" wrapText="1" readingOrder="1"/>
    </xf>
    <xf numFmtId="0" fontId="5" fillId="0" borderId="4" xfId="0" applyFont="1" applyFill="1" applyBorder="1" applyAlignment="1">
      <alignment horizontal="left" vertical="center" wrapText="1" readingOrder="1"/>
    </xf>
    <xf numFmtId="0" fontId="5" fillId="0" borderId="4" xfId="0" applyFont="1" applyFill="1" applyBorder="1" applyAlignment="1">
      <alignment horizontal="right" vertical="center" wrapText="1" readingOrder="1"/>
    </xf>
    <xf numFmtId="172" fontId="2" fillId="0" borderId="4" xfId="0" applyNumberFormat="1" applyFont="1" applyFill="1" applyBorder="1" applyAlignment="1">
      <alignment horizontal="right" vertical="center" wrapText="1" readingOrder="1"/>
    </xf>
    <xf numFmtId="0" fontId="2" fillId="0" borderId="5" xfId="0" applyFont="1" applyFill="1" applyBorder="1" applyAlignment="1">
      <alignment horizontal="left" vertical="center" wrapText="1" readingOrder="1"/>
    </xf>
    <xf numFmtId="0" fontId="3" fillId="0" borderId="5" xfId="0" applyFont="1" applyFill="1" applyBorder="1" applyAlignment="1">
      <alignment horizontal="left" vertical="center" wrapText="1" readingOrder="1"/>
    </xf>
    <xf numFmtId="0" fontId="14" fillId="0" borderId="0" xfId="0" quotePrefix="1" applyFont="1" applyFill="1" applyAlignment="1">
      <alignment horizontal="left" vertical="center" wrapText="1" readingOrder="1"/>
    </xf>
    <xf numFmtId="10" fontId="0" fillId="0" borderId="0" xfId="2" applyNumberFormat="1" applyFont="1" applyFill="1" applyAlignment="1">
      <alignment wrapText="1"/>
    </xf>
    <xf numFmtId="0" fontId="15" fillId="0" borderId="4" xfId="10" applyFont="1" applyFill="1" applyBorder="1" applyAlignment="1">
      <alignment horizontal="left" vertical="center" wrapText="1" readingOrder="1"/>
    </xf>
    <xf numFmtId="0" fontId="0" fillId="0" borderId="0" xfId="0" applyFill="1" applyAlignment="1">
      <alignment vertical="center" wrapText="1"/>
    </xf>
    <xf numFmtId="0" fontId="20" fillId="0" borderId="11" xfId="6" applyFont="1" applyFill="1" applyBorder="1" applyAlignment="1">
      <alignment horizontal="center" vertical="center"/>
    </xf>
    <xf numFmtId="0" fontId="20" fillId="0" borderId="12" xfId="6" applyFont="1" applyFill="1" applyBorder="1" applyAlignment="1">
      <alignment horizontal="center" vertical="center"/>
    </xf>
    <xf numFmtId="0" fontId="20" fillId="0" borderId="13" xfId="6" applyFont="1" applyFill="1" applyBorder="1" applyAlignment="1">
      <alignment horizontal="center" vertical="center"/>
    </xf>
    <xf numFmtId="0" fontId="20" fillId="0" borderId="14" xfId="6" applyFont="1" applyFill="1" applyBorder="1" applyAlignment="1">
      <alignment horizontal="center" vertical="center"/>
    </xf>
    <xf numFmtId="0" fontId="20" fillId="0" borderId="12" xfId="6" applyFont="1" applyFill="1" applyBorder="1" applyAlignment="1">
      <alignment horizontal="center" vertical="center" wrapText="1"/>
    </xf>
    <xf numFmtId="0" fontId="20" fillId="0" borderId="13" xfId="6" applyFont="1" applyFill="1" applyBorder="1" applyAlignment="1">
      <alignment horizontal="center" vertical="center" wrapText="1"/>
    </xf>
    <xf numFmtId="0" fontId="20" fillId="0" borderId="14" xfId="6" applyFont="1" applyFill="1" applyBorder="1" applyAlignment="1">
      <alignment horizontal="center" vertical="center" wrapText="1"/>
    </xf>
    <xf numFmtId="0" fontId="8" fillId="0" borderId="0" xfId="7" applyFill="1">
      <alignment wrapText="1"/>
    </xf>
    <xf numFmtId="0" fontId="20" fillId="0" borderId="15" xfId="6" applyFont="1" applyFill="1" applyBorder="1" applyAlignment="1">
      <alignment horizontal="center" vertical="center"/>
    </xf>
    <xf numFmtId="0" fontId="20" fillId="0" borderId="11" xfId="6" applyFont="1" applyFill="1" applyBorder="1" applyAlignment="1">
      <alignment horizontal="center" vertical="center" wrapText="1"/>
    </xf>
    <xf numFmtId="0" fontId="20" fillId="0" borderId="16" xfId="6" applyFont="1" applyFill="1" applyBorder="1" applyAlignment="1">
      <alignment horizontal="center" vertical="center" wrapText="1"/>
    </xf>
    <xf numFmtId="0" fontId="20" fillId="0" borderId="17" xfId="6" applyFont="1" applyFill="1" applyBorder="1" applyAlignment="1">
      <alignment horizontal="center" vertical="center" wrapText="1"/>
    </xf>
    <xf numFmtId="0" fontId="20" fillId="0" borderId="8" xfId="6" applyFont="1" applyFill="1" applyBorder="1" applyAlignment="1">
      <alignment horizontal="center" vertical="center"/>
    </xf>
    <xf numFmtId="0" fontId="20" fillId="0" borderId="8" xfId="6" applyFont="1" applyFill="1" applyBorder="1" applyAlignment="1">
      <alignment horizontal="center" vertical="center" wrapText="1"/>
    </xf>
    <xf numFmtId="0" fontId="20" fillId="0" borderId="10" xfId="6" applyFont="1" applyFill="1" applyBorder="1" applyAlignment="1">
      <alignment horizontal="center" vertical="center" wrapText="1"/>
    </xf>
    <xf numFmtId="0" fontId="21" fillId="0" borderId="10" xfId="6" applyFont="1" applyFill="1" applyBorder="1"/>
    <xf numFmtId="0" fontId="21" fillId="0" borderId="10" xfId="6" applyFont="1" applyFill="1" applyBorder="1" applyAlignment="1">
      <alignment wrapText="1"/>
    </xf>
    <xf numFmtId="4" fontId="18" fillId="0" borderId="10" xfId="0" applyNumberFormat="1" applyFont="1" applyFill="1" applyBorder="1" applyAlignment="1">
      <alignment vertical="center"/>
    </xf>
    <xf numFmtId="173" fontId="21" fillId="0" borderId="10" xfId="6" applyNumberFormat="1" applyFont="1" applyFill="1" applyBorder="1"/>
    <xf numFmtId="0" fontId="18" fillId="0" borderId="0" xfId="0" applyFont="1" applyFill="1" applyAlignment="1">
      <alignment vertical="center" wrapText="1"/>
    </xf>
    <xf numFmtId="0" fontId="18" fillId="0" borderId="0" xfId="0" applyFont="1" applyFill="1" applyAlignment="1">
      <alignment vertical="center"/>
    </xf>
    <xf numFmtId="2" fontId="18" fillId="0" borderId="0" xfId="0" applyNumberFormat="1" applyFont="1" applyFill="1" applyAlignment="1">
      <alignment vertical="center"/>
    </xf>
    <xf numFmtId="4" fontId="18" fillId="0" borderId="0" xfId="0" applyNumberFormat="1" applyFont="1" applyFill="1" applyAlignment="1">
      <alignment vertical="center"/>
    </xf>
    <xf numFmtId="0" fontId="21" fillId="0" borderId="0" xfId="6" applyFont="1" applyFill="1" applyAlignment="1">
      <alignment horizontal="justify" vertical="center" wrapText="1"/>
    </xf>
    <xf numFmtId="0" fontId="21" fillId="0" borderId="0" xfId="6" applyFont="1" applyFill="1" applyAlignment="1">
      <alignment vertical="center" wrapText="1"/>
    </xf>
    <xf numFmtId="0" fontId="12" fillId="0" borderId="10" xfId="0" applyFont="1" applyFill="1" applyBorder="1" applyAlignment="1">
      <alignment horizontal="center" vertical="center" wrapText="1" readingOrder="1"/>
    </xf>
    <xf numFmtId="0" fontId="14" fillId="0" borderId="9" xfId="0" applyFont="1" applyFill="1" applyBorder="1" applyAlignment="1">
      <alignment horizontal="right" vertical="top" wrapText="1" readingOrder="1"/>
    </xf>
    <xf numFmtId="0" fontId="15" fillId="0" borderId="9" xfId="0" applyFont="1" applyFill="1" applyBorder="1" applyAlignment="1">
      <alignment horizontal="left" vertical="center" wrapText="1" readingOrder="1"/>
    </xf>
    <xf numFmtId="166" fontId="14" fillId="0" borderId="8" xfId="0" applyNumberFormat="1" applyFont="1" applyFill="1" applyBorder="1" applyAlignment="1">
      <alignment horizontal="right" vertical="center" wrapText="1" readingOrder="1"/>
    </xf>
    <xf numFmtId="0" fontId="19" fillId="0" borderId="0" xfId="0" applyFont="1" applyFill="1" applyAlignment="1">
      <alignment vertical="center"/>
    </xf>
    <xf numFmtId="0" fontId="20" fillId="0" borderId="18" xfId="6" applyFont="1" applyFill="1" applyBorder="1" applyAlignment="1">
      <alignment horizontal="center" vertical="center" wrapText="1"/>
    </xf>
    <xf numFmtId="0" fontId="20" fillId="0" borderId="8" xfId="6" applyFont="1" applyFill="1" applyBorder="1" applyAlignment="1">
      <alignment horizontal="center" vertical="center" wrapText="1"/>
    </xf>
    <xf numFmtId="0" fontId="24" fillId="0" borderId="10" xfId="3" applyFont="1" applyFill="1" applyBorder="1" applyAlignment="1">
      <alignment horizontal="center" vertical="center"/>
    </xf>
    <xf numFmtId="0" fontId="24" fillId="0" borderId="12" xfId="3" applyFont="1" applyFill="1" applyBorder="1" applyAlignment="1">
      <alignment horizontal="center" vertical="center" wrapText="1"/>
    </xf>
    <xf numFmtId="0" fontId="24" fillId="0" borderId="14" xfId="3" applyFont="1" applyFill="1" applyBorder="1" applyAlignment="1">
      <alignment horizontal="center" vertical="center" wrapText="1"/>
    </xf>
    <xf numFmtId="0" fontId="24" fillId="0" borderId="10" xfId="3" applyFont="1" applyFill="1" applyBorder="1" applyAlignment="1">
      <alignment horizontal="center" vertical="center"/>
    </xf>
    <xf numFmtId="0" fontId="19" fillId="0" borderId="10" xfId="3" applyFont="1" applyFill="1" applyBorder="1" applyAlignment="1">
      <alignment vertical="center"/>
    </xf>
    <xf numFmtId="0" fontId="19" fillId="0" borderId="10" xfId="3" applyFont="1" applyFill="1" applyBorder="1" applyAlignment="1">
      <alignment vertical="center" wrapText="1"/>
    </xf>
    <xf numFmtId="0" fontId="24" fillId="0" borderId="12" xfId="3" applyFont="1" applyFill="1" applyBorder="1" applyAlignment="1">
      <alignment horizontal="center" vertical="center"/>
    </xf>
    <xf numFmtId="0" fontId="24" fillId="0" borderId="13" xfId="3" applyFont="1" applyFill="1" applyBorder="1" applyAlignment="1">
      <alignment horizontal="center" vertical="center"/>
    </xf>
    <xf numFmtId="0" fontId="24" fillId="0" borderId="14" xfId="3" applyFont="1" applyFill="1" applyBorder="1" applyAlignment="1">
      <alignment horizontal="center" vertical="center"/>
    </xf>
    <xf numFmtId="0" fontId="24" fillId="0" borderId="10" xfId="3" applyFont="1" applyFill="1" applyBorder="1" applyAlignment="1">
      <alignment horizontal="center" vertical="center" wrapText="1"/>
    </xf>
    <xf numFmtId="0" fontId="7" fillId="0" borderId="0" xfId="4" applyFont="1" applyFill="1" applyAlignment="1">
      <alignment horizontal="center" vertical="center"/>
    </xf>
    <xf numFmtId="0" fontId="19" fillId="0" borderId="10" xfId="3" applyFont="1" applyFill="1" applyBorder="1" applyAlignment="1">
      <alignment horizontal="left" vertical="center"/>
    </xf>
    <xf numFmtId="2" fontId="19" fillId="0" borderId="10" xfId="3" applyNumberFormat="1" applyFont="1" applyFill="1" applyBorder="1" applyAlignment="1">
      <alignment horizontal="right" vertical="center" wrapText="1"/>
    </xf>
    <xf numFmtId="4" fontId="19" fillId="0" borderId="10" xfId="3" applyNumberFormat="1" applyFont="1" applyFill="1" applyBorder="1" applyAlignment="1">
      <alignment horizontal="right" vertical="center"/>
    </xf>
    <xf numFmtId="10" fontId="19" fillId="0" borderId="10" xfId="2" applyNumberFormat="1" applyFont="1" applyFill="1" applyBorder="1" applyAlignment="1">
      <alignment vertical="center" wrapText="1"/>
    </xf>
    <xf numFmtId="4" fontId="9" fillId="0" borderId="0" xfId="3" applyNumberFormat="1" applyFont="1" applyFill="1" applyAlignment="1">
      <alignment vertical="center"/>
    </xf>
    <xf numFmtId="0" fontId="19" fillId="0" borderId="12" xfId="3" applyFont="1" applyFill="1" applyBorder="1" applyAlignment="1">
      <alignment horizontal="left" vertical="center" wrapText="1"/>
    </xf>
    <xf numFmtId="0" fontId="19" fillId="0" borderId="13" xfId="3" applyFont="1" applyFill="1" applyBorder="1" applyAlignment="1">
      <alignment horizontal="left" vertical="center" wrapText="1"/>
    </xf>
    <xf numFmtId="0" fontId="19" fillId="0" borderId="14" xfId="3" applyFont="1" applyFill="1" applyBorder="1" applyAlignment="1">
      <alignment horizontal="left" vertical="center" wrapText="1"/>
    </xf>
    <xf numFmtId="0" fontId="25" fillId="0" borderId="10" xfId="0" applyFont="1" applyFill="1" applyBorder="1" applyAlignment="1">
      <alignment horizontal="justify" vertical="center" wrapText="1"/>
    </xf>
    <xf numFmtId="0" fontId="8" fillId="0" borderId="0" xfId="4" applyFill="1">
      <alignment wrapText="1"/>
    </xf>
  </cellXfs>
  <cellStyles count="11">
    <cellStyle name="Comma" xfId="1" builtinId="3"/>
    <cellStyle name="Comma 2" xfId="8" xr:uid="{894B4AA3-90F4-4FF0-85F9-558D14365A9F}"/>
    <cellStyle name="Hyperlink 2" xfId="5" xr:uid="{AC17C4DE-3320-4BF3-B30F-2BF7FC4B52BA}"/>
    <cellStyle name="Normal" xfId="0" builtinId="0"/>
    <cellStyle name="Normal 2" xfId="4" xr:uid="{A1957D93-BEA0-4630-A759-706103B2BBEE}"/>
    <cellStyle name="Normal 2 2" xfId="10" xr:uid="{50C86711-93A1-4654-800F-01A116F0F162}"/>
    <cellStyle name="Normal 2 2 2" xfId="6" xr:uid="{9E67E12A-1DFC-4FF9-AA10-8E00E102C154}"/>
    <cellStyle name="Normal 2 2 3 2 2 3 2 2 2 2" xfId="3" xr:uid="{541A4B4D-04FE-43A5-8442-DF63F3F48842}"/>
    <cellStyle name="Normal 3" xfId="7" xr:uid="{38823442-57A6-41F0-8D3F-2DBD39AB1C63}"/>
    <cellStyle name="Percent" xfId="2" builtinId="5"/>
    <cellStyle name="Percent 2" xfId="9" xr:uid="{3ACA9EF8-E233-4127-B18E-F10F4133A3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9.png"/></Relationships>
</file>

<file path=xl/drawings/_rels/drawing2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390524</xdr:colOff>
      <xdr:row>149</xdr:row>
      <xdr:rowOff>0</xdr:rowOff>
    </xdr:from>
    <xdr:to>
      <xdr:col>2</xdr:col>
      <xdr:colOff>2285549</xdr:colOff>
      <xdr:row>150</xdr:row>
      <xdr:rowOff>27375</xdr:rowOff>
    </xdr:to>
    <xdr:pic>
      <xdr:nvPicPr>
        <xdr:cNvPr id="2" name="Picture 1">
          <a:extLst>
            <a:ext uri="{FF2B5EF4-FFF2-40B4-BE49-F238E27FC236}">
              <a16:creationId xmlns:a16="http://schemas.microsoft.com/office/drawing/2014/main" id="{44FB757E-DA64-4EA0-8233-9411A7EC1DA6}"/>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51460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154</xdr:row>
      <xdr:rowOff>0</xdr:rowOff>
    </xdr:from>
    <xdr:to>
      <xdr:col>2</xdr:col>
      <xdr:colOff>2285549</xdr:colOff>
      <xdr:row>154</xdr:row>
      <xdr:rowOff>1980000</xdr:rowOff>
    </xdr:to>
    <xdr:pic>
      <xdr:nvPicPr>
        <xdr:cNvPr id="3" name="Picture 2">
          <a:extLst>
            <a:ext uri="{FF2B5EF4-FFF2-40B4-BE49-F238E27FC236}">
              <a16:creationId xmlns:a16="http://schemas.microsoft.com/office/drawing/2014/main" id="{62C69333-7BF1-46B2-A333-995D7D695DFA}"/>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77463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390524</xdr:colOff>
      <xdr:row>135</xdr:row>
      <xdr:rowOff>0</xdr:rowOff>
    </xdr:from>
    <xdr:to>
      <xdr:col>2</xdr:col>
      <xdr:colOff>2285549</xdr:colOff>
      <xdr:row>136</xdr:row>
      <xdr:rowOff>27375</xdr:rowOff>
    </xdr:to>
    <xdr:pic>
      <xdr:nvPicPr>
        <xdr:cNvPr id="2" name="Picture 1">
          <a:extLst>
            <a:ext uri="{FF2B5EF4-FFF2-40B4-BE49-F238E27FC236}">
              <a16:creationId xmlns:a16="http://schemas.microsoft.com/office/drawing/2014/main" id="{FFBAF071-7C7A-485C-B66B-D012B9C77646}"/>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59556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140</xdr:row>
      <xdr:rowOff>0</xdr:rowOff>
    </xdr:from>
    <xdr:to>
      <xdr:col>2</xdr:col>
      <xdr:colOff>2285549</xdr:colOff>
      <xdr:row>140</xdr:row>
      <xdr:rowOff>1980000</xdr:rowOff>
    </xdr:to>
    <xdr:pic>
      <xdr:nvPicPr>
        <xdr:cNvPr id="3" name="Picture 2">
          <a:extLst>
            <a:ext uri="{FF2B5EF4-FFF2-40B4-BE49-F238E27FC236}">
              <a16:creationId xmlns:a16="http://schemas.microsoft.com/office/drawing/2014/main" id="{E15AFD32-B53B-4207-9D6E-F37ECF7C01D1}"/>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85559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390524</xdr:colOff>
      <xdr:row>166</xdr:row>
      <xdr:rowOff>0</xdr:rowOff>
    </xdr:from>
    <xdr:to>
      <xdr:col>2</xdr:col>
      <xdr:colOff>2285549</xdr:colOff>
      <xdr:row>167</xdr:row>
      <xdr:rowOff>27375</xdr:rowOff>
    </xdr:to>
    <xdr:pic>
      <xdr:nvPicPr>
        <xdr:cNvPr id="2" name="Picture 1">
          <a:extLst>
            <a:ext uri="{FF2B5EF4-FFF2-40B4-BE49-F238E27FC236}">
              <a16:creationId xmlns:a16="http://schemas.microsoft.com/office/drawing/2014/main" id="{7A62E26C-B7D1-422F-8DAB-9407B3152F2D}"/>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88417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171</xdr:row>
      <xdr:rowOff>0</xdr:rowOff>
    </xdr:from>
    <xdr:to>
      <xdr:col>2</xdr:col>
      <xdr:colOff>2285549</xdr:colOff>
      <xdr:row>171</xdr:row>
      <xdr:rowOff>1980000</xdr:rowOff>
    </xdr:to>
    <xdr:pic>
      <xdr:nvPicPr>
        <xdr:cNvPr id="3" name="Picture 2">
          <a:extLst>
            <a:ext uri="{FF2B5EF4-FFF2-40B4-BE49-F238E27FC236}">
              <a16:creationId xmlns:a16="http://schemas.microsoft.com/office/drawing/2014/main" id="{429FA455-3A2F-47E6-B037-8783112CBA6C}"/>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314420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38098</xdr:colOff>
      <xdr:row>170</xdr:row>
      <xdr:rowOff>152401</xdr:rowOff>
    </xdr:from>
    <xdr:to>
      <xdr:col>6</xdr:col>
      <xdr:colOff>875848</xdr:colOff>
      <xdr:row>171</xdr:row>
      <xdr:rowOff>1970476</xdr:rowOff>
    </xdr:to>
    <xdr:pic>
      <xdr:nvPicPr>
        <xdr:cNvPr id="4" name="Picture 3">
          <a:extLst>
            <a:ext uri="{FF2B5EF4-FFF2-40B4-BE49-F238E27FC236}">
              <a16:creationId xmlns:a16="http://schemas.microsoft.com/office/drawing/2014/main" id="{F7CE0EB6-9126-4F93-9C05-9D555F7F389B}"/>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24423" y="31432501"/>
          <a:ext cx="38667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250</xdr:row>
      <xdr:rowOff>0</xdr:rowOff>
    </xdr:from>
    <xdr:to>
      <xdr:col>2</xdr:col>
      <xdr:colOff>1704525</xdr:colOff>
      <xdr:row>251</xdr:row>
      <xdr:rowOff>27375</xdr:rowOff>
    </xdr:to>
    <xdr:pic>
      <xdr:nvPicPr>
        <xdr:cNvPr id="2" name="Picture 1">
          <a:extLst>
            <a:ext uri="{FF2B5EF4-FFF2-40B4-BE49-F238E27FC236}">
              <a16:creationId xmlns:a16="http://schemas.microsoft.com/office/drawing/2014/main" id="{94B9213B-D004-48C8-A6BA-7DADA9713085}"/>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483584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255</xdr:row>
      <xdr:rowOff>171450</xdr:rowOff>
    </xdr:from>
    <xdr:to>
      <xdr:col>2</xdr:col>
      <xdr:colOff>1695000</xdr:colOff>
      <xdr:row>256</xdr:row>
      <xdr:rowOff>55950</xdr:rowOff>
    </xdr:to>
    <xdr:pic>
      <xdr:nvPicPr>
        <xdr:cNvPr id="3" name="Picture 2">
          <a:extLst>
            <a:ext uri="{FF2B5EF4-FFF2-40B4-BE49-F238E27FC236}">
              <a16:creationId xmlns:a16="http://schemas.microsoft.com/office/drawing/2014/main" id="{FE65D4C9-7A9E-4ECA-BB32-D91C2E72845E}"/>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511302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205</xdr:row>
      <xdr:rowOff>0</xdr:rowOff>
    </xdr:from>
    <xdr:to>
      <xdr:col>2</xdr:col>
      <xdr:colOff>2313150</xdr:colOff>
      <xdr:row>205</xdr:row>
      <xdr:rowOff>1980000</xdr:rowOff>
    </xdr:to>
    <xdr:pic>
      <xdr:nvPicPr>
        <xdr:cNvPr id="2" name="Picture 1">
          <a:extLst>
            <a:ext uri="{FF2B5EF4-FFF2-40B4-BE49-F238E27FC236}">
              <a16:creationId xmlns:a16="http://schemas.microsoft.com/office/drawing/2014/main" id="{6138742E-ADE5-4941-8710-5A4E46EAAB63}"/>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39090600"/>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200</xdr:row>
      <xdr:rowOff>0</xdr:rowOff>
    </xdr:from>
    <xdr:to>
      <xdr:col>2</xdr:col>
      <xdr:colOff>2313150</xdr:colOff>
      <xdr:row>201</xdr:row>
      <xdr:rowOff>27375</xdr:rowOff>
    </xdr:to>
    <xdr:pic>
      <xdr:nvPicPr>
        <xdr:cNvPr id="3" name="Picture 2">
          <a:extLst>
            <a:ext uri="{FF2B5EF4-FFF2-40B4-BE49-F238E27FC236}">
              <a16:creationId xmlns:a16="http://schemas.microsoft.com/office/drawing/2014/main" id="{7A09D971-DD0B-4E8E-91A3-2BC14926ED86}"/>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36490275"/>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390524</xdr:colOff>
      <xdr:row>206</xdr:row>
      <xdr:rowOff>133350</xdr:rowOff>
    </xdr:from>
    <xdr:to>
      <xdr:col>2</xdr:col>
      <xdr:colOff>1971224</xdr:colOff>
      <xdr:row>207</xdr:row>
      <xdr:rowOff>17850</xdr:rowOff>
    </xdr:to>
    <xdr:pic>
      <xdr:nvPicPr>
        <xdr:cNvPr id="2" name="Picture 1">
          <a:extLst>
            <a:ext uri="{FF2B5EF4-FFF2-40B4-BE49-F238E27FC236}">
              <a16:creationId xmlns:a16="http://schemas.microsoft.com/office/drawing/2014/main" id="{E3C8DA2C-936F-4EC4-801B-A9B7D6E2F167}"/>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39852600"/>
          <a:ext cx="339045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9523</xdr:colOff>
      <xdr:row>200</xdr:row>
      <xdr:rowOff>152400</xdr:rowOff>
    </xdr:from>
    <xdr:to>
      <xdr:col>2</xdr:col>
      <xdr:colOff>2247899</xdr:colOff>
      <xdr:row>201</xdr:row>
      <xdr:rowOff>1914525</xdr:rowOff>
    </xdr:to>
    <xdr:pic>
      <xdr:nvPicPr>
        <xdr:cNvPr id="3" name="Picture 2">
          <a:extLst>
            <a:ext uri="{FF2B5EF4-FFF2-40B4-BE49-F238E27FC236}">
              <a16:creationId xmlns:a16="http://schemas.microsoft.com/office/drawing/2014/main" id="{4D0238A5-E03A-4FAF-95E3-AC0321B849F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48" y="37109400"/>
          <a:ext cx="3657601" cy="1924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161</xdr:row>
      <xdr:rowOff>0</xdr:rowOff>
    </xdr:from>
    <xdr:to>
      <xdr:col>2</xdr:col>
      <xdr:colOff>2295075</xdr:colOff>
      <xdr:row>162</xdr:row>
      <xdr:rowOff>27375</xdr:rowOff>
    </xdr:to>
    <xdr:pic>
      <xdr:nvPicPr>
        <xdr:cNvPr id="2" name="Picture 1">
          <a:extLst>
            <a:ext uri="{FF2B5EF4-FFF2-40B4-BE49-F238E27FC236}">
              <a16:creationId xmlns:a16="http://schemas.microsoft.com/office/drawing/2014/main" id="{6F14B69C-9DD1-44B1-9A7E-5E74B485E71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28936950"/>
          <a:ext cx="361905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166</xdr:row>
      <xdr:rowOff>76200</xdr:rowOff>
    </xdr:from>
    <xdr:to>
      <xdr:col>2</xdr:col>
      <xdr:colOff>2285550</xdr:colOff>
      <xdr:row>166</xdr:row>
      <xdr:rowOff>2056200</xdr:rowOff>
    </xdr:to>
    <xdr:pic>
      <xdr:nvPicPr>
        <xdr:cNvPr id="3" name="Picture 2">
          <a:extLst>
            <a:ext uri="{FF2B5EF4-FFF2-40B4-BE49-F238E27FC236}">
              <a16:creationId xmlns:a16="http://schemas.microsoft.com/office/drawing/2014/main" id="{C9271788-439A-429D-AA3F-C0809E64C9F5}"/>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0" y="31613475"/>
          <a:ext cx="361905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3114672</xdr:colOff>
      <xdr:row>166</xdr:row>
      <xdr:rowOff>114300</xdr:rowOff>
    </xdr:from>
    <xdr:to>
      <xdr:col>7</xdr:col>
      <xdr:colOff>36672</xdr:colOff>
      <xdr:row>166</xdr:row>
      <xdr:rowOff>2094300</xdr:rowOff>
    </xdr:to>
    <xdr:pic>
      <xdr:nvPicPr>
        <xdr:cNvPr id="4" name="Picture 3">
          <a:extLst>
            <a:ext uri="{FF2B5EF4-FFF2-40B4-BE49-F238E27FC236}">
              <a16:creationId xmlns:a16="http://schemas.microsoft.com/office/drawing/2014/main" id="{54DC5765-E580-4AD3-923E-288B3419E893}"/>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72047" y="32004000"/>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390524</xdr:colOff>
      <xdr:row>201</xdr:row>
      <xdr:rowOff>0</xdr:rowOff>
    </xdr:from>
    <xdr:to>
      <xdr:col>2</xdr:col>
      <xdr:colOff>2313149</xdr:colOff>
      <xdr:row>202</xdr:row>
      <xdr:rowOff>27375</xdr:rowOff>
    </xdr:to>
    <xdr:pic>
      <xdr:nvPicPr>
        <xdr:cNvPr id="2" name="Picture 1">
          <a:extLst>
            <a:ext uri="{FF2B5EF4-FFF2-40B4-BE49-F238E27FC236}">
              <a16:creationId xmlns:a16="http://schemas.microsoft.com/office/drawing/2014/main" id="{090CBB50-E737-44CF-A9E2-634E3858C8EC}"/>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36090225"/>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9524</xdr:colOff>
      <xdr:row>206</xdr:row>
      <xdr:rowOff>123825</xdr:rowOff>
    </xdr:from>
    <xdr:to>
      <xdr:col>2</xdr:col>
      <xdr:colOff>2322674</xdr:colOff>
      <xdr:row>207</xdr:row>
      <xdr:rowOff>8325</xdr:rowOff>
    </xdr:to>
    <xdr:pic>
      <xdr:nvPicPr>
        <xdr:cNvPr id="3" name="Picture 2">
          <a:extLst>
            <a:ext uri="{FF2B5EF4-FFF2-40B4-BE49-F238E27FC236}">
              <a16:creationId xmlns:a16="http://schemas.microsoft.com/office/drawing/2014/main" id="{959E2524-FAC3-464E-AA2D-12055869F767}"/>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49" y="38814375"/>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125</xdr:row>
      <xdr:rowOff>0</xdr:rowOff>
    </xdr:from>
    <xdr:to>
      <xdr:col>2</xdr:col>
      <xdr:colOff>2313150</xdr:colOff>
      <xdr:row>126</xdr:row>
      <xdr:rowOff>27375</xdr:rowOff>
    </xdr:to>
    <xdr:pic>
      <xdr:nvPicPr>
        <xdr:cNvPr id="2" name="Picture 1">
          <a:extLst>
            <a:ext uri="{FF2B5EF4-FFF2-40B4-BE49-F238E27FC236}">
              <a16:creationId xmlns:a16="http://schemas.microsoft.com/office/drawing/2014/main" id="{7DFD5A88-E5D7-4D41-B302-E6C46236D975}"/>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22231350"/>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95250</xdr:colOff>
      <xdr:row>130</xdr:row>
      <xdr:rowOff>104775</xdr:rowOff>
    </xdr:from>
    <xdr:to>
      <xdr:col>2</xdr:col>
      <xdr:colOff>2408400</xdr:colOff>
      <xdr:row>130</xdr:row>
      <xdr:rowOff>2084775</xdr:rowOff>
    </xdr:to>
    <xdr:pic>
      <xdr:nvPicPr>
        <xdr:cNvPr id="3" name="Picture 2">
          <a:extLst>
            <a:ext uri="{FF2B5EF4-FFF2-40B4-BE49-F238E27FC236}">
              <a16:creationId xmlns:a16="http://schemas.microsoft.com/office/drawing/2014/main" id="{B9BF3BDD-3848-47A1-9145-427DAFF0C9C6}"/>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5775" y="24936450"/>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3114672</xdr:colOff>
      <xdr:row>130</xdr:row>
      <xdr:rowOff>95250</xdr:rowOff>
    </xdr:from>
    <xdr:to>
      <xdr:col>7</xdr:col>
      <xdr:colOff>217647</xdr:colOff>
      <xdr:row>130</xdr:row>
      <xdr:rowOff>2075250</xdr:rowOff>
    </xdr:to>
    <xdr:pic>
      <xdr:nvPicPr>
        <xdr:cNvPr id="4" name="Picture 3">
          <a:extLst>
            <a:ext uri="{FF2B5EF4-FFF2-40B4-BE49-F238E27FC236}">
              <a16:creationId xmlns:a16="http://schemas.microsoft.com/office/drawing/2014/main" id="{B0A73CDC-364D-43A4-99DC-E4207338131B}"/>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72047" y="24926925"/>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371475</xdr:colOff>
      <xdr:row>171</xdr:row>
      <xdr:rowOff>66675</xdr:rowOff>
    </xdr:from>
    <xdr:to>
      <xdr:col>2</xdr:col>
      <xdr:colOff>2294100</xdr:colOff>
      <xdr:row>172</xdr:row>
      <xdr:rowOff>1884750</xdr:rowOff>
    </xdr:to>
    <xdr:pic>
      <xdr:nvPicPr>
        <xdr:cNvPr id="2" name="Picture 1">
          <a:extLst>
            <a:ext uri="{FF2B5EF4-FFF2-40B4-BE49-F238E27FC236}">
              <a16:creationId xmlns:a16="http://schemas.microsoft.com/office/drawing/2014/main" id="{EEE31CD7-D154-46E1-9345-F43E40A67BAF}"/>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31842075"/>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371475</xdr:colOff>
      <xdr:row>177</xdr:row>
      <xdr:rowOff>76200</xdr:rowOff>
    </xdr:from>
    <xdr:to>
      <xdr:col>2</xdr:col>
      <xdr:colOff>2294100</xdr:colOff>
      <xdr:row>177</xdr:row>
      <xdr:rowOff>2056200</xdr:rowOff>
    </xdr:to>
    <xdr:pic>
      <xdr:nvPicPr>
        <xdr:cNvPr id="3" name="Picture 2">
          <a:extLst>
            <a:ext uri="{FF2B5EF4-FFF2-40B4-BE49-F238E27FC236}">
              <a16:creationId xmlns:a16="http://schemas.microsoft.com/office/drawing/2014/main" id="{5D1FDB82-2DCE-44F8-9984-AA46F56E61EA}"/>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34613850"/>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390524</xdr:colOff>
      <xdr:row>200</xdr:row>
      <xdr:rowOff>57150</xdr:rowOff>
    </xdr:from>
    <xdr:to>
      <xdr:col>2</xdr:col>
      <xdr:colOff>2285549</xdr:colOff>
      <xdr:row>200</xdr:row>
      <xdr:rowOff>2037150</xdr:rowOff>
    </xdr:to>
    <xdr:pic>
      <xdr:nvPicPr>
        <xdr:cNvPr id="2" name="Picture 1">
          <a:extLst>
            <a:ext uri="{FF2B5EF4-FFF2-40B4-BE49-F238E27FC236}">
              <a16:creationId xmlns:a16="http://schemas.microsoft.com/office/drawing/2014/main" id="{53A67E06-B506-468F-8103-91E3BB6298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360426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28575</xdr:colOff>
      <xdr:row>195</xdr:row>
      <xdr:rowOff>85725</xdr:rowOff>
    </xdr:from>
    <xdr:to>
      <xdr:col>2</xdr:col>
      <xdr:colOff>2314125</xdr:colOff>
      <xdr:row>196</xdr:row>
      <xdr:rowOff>1903800</xdr:rowOff>
    </xdr:to>
    <xdr:pic>
      <xdr:nvPicPr>
        <xdr:cNvPr id="3" name="Picture 2">
          <a:extLst>
            <a:ext uri="{FF2B5EF4-FFF2-40B4-BE49-F238E27FC236}">
              <a16:creationId xmlns:a16="http://schemas.microsoft.com/office/drawing/2014/main" id="{C0CC916F-3C7A-4DC8-918B-668B5A86FC2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 y="334708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390522</xdr:colOff>
      <xdr:row>97</xdr:row>
      <xdr:rowOff>0</xdr:rowOff>
    </xdr:from>
    <xdr:to>
      <xdr:col>2</xdr:col>
      <xdr:colOff>2465547</xdr:colOff>
      <xdr:row>98</xdr:row>
      <xdr:rowOff>27375</xdr:rowOff>
    </xdr:to>
    <xdr:pic>
      <xdr:nvPicPr>
        <xdr:cNvPr id="2" name="Picture 1">
          <a:extLst>
            <a:ext uri="{FF2B5EF4-FFF2-40B4-BE49-F238E27FC236}">
              <a16:creationId xmlns:a16="http://schemas.microsoft.com/office/drawing/2014/main" id="{FED9F415-0610-4DA4-BBCD-6FA3DFE83C08}"/>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2" y="16649700"/>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390522</xdr:colOff>
      <xdr:row>102</xdr:row>
      <xdr:rowOff>0</xdr:rowOff>
    </xdr:from>
    <xdr:to>
      <xdr:col>2</xdr:col>
      <xdr:colOff>2465547</xdr:colOff>
      <xdr:row>102</xdr:row>
      <xdr:rowOff>1980000</xdr:rowOff>
    </xdr:to>
    <xdr:pic>
      <xdr:nvPicPr>
        <xdr:cNvPr id="3" name="Picture 2">
          <a:extLst>
            <a:ext uri="{FF2B5EF4-FFF2-40B4-BE49-F238E27FC236}">
              <a16:creationId xmlns:a16="http://schemas.microsoft.com/office/drawing/2014/main" id="{4226FF3C-99B2-40D7-A390-6DA3A335EABF}"/>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2" y="19250025"/>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76200</xdr:colOff>
      <xdr:row>158</xdr:row>
      <xdr:rowOff>0</xdr:rowOff>
    </xdr:from>
    <xdr:to>
      <xdr:col>2</xdr:col>
      <xdr:colOff>2389350</xdr:colOff>
      <xdr:row>159</xdr:row>
      <xdr:rowOff>27375</xdr:rowOff>
    </xdr:to>
    <xdr:pic>
      <xdr:nvPicPr>
        <xdr:cNvPr id="2" name="Picture 1">
          <a:extLst>
            <a:ext uri="{FF2B5EF4-FFF2-40B4-BE49-F238E27FC236}">
              <a16:creationId xmlns:a16="http://schemas.microsoft.com/office/drawing/2014/main" id="{2AD01409-1AB5-40F8-9F80-EE159CB03D7A}"/>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5" y="29422725"/>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163</xdr:row>
      <xdr:rowOff>161925</xdr:rowOff>
    </xdr:from>
    <xdr:to>
      <xdr:col>2</xdr:col>
      <xdr:colOff>2313150</xdr:colOff>
      <xdr:row>164</xdr:row>
      <xdr:rowOff>46425</xdr:rowOff>
    </xdr:to>
    <xdr:pic>
      <xdr:nvPicPr>
        <xdr:cNvPr id="3" name="Picture 2">
          <a:extLst>
            <a:ext uri="{FF2B5EF4-FFF2-40B4-BE49-F238E27FC236}">
              <a16:creationId xmlns:a16="http://schemas.microsoft.com/office/drawing/2014/main" id="{2EAD7212-7149-44E1-B3C3-DE576457AD23}"/>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32184975"/>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390524</xdr:colOff>
      <xdr:row>123</xdr:row>
      <xdr:rowOff>0</xdr:rowOff>
    </xdr:from>
    <xdr:to>
      <xdr:col>2</xdr:col>
      <xdr:colOff>2313149</xdr:colOff>
      <xdr:row>124</xdr:row>
      <xdr:rowOff>27375</xdr:rowOff>
    </xdr:to>
    <xdr:pic>
      <xdr:nvPicPr>
        <xdr:cNvPr id="2" name="Picture 1">
          <a:extLst>
            <a:ext uri="{FF2B5EF4-FFF2-40B4-BE49-F238E27FC236}">
              <a16:creationId xmlns:a16="http://schemas.microsoft.com/office/drawing/2014/main" id="{1B692FE8-3A23-4EAA-AD75-049C20FA47D5}"/>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1193125"/>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128</xdr:row>
      <xdr:rowOff>0</xdr:rowOff>
    </xdr:from>
    <xdr:to>
      <xdr:col>2</xdr:col>
      <xdr:colOff>2313149</xdr:colOff>
      <xdr:row>128</xdr:row>
      <xdr:rowOff>1980000</xdr:rowOff>
    </xdr:to>
    <xdr:pic>
      <xdr:nvPicPr>
        <xdr:cNvPr id="3" name="Picture 2">
          <a:extLst>
            <a:ext uri="{FF2B5EF4-FFF2-40B4-BE49-F238E27FC236}">
              <a16:creationId xmlns:a16="http://schemas.microsoft.com/office/drawing/2014/main" id="{D39885C3-FD35-4E4D-AAE7-D55E22130232}"/>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3793450"/>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390524</xdr:colOff>
      <xdr:row>151</xdr:row>
      <xdr:rowOff>0</xdr:rowOff>
    </xdr:from>
    <xdr:to>
      <xdr:col>2</xdr:col>
      <xdr:colOff>2313149</xdr:colOff>
      <xdr:row>152</xdr:row>
      <xdr:rowOff>27375</xdr:rowOff>
    </xdr:to>
    <xdr:pic>
      <xdr:nvPicPr>
        <xdr:cNvPr id="2" name="Picture 1">
          <a:extLst>
            <a:ext uri="{FF2B5EF4-FFF2-40B4-BE49-F238E27FC236}">
              <a16:creationId xmlns:a16="http://schemas.microsoft.com/office/drawing/2014/main" id="{DF82AFC4-332B-4ADF-9428-A8C82AEA29BE}"/>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6117550"/>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157</xdr:row>
      <xdr:rowOff>0</xdr:rowOff>
    </xdr:from>
    <xdr:to>
      <xdr:col>2</xdr:col>
      <xdr:colOff>2313149</xdr:colOff>
      <xdr:row>157</xdr:row>
      <xdr:rowOff>1980000</xdr:rowOff>
    </xdr:to>
    <xdr:pic>
      <xdr:nvPicPr>
        <xdr:cNvPr id="3" name="Picture 2">
          <a:extLst>
            <a:ext uri="{FF2B5EF4-FFF2-40B4-BE49-F238E27FC236}">
              <a16:creationId xmlns:a16="http://schemas.microsoft.com/office/drawing/2014/main" id="{19F480E9-0CE8-49CD-B854-F9CA2E3A4C8A}"/>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8879800"/>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2838448</xdr:colOff>
      <xdr:row>157</xdr:row>
      <xdr:rowOff>0</xdr:rowOff>
    </xdr:from>
    <xdr:to>
      <xdr:col>6</xdr:col>
      <xdr:colOff>551023</xdr:colOff>
      <xdr:row>157</xdr:row>
      <xdr:rowOff>1980000</xdr:rowOff>
    </xdr:to>
    <xdr:pic>
      <xdr:nvPicPr>
        <xdr:cNvPr id="4" name="Picture 3">
          <a:extLst>
            <a:ext uri="{FF2B5EF4-FFF2-40B4-BE49-F238E27FC236}">
              <a16:creationId xmlns:a16="http://schemas.microsoft.com/office/drawing/2014/main" id="{4EE95A16-D562-44EF-9267-6B58D93AE434}"/>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95823" y="28879800"/>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361949</xdr:colOff>
      <xdr:row>154</xdr:row>
      <xdr:rowOff>123825</xdr:rowOff>
    </xdr:from>
    <xdr:to>
      <xdr:col>2</xdr:col>
      <xdr:colOff>2256974</xdr:colOff>
      <xdr:row>155</xdr:row>
      <xdr:rowOff>8325</xdr:rowOff>
    </xdr:to>
    <xdr:pic>
      <xdr:nvPicPr>
        <xdr:cNvPr id="2" name="Picture 1">
          <a:extLst>
            <a:ext uri="{FF2B5EF4-FFF2-40B4-BE49-F238E27FC236}">
              <a16:creationId xmlns:a16="http://schemas.microsoft.com/office/drawing/2014/main" id="{1E380B1D-E89D-4DE9-8414-1D60C03220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49" y="29651325"/>
          <a:ext cx="37524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149</xdr:row>
      <xdr:rowOff>0</xdr:rowOff>
    </xdr:from>
    <xdr:to>
      <xdr:col>2</xdr:col>
      <xdr:colOff>2285549</xdr:colOff>
      <xdr:row>150</xdr:row>
      <xdr:rowOff>27375</xdr:rowOff>
    </xdr:to>
    <xdr:pic>
      <xdr:nvPicPr>
        <xdr:cNvPr id="3" name="Picture 2">
          <a:extLst>
            <a:ext uri="{FF2B5EF4-FFF2-40B4-BE49-F238E27FC236}">
              <a16:creationId xmlns:a16="http://schemas.microsoft.com/office/drawing/2014/main" id="{A0FC2AEF-6F95-4916-AC80-37A91B5D3D7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52603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390524</xdr:colOff>
      <xdr:row>132</xdr:row>
      <xdr:rowOff>0</xdr:rowOff>
    </xdr:from>
    <xdr:to>
      <xdr:col>2</xdr:col>
      <xdr:colOff>2313149</xdr:colOff>
      <xdr:row>133</xdr:row>
      <xdr:rowOff>27375</xdr:rowOff>
    </xdr:to>
    <xdr:pic>
      <xdr:nvPicPr>
        <xdr:cNvPr id="2" name="Picture 1">
          <a:extLst>
            <a:ext uri="{FF2B5EF4-FFF2-40B4-BE49-F238E27FC236}">
              <a16:creationId xmlns:a16="http://schemas.microsoft.com/office/drawing/2014/main" id="{4536E0FE-E39F-4450-A664-F8978985B789}"/>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3688675"/>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137</xdr:row>
      <xdr:rowOff>152400</xdr:rowOff>
    </xdr:from>
    <xdr:to>
      <xdr:col>2</xdr:col>
      <xdr:colOff>2313149</xdr:colOff>
      <xdr:row>138</xdr:row>
      <xdr:rowOff>36900</xdr:rowOff>
    </xdr:to>
    <xdr:pic>
      <xdr:nvPicPr>
        <xdr:cNvPr id="3" name="Picture 2">
          <a:extLst>
            <a:ext uri="{FF2B5EF4-FFF2-40B4-BE49-F238E27FC236}">
              <a16:creationId xmlns:a16="http://schemas.microsoft.com/office/drawing/2014/main" id="{BA974C44-5E3E-4E31-800D-9D9977DE9837}"/>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6441400"/>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28574</xdr:colOff>
      <xdr:row>139</xdr:row>
      <xdr:rowOff>0</xdr:rowOff>
    </xdr:from>
    <xdr:to>
      <xdr:col>2</xdr:col>
      <xdr:colOff>2314124</xdr:colOff>
      <xdr:row>140</xdr:row>
      <xdr:rowOff>27375</xdr:rowOff>
    </xdr:to>
    <xdr:pic>
      <xdr:nvPicPr>
        <xdr:cNvPr id="2" name="Picture 1">
          <a:extLst>
            <a:ext uri="{FF2B5EF4-FFF2-40B4-BE49-F238E27FC236}">
              <a16:creationId xmlns:a16="http://schemas.microsoft.com/office/drawing/2014/main" id="{A520FBDA-68BC-4A5E-A083-14B5B759B921}"/>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099" y="231933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9524</xdr:colOff>
      <xdr:row>144</xdr:row>
      <xdr:rowOff>142875</xdr:rowOff>
    </xdr:from>
    <xdr:to>
      <xdr:col>2</xdr:col>
      <xdr:colOff>2295074</xdr:colOff>
      <xdr:row>145</xdr:row>
      <xdr:rowOff>27375</xdr:rowOff>
    </xdr:to>
    <xdr:pic>
      <xdr:nvPicPr>
        <xdr:cNvPr id="3" name="Picture 2">
          <a:extLst>
            <a:ext uri="{FF2B5EF4-FFF2-40B4-BE49-F238E27FC236}">
              <a16:creationId xmlns:a16="http://schemas.microsoft.com/office/drawing/2014/main" id="{22BB7EDE-801E-419D-8D73-A1F1AB659E05}"/>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49" y="27079575"/>
          <a:ext cx="37524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390524</xdr:colOff>
      <xdr:row>152</xdr:row>
      <xdr:rowOff>0</xdr:rowOff>
    </xdr:from>
    <xdr:to>
      <xdr:col>2</xdr:col>
      <xdr:colOff>2285549</xdr:colOff>
      <xdr:row>153</xdr:row>
      <xdr:rowOff>27375</xdr:rowOff>
    </xdr:to>
    <xdr:pic>
      <xdr:nvPicPr>
        <xdr:cNvPr id="2" name="Picture 1">
          <a:extLst>
            <a:ext uri="{FF2B5EF4-FFF2-40B4-BE49-F238E27FC236}">
              <a16:creationId xmlns:a16="http://schemas.microsoft.com/office/drawing/2014/main" id="{1875E5D3-7CE8-40F0-B0A9-1A4D6BEB3308}"/>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59365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157</xdr:row>
      <xdr:rowOff>0</xdr:rowOff>
    </xdr:from>
    <xdr:to>
      <xdr:col>2</xdr:col>
      <xdr:colOff>2285549</xdr:colOff>
      <xdr:row>157</xdr:row>
      <xdr:rowOff>1980000</xdr:rowOff>
    </xdr:to>
    <xdr:pic>
      <xdr:nvPicPr>
        <xdr:cNvPr id="3" name="Picture 2">
          <a:extLst>
            <a:ext uri="{FF2B5EF4-FFF2-40B4-BE49-F238E27FC236}">
              <a16:creationId xmlns:a16="http://schemas.microsoft.com/office/drawing/2014/main" id="{C869B4A7-F2AC-4716-A96C-C510642BDBF6}"/>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85369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390524</xdr:colOff>
      <xdr:row>125</xdr:row>
      <xdr:rowOff>0</xdr:rowOff>
    </xdr:from>
    <xdr:to>
      <xdr:col>2</xdr:col>
      <xdr:colOff>2285549</xdr:colOff>
      <xdr:row>126</xdr:row>
      <xdr:rowOff>27375</xdr:rowOff>
    </xdr:to>
    <xdr:pic>
      <xdr:nvPicPr>
        <xdr:cNvPr id="2" name="Picture 1">
          <a:extLst>
            <a:ext uri="{FF2B5EF4-FFF2-40B4-BE49-F238E27FC236}">
              <a16:creationId xmlns:a16="http://schemas.microsoft.com/office/drawing/2014/main" id="{AFD9A51D-7477-4D16-8B8D-921D86CF06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12217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380999</xdr:colOff>
      <xdr:row>130</xdr:row>
      <xdr:rowOff>85725</xdr:rowOff>
    </xdr:from>
    <xdr:to>
      <xdr:col>2</xdr:col>
      <xdr:colOff>2276024</xdr:colOff>
      <xdr:row>130</xdr:row>
      <xdr:rowOff>2065725</xdr:rowOff>
    </xdr:to>
    <xdr:pic>
      <xdr:nvPicPr>
        <xdr:cNvPr id="3" name="Picture 2">
          <a:extLst>
            <a:ext uri="{FF2B5EF4-FFF2-40B4-BE49-F238E27FC236}">
              <a16:creationId xmlns:a16="http://schemas.microsoft.com/office/drawing/2014/main" id="{62BAC0B0-A24A-496E-A55E-CE2C68290B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0999" y="239077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28574</xdr:colOff>
      <xdr:row>109</xdr:row>
      <xdr:rowOff>161925</xdr:rowOff>
    </xdr:from>
    <xdr:to>
      <xdr:col>2</xdr:col>
      <xdr:colOff>2494124</xdr:colOff>
      <xdr:row>110</xdr:row>
      <xdr:rowOff>46425</xdr:rowOff>
    </xdr:to>
    <xdr:pic>
      <xdr:nvPicPr>
        <xdr:cNvPr id="3" name="Picture 2">
          <a:extLst>
            <a:ext uri="{FF2B5EF4-FFF2-40B4-BE49-F238E27FC236}">
              <a16:creationId xmlns:a16="http://schemas.microsoft.com/office/drawing/2014/main" id="{F106AD09-8589-4466-B50B-975BF3B7EEBB}"/>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099" y="20783550"/>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47625</xdr:colOff>
      <xdr:row>103</xdr:row>
      <xdr:rowOff>142875</xdr:rowOff>
    </xdr:from>
    <xdr:to>
      <xdr:col>2</xdr:col>
      <xdr:colOff>2513175</xdr:colOff>
      <xdr:row>105</xdr:row>
      <xdr:rowOff>8325</xdr:rowOff>
    </xdr:to>
    <xdr:pic>
      <xdr:nvPicPr>
        <xdr:cNvPr id="4" name="Picture 3">
          <a:extLst>
            <a:ext uri="{FF2B5EF4-FFF2-40B4-BE49-F238E27FC236}">
              <a16:creationId xmlns:a16="http://schemas.microsoft.com/office/drawing/2014/main" id="{6D90DBB2-440F-49E2-AFAE-09788C64A0E6}"/>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8150" y="18002250"/>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390524</xdr:colOff>
      <xdr:row>186</xdr:row>
      <xdr:rowOff>0</xdr:rowOff>
    </xdr:from>
    <xdr:to>
      <xdr:col>2</xdr:col>
      <xdr:colOff>2285549</xdr:colOff>
      <xdr:row>187</xdr:row>
      <xdr:rowOff>27375</xdr:rowOff>
    </xdr:to>
    <xdr:pic>
      <xdr:nvPicPr>
        <xdr:cNvPr id="2" name="Picture 1">
          <a:extLst>
            <a:ext uri="{FF2B5EF4-FFF2-40B4-BE49-F238E27FC236}">
              <a16:creationId xmlns:a16="http://schemas.microsoft.com/office/drawing/2014/main" id="{F4CE422A-27E0-465C-8E34-9E194C0C1498}"/>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313467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38099</xdr:colOff>
      <xdr:row>191</xdr:row>
      <xdr:rowOff>190500</xdr:rowOff>
    </xdr:from>
    <xdr:to>
      <xdr:col>2</xdr:col>
      <xdr:colOff>2323649</xdr:colOff>
      <xdr:row>192</xdr:row>
      <xdr:rowOff>75000</xdr:rowOff>
    </xdr:to>
    <xdr:pic>
      <xdr:nvPicPr>
        <xdr:cNvPr id="3" name="Picture 2">
          <a:extLst>
            <a:ext uri="{FF2B5EF4-FFF2-40B4-BE49-F238E27FC236}">
              <a16:creationId xmlns:a16="http://schemas.microsoft.com/office/drawing/2014/main" id="{3991D708-7C57-45B3-9EC3-1AE86A76E67F}"/>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4" y="341376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390524</xdr:colOff>
      <xdr:row>183</xdr:row>
      <xdr:rowOff>0</xdr:rowOff>
    </xdr:from>
    <xdr:to>
      <xdr:col>2</xdr:col>
      <xdr:colOff>2285549</xdr:colOff>
      <xdr:row>195</xdr:row>
      <xdr:rowOff>36900</xdr:rowOff>
    </xdr:to>
    <xdr:pic>
      <xdr:nvPicPr>
        <xdr:cNvPr id="2" name="Picture 1">
          <a:extLst>
            <a:ext uri="{FF2B5EF4-FFF2-40B4-BE49-F238E27FC236}">
              <a16:creationId xmlns:a16="http://schemas.microsoft.com/office/drawing/2014/main" id="{4492A814-4EE0-4B83-AC37-58AACA4EC873}"/>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335851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200024</xdr:colOff>
      <xdr:row>183</xdr:row>
      <xdr:rowOff>0</xdr:rowOff>
    </xdr:from>
    <xdr:to>
      <xdr:col>7</xdr:col>
      <xdr:colOff>150974</xdr:colOff>
      <xdr:row>195</xdr:row>
      <xdr:rowOff>137700</xdr:rowOff>
    </xdr:to>
    <xdr:pic>
      <xdr:nvPicPr>
        <xdr:cNvPr id="3" name="Picture 2">
          <a:extLst>
            <a:ext uri="{FF2B5EF4-FFF2-40B4-BE49-F238E27FC236}">
              <a16:creationId xmlns:a16="http://schemas.microsoft.com/office/drawing/2014/main" id="{89EE9073-8D63-4C88-BB11-7214C31BFB59}"/>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72074" y="35204400"/>
          <a:ext cx="3780000" cy="2080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178</xdr:row>
      <xdr:rowOff>0</xdr:rowOff>
    </xdr:from>
    <xdr:to>
      <xdr:col>2</xdr:col>
      <xdr:colOff>2285549</xdr:colOff>
      <xdr:row>179</xdr:row>
      <xdr:rowOff>27375</xdr:rowOff>
    </xdr:to>
    <xdr:pic>
      <xdr:nvPicPr>
        <xdr:cNvPr id="4" name="Picture 3">
          <a:extLst>
            <a:ext uri="{FF2B5EF4-FFF2-40B4-BE49-F238E27FC236}">
              <a16:creationId xmlns:a16="http://schemas.microsoft.com/office/drawing/2014/main" id="{4DF195FE-62C1-4551-8B30-B20A26E0113A}"/>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309848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390524</xdr:colOff>
      <xdr:row>162</xdr:row>
      <xdr:rowOff>123825</xdr:rowOff>
    </xdr:from>
    <xdr:to>
      <xdr:col>2</xdr:col>
      <xdr:colOff>2285549</xdr:colOff>
      <xdr:row>163</xdr:row>
      <xdr:rowOff>8325</xdr:rowOff>
    </xdr:to>
    <xdr:pic>
      <xdr:nvPicPr>
        <xdr:cNvPr id="2" name="Picture 1">
          <a:extLst>
            <a:ext uri="{FF2B5EF4-FFF2-40B4-BE49-F238E27FC236}">
              <a16:creationId xmlns:a16="http://schemas.microsoft.com/office/drawing/2014/main" id="{8A60FFCA-C9BE-413B-824D-3C83E58B43E4}"/>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94608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157</xdr:row>
      <xdr:rowOff>0</xdr:rowOff>
    </xdr:from>
    <xdr:to>
      <xdr:col>2</xdr:col>
      <xdr:colOff>2285549</xdr:colOff>
      <xdr:row>158</xdr:row>
      <xdr:rowOff>27375</xdr:rowOff>
    </xdr:to>
    <xdr:pic>
      <xdr:nvPicPr>
        <xdr:cNvPr id="3" name="Picture 2">
          <a:extLst>
            <a:ext uri="{FF2B5EF4-FFF2-40B4-BE49-F238E27FC236}">
              <a16:creationId xmlns:a16="http://schemas.microsoft.com/office/drawing/2014/main" id="{583459AB-2E38-486D-AC02-1FC826844682}"/>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67366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257175</xdr:colOff>
      <xdr:row>166</xdr:row>
      <xdr:rowOff>85725</xdr:rowOff>
    </xdr:from>
    <xdr:to>
      <xdr:col>2</xdr:col>
      <xdr:colOff>2152200</xdr:colOff>
      <xdr:row>178</xdr:row>
      <xdr:rowOff>122625</xdr:rowOff>
    </xdr:to>
    <xdr:pic>
      <xdr:nvPicPr>
        <xdr:cNvPr id="2" name="Picture 1">
          <a:extLst>
            <a:ext uri="{FF2B5EF4-FFF2-40B4-BE49-F238E27FC236}">
              <a16:creationId xmlns:a16="http://schemas.microsoft.com/office/drawing/2014/main" id="{9D0F00D3-C1A1-47C6-971B-97108E768113}"/>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315372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151</xdr:row>
      <xdr:rowOff>0</xdr:rowOff>
    </xdr:from>
    <xdr:to>
      <xdr:col>2</xdr:col>
      <xdr:colOff>2285549</xdr:colOff>
      <xdr:row>163</xdr:row>
      <xdr:rowOff>36900</xdr:rowOff>
    </xdr:to>
    <xdr:pic>
      <xdr:nvPicPr>
        <xdr:cNvPr id="3" name="Picture 2">
          <a:extLst>
            <a:ext uri="{FF2B5EF4-FFF2-40B4-BE49-F238E27FC236}">
              <a16:creationId xmlns:a16="http://schemas.microsoft.com/office/drawing/2014/main" id="{5C49C00A-F4AD-4C1D-8096-ADF28606F73C}"/>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90226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390524</xdr:colOff>
      <xdr:row>137</xdr:row>
      <xdr:rowOff>0</xdr:rowOff>
    </xdr:from>
    <xdr:to>
      <xdr:col>2</xdr:col>
      <xdr:colOff>2285549</xdr:colOff>
      <xdr:row>138</xdr:row>
      <xdr:rowOff>27375</xdr:rowOff>
    </xdr:to>
    <xdr:pic>
      <xdr:nvPicPr>
        <xdr:cNvPr id="2" name="Picture 1">
          <a:extLst>
            <a:ext uri="{FF2B5EF4-FFF2-40B4-BE49-F238E27FC236}">
              <a16:creationId xmlns:a16="http://schemas.microsoft.com/office/drawing/2014/main" id="{E897BB8B-1CB5-4017-9BFE-14434E9539A7}"/>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41744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142</xdr:row>
      <xdr:rowOff>0</xdr:rowOff>
    </xdr:from>
    <xdr:to>
      <xdr:col>2</xdr:col>
      <xdr:colOff>2285549</xdr:colOff>
      <xdr:row>142</xdr:row>
      <xdr:rowOff>1980000</xdr:rowOff>
    </xdr:to>
    <xdr:pic>
      <xdr:nvPicPr>
        <xdr:cNvPr id="3" name="Picture 2">
          <a:extLst>
            <a:ext uri="{FF2B5EF4-FFF2-40B4-BE49-F238E27FC236}">
              <a16:creationId xmlns:a16="http://schemas.microsoft.com/office/drawing/2014/main" id="{928C7D2C-84F7-4291-AC25-CB32CEFCC628}"/>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67747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390524</xdr:colOff>
      <xdr:row>138</xdr:row>
      <xdr:rowOff>0</xdr:rowOff>
    </xdr:from>
    <xdr:to>
      <xdr:col>2</xdr:col>
      <xdr:colOff>2285549</xdr:colOff>
      <xdr:row>139</xdr:row>
      <xdr:rowOff>27375</xdr:rowOff>
    </xdr:to>
    <xdr:pic>
      <xdr:nvPicPr>
        <xdr:cNvPr id="2" name="Picture 1">
          <a:extLst>
            <a:ext uri="{FF2B5EF4-FFF2-40B4-BE49-F238E27FC236}">
              <a16:creationId xmlns:a16="http://schemas.microsoft.com/office/drawing/2014/main" id="{D3BB73EF-7AED-4C70-A2E1-3B33C7189CA5}"/>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44697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143</xdr:row>
      <xdr:rowOff>0</xdr:rowOff>
    </xdr:from>
    <xdr:to>
      <xdr:col>2</xdr:col>
      <xdr:colOff>2285549</xdr:colOff>
      <xdr:row>143</xdr:row>
      <xdr:rowOff>1980000</xdr:rowOff>
    </xdr:to>
    <xdr:pic>
      <xdr:nvPicPr>
        <xdr:cNvPr id="3" name="Picture 2">
          <a:extLst>
            <a:ext uri="{FF2B5EF4-FFF2-40B4-BE49-F238E27FC236}">
              <a16:creationId xmlns:a16="http://schemas.microsoft.com/office/drawing/2014/main" id="{9B6E4397-6E07-42E0-B393-4631AAA190D7}"/>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70700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390524</xdr:colOff>
      <xdr:row>136</xdr:row>
      <xdr:rowOff>0</xdr:rowOff>
    </xdr:from>
    <xdr:to>
      <xdr:col>2</xdr:col>
      <xdr:colOff>2285549</xdr:colOff>
      <xdr:row>137</xdr:row>
      <xdr:rowOff>27375</xdr:rowOff>
    </xdr:to>
    <xdr:pic>
      <xdr:nvPicPr>
        <xdr:cNvPr id="2" name="Picture 1">
          <a:extLst>
            <a:ext uri="{FF2B5EF4-FFF2-40B4-BE49-F238E27FC236}">
              <a16:creationId xmlns:a16="http://schemas.microsoft.com/office/drawing/2014/main" id="{0B41BD86-E58D-4B1A-99FA-753F925B5729}"/>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38220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141</xdr:row>
      <xdr:rowOff>0</xdr:rowOff>
    </xdr:from>
    <xdr:to>
      <xdr:col>2</xdr:col>
      <xdr:colOff>2285549</xdr:colOff>
      <xdr:row>141</xdr:row>
      <xdr:rowOff>1980000</xdr:rowOff>
    </xdr:to>
    <xdr:pic>
      <xdr:nvPicPr>
        <xdr:cNvPr id="3" name="Picture 2">
          <a:extLst>
            <a:ext uri="{FF2B5EF4-FFF2-40B4-BE49-F238E27FC236}">
              <a16:creationId xmlns:a16="http://schemas.microsoft.com/office/drawing/2014/main" id="{EE621852-1A4D-4780-A306-38A9E33DFAA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64223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390524</xdr:colOff>
      <xdr:row>135</xdr:row>
      <xdr:rowOff>0</xdr:rowOff>
    </xdr:from>
    <xdr:to>
      <xdr:col>2</xdr:col>
      <xdr:colOff>2285549</xdr:colOff>
      <xdr:row>136</xdr:row>
      <xdr:rowOff>27375</xdr:rowOff>
    </xdr:to>
    <xdr:pic>
      <xdr:nvPicPr>
        <xdr:cNvPr id="2" name="Picture 1">
          <a:extLst>
            <a:ext uri="{FF2B5EF4-FFF2-40B4-BE49-F238E27FC236}">
              <a16:creationId xmlns:a16="http://schemas.microsoft.com/office/drawing/2014/main" id="{23BAD243-66A8-4386-83A1-0237E85A9B75}"/>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63937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140</xdr:row>
      <xdr:rowOff>0</xdr:rowOff>
    </xdr:from>
    <xdr:to>
      <xdr:col>2</xdr:col>
      <xdr:colOff>2285549</xdr:colOff>
      <xdr:row>140</xdr:row>
      <xdr:rowOff>1980000</xdr:rowOff>
    </xdr:to>
    <xdr:pic>
      <xdr:nvPicPr>
        <xdr:cNvPr id="3" name="Picture 2">
          <a:extLst>
            <a:ext uri="{FF2B5EF4-FFF2-40B4-BE49-F238E27FC236}">
              <a16:creationId xmlns:a16="http://schemas.microsoft.com/office/drawing/2014/main" id="{911CE0B7-9880-4901-98A0-E8F6458F3CF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89941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390524</xdr:colOff>
      <xdr:row>136</xdr:row>
      <xdr:rowOff>0</xdr:rowOff>
    </xdr:from>
    <xdr:to>
      <xdr:col>2</xdr:col>
      <xdr:colOff>2285549</xdr:colOff>
      <xdr:row>137</xdr:row>
      <xdr:rowOff>27375</xdr:rowOff>
    </xdr:to>
    <xdr:pic>
      <xdr:nvPicPr>
        <xdr:cNvPr id="2" name="Picture 1">
          <a:extLst>
            <a:ext uri="{FF2B5EF4-FFF2-40B4-BE49-F238E27FC236}">
              <a16:creationId xmlns:a16="http://schemas.microsoft.com/office/drawing/2014/main" id="{E250E3B4-4144-4291-BA29-540B00D7CBB4}"/>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43268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141</xdr:row>
      <xdr:rowOff>0</xdr:rowOff>
    </xdr:from>
    <xdr:to>
      <xdr:col>2</xdr:col>
      <xdr:colOff>2285549</xdr:colOff>
      <xdr:row>141</xdr:row>
      <xdr:rowOff>1980000</xdr:rowOff>
    </xdr:to>
    <xdr:pic>
      <xdr:nvPicPr>
        <xdr:cNvPr id="3" name="Picture 2">
          <a:extLst>
            <a:ext uri="{FF2B5EF4-FFF2-40B4-BE49-F238E27FC236}">
              <a16:creationId xmlns:a16="http://schemas.microsoft.com/office/drawing/2014/main" id="{F08A6672-CFDF-46F7-8048-46E80A726248}"/>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69271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FD45A-AF58-4F6D-92E2-925DFDE79BFA}">
  <dimension ref="A1:C31"/>
  <sheetViews>
    <sheetView tabSelected="1" zoomScale="110" zoomScaleNormal="110" workbookViewId="0">
      <pane ySplit="1" topLeftCell="A2" activePane="bottomLeft" state="frozen"/>
      <selection sqref="A1:G1"/>
      <selection pane="bottomLeft" activeCell="C15" sqref="C15"/>
    </sheetView>
  </sheetViews>
  <sheetFormatPr defaultColWidth="9.140625" defaultRowHeight="15" x14ac:dyDescent="0.25"/>
  <cols>
    <col min="1" max="1" width="6.140625" style="2" bestFit="1" customWidth="1"/>
    <col min="2" max="2" width="10.42578125" style="2" bestFit="1" customWidth="1"/>
    <col min="3" max="3" width="56.140625" style="2" bestFit="1" customWidth="1"/>
    <col min="4" max="16384" width="9.140625" style="2"/>
  </cols>
  <sheetData>
    <row r="1" spans="1:3" x14ac:dyDescent="0.25">
      <c r="A1" s="1" t="s">
        <v>924</v>
      </c>
      <c r="B1" s="1" t="s">
        <v>925</v>
      </c>
      <c r="C1" s="1" t="s">
        <v>926</v>
      </c>
    </row>
    <row r="2" spans="1:3" x14ac:dyDescent="0.25">
      <c r="A2" s="3">
        <v>1</v>
      </c>
      <c r="B2" s="4" t="s">
        <v>927</v>
      </c>
      <c r="C2" s="5" t="s">
        <v>1</v>
      </c>
    </row>
    <row r="3" spans="1:3" x14ac:dyDescent="0.25">
      <c r="A3" s="3">
        <v>2</v>
      </c>
      <c r="B3" s="4" t="s">
        <v>928</v>
      </c>
      <c r="C3" s="5" t="s">
        <v>929</v>
      </c>
    </row>
    <row r="4" spans="1:3" x14ac:dyDescent="0.25">
      <c r="A4" s="3">
        <v>3</v>
      </c>
      <c r="B4" s="4" t="s">
        <v>930</v>
      </c>
      <c r="C4" s="5" t="s">
        <v>176</v>
      </c>
    </row>
    <row r="5" spans="1:3" x14ac:dyDescent="0.25">
      <c r="A5" s="3">
        <v>4</v>
      </c>
      <c r="B5" s="4" t="s">
        <v>931</v>
      </c>
      <c r="C5" s="5" t="s">
        <v>932</v>
      </c>
    </row>
    <row r="6" spans="1:3" x14ac:dyDescent="0.25">
      <c r="A6" s="3">
        <v>5</v>
      </c>
      <c r="B6" s="4" t="s">
        <v>933</v>
      </c>
      <c r="C6" s="5" t="s">
        <v>934</v>
      </c>
    </row>
    <row r="7" spans="1:3" x14ac:dyDescent="0.25">
      <c r="A7" s="3">
        <v>6</v>
      </c>
      <c r="B7" s="4" t="s">
        <v>935</v>
      </c>
      <c r="C7" s="5" t="s">
        <v>936</v>
      </c>
    </row>
    <row r="8" spans="1:3" x14ac:dyDescent="0.25">
      <c r="A8" s="3">
        <v>7</v>
      </c>
      <c r="B8" s="4" t="s">
        <v>937</v>
      </c>
      <c r="C8" s="5" t="s">
        <v>424</v>
      </c>
    </row>
    <row r="9" spans="1:3" x14ac:dyDescent="0.25">
      <c r="A9" s="3">
        <v>8</v>
      </c>
      <c r="B9" s="4" t="s">
        <v>938</v>
      </c>
      <c r="C9" s="5" t="s">
        <v>425</v>
      </c>
    </row>
    <row r="10" spans="1:3" x14ac:dyDescent="0.25">
      <c r="A10" s="3">
        <v>9</v>
      </c>
      <c r="B10" s="4" t="s">
        <v>939</v>
      </c>
      <c r="C10" s="5" t="s">
        <v>426</v>
      </c>
    </row>
    <row r="11" spans="1:3" x14ac:dyDescent="0.25">
      <c r="A11" s="3">
        <v>10</v>
      </c>
      <c r="B11" s="4" t="s">
        <v>940</v>
      </c>
      <c r="C11" s="5" t="s">
        <v>427</v>
      </c>
    </row>
    <row r="12" spans="1:3" x14ac:dyDescent="0.25">
      <c r="A12" s="3">
        <v>11</v>
      </c>
      <c r="B12" s="4" t="s">
        <v>941</v>
      </c>
      <c r="C12" s="5" t="s">
        <v>430</v>
      </c>
    </row>
    <row r="13" spans="1:3" x14ac:dyDescent="0.25">
      <c r="A13" s="3">
        <v>12</v>
      </c>
      <c r="B13" s="4" t="s">
        <v>942</v>
      </c>
      <c r="C13" s="5" t="s">
        <v>475</v>
      </c>
    </row>
    <row r="14" spans="1:3" x14ac:dyDescent="0.25">
      <c r="A14" s="3">
        <v>13</v>
      </c>
      <c r="B14" s="4" t="s">
        <v>943</v>
      </c>
      <c r="C14" s="5" t="s">
        <v>944</v>
      </c>
    </row>
    <row r="15" spans="1:3" x14ac:dyDescent="0.25">
      <c r="A15" s="3">
        <v>14</v>
      </c>
      <c r="B15" s="4" t="s">
        <v>945</v>
      </c>
      <c r="C15" s="5" t="s">
        <v>669</v>
      </c>
    </row>
    <row r="16" spans="1:3" x14ac:dyDescent="0.25">
      <c r="A16" s="3">
        <v>15</v>
      </c>
      <c r="B16" s="4" t="s">
        <v>946</v>
      </c>
      <c r="C16" s="5" t="s">
        <v>680</v>
      </c>
    </row>
    <row r="17" spans="1:3" x14ac:dyDescent="0.25">
      <c r="A17" s="3">
        <v>16</v>
      </c>
      <c r="B17" s="4" t="s">
        <v>947</v>
      </c>
      <c r="C17" s="5" t="s">
        <v>712</v>
      </c>
    </row>
    <row r="18" spans="1:3" x14ac:dyDescent="0.25">
      <c r="A18" s="3">
        <v>17</v>
      </c>
      <c r="B18" s="4" t="s">
        <v>948</v>
      </c>
      <c r="C18" s="5" t="s">
        <v>949</v>
      </c>
    </row>
    <row r="19" spans="1:3" x14ac:dyDescent="0.25">
      <c r="A19" s="3">
        <v>18</v>
      </c>
      <c r="B19" s="4" t="s">
        <v>950</v>
      </c>
      <c r="C19" s="5" t="s">
        <v>744</v>
      </c>
    </row>
    <row r="20" spans="1:3" x14ac:dyDescent="0.25">
      <c r="A20" s="3">
        <v>19</v>
      </c>
      <c r="B20" s="4" t="s">
        <v>951</v>
      </c>
      <c r="C20" s="5" t="s">
        <v>952</v>
      </c>
    </row>
    <row r="21" spans="1:3" x14ac:dyDescent="0.25">
      <c r="A21" s="3">
        <v>20</v>
      </c>
      <c r="B21" s="4" t="s">
        <v>953</v>
      </c>
      <c r="C21" s="5" t="s">
        <v>834</v>
      </c>
    </row>
    <row r="22" spans="1:3" x14ac:dyDescent="0.25">
      <c r="A22" s="3">
        <v>21</v>
      </c>
      <c r="B22" s="4" t="s">
        <v>954</v>
      </c>
      <c r="C22" s="5" t="s">
        <v>841</v>
      </c>
    </row>
    <row r="23" spans="1:3" x14ac:dyDescent="0.25">
      <c r="A23" s="3">
        <v>22</v>
      </c>
      <c r="B23" s="4" t="s">
        <v>955</v>
      </c>
      <c r="C23" s="5" t="s">
        <v>842</v>
      </c>
    </row>
    <row r="24" spans="1:3" x14ac:dyDescent="0.25">
      <c r="A24" s="3">
        <v>23</v>
      </c>
      <c r="B24" s="4" t="s">
        <v>956</v>
      </c>
      <c r="C24" s="5" t="s">
        <v>848</v>
      </c>
    </row>
    <row r="25" spans="1:3" x14ac:dyDescent="0.25">
      <c r="A25" s="3">
        <v>24</v>
      </c>
      <c r="B25" s="4" t="s">
        <v>957</v>
      </c>
      <c r="C25" s="5" t="s">
        <v>859</v>
      </c>
    </row>
    <row r="26" spans="1:3" x14ac:dyDescent="0.25">
      <c r="A26" s="3">
        <v>25</v>
      </c>
      <c r="B26" s="4" t="s">
        <v>958</v>
      </c>
      <c r="C26" s="5" t="s">
        <v>869</v>
      </c>
    </row>
    <row r="27" spans="1:3" x14ac:dyDescent="0.25">
      <c r="A27" s="3">
        <v>26</v>
      </c>
      <c r="B27" s="4" t="s">
        <v>959</v>
      </c>
      <c r="C27" s="5" t="s">
        <v>870</v>
      </c>
    </row>
    <row r="28" spans="1:3" x14ac:dyDescent="0.25">
      <c r="A28" s="3">
        <v>27</v>
      </c>
      <c r="B28" s="4" t="s">
        <v>960</v>
      </c>
      <c r="C28" s="5" t="s">
        <v>885</v>
      </c>
    </row>
    <row r="29" spans="1:3" x14ac:dyDescent="0.25">
      <c r="A29" s="3">
        <v>28</v>
      </c>
      <c r="B29" s="6" t="s">
        <v>961</v>
      </c>
      <c r="C29" s="5" t="s">
        <v>860</v>
      </c>
    </row>
    <row r="30" spans="1:3" x14ac:dyDescent="0.25">
      <c r="A30" s="3">
        <v>29</v>
      </c>
      <c r="B30" s="6" t="s">
        <v>962</v>
      </c>
      <c r="C30" s="5" t="s">
        <v>898</v>
      </c>
    </row>
    <row r="31" spans="1:3" x14ac:dyDescent="0.25">
      <c r="A31" s="3">
        <v>30</v>
      </c>
      <c r="B31" s="6" t="s">
        <v>963</v>
      </c>
      <c r="C31" s="5" t="s">
        <v>964</v>
      </c>
    </row>
  </sheetData>
  <hyperlinks>
    <hyperlink ref="B4" location="MIDCAP!A1" display="MIDCAP" xr:uid="{E6864DE9-66A0-4E95-99FA-77C10921C7F7}"/>
    <hyperlink ref="B5" location="MULTIP!A1" display="MULTIP" xr:uid="{AE643DE3-12F9-4D4A-9E21-D081982E2B82}"/>
    <hyperlink ref="B6" location="SLTADV3!A1" display="SLTADV3" xr:uid="{452F74C8-A285-4F1C-B75E-E12AA1E3D17A}"/>
    <hyperlink ref="B7" location="SLTADV4!A1" display="SLTADV4" xr:uid="{259635FA-D8E5-4E73-9D5A-F80B0CC37EEA}"/>
    <hyperlink ref="B8" location="SLTAX3!A1" display="SLTAX3" xr:uid="{AC4D6840-245B-4A1F-8F0B-B153563AE905}"/>
    <hyperlink ref="B9" location="SLTAX4!A1" display="SLTAX4" xr:uid="{8EF5DE3E-1BB9-41A5-BF7B-99454479F2D1}"/>
    <hyperlink ref="B10" location="SLTAX5!A1" display="SLTAX5" xr:uid="{004D2903-BBEC-413A-A085-6607FB3BDBDD}"/>
    <hyperlink ref="B11" location="SLTAX6!A1" display="SLTAX6" xr:uid="{998773BD-B9BE-43B0-B860-EC31389F642D}"/>
    <hyperlink ref="B12" location="SMILE!A1" display="SMILE" xr:uid="{0AEF7777-894D-41A2-B633-F4B4CA356405}"/>
    <hyperlink ref="B13" location="SPAHF!A1" display="SPAHF" xr:uid="{74048CCB-219B-41F3-A961-270082FF15FF}"/>
    <hyperlink ref="B14" location="SPARF!A1" display="SPARF" xr:uid="{AF187B31-68BD-4918-9C95-5247C6F93BD2}"/>
    <hyperlink ref="B15" location="SPBAF!A1" display="SPBAF" xr:uid="{B9938E4D-23E4-4A8D-924B-7161D76B8D36}"/>
    <hyperlink ref="B17" location="SPESF!A1" display="SPESF" xr:uid="{8B751E4A-8F53-48D8-A95B-899C38986BE9}"/>
    <hyperlink ref="B18" location="SPFOCUS!A1" display="SPFOCUS" xr:uid="{E7333184-E527-4C6B-9940-2B26EB9D3A6F}"/>
    <hyperlink ref="B19" location="SPMUCF!A1" display="SPMUCF" xr:uid="{D2850340-5379-43D2-BDD5-78F25EFA01A2}"/>
    <hyperlink ref="B20" location="SPSN100!A1" display="SPSN100" xr:uid="{3EEC50AD-1BB4-450F-A621-277250228A45}"/>
    <hyperlink ref="B21" location="SPTAX!A1" display="SPTAX" xr:uid="{77AFB246-E395-4216-A365-79D29B013806}"/>
    <hyperlink ref="B22" location="SRURAL!A1" display="SRURAL" xr:uid="{4BAE44B1-F08A-4644-BA11-989ED4C65BD6}"/>
    <hyperlink ref="B23" location="SSFUND!A1" display="SSFUND" xr:uid="{C1E6CD7D-25D8-49C6-B606-8DFDC8378896}"/>
    <hyperlink ref="B24" location="STAX!A1" display="STAX" xr:uid="{386481D5-DC60-40C7-B8DF-3C90892711BC}"/>
    <hyperlink ref="B25" location="SUNBCF!A1" display="SUNBCF" xr:uid="{3BABC2D7-CB74-405A-8C40-124362B143B3}"/>
    <hyperlink ref="B27" location="SUNFOP!A1" display="SUNFOP" xr:uid="{8E97A72F-55BB-4A1A-BDD9-6B6336BC7D2E}"/>
    <hyperlink ref="B3" location="GLOB!A1" display="GLOB" xr:uid="{067E7E4A-6B84-4D3F-BC2D-F5C3F2F145B5}"/>
    <hyperlink ref="B26" location="SUNFCF!A1" display="SUNFCF" xr:uid="{A661CD93-961D-4AE4-AC6E-88EA1D0E009D}"/>
    <hyperlink ref="B16" location="SPDYF!A1" display="SPDYF" xr:uid="{F5FE4D46-05F3-4FE6-A013-33CDCFAC323E}"/>
    <hyperlink ref="B2" location="CAPEXG!A1" display="CAPEXG" xr:uid="{BC25C464-2450-4530-8439-EE02B77D36DA}"/>
    <hyperlink ref="B29" location="SUNCYF!A1" display="SUNCYF" xr:uid="{A85D75F6-ED6F-4CDE-80A5-20DF5EA57A30}"/>
    <hyperlink ref="B30" location="SUNMFF!A1" display="SUNMFF" xr:uid="{C08C870B-97EB-413B-89FA-0B5057C51339}"/>
    <hyperlink ref="B31" location="SUNIPA!A1" display="SUNIPA" xr:uid="{CDD5992C-F03F-407E-9334-84A9BA4097A4}"/>
    <hyperlink ref="B28" location="SUNMAF!A1" display="SUNMAF" xr:uid="{5F73A2DB-1409-4806-9CDE-697566F0072F}"/>
  </hyperlinks>
  <pageMargins left="0.7" right="0.7" top="0.75" bottom="0.75" header="0.3" footer="0.3"/>
  <headerFooter>
    <oddHeader>&amp;L&amp;"Calibri"&amp;10&amp;KFF0000 "Sensitivity: Public"&amp;1#_x000D_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B1E40-F37D-4607-96F8-3F32E812C233}">
  <sheetPr>
    <outlinePr summaryBelow="0" summaryRight="0"/>
  </sheetPr>
  <dimension ref="A1:Q143"/>
  <sheetViews>
    <sheetView showGridLines="0" workbookViewId="0">
      <selection sqref="A1:H1"/>
    </sheetView>
  </sheetViews>
  <sheetFormatPr defaultRowHeight="12.75" x14ac:dyDescent="0.2"/>
  <cols>
    <col min="1" max="1" width="5.85546875" style="36" bestFit="1" customWidth="1"/>
    <col min="2" max="2" width="22" style="36" customWidth="1"/>
    <col min="3" max="3" width="46.7109375" style="36" customWidth="1"/>
    <col min="4" max="4" width="20.5703125" style="36" customWidth="1"/>
    <col min="5" max="5" width="8.7109375" style="36" bestFit="1" customWidth="1"/>
    <col min="6" max="6" width="10.140625" style="36" bestFit="1" customWidth="1"/>
    <col min="7" max="7" width="14" style="36" bestFit="1" customWidth="1"/>
    <col min="8" max="8" width="8.42578125" style="36" bestFit="1" customWidth="1"/>
    <col min="9" max="9" width="5.7109375" style="36" bestFit="1" customWidth="1"/>
    <col min="10" max="16384" width="9.140625" style="36"/>
  </cols>
  <sheetData>
    <row r="1" spans="1:9" ht="15" x14ac:dyDescent="0.2">
      <c r="A1" s="35" t="s">
        <v>0</v>
      </c>
      <c r="B1" s="35"/>
      <c r="C1" s="35"/>
      <c r="D1" s="35"/>
      <c r="E1" s="35"/>
      <c r="F1" s="35"/>
      <c r="G1" s="35"/>
      <c r="H1" s="35"/>
      <c r="I1" s="7" t="s">
        <v>966</v>
      </c>
    </row>
    <row r="2" spans="1:9" ht="15" x14ac:dyDescent="0.2">
      <c r="A2" s="35" t="s">
        <v>426</v>
      </c>
      <c r="B2" s="35"/>
      <c r="C2" s="35"/>
      <c r="D2" s="35"/>
      <c r="E2" s="35"/>
      <c r="F2" s="35"/>
      <c r="G2" s="35"/>
      <c r="H2" s="35"/>
    </row>
    <row r="3" spans="1:9" ht="15" x14ac:dyDescent="0.2">
      <c r="A3" s="35" t="s">
        <v>979</v>
      </c>
      <c r="B3" s="35"/>
      <c r="C3" s="35"/>
      <c r="D3" s="35"/>
      <c r="E3" s="35"/>
      <c r="F3" s="35"/>
      <c r="G3" s="35"/>
      <c r="H3" s="35"/>
    </row>
    <row r="4" spans="1:9" s="39" customFormat="1" ht="30" x14ac:dyDescent="0.2">
      <c r="A4" s="37" t="s">
        <v>3</v>
      </c>
      <c r="B4" s="37" t="s">
        <v>4</v>
      </c>
      <c r="C4" s="37" t="s">
        <v>5</v>
      </c>
      <c r="D4" s="37" t="s">
        <v>6</v>
      </c>
      <c r="E4" s="37" t="s">
        <v>7</v>
      </c>
      <c r="F4" s="37" t="s">
        <v>8</v>
      </c>
      <c r="G4" s="37" t="s">
        <v>9</v>
      </c>
      <c r="H4" s="38" t="s">
        <v>965</v>
      </c>
    </row>
    <row r="5" spans="1:9" x14ac:dyDescent="0.2">
      <c r="A5" s="40"/>
      <c r="B5" s="40"/>
      <c r="C5" s="41" t="s">
        <v>10</v>
      </c>
      <c r="D5" s="40"/>
      <c r="E5" s="40"/>
      <c r="F5" s="40"/>
      <c r="G5" s="40"/>
      <c r="H5" s="42" t="s">
        <v>134</v>
      </c>
    </row>
    <row r="6" spans="1:9" x14ac:dyDescent="0.2">
      <c r="A6" s="43"/>
      <c r="B6" s="44"/>
      <c r="C6" s="44" t="s">
        <v>11</v>
      </c>
      <c r="D6" s="44"/>
      <c r="E6" s="45"/>
      <c r="F6" s="46"/>
      <c r="G6" s="47"/>
      <c r="H6" s="42" t="s">
        <v>134</v>
      </c>
    </row>
    <row r="7" spans="1:9" x14ac:dyDescent="0.2">
      <c r="A7" s="48">
        <v>1</v>
      </c>
      <c r="B7" s="49" t="s">
        <v>353</v>
      </c>
      <c r="C7" s="49" t="s">
        <v>354</v>
      </c>
      <c r="D7" s="49" t="s">
        <v>100</v>
      </c>
      <c r="E7" s="50">
        <v>28701</v>
      </c>
      <c r="F7" s="51">
        <v>192.29669999999999</v>
      </c>
      <c r="G7" s="52">
        <v>7.4352829999999995E-2</v>
      </c>
      <c r="H7" s="42" t="s">
        <v>134</v>
      </c>
    </row>
    <row r="8" spans="1:9" x14ac:dyDescent="0.2">
      <c r="A8" s="48">
        <v>2</v>
      </c>
      <c r="B8" s="49" t="s">
        <v>346</v>
      </c>
      <c r="C8" s="49" t="s">
        <v>347</v>
      </c>
      <c r="D8" s="49" t="s">
        <v>263</v>
      </c>
      <c r="E8" s="50">
        <v>8793</v>
      </c>
      <c r="F8" s="51">
        <v>127.419363</v>
      </c>
      <c r="G8" s="52">
        <v>4.9267569999999997E-2</v>
      </c>
      <c r="H8" s="42" t="s">
        <v>134</v>
      </c>
    </row>
    <row r="9" spans="1:9" x14ac:dyDescent="0.2">
      <c r="A9" s="48">
        <v>3</v>
      </c>
      <c r="B9" s="49" t="s">
        <v>77</v>
      </c>
      <c r="C9" s="49" t="s">
        <v>78</v>
      </c>
      <c r="D9" s="49" t="s">
        <v>54</v>
      </c>
      <c r="E9" s="50">
        <v>15343</v>
      </c>
      <c r="F9" s="51">
        <v>122.2606955</v>
      </c>
      <c r="G9" s="52">
        <v>4.7272929999999998E-2</v>
      </c>
      <c r="H9" s="42" t="s">
        <v>134</v>
      </c>
    </row>
    <row r="10" spans="1:9" x14ac:dyDescent="0.2">
      <c r="A10" s="48">
        <v>4</v>
      </c>
      <c r="B10" s="49" t="s">
        <v>355</v>
      </c>
      <c r="C10" s="49" t="s">
        <v>356</v>
      </c>
      <c r="D10" s="49" t="s">
        <v>34</v>
      </c>
      <c r="E10" s="50">
        <v>214459</v>
      </c>
      <c r="F10" s="51">
        <v>108.3232409</v>
      </c>
      <c r="G10" s="52">
        <v>4.1883919999999998E-2</v>
      </c>
      <c r="H10" s="42" t="s">
        <v>134</v>
      </c>
    </row>
    <row r="11" spans="1:9" x14ac:dyDescent="0.2">
      <c r="A11" s="48">
        <v>5</v>
      </c>
      <c r="B11" s="49" t="s">
        <v>357</v>
      </c>
      <c r="C11" s="49" t="s">
        <v>358</v>
      </c>
      <c r="D11" s="49" t="s">
        <v>34</v>
      </c>
      <c r="E11" s="50">
        <v>31040</v>
      </c>
      <c r="F11" s="51">
        <v>105.69119999999999</v>
      </c>
      <c r="G11" s="52">
        <v>4.0866220000000002E-2</v>
      </c>
      <c r="H11" s="42" t="s">
        <v>134</v>
      </c>
    </row>
    <row r="12" spans="1:9" x14ac:dyDescent="0.2">
      <c r="A12" s="48">
        <v>6</v>
      </c>
      <c r="B12" s="49" t="s">
        <v>365</v>
      </c>
      <c r="C12" s="49" t="s">
        <v>366</v>
      </c>
      <c r="D12" s="49" t="s">
        <v>187</v>
      </c>
      <c r="E12" s="50">
        <v>44350</v>
      </c>
      <c r="F12" s="51">
        <v>100.909555</v>
      </c>
      <c r="G12" s="52">
        <v>3.9017370000000003E-2</v>
      </c>
      <c r="H12" s="42" t="s">
        <v>134</v>
      </c>
    </row>
    <row r="13" spans="1:9" x14ac:dyDescent="0.2">
      <c r="A13" s="48">
        <v>7</v>
      </c>
      <c r="B13" s="49" t="s">
        <v>359</v>
      </c>
      <c r="C13" s="49" t="s">
        <v>360</v>
      </c>
      <c r="D13" s="49" t="s">
        <v>37</v>
      </c>
      <c r="E13" s="50">
        <v>2845</v>
      </c>
      <c r="F13" s="51">
        <v>98.656064999999998</v>
      </c>
      <c r="G13" s="52">
        <v>3.8146039999999999E-2</v>
      </c>
      <c r="H13" s="42" t="s">
        <v>134</v>
      </c>
    </row>
    <row r="14" spans="1:9" x14ac:dyDescent="0.2">
      <c r="A14" s="48">
        <v>8</v>
      </c>
      <c r="B14" s="49" t="s">
        <v>361</v>
      </c>
      <c r="C14" s="49" t="s">
        <v>362</v>
      </c>
      <c r="D14" s="49" t="s">
        <v>61</v>
      </c>
      <c r="E14" s="50">
        <v>6658</v>
      </c>
      <c r="F14" s="51">
        <v>95.275980000000004</v>
      </c>
      <c r="G14" s="52">
        <v>3.6839110000000001E-2</v>
      </c>
      <c r="H14" s="42" t="s">
        <v>134</v>
      </c>
    </row>
    <row r="15" spans="1:9" x14ac:dyDescent="0.2">
      <c r="A15" s="48">
        <v>9</v>
      </c>
      <c r="B15" s="49" t="s">
        <v>371</v>
      </c>
      <c r="C15" s="49" t="s">
        <v>372</v>
      </c>
      <c r="D15" s="49" t="s">
        <v>179</v>
      </c>
      <c r="E15" s="50">
        <v>10672</v>
      </c>
      <c r="F15" s="51">
        <v>84.527575999999996</v>
      </c>
      <c r="G15" s="52">
        <v>3.2683160000000003E-2</v>
      </c>
      <c r="H15" s="42" t="s">
        <v>134</v>
      </c>
    </row>
    <row r="16" spans="1:9" x14ac:dyDescent="0.2">
      <c r="A16" s="48">
        <v>10</v>
      </c>
      <c r="B16" s="49" t="s">
        <v>212</v>
      </c>
      <c r="C16" s="49" t="s">
        <v>213</v>
      </c>
      <c r="D16" s="49" t="s">
        <v>179</v>
      </c>
      <c r="E16" s="50">
        <v>601</v>
      </c>
      <c r="F16" s="51">
        <v>83.881569999999996</v>
      </c>
      <c r="G16" s="52">
        <v>3.2433379999999998E-2</v>
      </c>
      <c r="H16" s="42" t="s">
        <v>134</v>
      </c>
    </row>
    <row r="17" spans="1:8" ht="25.5" x14ac:dyDescent="0.2">
      <c r="A17" s="48">
        <v>11</v>
      </c>
      <c r="B17" s="49" t="s">
        <v>363</v>
      </c>
      <c r="C17" s="49" t="s">
        <v>364</v>
      </c>
      <c r="D17" s="49" t="s">
        <v>195</v>
      </c>
      <c r="E17" s="50">
        <v>1573</v>
      </c>
      <c r="F17" s="51">
        <v>75.485123999999999</v>
      </c>
      <c r="G17" s="52">
        <v>2.9186839999999999E-2</v>
      </c>
      <c r="H17" s="42" t="s">
        <v>134</v>
      </c>
    </row>
    <row r="18" spans="1:8" x14ac:dyDescent="0.2">
      <c r="A18" s="48">
        <v>12</v>
      </c>
      <c r="B18" s="49" t="s">
        <v>367</v>
      </c>
      <c r="C18" s="49" t="s">
        <v>368</v>
      </c>
      <c r="D18" s="49" t="s">
        <v>34</v>
      </c>
      <c r="E18" s="50">
        <v>141618</v>
      </c>
      <c r="F18" s="51">
        <v>73.258991399999999</v>
      </c>
      <c r="G18" s="52">
        <v>2.8326090000000002E-2</v>
      </c>
      <c r="H18" s="42" t="s">
        <v>134</v>
      </c>
    </row>
    <row r="19" spans="1:8" x14ac:dyDescent="0.2">
      <c r="A19" s="48">
        <v>13</v>
      </c>
      <c r="B19" s="49" t="s">
        <v>369</v>
      </c>
      <c r="C19" s="49" t="s">
        <v>370</v>
      </c>
      <c r="D19" s="49" t="s">
        <v>61</v>
      </c>
      <c r="E19" s="50">
        <v>39512</v>
      </c>
      <c r="F19" s="51">
        <v>67.699860799999996</v>
      </c>
      <c r="G19" s="52">
        <v>2.6176609999999999E-2</v>
      </c>
      <c r="H19" s="42" t="s">
        <v>134</v>
      </c>
    </row>
    <row r="20" spans="1:8" x14ac:dyDescent="0.2">
      <c r="A20" s="48">
        <v>14</v>
      </c>
      <c r="B20" s="49" t="s">
        <v>375</v>
      </c>
      <c r="C20" s="49" t="s">
        <v>376</v>
      </c>
      <c r="D20" s="49" t="s">
        <v>220</v>
      </c>
      <c r="E20" s="50">
        <v>43035</v>
      </c>
      <c r="F20" s="51">
        <v>64.733247000000006</v>
      </c>
      <c r="G20" s="52">
        <v>2.5029550000000001E-2</v>
      </c>
      <c r="H20" s="42" t="s">
        <v>134</v>
      </c>
    </row>
    <row r="21" spans="1:8" x14ac:dyDescent="0.2">
      <c r="A21" s="48">
        <v>15</v>
      </c>
      <c r="B21" s="49" t="s">
        <v>57</v>
      </c>
      <c r="C21" s="49" t="s">
        <v>58</v>
      </c>
      <c r="D21" s="49" t="s">
        <v>17</v>
      </c>
      <c r="E21" s="50">
        <v>6049</v>
      </c>
      <c r="F21" s="51">
        <v>63.974224</v>
      </c>
      <c r="G21" s="52">
        <v>2.4736069999999999E-2</v>
      </c>
      <c r="H21" s="42" t="s">
        <v>134</v>
      </c>
    </row>
    <row r="22" spans="1:8" ht="25.5" x14ac:dyDescent="0.2">
      <c r="A22" s="48">
        <v>16</v>
      </c>
      <c r="B22" s="49" t="s">
        <v>73</v>
      </c>
      <c r="C22" s="49" t="s">
        <v>74</v>
      </c>
      <c r="D22" s="49" t="s">
        <v>26</v>
      </c>
      <c r="E22" s="50">
        <v>1255</v>
      </c>
      <c r="F22" s="51">
        <v>63.753999999999998</v>
      </c>
      <c r="G22" s="52">
        <v>2.465092E-2</v>
      </c>
      <c r="H22" s="42" t="s">
        <v>134</v>
      </c>
    </row>
    <row r="23" spans="1:8" x14ac:dyDescent="0.2">
      <c r="A23" s="48">
        <v>17</v>
      </c>
      <c r="B23" s="49" t="s">
        <v>322</v>
      </c>
      <c r="C23" s="49" t="s">
        <v>323</v>
      </c>
      <c r="D23" s="49" t="s">
        <v>285</v>
      </c>
      <c r="E23" s="50">
        <v>26891</v>
      </c>
      <c r="F23" s="51">
        <v>61.575011799999999</v>
      </c>
      <c r="G23" s="52">
        <v>2.38084E-2</v>
      </c>
      <c r="H23" s="42" t="s">
        <v>134</v>
      </c>
    </row>
    <row r="24" spans="1:8" x14ac:dyDescent="0.2">
      <c r="A24" s="48">
        <v>18</v>
      </c>
      <c r="B24" s="49" t="s">
        <v>75</v>
      </c>
      <c r="C24" s="49" t="s">
        <v>76</v>
      </c>
      <c r="D24" s="49" t="s">
        <v>54</v>
      </c>
      <c r="E24" s="50">
        <v>1222</v>
      </c>
      <c r="F24" s="51">
        <v>60.55621</v>
      </c>
      <c r="G24" s="52">
        <v>2.341447E-2</v>
      </c>
      <c r="H24" s="42" t="s">
        <v>134</v>
      </c>
    </row>
    <row r="25" spans="1:8" x14ac:dyDescent="0.2">
      <c r="A25" s="48">
        <v>19</v>
      </c>
      <c r="B25" s="49" t="s">
        <v>377</v>
      </c>
      <c r="C25" s="49" t="s">
        <v>378</v>
      </c>
      <c r="D25" s="49" t="s">
        <v>211</v>
      </c>
      <c r="E25" s="50">
        <v>13180</v>
      </c>
      <c r="F25" s="51">
        <v>57.748170000000002</v>
      </c>
      <c r="G25" s="52">
        <v>2.232872E-2</v>
      </c>
      <c r="H25" s="42" t="s">
        <v>134</v>
      </c>
    </row>
    <row r="26" spans="1:8" ht="25.5" x14ac:dyDescent="0.2">
      <c r="A26" s="48">
        <v>20</v>
      </c>
      <c r="B26" s="49" t="s">
        <v>382</v>
      </c>
      <c r="C26" s="49" t="s">
        <v>383</v>
      </c>
      <c r="D26" s="49" t="s">
        <v>384</v>
      </c>
      <c r="E26" s="50">
        <v>19517</v>
      </c>
      <c r="F26" s="51">
        <v>54.706150999999998</v>
      </c>
      <c r="G26" s="52">
        <v>2.1152509999999999E-2</v>
      </c>
      <c r="H26" s="42" t="s">
        <v>134</v>
      </c>
    </row>
    <row r="27" spans="1:8" x14ac:dyDescent="0.2">
      <c r="A27" s="48">
        <v>21</v>
      </c>
      <c r="B27" s="49" t="s">
        <v>379</v>
      </c>
      <c r="C27" s="49" t="s">
        <v>380</v>
      </c>
      <c r="D27" s="49" t="s">
        <v>381</v>
      </c>
      <c r="E27" s="50">
        <v>5857</v>
      </c>
      <c r="F27" s="51">
        <v>53.802402000000001</v>
      </c>
      <c r="G27" s="52">
        <v>2.080307E-2</v>
      </c>
      <c r="H27" s="42" t="s">
        <v>134</v>
      </c>
    </row>
    <row r="28" spans="1:8" x14ac:dyDescent="0.2">
      <c r="A28" s="48">
        <v>22</v>
      </c>
      <c r="B28" s="49" t="s">
        <v>399</v>
      </c>
      <c r="C28" s="49" t="s">
        <v>400</v>
      </c>
      <c r="D28" s="49" t="s">
        <v>211</v>
      </c>
      <c r="E28" s="50">
        <v>15429</v>
      </c>
      <c r="F28" s="51">
        <v>51.309139500000001</v>
      </c>
      <c r="G28" s="52">
        <v>1.9839030000000001E-2</v>
      </c>
      <c r="H28" s="42" t="s">
        <v>134</v>
      </c>
    </row>
    <row r="29" spans="1:8" ht="25.5" x14ac:dyDescent="0.2">
      <c r="A29" s="48">
        <v>23</v>
      </c>
      <c r="B29" s="49" t="s">
        <v>385</v>
      </c>
      <c r="C29" s="49" t="s">
        <v>386</v>
      </c>
      <c r="D29" s="49" t="s">
        <v>195</v>
      </c>
      <c r="E29" s="50">
        <v>5139</v>
      </c>
      <c r="F29" s="51">
        <v>50.064138</v>
      </c>
      <c r="G29" s="52">
        <v>1.9357639999999999E-2</v>
      </c>
      <c r="H29" s="42" t="s">
        <v>134</v>
      </c>
    </row>
    <row r="30" spans="1:8" x14ac:dyDescent="0.2">
      <c r="A30" s="48">
        <v>24</v>
      </c>
      <c r="B30" s="49" t="s">
        <v>387</v>
      </c>
      <c r="C30" s="49" t="s">
        <v>388</v>
      </c>
      <c r="D30" s="49" t="s">
        <v>179</v>
      </c>
      <c r="E30" s="50">
        <v>3287</v>
      </c>
      <c r="F30" s="51">
        <v>44.877411000000002</v>
      </c>
      <c r="G30" s="52">
        <v>1.7352159999999998E-2</v>
      </c>
      <c r="H30" s="42" t="s">
        <v>134</v>
      </c>
    </row>
    <row r="31" spans="1:8" x14ac:dyDescent="0.2">
      <c r="A31" s="48">
        <v>25</v>
      </c>
      <c r="B31" s="49" t="s">
        <v>292</v>
      </c>
      <c r="C31" s="49" t="s">
        <v>293</v>
      </c>
      <c r="D31" s="49" t="s">
        <v>54</v>
      </c>
      <c r="E31" s="50">
        <v>3026</v>
      </c>
      <c r="F31" s="51">
        <v>40.944806</v>
      </c>
      <c r="G31" s="52">
        <v>1.583159E-2</v>
      </c>
      <c r="H31" s="42" t="s">
        <v>134</v>
      </c>
    </row>
    <row r="32" spans="1:8" x14ac:dyDescent="0.2">
      <c r="A32" s="48">
        <v>26</v>
      </c>
      <c r="B32" s="49" t="s">
        <v>389</v>
      </c>
      <c r="C32" s="49" t="s">
        <v>390</v>
      </c>
      <c r="D32" s="49" t="s">
        <v>179</v>
      </c>
      <c r="E32" s="50">
        <v>5234</v>
      </c>
      <c r="F32" s="51">
        <v>39.519317000000001</v>
      </c>
      <c r="G32" s="52">
        <v>1.5280409999999999E-2</v>
      </c>
      <c r="H32" s="42" t="s">
        <v>134</v>
      </c>
    </row>
    <row r="33" spans="1:8" x14ac:dyDescent="0.2">
      <c r="A33" s="48">
        <v>27</v>
      </c>
      <c r="B33" s="49" t="s">
        <v>393</v>
      </c>
      <c r="C33" s="49" t="s">
        <v>394</v>
      </c>
      <c r="D33" s="49" t="s">
        <v>54</v>
      </c>
      <c r="E33" s="50">
        <v>11627</v>
      </c>
      <c r="F33" s="51">
        <v>39.281819499999997</v>
      </c>
      <c r="G33" s="52">
        <v>1.518858E-2</v>
      </c>
      <c r="H33" s="42" t="s">
        <v>134</v>
      </c>
    </row>
    <row r="34" spans="1:8" x14ac:dyDescent="0.2">
      <c r="A34" s="48">
        <v>28</v>
      </c>
      <c r="B34" s="49" t="s">
        <v>397</v>
      </c>
      <c r="C34" s="49" t="s">
        <v>398</v>
      </c>
      <c r="D34" s="49" t="s">
        <v>220</v>
      </c>
      <c r="E34" s="50">
        <v>8090</v>
      </c>
      <c r="F34" s="51">
        <v>38.937170000000002</v>
      </c>
      <c r="G34" s="52">
        <v>1.5055320000000001E-2</v>
      </c>
      <c r="H34" s="42" t="s">
        <v>134</v>
      </c>
    </row>
    <row r="35" spans="1:8" x14ac:dyDescent="0.2">
      <c r="A35" s="48">
        <v>29</v>
      </c>
      <c r="B35" s="49" t="s">
        <v>395</v>
      </c>
      <c r="C35" s="49" t="s">
        <v>396</v>
      </c>
      <c r="D35" s="49" t="s">
        <v>227</v>
      </c>
      <c r="E35" s="50">
        <v>10247</v>
      </c>
      <c r="F35" s="51">
        <v>37.140251499999998</v>
      </c>
      <c r="G35" s="52">
        <v>1.436053E-2</v>
      </c>
      <c r="H35" s="42" t="s">
        <v>134</v>
      </c>
    </row>
    <row r="36" spans="1:8" x14ac:dyDescent="0.2">
      <c r="A36" s="48">
        <v>30</v>
      </c>
      <c r="B36" s="49" t="s">
        <v>391</v>
      </c>
      <c r="C36" s="49" t="s">
        <v>392</v>
      </c>
      <c r="D36" s="49" t="s">
        <v>110</v>
      </c>
      <c r="E36" s="50">
        <v>5587</v>
      </c>
      <c r="F36" s="51">
        <v>36.357402499999999</v>
      </c>
      <c r="G36" s="52">
        <v>1.405784E-2</v>
      </c>
      <c r="H36" s="42" t="s">
        <v>134</v>
      </c>
    </row>
    <row r="37" spans="1:8" x14ac:dyDescent="0.2">
      <c r="A37" s="48">
        <v>31</v>
      </c>
      <c r="B37" s="49" t="s">
        <v>401</v>
      </c>
      <c r="C37" s="49" t="s">
        <v>402</v>
      </c>
      <c r="D37" s="49" t="s">
        <v>54</v>
      </c>
      <c r="E37" s="50">
        <v>8418</v>
      </c>
      <c r="F37" s="51">
        <v>32.649213000000003</v>
      </c>
      <c r="G37" s="52">
        <v>1.262404E-2</v>
      </c>
      <c r="H37" s="42" t="s">
        <v>134</v>
      </c>
    </row>
    <row r="38" spans="1:8" x14ac:dyDescent="0.2">
      <c r="A38" s="48">
        <v>32</v>
      </c>
      <c r="B38" s="49" t="s">
        <v>59</v>
      </c>
      <c r="C38" s="49" t="s">
        <v>60</v>
      </c>
      <c r="D38" s="49" t="s">
        <v>61</v>
      </c>
      <c r="E38" s="50">
        <v>482</v>
      </c>
      <c r="F38" s="51">
        <v>31.566179999999999</v>
      </c>
      <c r="G38" s="52">
        <v>1.2205280000000001E-2</v>
      </c>
      <c r="H38" s="42" t="s">
        <v>134</v>
      </c>
    </row>
    <row r="39" spans="1:8" ht="25.5" x14ac:dyDescent="0.2">
      <c r="A39" s="48">
        <v>33</v>
      </c>
      <c r="B39" s="49" t="s">
        <v>405</v>
      </c>
      <c r="C39" s="49" t="s">
        <v>406</v>
      </c>
      <c r="D39" s="49" t="s">
        <v>280</v>
      </c>
      <c r="E39" s="50">
        <v>2792</v>
      </c>
      <c r="F39" s="51">
        <v>31.047039999999999</v>
      </c>
      <c r="G39" s="52">
        <v>1.2004549999999999E-2</v>
      </c>
      <c r="H39" s="42" t="s">
        <v>134</v>
      </c>
    </row>
    <row r="40" spans="1:8" x14ac:dyDescent="0.2">
      <c r="A40" s="48">
        <v>34</v>
      </c>
      <c r="B40" s="49" t="s">
        <v>409</v>
      </c>
      <c r="C40" s="49" t="s">
        <v>410</v>
      </c>
      <c r="D40" s="49" t="s">
        <v>179</v>
      </c>
      <c r="E40" s="50">
        <v>2290</v>
      </c>
      <c r="F40" s="51">
        <v>24.686199999999999</v>
      </c>
      <c r="G40" s="52">
        <v>9.5450900000000009E-3</v>
      </c>
      <c r="H40" s="42" t="s">
        <v>134</v>
      </c>
    </row>
    <row r="41" spans="1:8" x14ac:dyDescent="0.2">
      <c r="A41" s="48">
        <v>35</v>
      </c>
      <c r="B41" s="49" t="s">
        <v>407</v>
      </c>
      <c r="C41" s="49" t="s">
        <v>408</v>
      </c>
      <c r="D41" s="49" t="s">
        <v>263</v>
      </c>
      <c r="E41" s="50">
        <v>10471</v>
      </c>
      <c r="F41" s="51">
        <v>24.475962500000001</v>
      </c>
      <c r="G41" s="52">
        <v>9.4637999999999996E-3</v>
      </c>
      <c r="H41" s="42" t="s">
        <v>134</v>
      </c>
    </row>
    <row r="42" spans="1:8" x14ac:dyDescent="0.2">
      <c r="A42" s="48">
        <v>36</v>
      </c>
      <c r="B42" s="49" t="s">
        <v>411</v>
      </c>
      <c r="C42" s="49" t="s">
        <v>412</v>
      </c>
      <c r="D42" s="49" t="s">
        <v>413</v>
      </c>
      <c r="E42" s="50">
        <v>2774</v>
      </c>
      <c r="F42" s="51">
        <v>23.630319</v>
      </c>
      <c r="G42" s="52">
        <v>9.1368200000000004E-3</v>
      </c>
      <c r="H42" s="42" t="s">
        <v>134</v>
      </c>
    </row>
    <row r="43" spans="1:8" x14ac:dyDescent="0.2">
      <c r="A43" s="48">
        <v>37</v>
      </c>
      <c r="B43" s="49" t="s">
        <v>414</v>
      </c>
      <c r="C43" s="49" t="s">
        <v>415</v>
      </c>
      <c r="D43" s="49" t="s">
        <v>54</v>
      </c>
      <c r="E43" s="50">
        <v>2609</v>
      </c>
      <c r="F43" s="51">
        <v>23.324459999999998</v>
      </c>
      <c r="G43" s="52">
        <v>9.0185600000000001E-3</v>
      </c>
      <c r="H43" s="42" t="s">
        <v>134</v>
      </c>
    </row>
    <row r="44" spans="1:8" x14ac:dyDescent="0.2">
      <c r="A44" s="48">
        <v>38</v>
      </c>
      <c r="B44" s="49" t="s">
        <v>416</v>
      </c>
      <c r="C44" s="49" t="s">
        <v>417</v>
      </c>
      <c r="D44" s="49" t="s">
        <v>418</v>
      </c>
      <c r="E44" s="50">
        <v>2982</v>
      </c>
      <c r="F44" s="51">
        <v>23.125409999999999</v>
      </c>
      <c r="G44" s="52">
        <v>8.9415999999999992E-3</v>
      </c>
      <c r="H44" s="42" t="s">
        <v>134</v>
      </c>
    </row>
    <row r="45" spans="1:8" x14ac:dyDescent="0.2">
      <c r="A45" s="48">
        <v>39</v>
      </c>
      <c r="B45" s="49" t="s">
        <v>403</v>
      </c>
      <c r="C45" s="49" t="s">
        <v>404</v>
      </c>
      <c r="D45" s="49" t="s">
        <v>61</v>
      </c>
      <c r="E45" s="50">
        <v>3000</v>
      </c>
      <c r="F45" s="51">
        <v>21.045000000000002</v>
      </c>
      <c r="G45" s="52">
        <v>8.1371900000000007E-3</v>
      </c>
      <c r="H45" s="42" t="s">
        <v>134</v>
      </c>
    </row>
    <row r="46" spans="1:8" x14ac:dyDescent="0.2">
      <c r="A46" s="48">
        <v>40</v>
      </c>
      <c r="B46" s="49" t="s">
        <v>419</v>
      </c>
      <c r="C46" s="49" t="s">
        <v>420</v>
      </c>
      <c r="D46" s="49" t="s">
        <v>61</v>
      </c>
      <c r="E46" s="50">
        <v>3212</v>
      </c>
      <c r="F46" s="51">
        <v>18.984525999999999</v>
      </c>
      <c r="G46" s="52">
        <v>7.3404999999999998E-3</v>
      </c>
      <c r="H46" s="42" t="s">
        <v>134</v>
      </c>
    </row>
    <row r="47" spans="1:8" x14ac:dyDescent="0.2">
      <c r="A47" s="53"/>
      <c r="B47" s="53"/>
      <c r="C47" s="54" t="s">
        <v>133</v>
      </c>
      <c r="D47" s="53"/>
      <c r="E47" s="53" t="s">
        <v>134</v>
      </c>
      <c r="F47" s="55">
        <v>2449.5011029000002</v>
      </c>
      <c r="G47" s="56">
        <v>0.94711630999999996</v>
      </c>
      <c r="H47" s="42" t="s">
        <v>134</v>
      </c>
    </row>
    <row r="48" spans="1:8" x14ac:dyDescent="0.2">
      <c r="A48" s="53"/>
      <c r="B48" s="53"/>
      <c r="C48" s="57"/>
      <c r="D48" s="53"/>
      <c r="E48" s="53"/>
      <c r="F48" s="58"/>
      <c r="G48" s="58"/>
      <c r="H48" s="42" t="s">
        <v>134</v>
      </c>
    </row>
    <row r="49" spans="1:8" x14ac:dyDescent="0.2">
      <c r="A49" s="53"/>
      <c r="B49" s="53"/>
      <c r="C49" s="54" t="s">
        <v>135</v>
      </c>
      <c r="D49" s="53"/>
      <c r="E49" s="53"/>
      <c r="F49" s="53"/>
      <c r="G49" s="53"/>
      <c r="H49" s="42" t="s">
        <v>134</v>
      </c>
    </row>
    <row r="50" spans="1:8" x14ac:dyDescent="0.2">
      <c r="A50" s="53"/>
      <c r="B50" s="53"/>
      <c r="C50" s="54" t="s">
        <v>133</v>
      </c>
      <c r="D50" s="53"/>
      <c r="E50" s="53" t="s">
        <v>134</v>
      </c>
      <c r="F50" s="59" t="s">
        <v>136</v>
      </c>
      <c r="G50" s="56">
        <v>0</v>
      </c>
      <c r="H50" s="42" t="s">
        <v>134</v>
      </c>
    </row>
    <row r="51" spans="1:8" x14ac:dyDescent="0.2">
      <c r="A51" s="53"/>
      <c r="B51" s="53"/>
      <c r="C51" s="57"/>
      <c r="D51" s="53"/>
      <c r="E51" s="53"/>
      <c r="F51" s="58"/>
      <c r="G51" s="58"/>
      <c r="H51" s="42" t="s">
        <v>134</v>
      </c>
    </row>
    <row r="52" spans="1:8" x14ac:dyDescent="0.2">
      <c r="A52" s="53"/>
      <c r="B52" s="53"/>
      <c r="C52" s="54" t="s">
        <v>137</v>
      </c>
      <c r="D52" s="53"/>
      <c r="E52" s="53"/>
      <c r="F52" s="53"/>
      <c r="G52" s="53"/>
      <c r="H52" s="42" t="s">
        <v>134</v>
      </c>
    </row>
    <row r="53" spans="1:8" x14ac:dyDescent="0.2">
      <c r="A53" s="53"/>
      <c r="B53" s="53"/>
      <c r="C53" s="54" t="s">
        <v>133</v>
      </c>
      <c r="D53" s="53"/>
      <c r="E53" s="53" t="s">
        <v>134</v>
      </c>
      <c r="F53" s="59" t="s">
        <v>136</v>
      </c>
      <c r="G53" s="56">
        <v>0</v>
      </c>
      <c r="H53" s="42" t="s">
        <v>134</v>
      </c>
    </row>
    <row r="54" spans="1:8" x14ac:dyDescent="0.2">
      <c r="A54" s="53"/>
      <c r="B54" s="53"/>
      <c r="C54" s="57"/>
      <c r="D54" s="53"/>
      <c r="E54" s="53"/>
      <c r="F54" s="58"/>
      <c r="G54" s="58"/>
      <c r="H54" s="42" t="s">
        <v>134</v>
      </c>
    </row>
    <row r="55" spans="1:8" x14ac:dyDescent="0.2">
      <c r="A55" s="53"/>
      <c r="B55" s="53"/>
      <c r="C55" s="54" t="s">
        <v>138</v>
      </c>
      <c r="D55" s="53"/>
      <c r="E55" s="53"/>
      <c r="F55" s="53"/>
      <c r="G55" s="53"/>
      <c r="H55" s="42" t="s">
        <v>134</v>
      </c>
    </row>
    <row r="56" spans="1:8" x14ac:dyDescent="0.2">
      <c r="A56" s="53"/>
      <c r="B56" s="53"/>
      <c r="C56" s="54" t="s">
        <v>133</v>
      </c>
      <c r="D56" s="53"/>
      <c r="E56" s="53" t="s">
        <v>134</v>
      </c>
      <c r="F56" s="59" t="s">
        <v>136</v>
      </c>
      <c r="G56" s="56">
        <v>0</v>
      </c>
      <c r="H56" s="42" t="s">
        <v>134</v>
      </c>
    </row>
    <row r="57" spans="1:8" x14ac:dyDescent="0.2">
      <c r="A57" s="53"/>
      <c r="B57" s="53"/>
      <c r="C57" s="57"/>
      <c r="D57" s="53"/>
      <c r="E57" s="53"/>
      <c r="F57" s="58"/>
      <c r="G57" s="58"/>
      <c r="H57" s="42" t="s">
        <v>134</v>
      </c>
    </row>
    <row r="58" spans="1:8" x14ac:dyDescent="0.2">
      <c r="A58" s="53"/>
      <c r="B58" s="53"/>
      <c r="C58" s="54" t="s">
        <v>139</v>
      </c>
      <c r="D58" s="53"/>
      <c r="E58" s="53"/>
      <c r="F58" s="58"/>
      <c r="G58" s="58"/>
      <c r="H58" s="42" t="s">
        <v>134</v>
      </c>
    </row>
    <row r="59" spans="1:8" x14ac:dyDescent="0.2">
      <c r="A59" s="53"/>
      <c r="B59" s="53"/>
      <c r="C59" s="54" t="s">
        <v>133</v>
      </c>
      <c r="D59" s="53"/>
      <c r="E59" s="53" t="s">
        <v>134</v>
      </c>
      <c r="F59" s="59" t="s">
        <v>136</v>
      </c>
      <c r="G59" s="56">
        <v>0</v>
      </c>
      <c r="H59" s="42" t="s">
        <v>134</v>
      </c>
    </row>
    <row r="60" spans="1:8" x14ac:dyDescent="0.2">
      <c r="A60" s="53"/>
      <c r="B60" s="53"/>
      <c r="C60" s="57"/>
      <c r="D60" s="53"/>
      <c r="E60" s="53"/>
      <c r="F60" s="58"/>
      <c r="G60" s="58"/>
      <c r="H60" s="42" t="s">
        <v>134</v>
      </c>
    </row>
    <row r="61" spans="1:8" x14ac:dyDescent="0.2">
      <c r="A61" s="53"/>
      <c r="B61" s="53"/>
      <c r="C61" s="54" t="s">
        <v>140</v>
      </c>
      <c r="D61" s="53"/>
      <c r="E61" s="53"/>
      <c r="F61" s="58"/>
      <c r="G61" s="58"/>
      <c r="H61" s="42" t="s">
        <v>134</v>
      </c>
    </row>
    <row r="62" spans="1:8" x14ac:dyDescent="0.2">
      <c r="A62" s="53"/>
      <c r="B62" s="53"/>
      <c r="C62" s="54" t="s">
        <v>133</v>
      </c>
      <c r="D62" s="53"/>
      <c r="E62" s="53" t="s">
        <v>134</v>
      </c>
      <c r="F62" s="59" t="s">
        <v>136</v>
      </c>
      <c r="G62" s="56">
        <v>0</v>
      </c>
      <c r="H62" s="42" t="s">
        <v>134</v>
      </c>
    </row>
    <row r="63" spans="1:8" x14ac:dyDescent="0.2">
      <c r="A63" s="53"/>
      <c r="B63" s="53"/>
      <c r="C63" s="57"/>
      <c r="D63" s="53"/>
      <c r="E63" s="53"/>
      <c r="F63" s="58"/>
      <c r="G63" s="58"/>
      <c r="H63" s="42" t="s">
        <v>134</v>
      </c>
    </row>
    <row r="64" spans="1:8" x14ac:dyDescent="0.2">
      <c r="A64" s="53"/>
      <c r="B64" s="53"/>
      <c r="C64" s="54" t="s">
        <v>141</v>
      </c>
      <c r="D64" s="53"/>
      <c r="E64" s="53"/>
      <c r="F64" s="55">
        <v>2449.5011029000002</v>
      </c>
      <c r="G64" s="56">
        <v>0.94711630999999996</v>
      </c>
      <c r="H64" s="42" t="s">
        <v>134</v>
      </c>
    </row>
    <row r="65" spans="1:8" x14ac:dyDescent="0.2">
      <c r="A65" s="53"/>
      <c r="B65" s="53"/>
      <c r="C65" s="57"/>
      <c r="D65" s="53"/>
      <c r="E65" s="53"/>
      <c r="F65" s="58"/>
      <c r="G65" s="58"/>
      <c r="H65" s="42" t="s">
        <v>134</v>
      </c>
    </row>
    <row r="66" spans="1:8" x14ac:dyDescent="0.2">
      <c r="A66" s="53"/>
      <c r="B66" s="53"/>
      <c r="C66" s="54" t="s">
        <v>142</v>
      </c>
      <c r="D66" s="53"/>
      <c r="E66" s="53"/>
      <c r="F66" s="58"/>
      <c r="G66" s="58"/>
      <c r="H66" s="42" t="s">
        <v>134</v>
      </c>
    </row>
    <row r="67" spans="1:8" x14ac:dyDescent="0.2">
      <c r="A67" s="53"/>
      <c r="B67" s="53"/>
      <c r="C67" s="54" t="s">
        <v>11</v>
      </c>
      <c r="D67" s="53"/>
      <c r="E67" s="53"/>
      <c r="F67" s="58"/>
      <c r="G67" s="58"/>
      <c r="H67" s="42" t="s">
        <v>134</v>
      </c>
    </row>
    <row r="68" spans="1:8" x14ac:dyDescent="0.2">
      <c r="A68" s="53"/>
      <c r="B68" s="53"/>
      <c r="C68" s="54" t="s">
        <v>133</v>
      </c>
      <c r="D68" s="53"/>
      <c r="E68" s="53" t="s">
        <v>134</v>
      </c>
      <c r="F68" s="59" t="s">
        <v>136</v>
      </c>
      <c r="G68" s="56">
        <v>0</v>
      </c>
      <c r="H68" s="42" t="s">
        <v>134</v>
      </c>
    </row>
    <row r="69" spans="1:8" x14ac:dyDescent="0.2">
      <c r="A69" s="53"/>
      <c r="B69" s="53"/>
      <c r="C69" s="57"/>
      <c r="D69" s="53"/>
      <c r="E69" s="53"/>
      <c r="F69" s="58"/>
      <c r="G69" s="58"/>
      <c r="H69" s="42" t="s">
        <v>134</v>
      </c>
    </row>
    <row r="70" spans="1:8" x14ac:dyDescent="0.2">
      <c r="A70" s="53"/>
      <c r="B70" s="53"/>
      <c r="C70" s="54" t="s">
        <v>143</v>
      </c>
      <c r="D70" s="53"/>
      <c r="E70" s="53"/>
      <c r="F70" s="53"/>
      <c r="G70" s="53"/>
      <c r="H70" s="42" t="s">
        <v>134</v>
      </c>
    </row>
    <row r="71" spans="1:8" x14ac:dyDescent="0.2">
      <c r="A71" s="53"/>
      <c r="B71" s="53"/>
      <c r="C71" s="54" t="s">
        <v>133</v>
      </c>
      <c r="D71" s="53"/>
      <c r="E71" s="53" t="s">
        <v>134</v>
      </c>
      <c r="F71" s="59" t="s">
        <v>136</v>
      </c>
      <c r="G71" s="56">
        <v>0</v>
      </c>
      <c r="H71" s="42" t="s">
        <v>134</v>
      </c>
    </row>
    <row r="72" spans="1:8" x14ac:dyDescent="0.2">
      <c r="A72" s="53"/>
      <c r="B72" s="53"/>
      <c r="C72" s="57"/>
      <c r="D72" s="53"/>
      <c r="E72" s="53"/>
      <c r="F72" s="58"/>
      <c r="G72" s="58"/>
      <c r="H72" s="42" t="s">
        <v>134</v>
      </c>
    </row>
    <row r="73" spans="1:8" x14ac:dyDescent="0.2">
      <c r="A73" s="53"/>
      <c r="B73" s="53"/>
      <c r="C73" s="54" t="s">
        <v>144</v>
      </c>
      <c r="D73" s="53"/>
      <c r="E73" s="53"/>
      <c r="F73" s="53"/>
      <c r="G73" s="53"/>
      <c r="H73" s="42" t="s">
        <v>134</v>
      </c>
    </row>
    <row r="74" spans="1:8" x14ac:dyDescent="0.2">
      <c r="A74" s="53"/>
      <c r="B74" s="53"/>
      <c r="C74" s="54" t="s">
        <v>133</v>
      </c>
      <c r="D74" s="53"/>
      <c r="E74" s="53" t="s">
        <v>134</v>
      </c>
      <c r="F74" s="59" t="s">
        <v>136</v>
      </c>
      <c r="G74" s="56">
        <v>0</v>
      </c>
      <c r="H74" s="42" t="s">
        <v>134</v>
      </c>
    </row>
    <row r="75" spans="1:8" x14ac:dyDescent="0.2">
      <c r="A75" s="53"/>
      <c r="B75" s="53"/>
      <c r="C75" s="57"/>
      <c r="D75" s="53"/>
      <c r="E75" s="53"/>
      <c r="F75" s="58"/>
      <c r="G75" s="58"/>
      <c r="H75" s="42" t="s">
        <v>134</v>
      </c>
    </row>
    <row r="76" spans="1:8" x14ac:dyDescent="0.2">
      <c r="A76" s="53"/>
      <c r="B76" s="53"/>
      <c r="C76" s="54" t="s">
        <v>145</v>
      </c>
      <c r="D76" s="53"/>
      <c r="E76" s="53"/>
      <c r="F76" s="58"/>
      <c r="G76" s="58"/>
      <c r="H76" s="42" t="s">
        <v>134</v>
      </c>
    </row>
    <row r="77" spans="1:8" x14ac:dyDescent="0.2">
      <c r="A77" s="53"/>
      <c r="B77" s="53"/>
      <c r="C77" s="54" t="s">
        <v>133</v>
      </c>
      <c r="D77" s="53"/>
      <c r="E77" s="53" t="s">
        <v>134</v>
      </c>
      <c r="F77" s="59" t="s">
        <v>136</v>
      </c>
      <c r="G77" s="56">
        <v>0</v>
      </c>
      <c r="H77" s="42" t="s">
        <v>134</v>
      </c>
    </row>
    <row r="78" spans="1:8" x14ac:dyDescent="0.2">
      <c r="A78" s="53"/>
      <c r="B78" s="53"/>
      <c r="C78" s="57"/>
      <c r="D78" s="53"/>
      <c r="E78" s="53"/>
      <c r="F78" s="58"/>
      <c r="G78" s="58"/>
      <c r="H78" s="42" t="s">
        <v>134</v>
      </c>
    </row>
    <row r="79" spans="1:8" x14ac:dyDescent="0.2">
      <c r="A79" s="53"/>
      <c r="B79" s="53"/>
      <c r="C79" s="54" t="s">
        <v>146</v>
      </c>
      <c r="D79" s="53"/>
      <c r="E79" s="53"/>
      <c r="F79" s="55">
        <v>0</v>
      </c>
      <c r="G79" s="56">
        <v>0</v>
      </c>
      <c r="H79" s="42" t="s">
        <v>134</v>
      </c>
    </row>
    <row r="80" spans="1:8" x14ac:dyDescent="0.2">
      <c r="A80" s="53"/>
      <c r="B80" s="53"/>
      <c r="C80" s="57"/>
      <c r="D80" s="53"/>
      <c r="E80" s="53"/>
      <c r="F80" s="58"/>
      <c r="G80" s="58"/>
      <c r="H80" s="42" t="s">
        <v>134</v>
      </c>
    </row>
    <row r="81" spans="1:8" x14ac:dyDescent="0.2">
      <c r="A81" s="53"/>
      <c r="B81" s="53"/>
      <c r="C81" s="54" t="s">
        <v>147</v>
      </c>
      <c r="D81" s="53"/>
      <c r="E81" s="53"/>
      <c r="F81" s="58"/>
      <c r="G81" s="58"/>
      <c r="H81" s="42" t="s">
        <v>134</v>
      </c>
    </row>
    <row r="82" spans="1:8" x14ac:dyDescent="0.2">
      <c r="A82" s="53"/>
      <c r="B82" s="53"/>
      <c r="C82" s="54" t="s">
        <v>148</v>
      </c>
      <c r="D82" s="53"/>
      <c r="E82" s="53"/>
      <c r="F82" s="58"/>
      <c r="G82" s="58"/>
      <c r="H82" s="42" t="s">
        <v>134</v>
      </c>
    </row>
    <row r="83" spans="1:8" x14ac:dyDescent="0.2">
      <c r="A83" s="53"/>
      <c r="B83" s="53"/>
      <c r="C83" s="54" t="s">
        <v>133</v>
      </c>
      <c r="D83" s="53"/>
      <c r="E83" s="53" t="s">
        <v>134</v>
      </c>
      <c r="F83" s="59" t="s">
        <v>136</v>
      </c>
      <c r="G83" s="56">
        <v>0</v>
      </c>
      <c r="H83" s="42" t="s">
        <v>134</v>
      </c>
    </row>
    <row r="84" spans="1:8" x14ac:dyDescent="0.2">
      <c r="A84" s="53"/>
      <c r="B84" s="53"/>
      <c r="C84" s="57"/>
      <c r="D84" s="53"/>
      <c r="E84" s="53"/>
      <c r="F84" s="58"/>
      <c r="G84" s="58"/>
      <c r="H84" s="42" t="s">
        <v>134</v>
      </c>
    </row>
    <row r="85" spans="1:8" x14ac:dyDescent="0.2">
      <c r="A85" s="53"/>
      <c r="B85" s="53"/>
      <c r="C85" s="54" t="s">
        <v>149</v>
      </c>
      <c r="D85" s="53"/>
      <c r="E85" s="53"/>
      <c r="F85" s="58"/>
      <c r="G85" s="58"/>
      <c r="H85" s="42" t="s">
        <v>134</v>
      </c>
    </row>
    <row r="86" spans="1:8" x14ac:dyDescent="0.2">
      <c r="A86" s="53"/>
      <c r="B86" s="53"/>
      <c r="C86" s="54" t="s">
        <v>133</v>
      </c>
      <c r="D86" s="53"/>
      <c r="E86" s="53" t="s">
        <v>134</v>
      </c>
      <c r="F86" s="59" t="s">
        <v>136</v>
      </c>
      <c r="G86" s="56">
        <v>0</v>
      </c>
      <c r="H86" s="42" t="s">
        <v>134</v>
      </c>
    </row>
    <row r="87" spans="1:8" x14ac:dyDescent="0.2">
      <c r="A87" s="53"/>
      <c r="B87" s="53"/>
      <c r="C87" s="57"/>
      <c r="D87" s="53"/>
      <c r="E87" s="53"/>
      <c r="F87" s="58"/>
      <c r="G87" s="58"/>
      <c r="H87" s="42" t="s">
        <v>134</v>
      </c>
    </row>
    <row r="88" spans="1:8" x14ac:dyDescent="0.2">
      <c r="A88" s="53"/>
      <c r="B88" s="53"/>
      <c r="C88" s="54" t="s">
        <v>150</v>
      </c>
      <c r="D88" s="53"/>
      <c r="E88" s="53"/>
      <c r="F88" s="58"/>
      <c r="G88" s="58"/>
      <c r="H88" s="42" t="s">
        <v>134</v>
      </c>
    </row>
    <row r="89" spans="1:8" x14ac:dyDescent="0.2">
      <c r="A89" s="53"/>
      <c r="B89" s="53"/>
      <c r="C89" s="54" t="s">
        <v>133</v>
      </c>
      <c r="D89" s="53"/>
      <c r="E89" s="53" t="s">
        <v>134</v>
      </c>
      <c r="F89" s="59" t="s">
        <v>136</v>
      </c>
      <c r="G89" s="56">
        <v>0</v>
      </c>
      <c r="H89" s="42" t="s">
        <v>134</v>
      </c>
    </row>
    <row r="90" spans="1:8" x14ac:dyDescent="0.2">
      <c r="A90" s="53"/>
      <c r="B90" s="53"/>
      <c r="C90" s="57"/>
      <c r="D90" s="53"/>
      <c r="E90" s="53"/>
      <c r="F90" s="58"/>
      <c r="G90" s="58"/>
      <c r="H90" s="42" t="s">
        <v>134</v>
      </c>
    </row>
    <row r="91" spans="1:8" x14ac:dyDescent="0.2">
      <c r="A91" s="53"/>
      <c r="B91" s="53"/>
      <c r="C91" s="54" t="s">
        <v>151</v>
      </c>
      <c r="D91" s="53"/>
      <c r="E91" s="53"/>
      <c r="F91" s="58"/>
      <c r="G91" s="58"/>
      <c r="H91" s="42" t="s">
        <v>134</v>
      </c>
    </row>
    <row r="92" spans="1:8" x14ac:dyDescent="0.2">
      <c r="A92" s="48">
        <v>1</v>
      </c>
      <c r="B92" s="49"/>
      <c r="C92" s="49" t="s">
        <v>152</v>
      </c>
      <c r="D92" s="49"/>
      <c r="E92" s="60"/>
      <c r="F92" s="51">
        <v>137.806062099</v>
      </c>
      <c r="G92" s="52">
        <v>5.3283650000000002E-2</v>
      </c>
      <c r="H92" s="42">
        <v>6.61</v>
      </c>
    </row>
    <row r="93" spans="1:8" x14ac:dyDescent="0.2">
      <c r="A93" s="53"/>
      <c r="B93" s="53"/>
      <c r="C93" s="54" t="s">
        <v>133</v>
      </c>
      <c r="D93" s="53"/>
      <c r="E93" s="53" t="s">
        <v>134</v>
      </c>
      <c r="F93" s="55">
        <v>137.806062099</v>
      </c>
      <c r="G93" s="56">
        <v>5.3283650000000002E-2</v>
      </c>
      <c r="H93" s="42" t="s">
        <v>134</v>
      </c>
    </row>
    <row r="94" spans="1:8" x14ac:dyDescent="0.2">
      <c r="A94" s="53"/>
      <c r="B94" s="53"/>
      <c r="C94" s="57"/>
      <c r="D94" s="53"/>
      <c r="E94" s="53"/>
      <c r="F94" s="58"/>
      <c r="G94" s="58"/>
      <c r="H94" s="42" t="s">
        <v>134</v>
      </c>
    </row>
    <row r="95" spans="1:8" x14ac:dyDescent="0.2">
      <c r="A95" s="53"/>
      <c r="B95" s="53"/>
      <c r="C95" s="54" t="s">
        <v>153</v>
      </c>
      <c r="D95" s="53"/>
      <c r="E95" s="53"/>
      <c r="F95" s="55">
        <v>137.806062099</v>
      </c>
      <c r="G95" s="56">
        <v>5.3283650000000002E-2</v>
      </c>
      <c r="H95" s="42" t="s">
        <v>134</v>
      </c>
    </row>
    <row r="96" spans="1:8" x14ac:dyDescent="0.2">
      <c r="A96" s="53"/>
      <c r="B96" s="53"/>
      <c r="C96" s="58"/>
      <c r="D96" s="53"/>
      <c r="E96" s="53"/>
      <c r="F96" s="53"/>
      <c r="G96" s="53"/>
      <c r="H96" s="42" t="s">
        <v>134</v>
      </c>
    </row>
    <row r="97" spans="1:10" x14ac:dyDescent="0.2">
      <c r="A97" s="53"/>
      <c r="B97" s="53"/>
      <c r="C97" s="54" t="s">
        <v>154</v>
      </c>
      <c r="D97" s="53"/>
      <c r="E97" s="53"/>
      <c r="F97" s="53"/>
      <c r="G97" s="53"/>
      <c r="H97" s="42" t="s">
        <v>134</v>
      </c>
    </row>
    <row r="98" spans="1:10" x14ac:dyDescent="0.2">
      <c r="A98" s="53"/>
      <c r="B98" s="53"/>
      <c r="C98" s="54" t="s">
        <v>155</v>
      </c>
      <c r="D98" s="53"/>
      <c r="E98" s="53"/>
      <c r="F98" s="53"/>
      <c r="G98" s="53"/>
      <c r="H98" s="42" t="s">
        <v>134</v>
      </c>
    </row>
    <row r="99" spans="1:10" x14ac:dyDescent="0.2">
      <c r="A99" s="53"/>
      <c r="B99" s="53"/>
      <c r="C99" s="54" t="s">
        <v>133</v>
      </c>
      <c r="D99" s="53"/>
      <c r="E99" s="53" t="s">
        <v>134</v>
      </c>
      <c r="F99" s="59" t="s">
        <v>136</v>
      </c>
      <c r="G99" s="56">
        <v>0</v>
      </c>
      <c r="H99" s="42" t="s">
        <v>134</v>
      </c>
    </row>
    <row r="100" spans="1:10" x14ac:dyDescent="0.2">
      <c r="A100" s="53"/>
      <c r="B100" s="53"/>
      <c r="C100" s="57"/>
      <c r="D100" s="53"/>
      <c r="E100" s="53"/>
      <c r="F100" s="58"/>
      <c r="G100" s="58"/>
      <c r="H100" s="42" t="s">
        <v>134</v>
      </c>
    </row>
    <row r="101" spans="1:10" x14ac:dyDescent="0.2">
      <c r="A101" s="53"/>
      <c r="B101" s="53"/>
      <c r="C101" s="54" t="s">
        <v>158</v>
      </c>
      <c r="D101" s="53"/>
      <c r="E101" s="53"/>
      <c r="F101" s="53"/>
      <c r="G101" s="53"/>
      <c r="H101" s="42" t="s">
        <v>134</v>
      </c>
    </row>
    <row r="102" spans="1:10" x14ac:dyDescent="0.2">
      <c r="A102" s="53"/>
      <c r="B102" s="53"/>
      <c r="C102" s="54" t="s">
        <v>159</v>
      </c>
      <c r="D102" s="53"/>
      <c r="E102" s="53"/>
      <c r="F102" s="53"/>
      <c r="G102" s="53"/>
      <c r="H102" s="42" t="s">
        <v>134</v>
      </c>
    </row>
    <row r="103" spans="1:10" x14ac:dyDescent="0.2">
      <c r="A103" s="53"/>
      <c r="B103" s="53"/>
      <c r="C103" s="54" t="s">
        <v>133</v>
      </c>
      <c r="D103" s="53"/>
      <c r="E103" s="53" t="s">
        <v>134</v>
      </c>
      <c r="F103" s="59" t="s">
        <v>136</v>
      </c>
      <c r="G103" s="56">
        <v>0</v>
      </c>
      <c r="H103" s="42" t="s">
        <v>134</v>
      </c>
    </row>
    <row r="104" spans="1:10" x14ac:dyDescent="0.2">
      <c r="A104" s="53"/>
      <c r="B104" s="53"/>
      <c r="C104" s="57"/>
      <c r="D104" s="53"/>
      <c r="E104" s="53"/>
      <c r="F104" s="58"/>
      <c r="G104" s="58"/>
      <c r="H104" s="42" t="s">
        <v>134</v>
      </c>
    </row>
    <row r="105" spans="1:10" x14ac:dyDescent="0.2">
      <c r="A105" s="53"/>
      <c r="B105" s="53"/>
      <c r="C105" s="54" t="s">
        <v>160</v>
      </c>
      <c r="D105" s="53"/>
      <c r="E105" s="53"/>
      <c r="F105" s="58"/>
      <c r="G105" s="58"/>
      <c r="H105" s="42" t="s">
        <v>134</v>
      </c>
    </row>
    <row r="106" spans="1:10" x14ac:dyDescent="0.2">
      <c r="A106" s="53"/>
      <c r="B106" s="53"/>
      <c r="C106" s="54" t="s">
        <v>133</v>
      </c>
      <c r="D106" s="53"/>
      <c r="E106" s="53" t="s">
        <v>134</v>
      </c>
      <c r="F106" s="59" t="s">
        <v>136</v>
      </c>
      <c r="G106" s="56">
        <v>0</v>
      </c>
      <c r="H106" s="42" t="s">
        <v>134</v>
      </c>
    </row>
    <row r="107" spans="1:10" x14ac:dyDescent="0.2">
      <c r="A107" s="53"/>
      <c r="B107" s="49"/>
      <c r="C107" s="49"/>
      <c r="D107" s="54"/>
      <c r="E107" s="53"/>
      <c r="F107" s="49"/>
      <c r="G107" s="60"/>
      <c r="H107" s="42" t="s">
        <v>134</v>
      </c>
    </row>
    <row r="108" spans="1:10" x14ac:dyDescent="0.2">
      <c r="A108" s="60"/>
      <c r="B108" s="49"/>
      <c r="C108" s="49" t="s">
        <v>161</v>
      </c>
      <c r="D108" s="49"/>
      <c r="E108" s="60"/>
      <c r="F108" s="51">
        <v>-1.0344026200000001</v>
      </c>
      <c r="G108" s="52">
        <v>-3.9995999999999999E-4</v>
      </c>
      <c r="H108" s="42" t="s">
        <v>134</v>
      </c>
    </row>
    <row r="109" spans="1:10" x14ac:dyDescent="0.2">
      <c r="A109" s="57"/>
      <c r="B109" s="57"/>
      <c r="C109" s="54" t="s">
        <v>162</v>
      </c>
      <c r="D109" s="58"/>
      <c r="E109" s="58"/>
      <c r="F109" s="55">
        <v>2586.2727623790001</v>
      </c>
      <c r="G109" s="61">
        <v>1</v>
      </c>
      <c r="H109" s="42" t="s">
        <v>134</v>
      </c>
    </row>
    <row r="110" spans="1:10" ht="12.75" customHeight="1" x14ac:dyDescent="0.2">
      <c r="A110" s="62"/>
      <c r="B110" s="62"/>
      <c r="C110" s="63"/>
      <c r="D110" s="64"/>
      <c r="E110" s="64"/>
      <c r="F110" s="65"/>
      <c r="G110" s="66"/>
      <c r="H110" s="67"/>
    </row>
    <row r="111" spans="1:10" x14ac:dyDescent="0.2">
      <c r="A111" s="62"/>
      <c r="B111" s="68" t="s">
        <v>968</v>
      </c>
      <c r="C111" s="68"/>
      <c r="D111" s="68"/>
      <c r="E111" s="68"/>
      <c r="F111" s="68"/>
      <c r="G111" s="68"/>
      <c r="H111" s="68"/>
      <c r="J111" s="69"/>
    </row>
    <row r="112" spans="1:10" x14ac:dyDescent="0.2">
      <c r="A112" s="62"/>
      <c r="B112" s="68" t="s">
        <v>969</v>
      </c>
      <c r="C112" s="68"/>
      <c r="D112" s="68"/>
      <c r="E112" s="68"/>
      <c r="F112" s="68"/>
      <c r="G112" s="68"/>
      <c r="H112" s="68"/>
      <c r="J112" s="69"/>
    </row>
    <row r="113" spans="1:17" x14ac:dyDescent="0.2">
      <c r="A113" s="62"/>
      <c r="B113" s="68" t="s">
        <v>970</v>
      </c>
      <c r="C113" s="68"/>
      <c r="D113" s="68"/>
      <c r="E113" s="68"/>
      <c r="F113" s="68"/>
      <c r="G113" s="68"/>
      <c r="H113" s="68"/>
      <c r="J113" s="69"/>
    </row>
    <row r="114" spans="1:17" s="72" customFormat="1" ht="66.75" customHeight="1" x14ac:dyDescent="0.25">
      <c r="A114" s="70"/>
      <c r="B114" s="71" t="s">
        <v>971</v>
      </c>
      <c r="C114" s="71"/>
      <c r="D114" s="71"/>
      <c r="E114" s="71"/>
      <c r="F114" s="71"/>
      <c r="G114" s="71"/>
      <c r="H114" s="71"/>
      <c r="I114" s="36"/>
      <c r="J114" s="69"/>
      <c r="K114" s="36"/>
      <c r="L114" s="36"/>
      <c r="M114" s="36"/>
      <c r="N114" s="36"/>
      <c r="O114" s="36"/>
      <c r="P114" s="36"/>
      <c r="Q114" s="36"/>
    </row>
    <row r="115" spans="1:17" x14ac:dyDescent="0.2">
      <c r="A115" s="62"/>
      <c r="B115" s="68" t="s">
        <v>972</v>
      </c>
      <c r="C115" s="68"/>
      <c r="D115" s="68"/>
      <c r="E115" s="68"/>
      <c r="F115" s="68"/>
      <c r="G115" s="68"/>
      <c r="H115" s="68"/>
      <c r="J115" s="69"/>
    </row>
    <row r="116" spans="1:17" x14ac:dyDescent="0.2">
      <c r="A116" s="62"/>
      <c r="B116" s="62"/>
      <c r="C116" s="62"/>
      <c r="D116" s="64"/>
      <c r="E116" s="64"/>
      <c r="F116" s="64"/>
      <c r="G116" s="64"/>
    </row>
    <row r="117" spans="1:17" x14ac:dyDescent="0.2">
      <c r="A117" s="62"/>
      <c r="B117" s="73" t="s">
        <v>163</v>
      </c>
      <c r="C117" s="74"/>
      <c r="D117" s="75"/>
      <c r="E117" s="76"/>
      <c r="F117" s="64"/>
      <c r="G117" s="64"/>
    </row>
    <row r="118" spans="1:17" ht="27.75" customHeight="1" x14ac:dyDescent="0.2">
      <c r="A118" s="62"/>
      <c r="B118" s="77" t="s">
        <v>164</v>
      </c>
      <c r="C118" s="78"/>
      <c r="D118" s="41" t="s">
        <v>165</v>
      </c>
      <c r="E118" s="76"/>
      <c r="F118" s="64"/>
      <c r="G118" s="64"/>
    </row>
    <row r="119" spans="1:17" ht="12.75" customHeight="1" x14ac:dyDescent="0.2">
      <c r="A119" s="62"/>
      <c r="B119" s="77" t="s">
        <v>973</v>
      </c>
      <c r="C119" s="78"/>
      <c r="D119" s="41" t="s">
        <v>165</v>
      </c>
      <c r="E119" s="76"/>
      <c r="F119" s="64"/>
      <c r="G119" s="64"/>
    </row>
    <row r="120" spans="1:17" x14ac:dyDescent="0.2">
      <c r="A120" s="62"/>
      <c r="B120" s="77" t="s">
        <v>166</v>
      </c>
      <c r="C120" s="78"/>
      <c r="D120" s="79" t="s">
        <v>134</v>
      </c>
      <c r="E120" s="76"/>
      <c r="F120" s="64"/>
      <c r="G120" s="64"/>
    </row>
    <row r="121" spans="1:17" x14ac:dyDescent="0.2">
      <c r="A121" s="80"/>
      <c r="B121" s="81" t="s">
        <v>134</v>
      </c>
      <c r="C121" s="81" t="s">
        <v>974</v>
      </c>
      <c r="D121" s="81" t="s">
        <v>167</v>
      </c>
      <c r="E121" s="80"/>
      <c r="F121" s="80"/>
      <c r="G121" s="80"/>
      <c r="H121" s="80"/>
      <c r="J121" s="69"/>
    </row>
    <row r="122" spans="1:17" x14ac:dyDescent="0.2">
      <c r="A122" s="80"/>
      <c r="B122" s="82" t="s">
        <v>168</v>
      </c>
      <c r="C122" s="83">
        <v>46081</v>
      </c>
      <c r="D122" s="83">
        <v>46112</v>
      </c>
      <c r="E122" s="80"/>
      <c r="F122" s="80"/>
      <c r="G122" s="80"/>
      <c r="J122" s="69"/>
    </row>
    <row r="123" spans="1:17" x14ac:dyDescent="0.2">
      <c r="A123" s="84"/>
      <c r="B123" s="44" t="s">
        <v>169</v>
      </c>
      <c r="C123" s="85">
        <v>27.7897</v>
      </c>
      <c r="D123" s="85">
        <v>25.191800000000001</v>
      </c>
      <c r="E123" s="84"/>
      <c r="F123" s="86"/>
      <c r="G123" s="87"/>
    </row>
    <row r="124" spans="1:17" x14ac:dyDescent="0.2">
      <c r="A124" s="84"/>
      <c r="B124" s="44" t="s">
        <v>982</v>
      </c>
      <c r="C124" s="85">
        <v>26.4572</v>
      </c>
      <c r="D124" s="85">
        <v>23.983899999999998</v>
      </c>
      <c r="E124" s="84"/>
      <c r="F124" s="86"/>
      <c r="G124" s="87"/>
    </row>
    <row r="125" spans="1:17" x14ac:dyDescent="0.2">
      <c r="A125" s="84"/>
      <c r="B125" s="44" t="s">
        <v>170</v>
      </c>
      <c r="C125" s="85">
        <v>26.9833</v>
      </c>
      <c r="D125" s="85">
        <v>24.456199999999999</v>
      </c>
      <c r="E125" s="84"/>
      <c r="F125" s="86"/>
      <c r="G125" s="87"/>
    </row>
    <row r="126" spans="1:17" x14ac:dyDescent="0.2">
      <c r="A126" s="84"/>
      <c r="B126" s="44" t="s">
        <v>983</v>
      </c>
      <c r="C126" s="85">
        <v>25.657399999999999</v>
      </c>
      <c r="D126" s="85">
        <v>23.2545</v>
      </c>
      <c r="E126" s="84"/>
      <c r="F126" s="86"/>
      <c r="G126" s="87"/>
    </row>
    <row r="127" spans="1:17" x14ac:dyDescent="0.2">
      <c r="A127" s="84"/>
      <c r="B127" s="84"/>
      <c r="C127" s="84"/>
      <c r="D127" s="84"/>
      <c r="E127" s="84"/>
      <c r="F127" s="84"/>
      <c r="G127" s="84"/>
    </row>
    <row r="128" spans="1:17" x14ac:dyDescent="0.2">
      <c r="A128" s="80"/>
      <c r="B128" s="77" t="s">
        <v>975</v>
      </c>
      <c r="C128" s="78"/>
      <c r="D128" s="41" t="s">
        <v>165</v>
      </c>
      <c r="E128" s="80"/>
      <c r="F128" s="80"/>
      <c r="G128" s="80"/>
    </row>
    <row r="129" spans="1:10" x14ac:dyDescent="0.2">
      <c r="A129" s="80"/>
      <c r="B129" s="88"/>
      <c r="C129" s="88"/>
      <c r="D129" s="88"/>
      <c r="E129" s="80"/>
      <c r="F129" s="80"/>
      <c r="G129" s="80"/>
    </row>
    <row r="130" spans="1:10" ht="27" customHeight="1" x14ac:dyDescent="0.2">
      <c r="A130" s="80"/>
      <c r="B130" s="77" t="s">
        <v>172</v>
      </c>
      <c r="C130" s="78"/>
      <c r="D130" s="41" t="s">
        <v>165</v>
      </c>
      <c r="E130" s="89"/>
      <c r="F130" s="80"/>
      <c r="G130" s="80"/>
    </row>
    <row r="131" spans="1:10" x14ac:dyDescent="0.2">
      <c r="A131" s="80"/>
      <c r="B131" s="77" t="s">
        <v>173</v>
      </c>
      <c r="C131" s="78"/>
      <c r="D131" s="41" t="s">
        <v>165</v>
      </c>
      <c r="E131" s="89"/>
      <c r="F131" s="80"/>
      <c r="G131" s="80"/>
    </row>
    <row r="132" spans="1:10" x14ac:dyDescent="0.2">
      <c r="A132" s="80"/>
      <c r="B132" s="77" t="s">
        <v>174</v>
      </c>
      <c r="C132" s="78"/>
      <c r="D132" s="41" t="s">
        <v>165</v>
      </c>
      <c r="E132" s="89"/>
      <c r="F132" s="80"/>
      <c r="G132" s="80"/>
    </row>
    <row r="133" spans="1:10" x14ac:dyDescent="0.2">
      <c r="A133" s="80"/>
      <c r="B133" s="77" t="s">
        <v>175</v>
      </c>
      <c r="C133" s="78"/>
      <c r="D133" s="90">
        <v>0.16335249681692648</v>
      </c>
      <c r="E133" s="80"/>
      <c r="F133" s="91"/>
      <c r="G133" s="92"/>
    </row>
    <row r="135" spans="1:10" x14ac:dyDescent="0.2">
      <c r="B135" s="93" t="s">
        <v>976</v>
      </c>
      <c r="C135" s="93"/>
    </row>
    <row r="137" spans="1:10" ht="153.75" customHeight="1" x14ac:dyDescent="0.2"/>
    <row r="140" spans="1:10" x14ac:dyDescent="0.2">
      <c r="B140" s="94" t="s">
        <v>977</v>
      </c>
      <c r="C140" s="95"/>
      <c r="D140" s="94"/>
    </row>
    <row r="141" spans="1:10" x14ac:dyDescent="0.2">
      <c r="B141" s="94" t="s">
        <v>993</v>
      </c>
      <c r="D141" s="94"/>
    </row>
    <row r="142" spans="1:10" ht="165" customHeight="1" x14ac:dyDescent="0.2"/>
    <row r="143" spans="1:10" x14ac:dyDescent="0.2">
      <c r="J143" s="39"/>
    </row>
  </sheetData>
  <mergeCells count="18">
    <mergeCell ref="A1:H1"/>
    <mergeCell ref="A2:H2"/>
    <mergeCell ref="A3:H3"/>
    <mergeCell ref="B111:H111"/>
    <mergeCell ref="B112:H112"/>
    <mergeCell ref="B113:H113"/>
    <mergeCell ref="B114:H114"/>
    <mergeCell ref="B115:H115"/>
    <mergeCell ref="B117:D117"/>
    <mergeCell ref="B118:C118"/>
    <mergeCell ref="B119:C119"/>
    <mergeCell ref="B120:C120"/>
    <mergeCell ref="B135:C135"/>
    <mergeCell ref="B128:C128"/>
    <mergeCell ref="B132:C132"/>
    <mergeCell ref="B133:C133"/>
    <mergeCell ref="B130:C130"/>
    <mergeCell ref="B131:C131"/>
  </mergeCells>
  <hyperlinks>
    <hyperlink ref="I1" location="Index!B2" display="Index" xr:uid="{7752412E-BBBC-4C95-9FAF-75394EDAB218}"/>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C2B85-6885-40AF-8668-1215B202C01D}">
  <sheetPr>
    <outlinePr summaryBelow="0" summaryRight="0"/>
  </sheetPr>
  <dimension ref="A1:Q142"/>
  <sheetViews>
    <sheetView showGridLines="0" workbookViewId="0">
      <selection sqref="A1:H1"/>
    </sheetView>
  </sheetViews>
  <sheetFormatPr defaultRowHeight="12.75" x14ac:dyDescent="0.2"/>
  <cols>
    <col min="1" max="1" width="5.85546875" style="36" bestFit="1" customWidth="1"/>
    <col min="2" max="2" width="22" style="36" customWidth="1"/>
    <col min="3" max="3" width="46.7109375" style="36" customWidth="1"/>
    <col min="4" max="4" width="20.5703125" style="36" customWidth="1"/>
    <col min="5" max="5" width="8.7109375" style="36" bestFit="1" customWidth="1"/>
    <col min="6" max="6" width="10.140625" style="36" bestFit="1" customWidth="1"/>
    <col min="7" max="7" width="14" style="36" bestFit="1" customWidth="1"/>
    <col min="8" max="8" width="8.42578125" style="36" bestFit="1" customWidth="1"/>
    <col min="9" max="9" width="5.7109375" style="36" bestFit="1" customWidth="1"/>
    <col min="10" max="16384" width="9.140625" style="36"/>
  </cols>
  <sheetData>
    <row r="1" spans="1:9" ht="15" x14ac:dyDescent="0.2">
      <c r="A1" s="35" t="s">
        <v>0</v>
      </c>
      <c r="B1" s="35"/>
      <c r="C1" s="35"/>
      <c r="D1" s="35"/>
      <c r="E1" s="35"/>
      <c r="F1" s="35"/>
      <c r="G1" s="35"/>
      <c r="H1" s="35"/>
      <c r="I1" s="7" t="s">
        <v>966</v>
      </c>
    </row>
    <row r="2" spans="1:9" ht="15" x14ac:dyDescent="0.2">
      <c r="A2" s="96" t="s">
        <v>427</v>
      </c>
      <c r="B2" s="96"/>
      <c r="C2" s="96"/>
      <c r="D2" s="96"/>
      <c r="E2" s="96"/>
      <c r="F2" s="96"/>
      <c r="G2" s="96"/>
      <c r="H2" s="96"/>
    </row>
    <row r="3" spans="1:9" ht="15" x14ac:dyDescent="0.2">
      <c r="A3" s="96" t="s">
        <v>979</v>
      </c>
      <c r="B3" s="96"/>
      <c r="C3" s="96"/>
      <c r="D3" s="96"/>
      <c r="E3" s="96"/>
      <c r="F3" s="96"/>
      <c r="G3" s="96"/>
      <c r="H3" s="96"/>
    </row>
    <row r="4" spans="1:9" s="39" customFormat="1" ht="30" x14ac:dyDescent="0.2">
      <c r="A4" s="37" t="s">
        <v>3</v>
      </c>
      <c r="B4" s="37" t="s">
        <v>4</v>
      </c>
      <c r="C4" s="37" t="s">
        <v>5</v>
      </c>
      <c r="D4" s="37" t="s">
        <v>6</v>
      </c>
      <c r="E4" s="37" t="s">
        <v>7</v>
      </c>
      <c r="F4" s="37" t="s">
        <v>8</v>
      </c>
      <c r="G4" s="37" t="s">
        <v>9</v>
      </c>
      <c r="H4" s="38" t="s">
        <v>965</v>
      </c>
    </row>
    <row r="5" spans="1:9" x14ac:dyDescent="0.2">
      <c r="A5" s="40"/>
      <c r="B5" s="40"/>
      <c r="C5" s="41" t="s">
        <v>10</v>
      </c>
      <c r="D5" s="40"/>
      <c r="E5" s="40"/>
      <c r="F5" s="40"/>
      <c r="G5" s="40"/>
      <c r="H5" s="42" t="s">
        <v>134</v>
      </c>
    </row>
    <row r="6" spans="1:9" x14ac:dyDescent="0.2">
      <c r="A6" s="43"/>
      <c r="B6" s="44"/>
      <c r="C6" s="44" t="s">
        <v>11</v>
      </c>
      <c r="D6" s="44"/>
      <c r="E6" s="45"/>
      <c r="F6" s="46"/>
      <c r="G6" s="47"/>
      <c r="H6" s="42" t="s">
        <v>134</v>
      </c>
    </row>
    <row r="7" spans="1:9" x14ac:dyDescent="0.2">
      <c r="A7" s="48">
        <v>1</v>
      </c>
      <c r="B7" s="49" t="s">
        <v>353</v>
      </c>
      <c r="C7" s="49" t="s">
        <v>354</v>
      </c>
      <c r="D7" s="49" t="s">
        <v>100</v>
      </c>
      <c r="E7" s="50">
        <v>35553</v>
      </c>
      <c r="F7" s="51">
        <v>238.20509999999999</v>
      </c>
      <c r="G7" s="52">
        <v>7.7056509999999995E-2</v>
      </c>
      <c r="H7" s="42" t="s">
        <v>134</v>
      </c>
    </row>
    <row r="8" spans="1:9" x14ac:dyDescent="0.2">
      <c r="A8" s="48">
        <v>2</v>
      </c>
      <c r="B8" s="49" t="s">
        <v>77</v>
      </c>
      <c r="C8" s="49" t="s">
        <v>78</v>
      </c>
      <c r="D8" s="49" t="s">
        <v>54</v>
      </c>
      <c r="E8" s="50">
        <v>22800</v>
      </c>
      <c r="F8" s="51">
        <v>181.68180000000001</v>
      </c>
      <c r="G8" s="52">
        <v>5.877189E-2</v>
      </c>
      <c r="H8" s="42" t="s">
        <v>134</v>
      </c>
    </row>
    <row r="9" spans="1:9" x14ac:dyDescent="0.2">
      <c r="A9" s="48">
        <v>3</v>
      </c>
      <c r="B9" s="49" t="s">
        <v>346</v>
      </c>
      <c r="C9" s="49" t="s">
        <v>347</v>
      </c>
      <c r="D9" s="49" t="s">
        <v>263</v>
      </c>
      <c r="E9" s="50">
        <v>10679</v>
      </c>
      <c r="F9" s="51">
        <v>154.74938900000001</v>
      </c>
      <c r="G9" s="52">
        <v>5.0059579999999999E-2</v>
      </c>
      <c r="H9" s="42" t="s">
        <v>134</v>
      </c>
    </row>
    <row r="10" spans="1:9" x14ac:dyDescent="0.2">
      <c r="A10" s="48">
        <v>4</v>
      </c>
      <c r="B10" s="49" t="s">
        <v>357</v>
      </c>
      <c r="C10" s="49" t="s">
        <v>358</v>
      </c>
      <c r="D10" s="49" t="s">
        <v>34</v>
      </c>
      <c r="E10" s="50">
        <v>37549</v>
      </c>
      <c r="F10" s="51">
        <v>127.854345</v>
      </c>
      <c r="G10" s="52">
        <v>4.1359350000000003E-2</v>
      </c>
      <c r="H10" s="42" t="s">
        <v>134</v>
      </c>
    </row>
    <row r="11" spans="1:9" x14ac:dyDescent="0.2">
      <c r="A11" s="48">
        <v>5</v>
      </c>
      <c r="B11" s="49" t="s">
        <v>365</v>
      </c>
      <c r="C11" s="49" t="s">
        <v>366</v>
      </c>
      <c r="D11" s="49" t="s">
        <v>187</v>
      </c>
      <c r="E11" s="50">
        <v>51810</v>
      </c>
      <c r="F11" s="51">
        <v>117.88329299999999</v>
      </c>
      <c r="G11" s="52">
        <v>3.8133840000000002E-2</v>
      </c>
      <c r="H11" s="42" t="s">
        <v>134</v>
      </c>
    </row>
    <row r="12" spans="1:9" x14ac:dyDescent="0.2">
      <c r="A12" s="48">
        <v>6</v>
      </c>
      <c r="B12" s="49" t="s">
        <v>359</v>
      </c>
      <c r="C12" s="49" t="s">
        <v>360</v>
      </c>
      <c r="D12" s="49" t="s">
        <v>37</v>
      </c>
      <c r="E12" s="50">
        <v>3393</v>
      </c>
      <c r="F12" s="51">
        <v>117.65906099999999</v>
      </c>
      <c r="G12" s="52">
        <v>3.8061299999999999E-2</v>
      </c>
      <c r="H12" s="42" t="s">
        <v>134</v>
      </c>
    </row>
    <row r="13" spans="1:9" x14ac:dyDescent="0.2">
      <c r="A13" s="48">
        <v>7</v>
      </c>
      <c r="B13" s="49" t="s">
        <v>361</v>
      </c>
      <c r="C13" s="49" t="s">
        <v>362</v>
      </c>
      <c r="D13" s="49" t="s">
        <v>61</v>
      </c>
      <c r="E13" s="50">
        <v>8097</v>
      </c>
      <c r="F13" s="51">
        <v>115.86807</v>
      </c>
      <c r="G13" s="52">
        <v>3.7481939999999998E-2</v>
      </c>
      <c r="H13" s="42" t="s">
        <v>134</v>
      </c>
    </row>
    <row r="14" spans="1:9" ht="25.5" x14ac:dyDescent="0.2">
      <c r="A14" s="48">
        <v>8</v>
      </c>
      <c r="B14" s="49" t="s">
        <v>73</v>
      </c>
      <c r="C14" s="49" t="s">
        <v>74</v>
      </c>
      <c r="D14" s="49" t="s">
        <v>26</v>
      </c>
      <c r="E14" s="50">
        <v>2090</v>
      </c>
      <c r="F14" s="51">
        <v>106.172</v>
      </c>
      <c r="G14" s="52">
        <v>3.434537E-2</v>
      </c>
      <c r="H14" s="42" t="s">
        <v>134</v>
      </c>
    </row>
    <row r="15" spans="1:9" x14ac:dyDescent="0.2">
      <c r="A15" s="48">
        <v>9</v>
      </c>
      <c r="B15" s="49" t="s">
        <v>355</v>
      </c>
      <c r="C15" s="49" t="s">
        <v>356</v>
      </c>
      <c r="D15" s="49" t="s">
        <v>34</v>
      </c>
      <c r="E15" s="50">
        <v>198042</v>
      </c>
      <c r="F15" s="51">
        <v>100.0310142</v>
      </c>
      <c r="G15" s="52">
        <v>3.235884E-2</v>
      </c>
      <c r="H15" s="42" t="s">
        <v>134</v>
      </c>
    </row>
    <row r="16" spans="1:9" x14ac:dyDescent="0.2">
      <c r="A16" s="48">
        <v>10</v>
      </c>
      <c r="B16" s="49" t="s">
        <v>212</v>
      </c>
      <c r="C16" s="49" t="s">
        <v>213</v>
      </c>
      <c r="D16" s="49" t="s">
        <v>179</v>
      </c>
      <c r="E16" s="50">
        <v>707</v>
      </c>
      <c r="F16" s="51">
        <v>98.675989999999999</v>
      </c>
      <c r="G16" s="52">
        <v>3.1920509999999999E-2</v>
      </c>
      <c r="H16" s="42" t="s">
        <v>134</v>
      </c>
    </row>
    <row r="17" spans="1:8" x14ac:dyDescent="0.2">
      <c r="A17" s="48">
        <v>11</v>
      </c>
      <c r="B17" s="49" t="s">
        <v>367</v>
      </c>
      <c r="C17" s="49" t="s">
        <v>368</v>
      </c>
      <c r="D17" s="49" t="s">
        <v>34</v>
      </c>
      <c r="E17" s="50">
        <v>180840</v>
      </c>
      <c r="F17" s="51">
        <v>93.548531999999994</v>
      </c>
      <c r="G17" s="52">
        <v>3.026183E-2</v>
      </c>
      <c r="H17" s="42" t="s">
        <v>134</v>
      </c>
    </row>
    <row r="18" spans="1:8" ht="25.5" x14ac:dyDescent="0.2">
      <c r="A18" s="48">
        <v>12</v>
      </c>
      <c r="B18" s="49" t="s">
        <v>363</v>
      </c>
      <c r="C18" s="49" t="s">
        <v>364</v>
      </c>
      <c r="D18" s="49" t="s">
        <v>195</v>
      </c>
      <c r="E18" s="50">
        <v>1831</v>
      </c>
      <c r="F18" s="51">
        <v>87.866028</v>
      </c>
      <c r="G18" s="52">
        <v>2.8423609999999998E-2</v>
      </c>
      <c r="H18" s="42" t="s">
        <v>134</v>
      </c>
    </row>
    <row r="19" spans="1:8" x14ac:dyDescent="0.2">
      <c r="A19" s="48">
        <v>13</v>
      </c>
      <c r="B19" s="49" t="s">
        <v>375</v>
      </c>
      <c r="C19" s="49" t="s">
        <v>376</v>
      </c>
      <c r="D19" s="49" t="s">
        <v>220</v>
      </c>
      <c r="E19" s="50">
        <v>53380</v>
      </c>
      <c r="F19" s="51">
        <v>80.294195999999999</v>
      </c>
      <c r="G19" s="52">
        <v>2.5974210000000001E-2</v>
      </c>
      <c r="H19" s="42" t="s">
        <v>134</v>
      </c>
    </row>
    <row r="20" spans="1:8" x14ac:dyDescent="0.2">
      <c r="A20" s="48">
        <v>14</v>
      </c>
      <c r="B20" s="49" t="s">
        <v>369</v>
      </c>
      <c r="C20" s="49" t="s">
        <v>370</v>
      </c>
      <c r="D20" s="49" t="s">
        <v>61</v>
      </c>
      <c r="E20" s="50">
        <v>46205</v>
      </c>
      <c r="F20" s="51">
        <v>79.167647000000002</v>
      </c>
      <c r="G20" s="52">
        <v>2.560979E-2</v>
      </c>
      <c r="H20" s="42" t="s">
        <v>134</v>
      </c>
    </row>
    <row r="21" spans="1:8" x14ac:dyDescent="0.2">
      <c r="A21" s="48">
        <v>15</v>
      </c>
      <c r="B21" s="49" t="s">
        <v>57</v>
      </c>
      <c r="C21" s="49" t="s">
        <v>58</v>
      </c>
      <c r="D21" s="49" t="s">
        <v>17</v>
      </c>
      <c r="E21" s="50">
        <v>7465</v>
      </c>
      <c r="F21" s="51">
        <v>78.949839999999995</v>
      </c>
      <c r="G21" s="52">
        <v>2.5539329999999999E-2</v>
      </c>
      <c r="H21" s="42" t="s">
        <v>134</v>
      </c>
    </row>
    <row r="22" spans="1:8" x14ac:dyDescent="0.2">
      <c r="A22" s="48">
        <v>16</v>
      </c>
      <c r="B22" s="49" t="s">
        <v>75</v>
      </c>
      <c r="C22" s="49" t="s">
        <v>76</v>
      </c>
      <c r="D22" s="49" t="s">
        <v>54</v>
      </c>
      <c r="E22" s="50">
        <v>1517</v>
      </c>
      <c r="F22" s="51">
        <v>75.174935000000005</v>
      </c>
      <c r="G22" s="52">
        <v>2.431819E-2</v>
      </c>
      <c r="H22" s="42" t="s">
        <v>134</v>
      </c>
    </row>
    <row r="23" spans="1:8" x14ac:dyDescent="0.2">
      <c r="A23" s="48">
        <v>17</v>
      </c>
      <c r="B23" s="49" t="s">
        <v>322</v>
      </c>
      <c r="C23" s="49" t="s">
        <v>323</v>
      </c>
      <c r="D23" s="49" t="s">
        <v>285</v>
      </c>
      <c r="E23" s="50">
        <v>31707</v>
      </c>
      <c r="F23" s="51">
        <v>72.602688599999993</v>
      </c>
      <c r="G23" s="52">
        <v>2.3486099999999999E-2</v>
      </c>
      <c r="H23" s="42" t="s">
        <v>134</v>
      </c>
    </row>
    <row r="24" spans="1:8" x14ac:dyDescent="0.2">
      <c r="A24" s="48">
        <v>18</v>
      </c>
      <c r="B24" s="49" t="s">
        <v>371</v>
      </c>
      <c r="C24" s="49" t="s">
        <v>372</v>
      </c>
      <c r="D24" s="49" t="s">
        <v>179</v>
      </c>
      <c r="E24" s="50">
        <v>9140</v>
      </c>
      <c r="F24" s="51">
        <v>72.393370000000004</v>
      </c>
      <c r="G24" s="52">
        <v>2.3418390000000001E-2</v>
      </c>
      <c r="H24" s="42" t="s">
        <v>134</v>
      </c>
    </row>
    <row r="25" spans="1:8" x14ac:dyDescent="0.2">
      <c r="A25" s="48">
        <v>19</v>
      </c>
      <c r="B25" s="49" t="s">
        <v>377</v>
      </c>
      <c r="C25" s="49" t="s">
        <v>378</v>
      </c>
      <c r="D25" s="49" t="s">
        <v>211</v>
      </c>
      <c r="E25" s="50">
        <v>16328</v>
      </c>
      <c r="F25" s="51">
        <v>71.541132000000005</v>
      </c>
      <c r="G25" s="52">
        <v>2.3142699999999999E-2</v>
      </c>
      <c r="H25" s="42" t="s">
        <v>134</v>
      </c>
    </row>
    <row r="26" spans="1:8" x14ac:dyDescent="0.2">
      <c r="A26" s="48">
        <v>20</v>
      </c>
      <c r="B26" s="49" t="s">
        <v>379</v>
      </c>
      <c r="C26" s="49" t="s">
        <v>380</v>
      </c>
      <c r="D26" s="49" t="s">
        <v>381</v>
      </c>
      <c r="E26" s="50">
        <v>7495</v>
      </c>
      <c r="F26" s="51">
        <v>68.849069999999998</v>
      </c>
      <c r="G26" s="52">
        <v>2.2271849999999999E-2</v>
      </c>
      <c r="H26" s="42" t="s">
        <v>134</v>
      </c>
    </row>
    <row r="27" spans="1:8" ht="25.5" x14ac:dyDescent="0.2">
      <c r="A27" s="48">
        <v>21</v>
      </c>
      <c r="B27" s="49" t="s">
        <v>382</v>
      </c>
      <c r="C27" s="49" t="s">
        <v>383</v>
      </c>
      <c r="D27" s="49" t="s">
        <v>384</v>
      </c>
      <c r="E27" s="50">
        <v>23998</v>
      </c>
      <c r="F27" s="51">
        <v>67.266394000000005</v>
      </c>
      <c r="G27" s="52">
        <v>2.1759879999999999E-2</v>
      </c>
      <c r="H27" s="42" t="s">
        <v>134</v>
      </c>
    </row>
    <row r="28" spans="1:8" ht="25.5" x14ac:dyDescent="0.2">
      <c r="A28" s="48">
        <v>22</v>
      </c>
      <c r="B28" s="49" t="s">
        <v>385</v>
      </c>
      <c r="C28" s="49" t="s">
        <v>386</v>
      </c>
      <c r="D28" s="49" t="s">
        <v>195</v>
      </c>
      <c r="E28" s="50">
        <v>6182</v>
      </c>
      <c r="F28" s="51">
        <v>60.225043999999997</v>
      </c>
      <c r="G28" s="52">
        <v>1.9482079999999999E-2</v>
      </c>
      <c r="H28" s="42" t="s">
        <v>134</v>
      </c>
    </row>
    <row r="29" spans="1:8" x14ac:dyDescent="0.2">
      <c r="A29" s="48">
        <v>23</v>
      </c>
      <c r="B29" s="49" t="s">
        <v>387</v>
      </c>
      <c r="C29" s="49" t="s">
        <v>388</v>
      </c>
      <c r="D29" s="49" t="s">
        <v>179</v>
      </c>
      <c r="E29" s="50">
        <v>4105</v>
      </c>
      <c r="F29" s="51">
        <v>56.045565000000003</v>
      </c>
      <c r="G29" s="52">
        <v>1.8130070000000002E-2</v>
      </c>
      <c r="H29" s="42" t="s">
        <v>134</v>
      </c>
    </row>
    <row r="30" spans="1:8" x14ac:dyDescent="0.2">
      <c r="A30" s="48">
        <v>24</v>
      </c>
      <c r="B30" s="49" t="s">
        <v>399</v>
      </c>
      <c r="C30" s="49" t="s">
        <v>400</v>
      </c>
      <c r="D30" s="49" t="s">
        <v>211</v>
      </c>
      <c r="E30" s="50">
        <v>16841</v>
      </c>
      <c r="F30" s="51">
        <v>56.004745499999999</v>
      </c>
      <c r="G30" s="52">
        <v>1.811687E-2</v>
      </c>
      <c r="H30" s="42" t="s">
        <v>134</v>
      </c>
    </row>
    <row r="31" spans="1:8" x14ac:dyDescent="0.2">
      <c r="A31" s="48">
        <v>25</v>
      </c>
      <c r="B31" s="49" t="s">
        <v>391</v>
      </c>
      <c r="C31" s="49" t="s">
        <v>392</v>
      </c>
      <c r="D31" s="49" t="s">
        <v>110</v>
      </c>
      <c r="E31" s="50">
        <v>7562</v>
      </c>
      <c r="F31" s="51">
        <v>49.209715000000003</v>
      </c>
      <c r="G31" s="52">
        <v>1.5918760000000001E-2</v>
      </c>
      <c r="H31" s="42" t="s">
        <v>134</v>
      </c>
    </row>
    <row r="32" spans="1:8" x14ac:dyDescent="0.2">
      <c r="A32" s="48">
        <v>26</v>
      </c>
      <c r="B32" s="49" t="s">
        <v>393</v>
      </c>
      <c r="C32" s="49" t="s">
        <v>394</v>
      </c>
      <c r="D32" s="49" t="s">
        <v>54</v>
      </c>
      <c r="E32" s="50">
        <v>14157</v>
      </c>
      <c r="F32" s="51">
        <v>47.829424500000002</v>
      </c>
      <c r="G32" s="52">
        <v>1.547225E-2</v>
      </c>
      <c r="H32" s="42" t="s">
        <v>134</v>
      </c>
    </row>
    <row r="33" spans="1:8" x14ac:dyDescent="0.2">
      <c r="A33" s="48">
        <v>27</v>
      </c>
      <c r="B33" s="49" t="s">
        <v>389</v>
      </c>
      <c r="C33" s="49" t="s">
        <v>390</v>
      </c>
      <c r="D33" s="49" t="s">
        <v>179</v>
      </c>
      <c r="E33" s="50">
        <v>6319</v>
      </c>
      <c r="F33" s="51">
        <v>47.711609500000002</v>
      </c>
      <c r="G33" s="52">
        <v>1.5434140000000001E-2</v>
      </c>
      <c r="H33" s="42" t="s">
        <v>134</v>
      </c>
    </row>
    <row r="34" spans="1:8" x14ac:dyDescent="0.2">
      <c r="A34" s="48">
        <v>28</v>
      </c>
      <c r="B34" s="49" t="s">
        <v>397</v>
      </c>
      <c r="C34" s="49" t="s">
        <v>398</v>
      </c>
      <c r="D34" s="49" t="s">
        <v>220</v>
      </c>
      <c r="E34" s="50">
        <v>9506</v>
      </c>
      <c r="F34" s="51">
        <v>45.752378</v>
      </c>
      <c r="G34" s="52">
        <v>1.480035E-2</v>
      </c>
      <c r="H34" s="42" t="s">
        <v>134</v>
      </c>
    </row>
    <row r="35" spans="1:8" x14ac:dyDescent="0.2">
      <c r="A35" s="48">
        <v>29</v>
      </c>
      <c r="B35" s="49" t="s">
        <v>395</v>
      </c>
      <c r="C35" s="49" t="s">
        <v>396</v>
      </c>
      <c r="D35" s="49" t="s">
        <v>227</v>
      </c>
      <c r="E35" s="50">
        <v>12077</v>
      </c>
      <c r="F35" s="51">
        <v>43.773086499999998</v>
      </c>
      <c r="G35" s="52">
        <v>1.416007E-2</v>
      </c>
      <c r="H35" s="42" t="s">
        <v>134</v>
      </c>
    </row>
    <row r="36" spans="1:8" x14ac:dyDescent="0.2">
      <c r="A36" s="48">
        <v>30</v>
      </c>
      <c r="B36" s="49" t="s">
        <v>401</v>
      </c>
      <c r="C36" s="49" t="s">
        <v>402</v>
      </c>
      <c r="D36" s="49" t="s">
        <v>54</v>
      </c>
      <c r="E36" s="50">
        <v>10251</v>
      </c>
      <c r="F36" s="51">
        <v>39.758503500000003</v>
      </c>
      <c r="G36" s="52">
        <v>1.28614E-2</v>
      </c>
      <c r="H36" s="42" t="s">
        <v>134</v>
      </c>
    </row>
    <row r="37" spans="1:8" x14ac:dyDescent="0.2">
      <c r="A37" s="48">
        <v>31</v>
      </c>
      <c r="B37" s="49" t="s">
        <v>59</v>
      </c>
      <c r="C37" s="49" t="s">
        <v>60</v>
      </c>
      <c r="D37" s="49" t="s">
        <v>61</v>
      </c>
      <c r="E37" s="50">
        <v>568</v>
      </c>
      <c r="F37" s="51">
        <v>37.198320000000002</v>
      </c>
      <c r="G37" s="52">
        <v>1.2033210000000001E-2</v>
      </c>
      <c r="H37" s="42" t="s">
        <v>134</v>
      </c>
    </row>
    <row r="38" spans="1:8" ht="25.5" x14ac:dyDescent="0.2">
      <c r="A38" s="48">
        <v>32</v>
      </c>
      <c r="B38" s="49" t="s">
        <v>405</v>
      </c>
      <c r="C38" s="49" t="s">
        <v>406</v>
      </c>
      <c r="D38" s="49" t="s">
        <v>280</v>
      </c>
      <c r="E38" s="50">
        <v>3285</v>
      </c>
      <c r="F38" s="51">
        <v>36.529200000000003</v>
      </c>
      <c r="G38" s="52">
        <v>1.1816760000000001E-2</v>
      </c>
      <c r="H38" s="42" t="s">
        <v>134</v>
      </c>
    </row>
    <row r="39" spans="1:8" x14ac:dyDescent="0.2">
      <c r="A39" s="48">
        <v>33</v>
      </c>
      <c r="B39" s="49" t="s">
        <v>407</v>
      </c>
      <c r="C39" s="49" t="s">
        <v>408</v>
      </c>
      <c r="D39" s="49" t="s">
        <v>263</v>
      </c>
      <c r="E39" s="50">
        <v>12789</v>
      </c>
      <c r="F39" s="51">
        <v>29.894287500000001</v>
      </c>
      <c r="G39" s="52">
        <v>9.6704500000000006E-3</v>
      </c>
      <c r="H39" s="42" t="s">
        <v>134</v>
      </c>
    </row>
    <row r="40" spans="1:8" x14ac:dyDescent="0.2">
      <c r="A40" s="48">
        <v>34</v>
      </c>
      <c r="B40" s="49" t="s">
        <v>409</v>
      </c>
      <c r="C40" s="49" t="s">
        <v>410</v>
      </c>
      <c r="D40" s="49" t="s">
        <v>179</v>
      </c>
      <c r="E40" s="50">
        <v>2700</v>
      </c>
      <c r="F40" s="51">
        <v>29.106000000000002</v>
      </c>
      <c r="G40" s="52">
        <v>9.4154400000000006E-3</v>
      </c>
      <c r="H40" s="42" t="s">
        <v>134</v>
      </c>
    </row>
    <row r="41" spans="1:8" x14ac:dyDescent="0.2">
      <c r="A41" s="48">
        <v>35</v>
      </c>
      <c r="B41" s="49" t="s">
        <v>411</v>
      </c>
      <c r="C41" s="49" t="s">
        <v>412</v>
      </c>
      <c r="D41" s="49" t="s">
        <v>413</v>
      </c>
      <c r="E41" s="50">
        <v>3350</v>
      </c>
      <c r="F41" s="51">
        <v>28.536975000000002</v>
      </c>
      <c r="G41" s="52">
        <v>9.2313699999999992E-3</v>
      </c>
      <c r="H41" s="42" t="s">
        <v>134</v>
      </c>
    </row>
    <row r="42" spans="1:8" x14ac:dyDescent="0.2">
      <c r="A42" s="48">
        <v>36</v>
      </c>
      <c r="B42" s="49" t="s">
        <v>414</v>
      </c>
      <c r="C42" s="49" t="s">
        <v>415</v>
      </c>
      <c r="D42" s="49" t="s">
        <v>54</v>
      </c>
      <c r="E42" s="50">
        <v>3083</v>
      </c>
      <c r="F42" s="51">
        <v>27.56202</v>
      </c>
      <c r="G42" s="52">
        <v>8.9159800000000004E-3</v>
      </c>
      <c r="H42" s="42" t="s">
        <v>134</v>
      </c>
    </row>
    <row r="43" spans="1:8" x14ac:dyDescent="0.2">
      <c r="A43" s="48">
        <v>37</v>
      </c>
      <c r="B43" s="49" t="s">
        <v>416</v>
      </c>
      <c r="C43" s="49" t="s">
        <v>417</v>
      </c>
      <c r="D43" s="49" t="s">
        <v>418</v>
      </c>
      <c r="E43" s="50">
        <v>3522</v>
      </c>
      <c r="F43" s="51">
        <v>27.313110000000002</v>
      </c>
      <c r="G43" s="52">
        <v>8.8354699999999998E-3</v>
      </c>
      <c r="H43" s="42" t="s">
        <v>134</v>
      </c>
    </row>
    <row r="44" spans="1:8" x14ac:dyDescent="0.2">
      <c r="A44" s="48">
        <v>38</v>
      </c>
      <c r="B44" s="49" t="s">
        <v>403</v>
      </c>
      <c r="C44" s="49" t="s">
        <v>404</v>
      </c>
      <c r="D44" s="49" t="s">
        <v>61</v>
      </c>
      <c r="E44" s="50">
        <v>3365</v>
      </c>
      <c r="F44" s="51">
        <v>23.605474999999998</v>
      </c>
      <c r="G44" s="52">
        <v>7.6360899999999999E-3</v>
      </c>
      <c r="H44" s="42" t="s">
        <v>134</v>
      </c>
    </row>
    <row r="45" spans="1:8" x14ac:dyDescent="0.2">
      <c r="A45" s="48">
        <v>39</v>
      </c>
      <c r="B45" s="49" t="s">
        <v>419</v>
      </c>
      <c r="C45" s="49" t="s">
        <v>420</v>
      </c>
      <c r="D45" s="49" t="s">
        <v>61</v>
      </c>
      <c r="E45" s="50">
        <v>3782</v>
      </c>
      <c r="F45" s="51">
        <v>22.353511000000001</v>
      </c>
      <c r="G45" s="52">
        <v>7.2310899999999999E-3</v>
      </c>
      <c r="H45" s="42" t="s">
        <v>134</v>
      </c>
    </row>
    <row r="46" spans="1:8" x14ac:dyDescent="0.2">
      <c r="A46" s="53"/>
      <c r="B46" s="53"/>
      <c r="C46" s="54" t="s">
        <v>133</v>
      </c>
      <c r="D46" s="53"/>
      <c r="E46" s="53" t="s">
        <v>134</v>
      </c>
      <c r="F46" s="55">
        <v>2914.8428647999999</v>
      </c>
      <c r="G46" s="56">
        <v>0.94291685999999997</v>
      </c>
      <c r="H46" s="42" t="s">
        <v>134</v>
      </c>
    </row>
    <row r="47" spans="1:8" x14ac:dyDescent="0.2">
      <c r="A47" s="53"/>
      <c r="B47" s="53"/>
      <c r="C47" s="57"/>
      <c r="D47" s="53"/>
      <c r="E47" s="53"/>
      <c r="F47" s="58"/>
      <c r="G47" s="58"/>
      <c r="H47" s="42" t="s">
        <v>134</v>
      </c>
    </row>
    <row r="48" spans="1:8" x14ac:dyDescent="0.2">
      <c r="A48" s="53"/>
      <c r="B48" s="53"/>
      <c r="C48" s="54" t="s">
        <v>135</v>
      </c>
      <c r="D48" s="53"/>
      <c r="E48" s="53"/>
      <c r="F48" s="53"/>
      <c r="G48" s="53"/>
      <c r="H48" s="42" t="s">
        <v>134</v>
      </c>
    </row>
    <row r="49" spans="1:8" x14ac:dyDescent="0.2">
      <c r="A49" s="53"/>
      <c r="B49" s="53"/>
      <c r="C49" s="54" t="s">
        <v>133</v>
      </c>
      <c r="D49" s="53"/>
      <c r="E49" s="53" t="s">
        <v>134</v>
      </c>
      <c r="F49" s="59" t="s">
        <v>136</v>
      </c>
      <c r="G49" s="56">
        <v>0</v>
      </c>
      <c r="H49" s="42" t="s">
        <v>134</v>
      </c>
    </row>
    <row r="50" spans="1:8" x14ac:dyDescent="0.2">
      <c r="A50" s="53"/>
      <c r="B50" s="53"/>
      <c r="C50" s="57"/>
      <c r="D50" s="53"/>
      <c r="E50" s="53"/>
      <c r="F50" s="58"/>
      <c r="G50" s="58"/>
      <c r="H50" s="42" t="s">
        <v>134</v>
      </c>
    </row>
    <row r="51" spans="1:8" x14ac:dyDescent="0.2">
      <c r="A51" s="53"/>
      <c r="B51" s="53"/>
      <c r="C51" s="54" t="s">
        <v>137</v>
      </c>
      <c r="D51" s="53"/>
      <c r="E51" s="53"/>
      <c r="F51" s="53"/>
      <c r="G51" s="53"/>
      <c r="H51" s="42" t="s">
        <v>134</v>
      </c>
    </row>
    <row r="52" spans="1:8" x14ac:dyDescent="0.2">
      <c r="A52" s="53"/>
      <c r="B52" s="53"/>
      <c r="C52" s="54" t="s">
        <v>133</v>
      </c>
      <c r="D52" s="53"/>
      <c r="E52" s="53" t="s">
        <v>134</v>
      </c>
      <c r="F52" s="59" t="s">
        <v>136</v>
      </c>
      <c r="G52" s="56">
        <v>0</v>
      </c>
      <c r="H52" s="42" t="s">
        <v>134</v>
      </c>
    </row>
    <row r="53" spans="1:8" x14ac:dyDescent="0.2">
      <c r="A53" s="53"/>
      <c r="B53" s="53"/>
      <c r="C53" s="57"/>
      <c r="D53" s="53"/>
      <c r="E53" s="53"/>
      <c r="F53" s="58"/>
      <c r="G53" s="58"/>
      <c r="H53" s="42" t="s">
        <v>134</v>
      </c>
    </row>
    <row r="54" spans="1:8" x14ac:dyDescent="0.2">
      <c r="A54" s="53"/>
      <c r="B54" s="53"/>
      <c r="C54" s="54" t="s">
        <v>138</v>
      </c>
      <c r="D54" s="53"/>
      <c r="E54" s="53"/>
      <c r="F54" s="53"/>
      <c r="G54" s="53"/>
      <c r="H54" s="42" t="s">
        <v>134</v>
      </c>
    </row>
    <row r="55" spans="1:8" x14ac:dyDescent="0.2">
      <c r="A55" s="53"/>
      <c r="B55" s="53"/>
      <c r="C55" s="54" t="s">
        <v>133</v>
      </c>
      <c r="D55" s="53"/>
      <c r="E55" s="53" t="s">
        <v>134</v>
      </c>
      <c r="F55" s="59" t="s">
        <v>136</v>
      </c>
      <c r="G55" s="56">
        <v>0</v>
      </c>
      <c r="H55" s="42" t="s">
        <v>134</v>
      </c>
    </row>
    <row r="56" spans="1:8" x14ac:dyDescent="0.2">
      <c r="A56" s="53"/>
      <c r="B56" s="53"/>
      <c r="C56" s="57"/>
      <c r="D56" s="53"/>
      <c r="E56" s="53"/>
      <c r="F56" s="58"/>
      <c r="G56" s="58"/>
      <c r="H56" s="42" t="s">
        <v>134</v>
      </c>
    </row>
    <row r="57" spans="1:8" x14ac:dyDescent="0.2">
      <c r="A57" s="53"/>
      <c r="B57" s="53"/>
      <c r="C57" s="54" t="s">
        <v>139</v>
      </c>
      <c r="D57" s="53"/>
      <c r="E57" s="53"/>
      <c r="F57" s="58"/>
      <c r="G57" s="58"/>
      <c r="H57" s="42" t="s">
        <v>134</v>
      </c>
    </row>
    <row r="58" spans="1:8" x14ac:dyDescent="0.2">
      <c r="A58" s="53"/>
      <c r="B58" s="53"/>
      <c r="C58" s="54" t="s">
        <v>133</v>
      </c>
      <c r="D58" s="53"/>
      <c r="E58" s="53" t="s">
        <v>134</v>
      </c>
      <c r="F58" s="59" t="s">
        <v>136</v>
      </c>
      <c r="G58" s="56">
        <v>0</v>
      </c>
      <c r="H58" s="42" t="s">
        <v>134</v>
      </c>
    </row>
    <row r="59" spans="1:8" x14ac:dyDescent="0.2">
      <c r="A59" s="53"/>
      <c r="B59" s="53"/>
      <c r="C59" s="57"/>
      <c r="D59" s="53"/>
      <c r="E59" s="53"/>
      <c r="F59" s="58"/>
      <c r="G59" s="58"/>
      <c r="H59" s="42" t="s">
        <v>134</v>
      </c>
    </row>
    <row r="60" spans="1:8" x14ac:dyDescent="0.2">
      <c r="A60" s="53"/>
      <c r="B60" s="53"/>
      <c r="C60" s="54" t="s">
        <v>140</v>
      </c>
      <c r="D60" s="53"/>
      <c r="E60" s="53"/>
      <c r="F60" s="58"/>
      <c r="G60" s="58"/>
      <c r="H60" s="42" t="s">
        <v>134</v>
      </c>
    </row>
    <row r="61" spans="1:8" x14ac:dyDescent="0.2">
      <c r="A61" s="53"/>
      <c r="B61" s="53"/>
      <c r="C61" s="54" t="s">
        <v>133</v>
      </c>
      <c r="D61" s="53"/>
      <c r="E61" s="53" t="s">
        <v>134</v>
      </c>
      <c r="F61" s="59" t="s">
        <v>136</v>
      </c>
      <c r="G61" s="56">
        <v>0</v>
      </c>
      <c r="H61" s="42" t="s">
        <v>134</v>
      </c>
    </row>
    <row r="62" spans="1:8" x14ac:dyDescent="0.2">
      <c r="A62" s="53"/>
      <c r="B62" s="53"/>
      <c r="C62" s="57"/>
      <c r="D62" s="53"/>
      <c r="E62" s="53"/>
      <c r="F62" s="58"/>
      <c r="G62" s="58"/>
      <c r="H62" s="42" t="s">
        <v>134</v>
      </c>
    </row>
    <row r="63" spans="1:8" x14ac:dyDescent="0.2">
      <c r="A63" s="53"/>
      <c r="B63" s="53"/>
      <c r="C63" s="54" t="s">
        <v>141</v>
      </c>
      <c r="D63" s="53"/>
      <c r="E63" s="53"/>
      <c r="F63" s="55">
        <v>2914.8428647999999</v>
      </c>
      <c r="G63" s="56">
        <v>0.94291685999999997</v>
      </c>
      <c r="H63" s="42" t="s">
        <v>134</v>
      </c>
    </row>
    <row r="64" spans="1:8" x14ac:dyDescent="0.2">
      <c r="A64" s="53"/>
      <c r="B64" s="53"/>
      <c r="C64" s="57"/>
      <c r="D64" s="53"/>
      <c r="E64" s="53"/>
      <c r="F64" s="58"/>
      <c r="G64" s="58"/>
      <c r="H64" s="42" t="s">
        <v>134</v>
      </c>
    </row>
    <row r="65" spans="1:8" x14ac:dyDescent="0.2">
      <c r="A65" s="53"/>
      <c r="B65" s="53"/>
      <c r="C65" s="54" t="s">
        <v>142</v>
      </c>
      <c r="D65" s="53"/>
      <c r="E65" s="53"/>
      <c r="F65" s="58"/>
      <c r="G65" s="58"/>
      <c r="H65" s="42" t="s">
        <v>134</v>
      </c>
    </row>
    <row r="66" spans="1:8" x14ac:dyDescent="0.2">
      <c r="A66" s="53"/>
      <c r="B66" s="53"/>
      <c r="C66" s="54" t="s">
        <v>11</v>
      </c>
      <c r="D66" s="53"/>
      <c r="E66" s="53"/>
      <c r="F66" s="58"/>
      <c r="G66" s="58"/>
      <c r="H66" s="42" t="s">
        <v>134</v>
      </c>
    </row>
    <row r="67" spans="1:8" x14ac:dyDescent="0.2">
      <c r="A67" s="53"/>
      <c r="B67" s="53"/>
      <c r="C67" s="54" t="s">
        <v>133</v>
      </c>
      <c r="D67" s="53"/>
      <c r="E67" s="53" t="s">
        <v>134</v>
      </c>
      <c r="F67" s="59" t="s">
        <v>136</v>
      </c>
      <c r="G67" s="56">
        <v>0</v>
      </c>
      <c r="H67" s="42" t="s">
        <v>134</v>
      </c>
    </row>
    <row r="68" spans="1:8" x14ac:dyDescent="0.2">
      <c r="A68" s="53"/>
      <c r="B68" s="53"/>
      <c r="C68" s="57"/>
      <c r="D68" s="53"/>
      <c r="E68" s="53"/>
      <c r="F68" s="58"/>
      <c r="G68" s="58"/>
      <c r="H68" s="42" t="s">
        <v>134</v>
      </c>
    </row>
    <row r="69" spans="1:8" x14ac:dyDescent="0.2">
      <c r="A69" s="53"/>
      <c r="B69" s="53"/>
      <c r="C69" s="54" t="s">
        <v>143</v>
      </c>
      <c r="D69" s="53"/>
      <c r="E69" s="53"/>
      <c r="F69" s="53"/>
      <c r="G69" s="53"/>
      <c r="H69" s="42" t="s">
        <v>134</v>
      </c>
    </row>
    <row r="70" spans="1:8" x14ac:dyDescent="0.2">
      <c r="A70" s="53"/>
      <c r="B70" s="53"/>
      <c r="C70" s="54" t="s">
        <v>133</v>
      </c>
      <c r="D70" s="53"/>
      <c r="E70" s="53" t="s">
        <v>134</v>
      </c>
      <c r="F70" s="59" t="s">
        <v>136</v>
      </c>
      <c r="G70" s="56">
        <v>0</v>
      </c>
      <c r="H70" s="42" t="s">
        <v>134</v>
      </c>
    </row>
    <row r="71" spans="1:8" x14ac:dyDescent="0.2">
      <c r="A71" s="53"/>
      <c r="B71" s="53"/>
      <c r="C71" s="57"/>
      <c r="D71" s="53"/>
      <c r="E71" s="53"/>
      <c r="F71" s="58"/>
      <c r="G71" s="58"/>
      <c r="H71" s="42" t="s">
        <v>134</v>
      </c>
    </row>
    <row r="72" spans="1:8" x14ac:dyDescent="0.2">
      <c r="A72" s="53"/>
      <c r="B72" s="53"/>
      <c r="C72" s="54" t="s">
        <v>144</v>
      </c>
      <c r="D72" s="53"/>
      <c r="E72" s="53"/>
      <c r="F72" s="53"/>
      <c r="G72" s="53"/>
      <c r="H72" s="42" t="s">
        <v>134</v>
      </c>
    </row>
    <row r="73" spans="1:8" x14ac:dyDescent="0.2">
      <c r="A73" s="53"/>
      <c r="B73" s="53"/>
      <c r="C73" s="54" t="s">
        <v>133</v>
      </c>
      <c r="D73" s="53"/>
      <c r="E73" s="53" t="s">
        <v>134</v>
      </c>
      <c r="F73" s="59" t="s">
        <v>136</v>
      </c>
      <c r="G73" s="56">
        <v>0</v>
      </c>
      <c r="H73" s="42" t="s">
        <v>134</v>
      </c>
    </row>
    <row r="74" spans="1:8" x14ac:dyDescent="0.2">
      <c r="A74" s="53"/>
      <c r="B74" s="53"/>
      <c r="C74" s="57"/>
      <c r="D74" s="53"/>
      <c r="E74" s="53"/>
      <c r="F74" s="58"/>
      <c r="G74" s="58"/>
      <c r="H74" s="42" t="s">
        <v>134</v>
      </c>
    </row>
    <row r="75" spans="1:8" x14ac:dyDescent="0.2">
      <c r="A75" s="53"/>
      <c r="B75" s="53"/>
      <c r="C75" s="54" t="s">
        <v>145</v>
      </c>
      <c r="D75" s="53"/>
      <c r="E75" s="53"/>
      <c r="F75" s="58"/>
      <c r="G75" s="58"/>
      <c r="H75" s="42" t="s">
        <v>134</v>
      </c>
    </row>
    <row r="76" spans="1:8" x14ac:dyDescent="0.2">
      <c r="A76" s="53"/>
      <c r="B76" s="53"/>
      <c r="C76" s="54" t="s">
        <v>133</v>
      </c>
      <c r="D76" s="53"/>
      <c r="E76" s="53" t="s">
        <v>134</v>
      </c>
      <c r="F76" s="59" t="s">
        <v>136</v>
      </c>
      <c r="G76" s="56">
        <v>0</v>
      </c>
      <c r="H76" s="42" t="s">
        <v>134</v>
      </c>
    </row>
    <row r="77" spans="1:8" x14ac:dyDescent="0.2">
      <c r="A77" s="53"/>
      <c r="B77" s="53"/>
      <c r="C77" s="57"/>
      <c r="D77" s="53"/>
      <c r="E77" s="53"/>
      <c r="F77" s="58"/>
      <c r="G77" s="58"/>
      <c r="H77" s="42" t="s">
        <v>134</v>
      </c>
    </row>
    <row r="78" spans="1:8" x14ac:dyDescent="0.2">
      <c r="A78" s="53"/>
      <c r="B78" s="53"/>
      <c r="C78" s="54" t="s">
        <v>146</v>
      </c>
      <c r="D78" s="53"/>
      <c r="E78" s="53"/>
      <c r="F78" s="55">
        <v>0</v>
      </c>
      <c r="G78" s="56">
        <v>0</v>
      </c>
      <c r="H78" s="42" t="s">
        <v>134</v>
      </c>
    </row>
    <row r="79" spans="1:8" x14ac:dyDescent="0.2">
      <c r="A79" s="53"/>
      <c r="B79" s="53"/>
      <c r="C79" s="57"/>
      <c r="D79" s="53"/>
      <c r="E79" s="53"/>
      <c r="F79" s="58"/>
      <c r="G79" s="58"/>
      <c r="H79" s="42" t="s">
        <v>134</v>
      </c>
    </row>
    <row r="80" spans="1:8" x14ac:dyDescent="0.2">
      <c r="A80" s="53"/>
      <c r="B80" s="53"/>
      <c r="C80" s="54" t="s">
        <v>147</v>
      </c>
      <c r="D80" s="53"/>
      <c r="E80" s="53"/>
      <c r="F80" s="58"/>
      <c r="G80" s="58"/>
      <c r="H80" s="42" t="s">
        <v>134</v>
      </c>
    </row>
    <row r="81" spans="1:8" x14ac:dyDescent="0.2">
      <c r="A81" s="53"/>
      <c r="B81" s="53"/>
      <c r="C81" s="54" t="s">
        <v>148</v>
      </c>
      <c r="D81" s="53"/>
      <c r="E81" s="53"/>
      <c r="F81" s="58"/>
      <c r="G81" s="58"/>
      <c r="H81" s="42" t="s">
        <v>134</v>
      </c>
    </row>
    <row r="82" spans="1:8" x14ac:dyDescent="0.2">
      <c r="A82" s="53"/>
      <c r="B82" s="53"/>
      <c r="C82" s="54" t="s">
        <v>133</v>
      </c>
      <c r="D82" s="53"/>
      <c r="E82" s="53" t="s">
        <v>134</v>
      </c>
      <c r="F82" s="59" t="s">
        <v>136</v>
      </c>
      <c r="G82" s="56">
        <v>0</v>
      </c>
      <c r="H82" s="42" t="s">
        <v>134</v>
      </c>
    </row>
    <row r="83" spans="1:8" x14ac:dyDescent="0.2">
      <c r="A83" s="53"/>
      <c r="B83" s="53"/>
      <c r="C83" s="57"/>
      <c r="D83" s="53"/>
      <c r="E83" s="53"/>
      <c r="F83" s="58"/>
      <c r="G83" s="58"/>
      <c r="H83" s="42" t="s">
        <v>134</v>
      </c>
    </row>
    <row r="84" spans="1:8" x14ac:dyDescent="0.2">
      <c r="A84" s="53"/>
      <c r="B84" s="53"/>
      <c r="C84" s="54" t="s">
        <v>149</v>
      </c>
      <c r="D84" s="53"/>
      <c r="E84" s="53"/>
      <c r="F84" s="58"/>
      <c r="G84" s="58"/>
      <c r="H84" s="42" t="s">
        <v>134</v>
      </c>
    </row>
    <row r="85" spans="1:8" x14ac:dyDescent="0.2">
      <c r="A85" s="53"/>
      <c r="B85" s="53"/>
      <c r="C85" s="54" t="s">
        <v>133</v>
      </c>
      <c r="D85" s="53"/>
      <c r="E85" s="53" t="s">
        <v>134</v>
      </c>
      <c r="F85" s="59" t="s">
        <v>136</v>
      </c>
      <c r="G85" s="56">
        <v>0</v>
      </c>
      <c r="H85" s="42" t="s">
        <v>134</v>
      </c>
    </row>
    <row r="86" spans="1:8" x14ac:dyDescent="0.2">
      <c r="A86" s="53"/>
      <c r="B86" s="53"/>
      <c r="C86" s="57"/>
      <c r="D86" s="53"/>
      <c r="E86" s="53"/>
      <c r="F86" s="58"/>
      <c r="G86" s="58"/>
      <c r="H86" s="42" t="s">
        <v>134</v>
      </c>
    </row>
    <row r="87" spans="1:8" x14ac:dyDescent="0.2">
      <c r="A87" s="53"/>
      <c r="B87" s="53"/>
      <c r="C87" s="54" t="s">
        <v>150</v>
      </c>
      <c r="D87" s="53"/>
      <c r="E87" s="53"/>
      <c r="F87" s="58"/>
      <c r="G87" s="58"/>
      <c r="H87" s="42" t="s">
        <v>134</v>
      </c>
    </row>
    <row r="88" spans="1:8" x14ac:dyDescent="0.2">
      <c r="A88" s="53"/>
      <c r="B88" s="53"/>
      <c r="C88" s="54" t="s">
        <v>133</v>
      </c>
      <c r="D88" s="53"/>
      <c r="E88" s="53" t="s">
        <v>134</v>
      </c>
      <c r="F88" s="59" t="s">
        <v>136</v>
      </c>
      <c r="G88" s="56">
        <v>0</v>
      </c>
      <c r="H88" s="42" t="s">
        <v>134</v>
      </c>
    </row>
    <row r="89" spans="1:8" x14ac:dyDescent="0.2">
      <c r="A89" s="53"/>
      <c r="B89" s="53"/>
      <c r="C89" s="57"/>
      <c r="D89" s="53"/>
      <c r="E89" s="53"/>
      <c r="F89" s="58"/>
      <c r="G89" s="58"/>
      <c r="H89" s="42" t="s">
        <v>134</v>
      </c>
    </row>
    <row r="90" spans="1:8" x14ac:dyDescent="0.2">
      <c r="A90" s="53"/>
      <c r="B90" s="53"/>
      <c r="C90" s="54" t="s">
        <v>151</v>
      </c>
      <c r="D90" s="53"/>
      <c r="E90" s="53"/>
      <c r="F90" s="58"/>
      <c r="G90" s="58"/>
      <c r="H90" s="42" t="s">
        <v>134</v>
      </c>
    </row>
    <row r="91" spans="1:8" x14ac:dyDescent="0.2">
      <c r="A91" s="48">
        <v>1</v>
      </c>
      <c r="B91" s="49"/>
      <c r="C91" s="49" t="s">
        <v>152</v>
      </c>
      <c r="D91" s="49"/>
      <c r="E91" s="60"/>
      <c r="F91" s="51">
        <v>177.125989799</v>
      </c>
      <c r="G91" s="52">
        <v>5.7298139999999997E-2</v>
      </c>
      <c r="H91" s="42">
        <v>6.61</v>
      </c>
    </row>
    <row r="92" spans="1:8" x14ac:dyDescent="0.2">
      <c r="A92" s="53"/>
      <c r="B92" s="53"/>
      <c r="C92" s="54" t="s">
        <v>133</v>
      </c>
      <c r="D92" s="53"/>
      <c r="E92" s="53" t="s">
        <v>134</v>
      </c>
      <c r="F92" s="55">
        <v>177.125989799</v>
      </c>
      <c r="G92" s="56">
        <v>5.7298139999999997E-2</v>
      </c>
      <c r="H92" s="42" t="s">
        <v>134</v>
      </c>
    </row>
    <row r="93" spans="1:8" x14ac:dyDescent="0.2">
      <c r="A93" s="53"/>
      <c r="B93" s="53"/>
      <c r="C93" s="57"/>
      <c r="D93" s="53"/>
      <c r="E93" s="53"/>
      <c r="F93" s="58"/>
      <c r="G93" s="58"/>
      <c r="H93" s="42" t="s">
        <v>134</v>
      </c>
    </row>
    <row r="94" spans="1:8" x14ac:dyDescent="0.2">
      <c r="A94" s="53"/>
      <c r="B94" s="53"/>
      <c r="C94" s="54" t="s">
        <v>153</v>
      </c>
      <c r="D94" s="53"/>
      <c r="E94" s="53"/>
      <c r="F94" s="55">
        <v>177.125989799</v>
      </c>
      <c r="G94" s="56">
        <v>5.7298139999999997E-2</v>
      </c>
      <c r="H94" s="42" t="s">
        <v>134</v>
      </c>
    </row>
    <row r="95" spans="1:8" x14ac:dyDescent="0.2">
      <c r="A95" s="53"/>
      <c r="B95" s="53"/>
      <c r="C95" s="58"/>
      <c r="D95" s="53"/>
      <c r="E95" s="53"/>
      <c r="F95" s="53"/>
      <c r="G95" s="53"/>
      <c r="H95" s="42" t="s">
        <v>134</v>
      </c>
    </row>
    <row r="96" spans="1:8" x14ac:dyDescent="0.2">
      <c r="A96" s="53"/>
      <c r="B96" s="53"/>
      <c r="C96" s="54" t="s">
        <v>154</v>
      </c>
      <c r="D96" s="53"/>
      <c r="E96" s="53"/>
      <c r="F96" s="53"/>
      <c r="G96" s="53"/>
      <c r="H96" s="42" t="s">
        <v>134</v>
      </c>
    </row>
    <row r="97" spans="1:10" x14ac:dyDescent="0.2">
      <c r="A97" s="53"/>
      <c r="B97" s="53"/>
      <c r="C97" s="54" t="s">
        <v>155</v>
      </c>
      <c r="D97" s="53"/>
      <c r="E97" s="53"/>
      <c r="F97" s="53"/>
      <c r="G97" s="53"/>
      <c r="H97" s="42" t="s">
        <v>134</v>
      </c>
    </row>
    <row r="98" spans="1:10" x14ac:dyDescent="0.2">
      <c r="A98" s="53"/>
      <c r="B98" s="53"/>
      <c r="C98" s="54" t="s">
        <v>133</v>
      </c>
      <c r="D98" s="53"/>
      <c r="E98" s="53" t="s">
        <v>134</v>
      </c>
      <c r="F98" s="59" t="s">
        <v>136</v>
      </c>
      <c r="G98" s="56">
        <v>0</v>
      </c>
      <c r="H98" s="42" t="s">
        <v>134</v>
      </c>
    </row>
    <row r="99" spans="1:10" x14ac:dyDescent="0.2">
      <c r="A99" s="53"/>
      <c r="B99" s="53"/>
      <c r="C99" s="57"/>
      <c r="D99" s="53"/>
      <c r="E99" s="53"/>
      <c r="F99" s="58"/>
      <c r="G99" s="58"/>
      <c r="H99" s="42" t="s">
        <v>134</v>
      </c>
    </row>
    <row r="100" spans="1:10" x14ac:dyDescent="0.2">
      <c r="A100" s="53"/>
      <c r="B100" s="53"/>
      <c r="C100" s="54" t="s">
        <v>158</v>
      </c>
      <c r="D100" s="53"/>
      <c r="E100" s="53"/>
      <c r="F100" s="53"/>
      <c r="G100" s="53"/>
      <c r="H100" s="42" t="s">
        <v>134</v>
      </c>
    </row>
    <row r="101" spans="1:10" x14ac:dyDescent="0.2">
      <c r="A101" s="53"/>
      <c r="B101" s="53"/>
      <c r="C101" s="54" t="s">
        <v>159</v>
      </c>
      <c r="D101" s="53"/>
      <c r="E101" s="53"/>
      <c r="F101" s="53"/>
      <c r="G101" s="53"/>
      <c r="H101" s="42" t="s">
        <v>134</v>
      </c>
    </row>
    <row r="102" spans="1:10" x14ac:dyDescent="0.2">
      <c r="A102" s="53"/>
      <c r="B102" s="53"/>
      <c r="C102" s="54" t="s">
        <v>133</v>
      </c>
      <c r="D102" s="53"/>
      <c r="E102" s="53" t="s">
        <v>134</v>
      </c>
      <c r="F102" s="59" t="s">
        <v>136</v>
      </c>
      <c r="G102" s="56">
        <v>0</v>
      </c>
      <c r="H102" s="42" t="s">
        <v>134</v>
      </c>
    </row>
    <row r="103" spans="1:10" x14ac:dyDescent="0.2">
      <c r="A103" s="53"/>
      <c r="B103" s="53"/>
      <c r="C103" s="57"/>
      <c r="D103" s="53"/>
      <c r="E103" s="53"/>
      <c r="F103" s="58"/>
      <c r="G103" s="58"/>
      <c r="H103" s="42" t="s">
        <v>134</v>
      </c>
    </row>
    <row r="104" spans="1:10" x14ac:dyDescent="0.2">
      <c r="A104" s="53"/>
      <c r="B104" s="53"/>
      <c r="C104" s="54" t="s">
        <v>160</v>
      </c>
      <c r="D104" s="53"/>
      <c r="E104" s="53"/>
      <c r="F104" s="58"/>
      <c r="G104" s="58"/>
      <c r="H104" s="42" t="s">
        <v>134</v>
      </c>
    </row>
    <row r="105" spans="1:10" x14ac:dyDescent="0.2">
      <c r="A105" s="53"/>
      <c r="B105" s="53"/>
      <c r="C105" s="54" t="s">
        <v>133</v>
      </c>
      <c r="D105" s="53"/>
      <c r="E105" s="53" t="s">
        <v>134</v>
      </c>
      <c r="F105" s="59" t="s">
        <v>136</v>
      </c>
      <c r="G105" s="56">
        <v>0</v>
      </c>
      <c r="H105" s="42" t="s">
        <v>134</v>
      </c>
    </row>
    <row r="106" spans="1:10" x14ac:dyDescent="0.2">
      <c r="A106" s="53"/>
      <c r="B106" s="49"/>
      <c r="C106" s="49"/>
      <c r="D106" s="54"/>
      <c r="E106" s="53"/>
      <c r="F106" s="49"/>
      <c r="G106" s="60"/>
      <c r="H106" s="42" t="s">
        <v>134</v>
      </c>
    </row>
    <row r="107" spans="1:10" x14ac:dyDescent="0.2">
      <c r="A107" s="60"/>
      <c r="B107" s="49"/>
      <c r="C107" s="49" t="s">
        <v>161</v>
      </c>
      <c r="D107" s="49"/>
      <c r="E107" s="60"/>
      <c r="F107" s="51">
        <v>-0.66466367000000004</v>
      </c>
      <c r="G107" s="52">
        <v>-2.1500999999999999E-4</v>
      </c>
      <c r="H107" s="42" t="s">
        <v>134</v>
      </c>
    </row>
    <row r="108" spans="1:10" x14ac:dyDescent="0.2">
      <c r="A108" s="57"/>
      <c r="B108" s="57"/>
      <c r="C108" s="54" t="s">
        <v>162</v>
      </c>
      <c r="D108" s="58"/>
      <c r="E108" s="58"/>
      <c r="F108" s="55">
        <v>3091.304190929</v>
      </c>
      <c r="G108" s="61">
        <v>0.99999998999999995</v>
      </c>
      <c r="H108" s="42" t="s">
        <v>134</v>
      </c>
    </row>
    <row r="109" spans="1:10" ht="12.75" customHeight="1" x14ac:dyDescent="0.2">
      <c r="A109" s="62"/>
      <c r="B109" s="62"/>
      <c r="C109" s="63"/>
      <c r="D109" s="64"/>
      <c r="E109" s="64"/>
      <c r="F109" s="65"/>
      <c r="G109" s="66"/>
      <c r="H109" s="67"/>
    </row>
    <row r="110" spans="1:10" x14ac:dyDescent="0.2">
      <c r="A110" s="62"/>
      <c r="B110" s="68" t="s">
        <v>968</v>
      </c>
      <c r="C110" s="68"/>
      <c r="D110" s="68"/>
      <c r="E110" s="68"/>
      <c r="F110" s="68"/>
      <c r="G110" s="68"/>
      <c r="H110" s="68"/>
      <c r="J110" s="69"/>
    </row>
    <row r="111" spans="1:10" x14ac:dyDescent="0.2">
      <c r="A111" s="62"/>
      <c r="B111" s="68" t="s">
        <v>969</v>
      </c>
      <c r="C111" s="68"/>
      <c r="D111" s="68"/>
      <c r="E111" s="68"/>
      <c r="F111" s="68"/>
      <c r="G111" s="68"/>
      <c r="H111" s="68"/>
      <c r="J111" s="69"/>
    </row>
    <row r="112" spans="1:10" x14ac:dyDescent="0.2">
      <c r="A112" s="62"/>
      <c r="B112" s="68" t="s">
        <v>970</v>
      </c>
      <c r="C112" s="68"/>
      <c r="D112" s="68"/>
      <c r="E112" s="68"/>
      <c r="F112" s="68"/>
      <c r="G112" s="68"/>
      <c r="H112" s="68"/>
      <c r="J112" s="69"/>
    </row>
    <row r="113" spans="1:17" s="72" customFormat="1" ht="66.75" customHeight="1" x14ac:dyDescent="0.25">
      <c r="A113" s="70"/>
      <c r="B113" s="71" t="s">
        <v>971</v>
      </c>
      <c r="C113" s="71"/>
      <c r="D113" s="71"/>
      <c r="E113" s="71"/>
      <c r="F113" s="71"/>
      <c r="G113" s="71"/>
      <c r="H113" s="71"/>
      <c r="I113" s="36"/>
      <c r="J113" s="69"/>
      <c r="K113" s="36"/>
      <c r="L113" s="36"/>
      <c r="M113" s="36"/>
      <c r="N113" s="36"/>
      <c r="O113" s="36"/>
      <c r="P113" s="36"/>
      <c r="Q113" s="36"/>
    </row>
    <row r="114" spans="1:17" x14ac:dyDescent="0.2">
      <c r="A114" s="62"/>
      <c r="B114" s="68" t="s">
        <v>972</v>
      </c>
      <c r="C114" s="68"/>
      <c r="D114" s="68"/>
      <c r="E114" s="68"/>
      <c r="F114" s="68"/>
      <c r="G114" s="68"/>
      <c r="H114" s="68"/>
      <c r="J114" s="69"/>
    </row>
    <row r="115" spans="1:17" x14ac:dyDescent="0.2">
      <c r="A115" s="62"/>
      <c r="B115" s="62"/>
      <c r="C115" s="62"/>
      <c r="D115" s="64"/>
      <c r="E115" s="64"/>
      <c r="F115" s="64"/>
      <c r="G115" s="64"/>
    </row>
    <row r="116" spans="1:17" x14ac:dyDescent="0.2">
      <c r="A116" s="62"/>
      <c r="B116" s="73" t="s">
        <v>163</v>
      </c>
      <c r="C116" s="74"/>
      <c r="D116" s="75"/>
      <c r="E116" s="76"/>
      <c r="F116" s="64"/>
      <c r="G116" s="64"/>
    </row>
    <row r="117" spans="1:17" ht="27.75" customHeight="1" x14ac:dyDescent="0.2">
      <c r="A117" s="62"/>
      <c r="B117" s="77" t="s">
        <v>164</v>
      </c>
      <c r="C117" s="78"/>
      <c r="D117" s="41" t="s">
        <v>165</v>
      </c>
      <c r="E117" s="76"/>
      <c r="F117" s="64"/>
      <c r="G117" s="64"/>
    </row>
    <row r="118" spans="1:17" ht="12.75" customHeight="1" x14ac:dyDescent="0.2">
      <c r="A118" s="62"/>
      <c r="B118" s="77" t="s">
        <v>973</v>
      </c>
      <c r="C118" s="78"/>
      <c r="D118" s="41" t="s">
        <v>165</v>
      </c>
      <c r="E118" s="76"/>
      <c r="F118" s="64"/>
      <c r="G118" s="64"/>
    </row>
    <row r="119" spans="1:17" x14ac:dyDescent="0.2">
      <c r="A119" s="62"/>
      <c r="B119" s="77" t="s">
        <v>166</v>
      </c>
      <c r="C119" s="78"/>
      <c r="D119" s="79" t="s">
        <v>134</v>
      </c>
      <c r="E119" s="76"/>
      <c r="F119" s="64"/>
      <c r="G119" s="64"/>
    </row>
    <row r="120" spans="1:17" x14ac:dyDescent="0.2">
      <c r="A120" s="80"/>
      <c r="B120" s="81" t="s">
        <v>134</v>
      </c>
      <c r="C120" s="81" t="s">
        <v>974</v>
      </c>
      <c r="D120" s="81" t="s">
        <v>167</v>
      </c>
      <c r="E120" s="80"/>
      <c r="F120" s="80"/>
      <c r="G120" s="80"/>
      <c r="H120" s="80"/>
      <c r="J120" s="69"/>
    </row>
    <row r="121" spans="1:17" x14ac:dyDescent="0.2">
      <c r="A121" s="80"/>
      <c r="B121" s="82" t="s">
        <v>168</v>
      </c>
      <c r="C121" s="83">
        <v>46081</v>
      </c>
      <c r="D121" s="83">
        <v>46112</v>
      </c>
      <c r="E121" s="80"/>
      <c r="F121" s="80"/>
      <c r="G121" s="80"/>
      <c r="J121" s="69"/>
    </row>
    <row r="122" spans="1:17" x14ac:dyDescent="0.2">
      <c r="A122" s="84"/>
      <c r="B122" s="44" t="s">
        <v>169</v>
      </c>
      <c r="C122" s="85">
        <v>26.809799999999999</v>
      </c>
      <c r="D122" s="85">
        <v>24.361499999999999</v>
      </c>
      <c r="E122" s="84"/>
      <c r="F122" s="86"/>
      <c r="G122" s="87"/>
    </row>
    <row r="123" spans="1:17" x14ac:dyDescent="0.2">
      <c r="A123" s="84"/>
      <c r="B123" s="44" t="s">
        <v>982</v>
      </c>
      <c r="C123" s="85">
        <v>25.9481</v>
      </c>
      <c r="D123" s="85">
        <v>23.578600000000002</v>
      </c>
      <c r="E123" s="84"/>
      <c r="F123" s="86"/>
      <c r="G123" s="87"/>
    </row>
    <row r="124" spans="1:17" x14ac:dyDescent="0.2">
      <c r="A124" s="84"/>
      <c r="B124" s="44" t="s">
        <v>170</v>
      </c>
      <c r="C124" s="85">
        <v>25.533100000000001</v>
      </c>
      <c r="D124" s="85">
        <v>23.195699999999999</v>
      </c>
      <c r="E124" s="84"/>
      <c r="F124" s="86"/>
      <c r="G124" s="87"/>
    </row>
    <row r="125" spans="1:17" x14ac:dyDescent="0.2">
      <c r="A125" s="84"/>
      <c r="B125" s="44" t="s">
        <v>983</v>
      </c>
      <c r="C125" s="85">
        <v>24.676100000000002</v>
      </c>
      <c r="D125" s="85">
        <v>22.417200000000001</v>
      </c>
      <c r="E125" s="84"/>
      <c r="F125" s="86"/>
      <c r="G125" s="87"/>
    </row>
    <row r="126" spans="1:17" x14ac:dyDescent="0.2">
      <c r="A126" s="84"/>
      <c r="B126" s="84"/>
      <c r="C126" s="84"/>
      <c r="D126" s="84"/>
      <c r="E126" s="84"/>
      <c r="F126" s="84"/>
      <c r="G126" s="84"/>
    </row>
    <row r="127" spans="1:17" x14ac:dyDescent="0.2">
      <c r="A127" s="80"/>
      <c r="B127" s="77" t="s">
        <v>975</v>
      </c>
      <c r="C127" s="78"/>
      <c r="D127" s="41" t="s">
        <v>165</v>
      </c>
      <c r="E127" s="80"/>
      <c r="F127" s="80"/>
      <c r="G127" s="80"/>
    </row>
    <row r="128" spans="1:17" x14ac:dyDescent="0.2">
      <c r="A128" s="80"/>
      <c r="B128" s="88"/>
      <c r="C128" s="88"/>
      <c r="D128" s="88"/>
      <c r="E128" s="80"/>
      <c r="F128" s="80"/>
      <c r="G128" s="80"/>
    </row>
    <row r="129" spans="1:10" x14ac:dyDescent="0.2">
      <c r="A129" s="80"/>
      <c r="B129" s="77" t="s">
        <v>172</v>
      </c>
      <c r="C129" s="78"/>
      <c r="D129" s="41" t="s">
        <v>165</v>
      </c>
      <c r="E129" s="89"/>
      <c r="F129" s="80"/>
      <c r="G129" s="80"/>
    </row>
    <row r="130" spans="1:10" x14ac:dyDescent="0.2">
      <c r="A130" s="80"/>
      <c r="B130" s="77" t="s">
        <v>173</v>
      </c>
      <c r="C130" s="78"/>
      <c r="D130" s="41" t="s">
        <v>165</v>
      </c>
      <c r="E130" s="89"/>
      <c r="F130" s="80"/>
      <c r="G130" s="80"/>
    </row>
    <row r="131" spans="1:10" x14ac:dyDescent="0.2">
      <c r="A131" s="80"/>
      <c r="B131" s="77" t="s">
        <v>174</v>
      </c>
      <c r="C131" s="78"/>
      <c r="D131" s="41" t="s">
        <v>165</v>
      </c>
      <c r="E131" s="89"/>
      <c r="F131" s="80"/>
      <c r="G131" s="80"/>
    </row>
    <row r="132" spans="1:10" x14ac:dyDescent="0.2">
      <c r="A132" s="80"/>
      <c r="B132" s="77" t="s">
        <v>175</v>
      </c>
      <c r="C132" s="78"/>
      <c r="D132" s="90">
        <v>0.16274390893901367</v>
      </c>
      <c r="E132" s="80"/>
      <c r="F132" s="91"/>
      <c r="G132" s="92"/>
    </row>
    <row r="134" spans="1:10" x14ac:dyDescent="0.2">
      <c r="B134" s="93" t="s">
        <v>976</v>
      </c>
      <c r="C134" s="93"/>
    </row>
    <row r="136" spans="1:10" ht="153.75" customHeight="1" x14ac:dyDescent="0.2"/>
    <row r="139" spans="1:10" x14ac:dyDescent="0.2">
      <c r="B139" s="94" t="s">
        <v>977</v>
      </c>
      <c r="C139" s="95"/>
      <c r="D139" s="94"/>
    </row>
    <row r="140" spans="1:10" x14ac:dyDescent="0.2">
      <c r="B140" s="94" t="s">
        <v>994</v>
      </c>
      <c r="D140" s="94"/>
    </row>
    <row r="141" spans="1:10" ht="165" customHeight="1" x14ac:dyDescent="0.2"/>
    <row r="142" spans="1:10" x14ac:dyDescent="0.2">
      <c r="J142" s="39"/>
    </row>
  </sheetData>
  <mergeCells count="18">
    <mergeCell ref="A1:H1"/>
    <mergeCell ref="A2:H2"/>
    <mergeCell ref="A3:H3"/>
    <mergeCell ref="B110:H110"/>
    <mergeCell ref="B111:H111"/>
    <mergeCell ref="B112:H112"/>
    <mergeCell ref="B113:H113"/>
    <mergeCell ref="B114:H114"/>
    <mergeCell ref="B116:D116"/>
    <mergeCell ref="B117:C117"/>
    <mergeCell ref="B118:C118"/>
    <mergeCell ref="B119:C119"/>
    <mergeCell ref="B134:C134"/>
    <mergeCell ref="B127:C127"/>
    <mergeCell ref="B131:C131"/>
    <mergeCell ref="B132:C132"/>
    <mergeCell ref="B129:C129"/>
    <mergeCell ref="B130:C130"/>
  </mergeCells>
  <hyperlinks>
    <hyperlink ref="I1" location="Index!B2" display="Index" xr:uid="{681D9F11-49C2-4D2F-81A8-A728073915C9}"/>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A19F4-B9E3-4D5C-87B9-0FCEB2B9D599}">
  <sheetPr>
    <outlinePr summaryBelow="0" summaryRight="0"/>
  </sheetPr>
  <dimension ref="A1:Q176"/>
  <sheetViews>
    <sheetView showGridLines="0" workbookViewId="0">
      <selection sqref="A1:H1"/>
    </sheetView>
  </sheetViews>
  <sheetFormatPr defaultRowHeight="12.75" x14ac:dyDescent="0.2"/>
  <cols>
    <col min="1" max="1" width="5.85546875" style="36" bestFit="1" customWidth="1"/>
    <col min="2" max="2" width="22" style="36" customWidth="1"/>
    <col min="3" max="3" width="46.7109375" style="36" customWidth="1"/>
    <col min="4" max="4" width="20.5703125" style="36" customWidth="1"/>
    <col min="5" max="5" width="13.5703125" style="36" bestFit="1" customWidth="1"/>
    <col min="6" max="6" width="10.140625" style="36" bestFit="1" customWidth="1"/>
    <col min="7" max="7" width="14" style="36" bestFit="1" customWidth="1"/>
    <col min="8" max="8" width="8.42578125" style="36" bestFit="1" customWidth="1"/>
    <col min="9" max="9" width="5.7109375" style="36" bestFit="1" customWidth="1"/>
    <col min="10" max="16384" width="9.140625" style="36"/>
  </cols>
  <sheetData>
    <row r="1" spans="1:9" ht="15" x14ac:dyDescent="0.2">
      <c r="A1" s="35" t="s">
        <v>0</v>
      </c>
      <c r="B1" s="35"/>
      <c r="C1" s="35"/>
      <c r="D1" s="35"/>
      <c r="E1" s="35"/>
      <c r="F1" s="35"/>
      <c r="G1" s="35"/>
      <c r="H1" s="35"/>
      <c r="I1" s="7" t="s">
        <v>966</v>
      </c>
    </row>
    <row r="2" spans="1:9" ht="15" x14ac:dyDescent="0.2">
      <c r="A2" s="96" t="s">
        <v>430</v>
      </c>
      <c r="B2" s="96"/>
      <c r="C2" s="96"/>
      <c r="D2" s="96"/>
      <c r="E2" s="96"/>
      <c r="F2" s="96"/>
      <c r="G2" s="96"/>
      <c r="H2" s="96"/>
    </row>
    <row r="3" spans="1:9" ht="15" x14ac:dyDescent="0.2">
      <c r="A3" s="96" t="s">
        <v>979</v>
      </c>
      <c r="B3" s="96"/>
      <c r="C3" s="96"/>
      <c r="D3" s="96"/>
      <c r="E3" s="96"/>
      <c r="F3" s="96"/>
      <c r="G3" s="96"/>
      <c r="H3" s="96"/>
    </row>
    <row r="4" spans="1:9" s="39" customFormat="1" ht="30" x14ac:dyDescent="0.2">
      <c r="A4" s="37" t="s">
        <v>3</v>
      </c>
      <c r="B4" s="37" t="s">
        <v>4</v>
      </c>
      <c r="C4" s="37" t="s">
        <v>5</v>
      </c>
      <c r="D4" s="37" t="s">
        <v>6</v>
      </c>
      <c r="E4" s="37" t="s">
        <v>7</v>
      </c>
      <c r="F4" s="37" t="s">
        <v>8</v>
      </c>
      <c r="G4" s="37" t="s">
        <v>9</v>
      </c>
      <c r="H4" s="38" t="s">
        <v>965</v>
      </c>
    </row>
    <row r="5" spans="1:9" x14ac:dyDescent="0.2">
      <c r="A5" s="40"/>
      <c r="B5" s="40"/>
      <c r="C5" s="41" t="s">
        <v>10</v>
      </c>
      <c r="D5" s="40"/>
      <c r="E5" s="40"/>
      <c r="F5" s="40"/>
      <c r="G5" s="40"/>
      <c r="H5" s="42" t="s">
        <v>134</v>
      </c>
    </row>
    <row r="6" spans="1:9" x14ac:dyDescent="0.2">
      <c r="A6" s="43"/>
      <c r="B6" s="44"/>
      <c r="C6" s="44" t="s">
        <v>11</v>
      </c>
      <c r="D6" s="44"/>
      <c r="E6" s="45"/>
      <c r="F6" s="46"/>
      <c r="G6" s="47"/>
      <c r="H6" s="42" t="s">
        <v>134</v>
      </c>
    </row>
    <row r="7" spans="1:9" x14ac:dyDescent="0.2">
      <c r="A7" s="48">
        <v>1</v>
      </c>
      <c r="B7" s="49" t="s">
        <v>359</v>
      </c>
      <c r="C7" s="49" t="s">
        <v>360</v>
      </c>
      <c r="D7" s="49" t="s">
        <v>37</v>
      </c>
      <c r="E7" s="50">
        <v>349511</v>
      </c>
      <c r="F7" s="51">
        <v>12119.992947000001</v>
      </c>
      <c r="G7" s="52">
        <v>4.0636129999999999E-2</v>
      </c>
      <c r="H7" s="42" t="s">
        <v>134</v>
      </c>
    </row>
    <row r="8" spans="1:9" x14ac:dyDescent="0.2">
      <c r="A8" s="48">
        <v>2</v>
      </c>
      <c r="B8" s="49" t="s">
        <v>353</v>
      </c>
      <c r="C8" s="49" t="s">
        <v>354</v>
      </c>
      <c r="D8" s="49" t="s">
        <v>100</v>
      </c>
      <c r="E8" s="50">
        <v>1681362</v>
      </c>
      <c r="F8" s="51">
        <v>11265.125400000001</v>
      </c>
      <c r="G8" s="52">
        <v>3.7769909999999997E-2</v>
      </c>
      <c r="H8" s="42" t="s">
        <v>134</v>
      </c>
    </row>
    <row r="9" spans="1:9" x14ac:dyDescent="0.2">
      <c r="A9" s="48">
        <v>3</v>
      </c>
      <c r="B9" s="49" t="s">
        <v>49</v>
      </c>
      <c r="C9" s="49" t="s">
        <v>50</v>
      </c>
      <c r="D9" s="49" t="s">
        <v>51</v>
      </c>
      <c r="E9" s="50">
        <v>577256</v>
      </c>
      <c r="F9" s="51">
        <v>8952.6633039999997</v>
      </c>
      <c r="G9" s="52">
        <v>3.0016649999999999E-2</v>
      </c>
      <c r="H9" s="42" t="s">
        <v>134</v>
      </c>
    </row>
    <row r="10" spans="1:9" x14ac:dyDescent="0.2">
      <c r="A10" s="48">
        <v>4</v>
      </c>
      <c r="B10" s="49" t="s">
        <v>346</v>
      </c>
      <c r="C10" s="49" t="s">
        <v>347</v>
      </c>
      <c r="D10" s="49" t="s">
        <v>263</v>
      </c>
      <c r="E10" s="50">
        <v>594278</v>
      </c>
      <c r="F10" s="51">
        <v>8611.6824980000001</v>
      </c>
      <c r="G10" s="52">
        <v>2.88734E-2</v>
      </c>
      <c r="H10" s="42" t="s">
        <v>134</v>
      </c>
    </row>
    <row r="11" spans="1:9" x14ac:dyDescent="0.2">
      <c r="A11" s="48">
        <v>5</v>
      </c>
      <c r="B11" s="49" t="s">
        <v>416</v>
      </c>
      <c r="C11" s="49" t="s">
        <v>417</v>
      </c>
      <c r="D11" s="49" t="s">
        <v>418</v>
      </c>
      <c r="E11" s="50">
        <v>1045263</v>
      </c>
      <c r="F11" s="51">
        <v>8106.0145650000004</v>
      </c>
      <c r="G11" s="52">
        <v>2.7177989999999999E-2</v>
      </c>
      <c r="H11" s="42" t="s">
        <v>134</v>
      </c>
    </row>
    <row r="12" spans="1:9" x14ac:dyDescent="0.2">
      <c r="A12" s="48">
        <v>6</v>
      </c>
      <c r="B12" s="49" t="s">
        <v>322</v>
      </c>
      <c r="C12" s="49" t="s">
        <v>323</v>
      </c>
      <c r="D12" s="49" t="s">
        <v>285</v>
      </c>
      <c r="E12" s="50">
        <v>3324013</v>
      </c>
      <c r="F12" s="51">
        <v>7611.3249673999999</v>
      </c>
      <c r="G12" s="52">
        <v>2.5519389999999999E-2</v>
      </c>
      <c r="H12" s="42" t="s">
        <v>134</v>
      </c>
    </row>
    <row r="13" spans="1:9" x14ac:dyDescent="0.2">
      <c r="A13" s="48">
        <v>7</v>
      </c>
      <c r="B13" s="49" t="s">
        <v>389</v>
      </c>
      <c r="C13" s="49" t="s">
        <v>390</v>
      </c>
      <c r="D13" s="49" t="s">
        <v>179</v>
      </c>
      <c r="E13" s="50">
        <v>992680</v>
      </c>
      <c r="F13" s="51">
        <v>7495.2303400000001</v>
      </c>
      <c r="G13" s="52">
        <v>2.5130139999999999E-2</v>
      </c>
      <c r="H13" s="42" t="s">
        <v>134</v>
      </c>
    </row>
    <row r="14" spans="1:9" x14ac:dyDescent="0.2">
      <c r="A14" s="48">
        <v>8</v>
      </c>
      <c r="B14" s="49" t="s">
        <v>81</v>
      </c>
      <c r="C14" s="49" t="s">
        <v>82</v>
      </c>
      <c r="D14" s="49" t="s">
        <v>51</v>
      </c>
      <c r="E14" s="50">
        <v>106539</v>
      </c>
      <c r="F14" s="51">
        <v>7433.2260299999998</v>
      </c>
      <c r="G14" s="52">
        <v>2.492225E-2</v>
      </c>
      <c r="H14" s="42" t="s">
        <v>134</v>
      </c>
    </row>
    <row r="15" spans="1:9" x14ac:dyDescent="0.2">
      <c r="A15" s="48">
        <v>9</v>
      </c>
      <c r="B15" s="49" t="s">
        <v>431</v>
      </c>
      <c r="C15" s="49" t="s">
        <v>432</v>
      </c>
      <c r="D15" s="49" t="s">
        <v>34</v>
      </c>
      <c r="E15" s="50">
        <v>4443809</v>
      </c>
      <c r="F15" s="51">
        <v>7035.8827897000001</v>
      </c>
      <c r="G15" s="52">
        <v>2.3590030000000001E-2</v>
      </c>
      <c r="H15" s="42" t="s">
        <v>134</v>
      </c>
    </row>
    <row r="16" spans="1:9" x14ac:dyDescent="0.2">
      <c r="A16" s="48">
        <v>10</v>
      </c>
      <c r="B16" s="49" t="s">
        <v>377</v>
      </c>
      <c r="C16" s="49" t="s">
        <v>378</v>
      </c>
      <c r="D16" s="49" t="s">
        <v>211</v>
      </c>
      <c r="E16" s="50">
        <v>1534556</v>
      </c>
      <c r="F16" s="51">
        <v>6723.6571139999996</v>
      </c>
      <c r="G16" s="52">
        <v>2.2543199999999999E-2</v>
      </c>
      <c r="H16" s="42" t="s">
        <v>134</v>
      </c>
    </row>
    <row r="17" spans="1:8" x14ac:dyDescent="0.2">
      <c r="A17" s="48">
        <v>11</v>
      </c>
      <c r="B17" s="49" t="s">
        <v>361</v>
      </c>
      <c r="C17" s="49" t="s">
        <v>362</v>
      </c>
      <c r="D17" s="49" t="s">
        <v>61</v>
      </c>
      <c r="E17" s="50">
        <v>461432</v>
      </c>
      <c r="F17" s="51">
        <v>6603.0919199999998</v>
      </c>
      <c r="G17" s="52">
        <v>2.2138970000000001E-2</v>
      </c>
      <c r="H17" s="42" t="s">
        <v>134</v>
      </c>
    </row>
    <row r="18" spans="1:8" x14ac:dyDescent="0.2">
      <c r="A18" s="48">
        <v>12</v>
      </c>
      <c r="B18" s="49" t="s">
        <v>331</v>
      </c>
      <c r="C18" s="49" t="s">
        <v>332</v>
      </c>
      <c r="D18" s="49" t="s">
        <v>34</v>
      </c>
      <c r="E18" s="50">
        <v>546776</v>
      </c>
      <c r="F18" s="51">
        <v>6349.7096879999999</v>
      </c>
      <c r="G18" s="52">
        <v>2.128942E-2</v>
      </c>
      <c r="H18" s="42" t="s">
        <v>134</v>
      </c>
    </row>
    <row r="19" spans="1:8" ht="25.5" x14ac:dyDescent="0.2">
      <c r="A19" s="48">
        <v>13</v>
      </c>
      <c r="B19" s="49" t="s">
        <v>433</v>
      </c>
      <c r="C19" s="49" t="s">
        <v>434</v>
      </c>
      <c r="D19" s="49" t="s">
        <v>192</v>
      </c>
      <c r="E19" s="50">
        <v>1184520</v>
      </c>
      <c r="F19" s="51">
        <v>5888.24892</v>
      </c>
      <c r="G19" s="52">
        <v>1.974223E-2</v>
      </c>
      <c r="H19" s="42" t="s">
        <v>134</v>
      </c>
    </row>
    <row r="20" spans="1:8" ht="25.5" x14ac:dyDescent="0.2">
      <c r="A20" s="48">
        <v>14</v>
      </c>
      <c r="B20" s="49" t="s">
        <v>385</v>
      </c>
      <c r="C20" s="49" t="s">
        <v>386</v>
      </c>
      <c r="D20" s="49" t="s">
        <v>195</v>
      </c>
      <c r="E20" s="50">
        <v>603569</v>
      </c>
      <c r="F20" s="51">
        <v>5879.9691979999998</v>
      </c>
      <c r="G20" s="52">
        <v>1.9714470000000001E-2</v>
      </c>
      <c r="H20" s="42" t="s">
        <v>134</v>
      </c>
    </row>
    <row r="21" spans="1:8" x14ac:dyDescent="0.2">
      <c r="A21" s="48">
        <v>15</v>
      </c>
      <c r="B21" s="49" t="s">
        <v>387</v>
      </c>
      <c r="C21" s="49" t="s">
        <v>388</v>
      </c>
      <c r="D21" s="49" t="s">
        <v>179</v>
      </c>
      <c r="E21" s="50">
        <v>428200</v>
      </c>
      <c r="F21" s="51">
        <v>5846.2146000000002</v>
      </c>
      <c r="G21" s="52">
        <v>1.960129E-2</v>
      </c>
      <c r="H21" s="42" t="s">
        <v>134</v>
      </c>
    </row>
    <row r="22" spans="1:8" x14ac:dyDescent="0.2">
      <c r="A22" s="48">
        <v>16</v>
      </c>
      <c r="B22" s="49" t="s">
        <v>77</v>
      </c>
      <c r="C22" s="49" t="s">
        <v>78</v>
      </c>
      <c r="D22" s="49" t="s">
        <v>54</v>
      </c>
      <c r="E22" s="50">
        <v>718629</v>
      </c>
      <c r="F22" s="51">
        <v>5726.3951864999999</v>
      </c>
      <c r="G22" s="52">
        <v>1.9199560000000001E-2</v>
      </c>
      <c r="H22" s="42" t="s">
        <v>134</v>
      </c>
    </row>
    <row r="23" spans="1:8" ht="25.5" x14ac:dyDescent="0.2">
      <c r="A23" s="48">
        <v>17</v>
      </c>
      <c r="B23" s="49" t="s">
        <v>435</v>
      </c>
      <c r="C23" s="49" t="s">
        <v>436</v>
      </c>
      <c r="D23" s="49" t="s">
        <v>195</v>
      </c>
      <c r="E23" s="50">
        <v>44855</v>
      </c>
      <c r="F23" s="51">
        <v>5394.7108500000004</v>
      </c>
      <c r="G23" s="52">
        <v>1.808748E-2</v>
      </c>
      <c r="H23" s="42" t="s">
        <v>134</v>
      </c>
    </row>
    <row r="24" spans="1:8" x14ac:dyDescent="0.2">
      <c r="A24" s="48">
        <v>18</v>
      </c>
      <c r="B24" s="49" t="s">
        <v>355</v>
      </c>
      <c r="C24" s="49" t="s">
        <v>356</v>
      </c>
      <c r="D24" s="49" t="s">
        <v>34</v>
      </c>
      <c r="E24" s="50">
        <v>10614482</v>
      </c>
      <c r="F24" s="51">
        <v>5361.3748581999998</v>
      </c>
      <c r="G24" s="52">
        <v>1.7975709999999999E-2</v>
      </c>
      <c r="H24" s="42" t="s">
        <v>134</v>
      </c>
    </row>
    <row r="25" spans="1:8" x14ac:dyDescent="0.2">
      <c r="A25" s="48">
        <v>19</v>
      </c>
      <c r="B25" s="49" t="s">
        <v>66</v>
      </c>
      <c r="C25" s="49" t="s">
        <v>67</v>
      </c>
      <c r="D25" s="49" t="s">
        <v>68</v>
      </c>
      <c r="E25" s="50">
        <v>390188</v>
      </c>
      <c r="F25" s="51">
        <v>5121.6076880000001</v>
      </c>
      <c r="G25" s="52">
        <v>1.7171820000000001E-2</v>
      </c>
      <c r="H25" s="42" t="s">
        <v>134</v>
      </c>
    </row>
    <row r="26" spans="1:8" ht="25.5" x14ac:dyDescent="0.2">
      <c r="A26" s="48">
        <v>20</v>
      </c>
      <c r="B26" s="49" t="s">
        <v>437</v>
      </c>
      <c r="C26" s="49" t="s">
        <v>438</v>
      </c>
      <c r="D26" s="49" t="s">
        <v>195</v>
      </c>
      <c r="E26" s="50">
        <v>115943</v>
      </c>
      <c r="F26" s="51">
        <v>4983.4620260000002</v>
      </c>
      <c r="G26" s="52">
        <v>1.670864E-2</v>
      </c>
      <c r="H26" s="42" t="s">
        <v>134</v>
      </c>
    </row>
    <row r="27" spans="1:8" x14ac:dyDescent="0.2">
      <c r="A27" s="48">
        <v>21</v>
      </c>
      <c r="B27" s="49" t="s">
        <v>365</v>
      </c>
      <c r="C27" s="49" t="s">
        <v>366</v>
      </c>
      <c r="D27" s="49" t="s">
        <v>187</v>
      </c>
      <c r="E27" s="50">
        <v>2109680</v>
      </c>
      <c r="F27" s="51">
        <v>4800.154904</v>
      </c>
      <c r="G27" s="52">
        <v>1.6094049999999999E-2</v>
      </c>
      <c r="H27" s="42" t="s">
        <v>134</v>
      </c>
    </row>
    <row r="28" spans="1:8" x14ac:dyDescent="0.2">
      <c r="A28" s="48">
        <v>22</v>
      </c>
      <c r="B28" s="49" t="s">
        <v>281</v>
      </c>
      <c r="C28" s="49" t="s">
        <v>282</v>
      </c>
      <c r="D28" s="49" t="s">
        <v>220</v>
      </c>
      <c r="E28" s="50">
        <v>669376</v>
      </c>
      <c r="F28" s="51">
        <v>4701.0276480000002</v>
      </c>
      <c r="G28" s="52">
        <v>1.5761689999999998E-2</v>
      </c>
      <c r="H28" s="42" t="s">
        <v>134</v>
      </c>
    </row>
    <row r="29" spans="1:8" x14ac:dyDescent="0.2">
      <c r="A29" s="48">
        <v>23</v>
      </c>
      <c r="B29" s="49" t="s">
        <v>409</v>
      </c>
      <c r="C29" s="49" t="s">
        <v>410</v>
      </c>
      <c r="D29" s="49" t="s">
        <v>179</v>
      </c>
      <c r="E29" s="50">
        <v>433592</v>
      </c>
      <c r="F29" s="51">
        <v>4674.12176</v>
      </c>
      <c r="G29" s="52">
        <v>1.5671480000000002E-2</v>
      </c>
      <c r="H29" s="42" t="s">
        <v>134</v>
      </c>
    </row>
    <row r="30" spans="1:8" x14ac:dyDescent="0.2">
      <c r="A30" s="48">
        <v>24</v>
      </c>
      <c r="B30" s="49" t="s">
        <v>59</v>
      </c>
      <c r="C30" s="49" t="s">
        <v>60</v>
      </c>
      <c r="D30" s="49" t="s">
        <v>61</v>
      </c>
      <c r="E30" s="50">
        <v>69080</v>
      </c>
      <c r="F30" s="51">
        <v>4524.0492000000004</v>
      </c>
      <c r="G30" s="52">
        <v>1.5168310000000001E-2</v>
      </c>
      <c r="H30" s="42" t="s">
        <v>134</v>
      </c>
    </row>
    <row r="31" spans="1:8" x14ac:dyDescent="0.2">
      <c r="A31" s="48">
        <v>25</v>
      </c>
      <c r="B31" s="49" t="s">
        <v>69</v>
      </c>
      <c r="C31" s="49" t="s">
        <v>70</v>
      </c>
      <c r="D31" s="49" t="s">
        <v>51</v>
      </c>
      <c r="E31" s="50">
        <v>31615</v>
      </c>
      <c r="F31" s="51">
        <v>4352.7532000000001</v>
      </c>
      <c r="G31" s="52">
        <v>1.4593989999999999E-2</v>
      </c>
      <c r="H31" s="42" t="s">
        <v>134</v>
      </c>
    </row>
    <row r="32" spans="1:8" x14ac:dyDescent="0.2">
      <c r="A32" s="48">
        <v>26</v>
      </c>
      <c r="B32" s="49" t="s">
        <v>357</v>
      </c>
      <c r="C32" s="49" t="s">
        <v>358</v>
      </c>
      <c r="D32" s="49" t="s">
        <v>34</v>
      </c>
      <c r="E32" s="50">
        <v>1242284</v>
      </c>
      <c r="F32" s="51">
        <v>4229.9770200000003</v>
      </c>
      <c r="G32" s="52">
        <v>1.418234E-2</v>
      </c>
      <c r="H32" s="42" t="s">
        <v>134</v>
      </c>
    </row>
    <row r="33" spans="1:8" x14ac:dyDescent="0.2">
      <c r="A33" s="48">
        <v>27</v>
      </c>
      <c r="B33" s="49" t="s">
        <v>15</v>
      </c>
      <c r="C33" s="49" t="s">
        <v>16</v>
      </c>
      <c r="D33" s="49" t="s">
        <v>17</v>
      </c>
      <c r="E33" s="50">
        <v>119155</v>
      </c>
      <c r="F33" s="51">
        <v>4175.3103549999996</v>
      </c>
      <c r="G33" s="52">
        <v>1.3999060000000001E-2</v>
      </c>
      <c r="H33" s="42" t="s">
        <v>134</v>
      </c>
    </row>
    <row r="34" spans="1:8" x14ac:dyDescent="0.2">
      <c r="A34" s="48">
        <v>28</v>
      </c>
      <c r="B34" s="49" t="s">
        <v>367</v>
      </c>
      <c r="C34" s="49" t="s">
        <v>368</v>
      </c>
      <c r="D34" s="49" t="s">
        <v>34</v>
      </c>
      <c r="E34" s="50">
        <v>8067261</v>
      </c>
      <c r="F34" s="51">
        <v>4173.1941152999998</v>
      </c>
      <c r="G34" s="52">
        <v>1.3991959999999999E-2</v>
      </c>
      <c r="H34" s="42" t="s">
        <v>134</v>
      </c>
    </row>
    <row r="35" spans="1:8" x14ac:dyDescent="0.2">
      <c r="A35" s="48">
        <v>29</v>
      </c>
      <c r="B35" s="49" t="s">
        <v>391</v>
      </c>
      <c r="C35" s="49" t="s">
        <v>392</v>
      </c>
      <c r="D35" s="49" t="s">
        <v>110</v>
      </c>
      <c r="E35" s="50">
        <v>632829</v>
      </c>
      <c r="F35" s="51">
        <v>4118.1347175000001</v>
      </c>
      <c r="G35" s="52">
        <v>1.3807359999999999E-2</v>
      </c>
      <c r="H35" s="42" t="s">
        <v>134</v>
      </c>
    </row>
    <row r="36" spans="1:8" x14ac:dyDescent="0.2">
      <c r="A36" s="48">
        <v>30</v>
      </c>
      <c r="B36" s="49" t="s">
        <v>283</v>
      </c>
      <c r="C36" s="49" t="s">
        <v>284</v>
      </c>
      <c r="D36" s="49" t="s">
        <v>285</v>
      </c>
      <c r="E36" s="50">
        <v>410201</v>
      </c>
      <c r="F36" s="51">
        <v>3969.515077</v>
      </c>
      <c r="G36" s="52">
        <v>1.3309059999999999E-2</v>
      </c>
      <c r="H36" s="42" t="s">
        <v>134</v>
      </c>
    </row>
    <row r="37" spans="1:8" x14ac:dyDescent="0.2">
      <c r="A37" s="48">
        <v>31</v>
      </c>
      <c r="B37" s="49" t="s">
        <v>369</v>
      </c>
      <c r="C37" s="49" t="s">
        <v>370</v>
      </c>
      <c r="D37" s="49" t="s">
        <v>61</v>
      </c>
      <c r="E37" s="50">
        <v>2228981</v>
      </c>
      <c r="F37" s="51">
        <v>3819.1360454000001</v>
      </c>
      <c r="G37" s="52">
        <v>1.2804869999999999E-2</v>
      </c>
      <c r="H37" s="42" t="s">
        <v>134</v>
      </c>
    </row>
    <row r="38" spans="1:8" x14ac:dyDescent="0.2">
      <c r="A38" s="48">
        <v>32</v>
      </c>
      <c r="B38" s="49" t="s">
        <v>439</v>
      </c>
      <c r="C38" s="49" t="s">
        <v>440</v>
      </c>
      <c r="D38" s="49" t="s">
        <v>100</v>
      </c>
      <c r="E38" s="50">
        <v>75317</v>
      </c>
      <c r="F38" s="51">
        <v>3782.9093005</v>
      </c>
      <c r="G38" s="52">
        <v>1.2683410000000001E-2</v>
      </c>
      <c r="H38" s="42" t="s">
        <v>134</v>
      </c>
    </row>
    <row r="39" spans="1:8" ht="25.5" x14ac:dyDescent="0.2">
      <c r="A39" s="48">
        <v>33</v>
      </c>
      <c r="B39" s="49" t="s">
        <v>441</v>
      </c>
      <c r="C39" s="49" t="s">
        <v>442</v>
      </c>
      <c r="D39" s="49" t="s">
        <v>443</v>
      </c>
      <c r="E39" s="50">
        <v>221768</v>
      </c>
      <c r="F39" s="51">
        <v>3683.1229440000002</v>
      </c>
      <c r="G39" s="52">
        <v>1.234884E-2</v>
      </c>
      <c r="H39" s="42" t="s">
        <v>134</v>
      </c>
    </row>
    <row r="40" spans="1:8" x14ac:dyDescent="0.2">
      <c r="A40" s="48">
        <v>34</v>
      </c>
      <c r="B40" s="49" t="s">
        <v>393</v>
      </c>
      <c r="C40" s="49" t="s">
        <v>394</v>
      </c>
      <c r="D40" s="49" t="s">
        <v>54</v>
      </c>
      <c r="E40" s="50">
        <v>1083376</v>
      </c>
      <c r="F40" s="51">
        <v>3660.1858160000002</v>
      </c>
      <c r="G40" s="52">
        <v>1.227194E-2</v>
      </c>
      <c r="H40" s="42" t="s">
        <v>134</v>
      </c>
    </row>
    <row r="41" spans="1:8" x14ac:dyDescent="0.2">
      <c r="A41" s="48">
        <v>35</v>
      </c>
      <c r="B41" s="49" t="s">
        <v>57</v>
      </c>
      <c r="C41" s="49" t="s">
        <v>58</v>
      </c>
      <c r="D41" s="49" t="s">
        <v>17</v>
      </c>
      <c r="E41" s="50">
        <v>337012</v>
      </c>
      <c r="F41" s="51">
        <v>3564.2389119999998</v>
      </c>
      <c r="G41" s="52">
        <v>1.1950240000000001E-2</v>
      </c>
      <c r="H41" s="42" t="s">
        <v>134</v>
      </c>
    </row>
    <row r="42" spans="1:8" ht="25.5" x14ac:dyDescent="0.2">
      <c r="A42" s="48">
        <v>36</v>
      </c>
      <c r="B42" s="49" t="s">
        <v>405</v>
      </c>
      <c r="C42" s="49" t="s">
        <v>406</v>
      </c>
      <c r="D42" s="49" t="s">
        <v>280</v>
      </c>
      <c r="E42" s="50">
        <v>317000</v>
      </c>
      <c r="F42" s="51">
        <v>3525.04</v>
      </c>
      <c r="G42" s="52">
        <v>1.1818820000000001E-2</v>
      </c>
      <c r="H42" s="42" t="s">
        <v>134</v>
      </c>
    </row>
    <row r="43" spans="1:8" x14ac:dyDescent="0.2">
      <c r="A43" s="48">
        <v>37</v>
      </c>
      <c r="B43" s="49" t="s">
        <v>444</v>
      </c>
      <c r="C43" s="49" t="s">
        <v>445</v>
      </c>
      <c r="D43" s="49" t="s">
        <v>446</v>
      </c>
      <c r="E43" s="50">
        <v>1099116</v>
      </c>
      <c r="F43" s="51">
        <v>3521.018106</v>
      </c>
      <c r="G43" s="52">
        <v>1.1805329999999999E-2</v>
      </c>
      <c r="H43" s="42" t="s">
        <v>134</v>
      </c>
    </row>
    <row r="44" spans="1:8" x14ac:dyDescent="0.2">
      <c r="A44" s="48">
        <v>38</v>
      </c>
      <c r="B44" s="49" t="s">
        <v>117</v>
      </c>
      <c r="C44" s="49" t="s">
        <v>118</v>
      </c>
      <c r="D44" s="49" t="s">
        <v>37</v>
      </c>
      <c r="E44" s="50">
        <v>962865</v>
      </c>
      <c r="F44" s="51">
        <v>3415.7635875000001</v>
      </c>
      <c r="G44" s="52">
        <v>1.145243E-2</v>
      </c>
      <c r="H44" s="42" t="s">
        <v>134</v>
      </c>
    </row>
    <row r="45" spans="1:8" x14ac:dyDescent="0.2">
      <c r="A45" s="48">
        <v>39</v>
      </c>
      <c r="B45" s="49" t="s">
        <v>447</v>
      </c>
      <c r="C45" s="49" t="s">
        <v>448</v>
      </c>
      <c r="D45" s="49" t="s">
        <v>51</v>
      </c>
      <c r="E45" s="50">
        <v>103292</v>
      </c>
      <c r="F45" s="51">
        <v>3349.2431000000001</v>
      </c>
      <c r="G45" s="52">
        <v>1.12294E-2</v>
      </c>
      <c r="H45" s="42" t="s">
        <v>134</v>
      </c>
    </row>
    <row r="46" spans="1:8" x14ac:dyDescent="0.2">
      <c r="A46" s="48">
        <v>40</v>
      </c>
      <c r="B46" s="49" t="s">
        <v>397</v>
      </c>
      <c r="C46" s="49" t="s">
        <v>398</v>
      </c>
      <c r="D46" s="49" t="s">
        <v>220</v>
      </c>
      <c r="E46" s="50">
        <v>689491</v>
      </c>
      <c r="F46" s="51">
        <v>3318.5201830000001</v>
      </c>
      <c r="G46" s="52">
        <v>1.112639E-2</v>
      </c>
      <c r="H46" s="42" t="s">
        <v>134</v>
      </c>
    </row>
    <row r="47" spans="1:8" x14ac:dyDescent="0.2">
      <c r="A47" s="48">
        <v>41</v>
      </c>
      <c r="B47" s="49" t="s">
        <v>449</v>
      </c>
      <c r="C47" s="49" t="s">
        <v>450</v>
      </c>
      <c r="D47" s="49" t="s">
        <v>61</v>
      </c>
      <c r="E47" s="50">
        <v>1125412</v>
      </c>
      <c r="F47" s="51">
        <v>3138.211362</v>
      </c>
      <c r="G47" s="52">
        <v>1.0521849999999999E-2</v>
      </c>
      <c r="H47" s="42" t="s">
        <v>134</v>
      </c>
    </row>
    <row r="48" spans="1:8" x14ac:dyDescent="0.2">
      <c r="A48" s="48">
        <v>42</v>
      </c>
      <c r="B48" s="49" t="s">
        <v>451</v>
      </c>
      <c r="C48" s="49" t="s">
        <v>452</v>
      </c>
      <c r="D48" s="49" t="s">
        <v>187</v>
      </c>
      <c r="E48" s="50">
        <v>142505</v>
      </c>
      <c r="F48" s="51">
        <v>3099.4837499999999</v>
      </c>
      <c r="G48" s="52">
        <v>1.039201E-2</v>
      </c>
      <c r="H48" s="42" t="s">
        <v>134</v>
      </c>
    </row>
    <row r="49" spans="1:8" ht="25.5" x14ac:dyDescent="0.2">
      <c r="A49" s="48">
        <v>43</v>
      </c>
      <c r="B49" s="49" t="s">
        <v>453</v>
      </c>
      <c r="C49" s="49" t="s">
        <v>454</v>
      </c>
      <c r="D49" s="49" t="s">
        <v>26</v>
      </c>
      <c r="E49" s="50">
        <v>361495</v>
      </c>
      <c r="F49" s="51">
        <v>3016.6757750000002</v>
      </c>
      <c r="G49" s="52">
        <v>1.0114359999999999E-2</v>
      </c>
      <c r="H49" s="42" t="s">
        <v>134</v>
      </c>
    </row>
    <row r="50" spans="1:8" x14ac:dyDescent="0.2">
      <c r="A50" s="48">
        <v>44</v>
      </c>
      <c r="B50" s="49" t="s">
        <v>455</v>
      </c>
      <c r="C50" s="49" t="s">
        <v>456</v>
      </c>
      <c r="D50" s="49" t="s">
        <v>239</v>
      </c>
      <c r="E50" s="50">
        <v>1009877</v>
      </c>
      <c r="F50" s="51">
        <v>2996.8099975</v>
      </c>
      <c r="G50" s="52">
        <v>1.0047759999999999E-2</v>
      </c>
      <c r="H50" s="42" t="s">
        <v>134</v>
      </c>
    </row>
    <row r="51" spans="1:8" x14ac:dyDescent="0.2">
      <c r="A51" s="48">
        <v>45</v>
      </c>
      <c r="B51" s="49" t="s">
        <v>288</v>
      </c>
      <c r="C51" s="49" t="s">
        <v>289</v>
      </c>
      <c r="D51" s="49" t="s">
        <v>103</v>
      </c>
      <c r="E51" s="50">
        <v>1298314</v>
      </c>
      <c r="F51" s="51">
        <v>2981.5781010000001</v>
      </c>
      <c r="G51" s="52">
        <v>9.9966900000000008E-3</v>
      </c>
      <c r="H51" s="42" t="s">
        <v>134</v>
      </c>
    </row>
    <row r="52" spans="1:8" ht="25.5" x14ac:dyDescent="0.2">
      <c r="A52" s="48">
        <v>46</v>
      </c>
      <c r="B52" s="49" t="s">
        <v>278</v>
      </c>
      <c r="C52" s="49" t="s">
        <v>279</v>
      </c>
      <c r="D52" s="49" t="s">
        <v>280</v>
      </c>
      <c r="E52" s="50">
        <v>227105</v>
      </c>
      <c r="F52" s="51">
        <v>2922.3871399999998</v>
      </c>
      <c r="G52" s="52">
        <v>9.7982299999999998E-3</v>
      </c>
      <c r="H52" s="42" t="s">
        <v>134</v>
      </c>
    </row>
    <row r="53" spans="1:8" x14ac:dyDescent="0.2">
      <c r="A53" s="48">
        <v>47</v>
      </c>
      <c r="B53" s="49" t="s">
        <v>414</v>
      </c>
      <c r="C53" s="49" t="s">
        <v>415</v>
      </c>
      <c r="D53" s="49" t="s">
        <v>54</v>
      </c>
      <c r="E53" s="50">
        <v>322756</v>
      </c>
      <c r="F53" s="51">
        <v>2885.4386399999999</v>
      </c>
      <c r="G53" s="52">
        <v>9.67435E-3</v>
      </c>
      <c r="H53" s="42" t="s">
        <v>134</v>
      </c>
    </row>
    <row r="54" spans="1:8" x14ac:dyDescent="0.2">
      <c r="A54" s="48">
        <v>48</v>
      </c>
      <c r="B54" s="49" t="s">
        <v>401</v>
      </c>
      <c r="C54" s="49" t="s">
        <v>402</v>
      </c>
      <c r="D54" s="49" t="s">
        <v>54</v>
      </c>
      <c r="E54" s="50">
        <v>735807</v>
      </c>
      <c r="F54" s="51">
        <v>2853.8274495000001</v>
      </c>
      <c r="G54" s="52">
        <v>9.5683599999999997E-3</v>
      </c>
      <c r="H54" s="42" t="s">
        <v>134</v>
      </c>
    </row>
    <row r="55" spans="1:8" x14ac:dyDescent="0.2">
      <c r="A55" s="48">
        <v>49</v>
      </c>
      <c r="B55" s="49" t="s">
        <v>457</v>
      </c>
      <c r="C55" s="49" t="s">
        <v>458</v>
      </c>
      <c r="D55" s="49" t="s">
        <v>187</v>
      </c>
      <c r="E55" s="50">
        <v>298340</v>
      </c>
      <c r="F55" s="51">
        <v>2796.48999</v>
      </c>
      <c r="G55" s="52">
        <v>9.3761199999999999E-3</v>
      </c>
      <c r="H55" s="42" t="s">
        <v>134</v>
      </c>
    </row>
    <row r="56" spans="1:8" x14ac:dyDescent="0.2">
      <c r="A56" s="48">
        <v>50</v>
      </c>
      <c r="B56" s="49" t="s">
        <v>264</v>
      </c>
      <c r="C56" s="49" t="s">
        <v>265</v>
      </c>
      <c r="D56" s="49" t="s">
        <v>254</v>
      </c>
      <c r="E56" s="50">
        <v>675223</v>
      </c>
      <c r="F56" s="51">
        <v>2656.3272820000002</v>
      </c>
      <c r="G56" s="52">
        <v>8.9061799999999997E-3</v>
      </c>
      <c r="H56" s="42" t="s">
        <v>134</v>
      </c>
    </row>
    <row r="57" spans="1:8" x14ac:dyDescent="0.2">
      <c r="A57" s="48">
        <v>51</v>
      </c>
      <c r="B57" s="49" t="s">
        <v>459</v>
      </c>
      <c r="C57" s="49" t="s">
        <v>460</v>
      </c>
      <c r="D57" s="49" t="s">
        <v>413</v>
      </c>
      <c r="E57" s="50">
        <v>318890</v>
      </c>
      <c r="F57" s="51">
        <v>2645.033105</v>
      </c>
      <c r="G57" s="52">
        <v>8.8683100000000008E-3</v>
      </c>
      <c r="H57" s="42" t="s">
        <v>134</v>
      </c>
    </row>
    <row r="58" spans="1:8" x14ac:dyDescent="0.2">
      <c r="A58" s="48">
        <v>52</v>
      </c>
      <c r="B58" s="49" t="s">
        <v>75</v>
      </c>
      <c r="C58" s="49" t="s">
        <v>76</v>
      </c>
      <c r="D58" s="49" t="s">
        <v>54</v>
      </c>
      <c r="E58" s="50">
        <v>52052</v>
      </c>
      <c r="F58" s="51">
        <v>2579.4368599999998</v>
      </c>
      <c r="G58" s="52">
        <v>8.6483800000000007E-3</v>
      </c>
      <c r="H58" s="42" t="s">
        <v>134</v>
      </c>
    </row>
    <row r="59" spans="1:8" x14ac:dyDescent="0.2">
      <c r="A59" s="48">
        <v>53</v>
      </c>
      <c r="B59" s="49" t="s">
        <v>461</v>
      </c>
      <c r="C59" s="49" t="s">
        <v>462</v>
      </c>
      <c r="D59" s="49" t="s">
        <v>285</v>
      </c>
      <c r="E59" s="50">
        <v>2924815</v>
      </c>
      <c r="F59" s="51">
        <v>2576.7620149999998</v>
      </c>
      <c r="G59" s="52">
        <v>8.6394100000000001E-3</v>
      </c>
      <c r="H59" s="42" t="s">
        <v>134</v>
      </c>
    </row>
    <row r="60" spans="1:8" x14ac:dyDescent="0.2">
      <c r="A60" s="48">
        <v>54</v>
      </c>
      <c r="B60" s="49" t="s">
        <v>463</v>
      </c>
      <c r="C60" s="49" t="s">
        <v>464</v>
      </c>
      <c r="D60" s="49" t="s">
        <v>61</v>
      </c>
      <c r="E60" s="50">
        <v>1603225</v>
      </c>
      <c r="F60" s="51">
        <v>2505.8406749999999</v>
      </c>
      <c r="G60" s="52">
        <v>8.4016300000000002E-3</v>
      </c>
      <c r="H60" s="42" t="s">
        <v>134</v>
      </c>
    </row>
    <row r="61" spans="1:8" x14ac:dyDescent="0.2">
      <c r="A61" s="48">
        <v>55</v>
      </c>
      <c r="B61" s="49" t="s">
        <v>465</v>
      </c>
      <c r="C61" s="49" t="s">
        <v>466</v>
      </c>
      <c r="D61" s="49" t="s">
        <v>263</v>
      </c>
      <c r="E61" s="50">
        <v>314897</v>
      </c>
      <c r="F61" s="51">
        <v>2370.7020644999998</v>
      </c>
      <c r="G61" s="52">
        <v>7.9485300000000005E-3</v>
      </c>
      <c r="H61" s="42" t="s">
        <v>134</v>
      </c>
    </row>
    <row r="62" spans="1:8" x14ac:dyDescent="0.2">
      <c r="A62" s="48">
        <v>56</v>
      </c>
      <c r="B62" s="49" t="s">
        <v>411</v>
      </c>
      <c r="C62" s="49" t="s">
        <v>412</v>
      </c>
      <c r="D62" s="49" t="s">
        <v>413</v>
      </c>
      <c r="E62" s="50">
        <v>277133</v>
      </c>
      <c r="F62" s="51">
        <v>2360.7574605</v>
      </c>
      <c r="G62" s="52">
        <v>7.9151900000000008E-3</v>
      </c>
      <c r="H62" s="42" t="s">
        <v>134</v>
      </c>
    </row>
    <row r="63" spans="1:8" x14ac:dyDescent="0.2">
      <c r="A63" s="48">
        <v>57</v>
      </c>
      <c r="B63" s="49" t="s">
        <v>407</v>
      </c>
      <c r="C63" s="49" t="s">
        <v>408</v>
      </c>
      <c r="D63" s="49" t="s">
        <v>263</v>
      </c>
      <c r="E63" s="50">
        <v>1007525</v>
      </c>
      <c r="F63" s="51">
        <v>2355.0896874999999</v>
      </c>
      <c r="G63" s="52">
        <v>7.8961900000000008E-3</v>
      </c>
      <c r="H63" s="42" t="s">
        <v>134</v>
      </c>
    </row>
    <row r="64" spans="1:8" x14ac:dyDescent="0.2">
      <c r="A64" s="48">
        <v>58</v>
      </c>
      <c r="B64" s="49" t="s">
        <v>379</v>
      </c>
      <c r="C64" s="49" t="s">
        <v>380</v>
      </c>
      <c r="D64" s="49" t="s">
        <v>381</v>
      </c>
      <c r="E64" s="50">
        <v>251030</v>
      </c>
      <c r="F64" s="51">
        <v>2305.9615800000001</v>
      </c>
      <c r="G64" s="52">
        <v>7.7314699999999998E-3</v>
      </c>
      <c r="H64" s="42" t="s">
        <v>134</v>
      </c>
    </row>
    <row r="65" spans="1:8" ht="25.5" x14ac:dyDescent="0.2">
      <c r="A65" s="48">
        <v>59</v>
      </c>
      <c r="B65" s="49" t="s">
        <v>373</v>
      </c>
      <c r="C65" s="49" t="s">
        <v>374</v>
      </c>
      <c r="D65" s="49" t="s">
        <v>195</v>
      </c>
      <c r="E65" s="50">
        <v>104333</v>
      </c>
      <c r="F65" s="51">
        <v>2153.8504520000001</v>
      </c>
      <c r="G65" s="52">
        <v>7.2214699999999998E-3</v>
      </c>
      <c r="H65" s="42" t="s">
        <v>134</v>
      </c>
    </row>
    <row r="66" spans="1:8" x14ac:dyDescent="0.2">
      <c r="A66" s="48">
        <v>60</v>
      </c>
      <c r="B66" s="49" t="s">
        <v>421</v>
      </c>
      <c r="C66" s="49" t="s">
        <v>422</v>
      </c>
      <c r="D66" s="49" t="s">
        <v>54</v>
      </c>
      <c r="E66" s="50">
        <v>275772</v>
      </c>
      <c r="F66" s="51">
        <v>2139.1634039999999</v>
      </c>
      <c r="G66" s="52">
        <v>7.1722299999999999E-3</v>
      </c>
      <c r="H66" s="42" t="s">
        <v>134</v>
      </c>
    </row>
    <row r="67" spans="1:8" x14ac:dyDescent="0.2">
      <c r="A67" s="48">
        <v>61</v>
      </c>
      <c r="B67" s="49" t="s">
        <v>108</v>
      </c>
      <c r="C67" s="49" t="s">
        <v>109</v>
      </c>
      <c r="D67" s="49" t="s">
        <v>110</v>
      </c>
      <c r="E67" s="50">
        <v>179724</v>
      </c>
      <c r="F67" s="51">
        <v>2134.0427759999998</v>
      </c>
      <c r="G67" s="52">
        <v>7.1550600000000004E-3</v>
      </c>
      <c r="H67" s="42" t="s">
        <v>134</v>
      </c>
    </row>
    <row r="68" spans="1:8" x14ac:dyDescent="0.2">
      <c r="A68" s="48">
        <v>62</v>
      </c>
      <c r="B68" s="49" t="s">
        <v>62</v>
      </c>
      <c r="C68" s="49" t="s">
        <v>63</v>
      </c>
      <c r="D68" s="49" t="s">
        <v>37</v>
      </c>
      <c r="E68" s="50">
        <v>230437</v>
      </c>
      <c r="F68" s="51">
        <v>1961.8253995</v>
      </c>
      <c r="G68" s="52">
        <v>6.57764E-3</v>
      </c>
      <c r="H68" s="42" t="s">
        <v>134</v>
      </c>
    </row>
    <row r="69" spans="1:8" x14ac:dyDescent="0.2">
      <c r="A69" s="48">
        <v>63</v>
      </c>
      <c r="B69" s="49" t="s">
        <v>467</v>
      </c>
      <c r="C69" s="49" t="s">
        <v>468</v>
      </c>
      <c r="D69" s="49" t="s">
        <v>54</v>
      </c>
      <c r="E69" s="50">
        <v>87107</v>
      </c>
      <c r="F69" s="51">
        <v>1814.613024</v>
      </c>
      <c r="G69" s="52">
        <v>6.0840699999999996E-3</v>
      </c>
      <c r="H69" s="42" t="s">
        <v>134</v>
      </c>
    </row>
    <row r="70" spans="1:8" x14ac:dyDescent="0.2">
      <c r="A70" s="48">
        <v>64</v>
      </c>
      <c r="B70" s="49" t="s">
        <v>399</v>
      </c>
      <c r="C70" s="49" t="s">
        <v>400</v>
      </c>
      <c r="D70" s="49" t="s">
        <v>211</v>
      </c>
      <c r="E70" s="50">
        <v>410447</v>
      </c>
      <c r="F70" s="51">
        <v>1364.9414985000001</v>
      </c>
      <c r="G70" s="52">
        <v>4.5764000000000004E-3</v>
      </c>
      <c r="H70" s="42" t="s">
        <v>134</v>
      </c>
    </row>
    <row r="71" spans="1:8" ht="25.5" x14ac:dyDescent="0.2">
      <c r="A71" s="48">
        <v>65</v>
      </c>
      <c r="B71" s="49" t="s">
        <v>230</v>
      </c>
      <c r="C71" s="49" t="s">
        <v>231</v>
      </c>
      <c r="D71" s="49" t="s">
        <v>195</v>
      </c>
      <c r="E71" s="50">
        <v>74435</v>
      </c>
      <c r="F71" s="51">
        <v>1262.492035</v>
      </c>
      <c r="G71" s="52">
        <v>4.2329100000000003E-3</v>
      </c>
      <c r="H71" s="42" t="s">
        <v>134</v>
      </c>
    </row>
    <row r="72" spans="1:8" ht="25.5" x14ac:dyDescent="0.2">
      <c r="A72" s="48">
        <v>66</v>
      </c>
      <c r="B72" s="49" t="s">
        <v>469</v>
      </c>
      <c r="C72" s="49" t="s">
        <v>470</v>
      </c>
      <c r="D72" s="49" t="s">
        <v>280</v>
      </c>
      <c r="E72" s="50">
        <v>18394</v>
      </c>
      <c r="F72" s="51">
        <v>1133.53025</v>
      </c>
      <c r="G72" s="52">
        <v>3.8005199999999999E-3</v>
      </c>
      <c r="H72" s="42" t="s">
        <v>134</v>
      </c>
    </row>
    <row r="73" spans="1:8" x14ac:dyDescent="0.2">
      <c r="A73" s="48">
        <v>67</v>
      </c>
      <c r="B73" s="49" t="s">
        <v>471</v>
      </c>
      <c r="C73" s="49" t="s">
        <v>472</v>
      </c>
      <c r="D73" s="49" t="s">
        <v>34</v>
      </c>
      <c r="E73" s="50">
        <v>499942</v>
      </c>
      <c r="F73" s="51">
        <v>706.66801699999996</v>
      </c>
      <c r="G73" s="52">
        <v>2.3693299999999998E-3</v>
      </c>
      <c r="H73" s="42" t="s">
        <v>134</v>
      </c>
    </row>
    <row r="74" spans="1:8" x14ac:dyDescent="0.2">
      <c r="A74" s="53"/>
      <c r="B74" s="53"/>
      <c r="C74" s="54" t="s">
        <v>133</v>
      </c>
      <c r="D74" s="53"/>
      <c r="E74" s="53" t="s">
        <v>134</v>
      </c>
      <c r="F74" s="55">
        <v>285584.94067901903</v>
      </c>
      <c r="G74" s="56">
        <v>0.95751430000000004</v>
      </c>
      <c r="H74" s="42" t="s">
        <v>134</v>
      </c>
    </row>
    <row r="75" spans="1:8" x14ac:dyDescent="0.2">
      <c r="A75" s="53"/>
      <c r="B75" s="53"/>
      <c r="C75" s="57"/>
      <c r="D75" s="53"/>
      <c r="E75" s="53"/>
      <c r="F75" s="58"/>
      <c r="G75" s="58"/>
      <c r="H75" s="42" t="s">
        <v>134</v>
      </c>
    </row>
    <row r="76" spans="1:8" x14ac:dyDescent="0.2">
      <c r="A76" s="53"/>
      <c r="B76" s="53"/>
      <c r="C76" s="54" t="s">
        <v>135</v>
      </c>
      <c r="D76" s="53"/>
      <c r="E76" s="53"/>
      <c r="F76" s="53"/>
      <c r="G76" s="53"/>
      <c r="H76" s="42" t="s">
        <v>134</v>
      </c>
    </row>
    <row r="77" spans="1:8" x14ac:dyDescent="0.2">
      <c r="A77" s="53"/>
      <c r="B77" s="53"/>
      <c r="C77" s="54" t="s">
        <v>133</v>
      </c>
      <c r="D77" s="53"/>
      <c r="E77" s="53" t="s">
        <v>134</v>
      </c>
      <c r="F77" s="59" t="s">
        <v>136</v>
      </c>
      <c r="G77" s="56">
        <v>0</v>
      </c>
      <c r="H77" s="42" t="s">
        <v>134</v>
      </c>
    </row>
    <row r="78" spans="1:8" x14ac:dyDescent="0.2">
      <c r="A78" s="53"/>
      <c r="B78" s="53"/>
      <c r="C78" s="57"/>
      <c r="D78" s="53"/>
      <c r="E78" s="53"/>
      <c r="F78" s="58"/>
      <c r="G78" s="58"/>
      <c r="H78" s="42" t="s">
        <v>134</v>
      </c>
    </row>
    <row r="79" spans="1:8" x14ac:dyDescent="0.2">
      <c r="A79" s="53"/>
      <c r="B79" s="53"/>
      <c r="C79" s="54" t="s">
        <v>137</v>
      </c>
      <c r="D79" s="53"/>
      <c r="E79" s="53"/>
      <c r="F79" s="53"/>
      <c r="G79" s="53"/>
      <c r="H79" s="42" t="s">
        <v>134</v>
      </c>
    </row>
    <row r="80" spans="1:8" x14ac:dyDescent="0.2">
      <c r="A80" s="48">
        <v>1</v>
      </c>
      <c r="B80" s="49" t="s">
        <v>130</v>
      </c>
      <c r="C80" s="44" t="s">
        <v>967</v>
      </c>
      <c r="D80" s="49" t="s">
        <v>131</v>
      </c>
      <c r="E80" s="50">
        <v>375961</v>
      </c>
      <c r="F80" s="51">
        <v>7.5190000000000003E-6</v>
      </c>
      <c r="G80" s="60" t="s">
        <v>132</v>
      </c>
      <c r="H80" s="42" t="s">
        <v>134</v>
      </c>
    </row>
    <row r="81" spans="1:8" x14ac:dyDescent="0.2">
      <c r="A81" s="53"/>
      <c r="B81" s="53"/>
      <c r="C81" s="54" t="s">
        <v>133</v>
      </c>
      <c r="D81" s="53"/>
      <c r="E81" s="53" t="s">
        <v>134</v>
      </c>
      <c r="F81" s="59" t="s">
        <v>136</v>
      </c>
      <c r="G81" s="56">
        <v>0</v>
      </c>
      <c r="H81" s="42" t="s">
        <v>134</v>
      </c>
    </row>
    <row r="82" spans="1:8" x14ac:dyDescent="0.2">
      <c r="A82" s="53"/>
      <c r="B82" s="53"/>
      <c r="C82" s="57"/>
      <c r="D82" s="53"/>
      <c r="E82" s="53"/>
      <c r="F82" s="58"/>
      <c r="G82" s="58"/>
      <c r="H82" s="42" t="s">
        <v>134</v>
      </c>
    </row>
    <row r="83" spans="1:8" x14ac:dyDescent="0.2">
      <c r="A83" s="53"/>
      <c r="B83" s="53"/>
      <c r="C83" s="54" t="s">
        <v>138</v>
      </c>
      <c r="D83" s="53"/>
      <c r="E83" s="53"/>
      <c r="F83" s="53"/>
      <c r="G83" s="53"/>
      <c r="H83" s="42" t="s">
        <v>134</v>
      </c>
    </row>
    <row r="84" spans="1:8" x14ac:dyDescent="0.2">
      <c r="A84" s="53"/>
      <c r="B84" s="53"/>
      <c r="C84" s="54" t="s">
        <v>133</v>
      </c>
      <c r="D84" s="53"/>
      <c r="E84" s="53" t="s">
        <v>134</v>
      </c>
      <c r="F84" s="59" t="s">
        <v>136</v>
      </c>
      <c r="G84" s="56">
        <v>0</v>
      </c>
      <c r="H84" s="42" t="s">
        <v>134</v>
      </c>
    </row>
    <row r="85" spans="1:8" x14ac:dyDescent="0.2">
      <c r="A85" s="53"/>
      <c r="B85" s="53"/>
      <c r="C85" s="57"/>
      <c r="D85" s="53"/>
      <c r="E85" s="53"/>
      <c r="F85" s="58"/>
      <c r="G85" s="58"/>
      <c r="H85" s="42" t="s">
        <v>134</v>
      </c>
    </row>
    <row r="86" spans="1:8" x14ac:dyDescent="0.2">
      <c r="A86" s="53"/>
      <c r="B86" s="53"/>
      <c r="C86" s="54" t="s">
        <v>139</v>
      </c>
      <c r="D86" s="53"/>
      <c r="E86" s="53"/>
      <c r="F86" s="58"/>
      <c r="G86" s="58"/>
      <c r="H86" s="42" t="s">
        <v>134</v>
      </c>
    </row>
    <row r="87" spans="1:8" x14ac:dyDescent="0.2">
      <c r="A87" s="53"/>
      <c r="B87" s="53"/>
      <c r="C87" s="54" t="s">
        <v>133</v>
      </c>
      <c r="D87" s="53"/>
      <c r="E87" s="53" t="s">
        <v>134</v>
      </c>
      <c r="F87" s="59" t="s">
        <v>136</v>
      </c>
      <c r="G87" s="56">
        <v>0</v>
      </c>
      <c r="H87" s="42" t="s">
        <v>134</v>
      </c>
    </row>
    <row r="88" spans="1:8" x14ac:dyDescent="0.2">
      <c r="A88" s="53"/>
      <c r="B88" s="53"/>
      <c r="C88" s="57"/>
      <c r="D88" s="53"/>
      <c r="E88" s="53"/>
      <c r="F88" s="58"/>
      <c r="G88" s="58"/>
      <c r="H88" s="42" t="s">
        <v>134</v>
      </c>
    </row>
    <row r="89" spans="1:8" x14ac:dyDescent="0.2">
      <c r="A89" s="53"/>
      <c r="B89" s="53"/>
      <c r="C89" s="54" t="s">
        <v>140</v>
      </c>
      <c r="D89" s="53"/>
      <c r="E89" s="53"/>
      <c r="F89" s="58"/>
      <c r="G89" s="58"/>
      <c r="H89" s="42" t="s">
        <v>134</v>
      </c>
    </row>
    <row r="90" spans="1:8" x14ac:dyDescent="0.2">
      <c r="A90" s="53"/>
      <c r="B90" s="53"/>
      <c r="C90" s="54" t="s">
        <v>133</v>
      </c>
      <c r="D90" s="53"/>
      <c r="E90" s="53" t="s">
        <v>134</v>
      </c>
      <c r="F90" s="59" t="s">
        <v>136</v>
      </c>
      <c r="G90" s="56">
        <v>0</v>
      </c>
      <c r="H90" s="42" t="s">
        <v>134</v>
      </c>
    </row>
    <row r="91" spans="1:8" x14ac:dyDescent="0.2">
      <c r="A91" s="53"/>
      <c r="B91" s="53"/>
      <c r="C91" s="57"/>
      <c r="D91" s="53"/>
      <c r="E91" s="53"/>
      <c r="F91" s="58"/>
      <c r="G91" s="58"/>
      <c r="H91" s="42" t="s">
        <v>134</v>
      </c>
    </row>
    <row r="92" spans="1:8" x14ac:dyDescent="0.2">
      <c r="A92" s="53"/>
      <c r="B92" s="53"/>
      <c r="C92" s="54" t="s">
        <v>141</v>
      </c>
      <c r="D92" s="53"/>
      <c r="E92" s="53"/>
      <c r="F92" s="55">
        <v>285584.94067901903</v>
      </c>
      <c r="G92" s="56">
        <v>0.95751430000000004</v>
      </c>
      <c r="H92" s="42" t="s">
        <v>134</v>
      </c>
    </row>
    <row r="93" spans="1:8" x14ac:dyDescent="0.2">
      <c r="A93" s="53"/>
      <c r="B93" s="53"/>
      <c r="C93" s="57"/>
      <c r="D93" s="53"/>
      <c r="E93" s="53"/>
      <c r="F93" s="58"/>
      <c r="G93" s="58"/>
      <c r="H93" s="42" t="s">
        <v>134</v>
      </c>
    </row>
    <row r="94" spans="1:8" x14ac:dyDescent="0.2">
      <c r="A94" s="53"/>
      <c r="B94" s="53"/>
      <c r="C94" s="54" t="s">
        <v>142</v>
      </c>
      <c r="D94" s="53"/>
      <c r="E94" s="53"/>
      <c r="F94" s="58"/>
      <c r="G94" s="58"/>
      <c r="H94" s="42" t="s">
        <v>134</v>
      </c>
    </row>
    <row r="95" spans="1:8" x14ac:dyDescent="0.2">
      <c r="A95" s="53"/>
      <c r="B95" s="53"/>
      <c r="C95" s="54" t="s">
        <v>11</v>
      </c>
      <c r="D95" s="53"/>
      <c r="E95" s="53"/>
      <c r="F95" s="58"/>
      <c r="G95" s="58"/>
      <c r="H95" s="42" t="s">
        <v>134</v>
      </c>
    </row>
    <row r="96" spans="1:8" x14ac:dyDescent="0.2">
      <c r="A96" s="53"/>
      <c r="B96" s="53"/>
      <c r="C96" s="54" t="s">
        <v>133</v>
      </c>
      <c r="D96" s="53"/>
      <c r="E96" s="53" t="s">
        <v>134</v>
      </c>
      <c r="F96" s="59" t="s">
        <v>136</v>
      </c>
      <c r="G96" s="56">
        <v>0</v>
      </c>
      <c r="H96" s="42" t="s">
        <v>134</v>
      </c>
    </row>
    <row r="97" spans="1:8" x14ac:dyDescent="0.2">
      <c r="A97" s="53"/>
      <c r="B97" s="53"/>
      <c r="C97" s="57"/>
      <c r="D97" s="53"/>
      <c r="E97" s="53"/>
      <c r="F97" s="58"/>
      <c r="G97" s="58"/>
      <c r="H97" s="42" t="s">
        <v>134</v>
      </c>
    </row>
    <row r="98" spans="1:8" x14ac:dyDescent="0.2">
      <c r="A98" s="53"/>
      <c r="B98" s="53"/>
      <c r="C98" s="54" t="s">
        <v>143</v>
      </c>
      <c r="D98" s="53"/>
      <c r="E98" s="53"/>
      <c r="F98" s="53"/>
      <c r="G98" s="53"/>
      <c r="H98" s="42" t="s">
        <v>134</v>
      </c>
    </row>
    <row r="99" spans="1:8" x14ac:dyDescent="0.2">
      <c r="A99" s="53"/>
      <c r="B99" s="53"/>
      <c r="C99" s="54" t="s">
        <v>133</v>
      </c>
      <c r="D99" s="53"/>
      <c r="E99" s="53" t="s">
        <v>134</v>
      </c>
      <c r="F99" s="59" t="s">
        <v>136</v>
      </c>
      <c r="G99" s="56">
        <v>0</v>
      </c>
      <c r="H99" s="42" t="s">
        <v>134</v>
      </c>
    </row>
    <row r="100" spans="1:8" x14ac:dyDescent="0.2">
      <c r="A100" s="53"/>
      <c r="B100" s="53"/>
      <c r="C100" s="57"/>
      <c r="D100" s="53"/>
      <c r="E100" s="53"/>
      <c r="F100" s="58"/>
      <c r="G100" s="58"/>
      <c r="H100" s="42" t="s">
        <v>134</v>
      </c>
    </row>
    <row r="101" spans="1:8" x14ac:dyDescent="0.2">
      <c r="A101" s="53"/>
      <c r="B101" s="53"/>
      <c r="C101" s="54" t="s">
        <v>144</v>
      </c>
      <c r="D101" s="53"/>
      <c r="E101" s="53"/>
      <c r="F101" s="53"/>
      <c r="G101" s="53"/>
      <c r="H101" s="42" t="s">
        <v>134</v>
      </c>
    </row>
    <row r="102" spans="1:8" x14ac:dyDescent="0.2">
      <c r="A102" s="53"/>
      <c r="B102" s="53"/>
      <c r="C102" s="54" t="s">
        <v>133</v>
      </c>
      <c r="D102" s="53"/>
      <c r="E102" s="53" t="s">
        <v>134</v>
      </c>
      <c r="F102" s="59" t="s">
        <v>136</v>
      </c>
      <c r="G102" s="56">
        <v>0</v>
      </c>
      <c r="H102" s="42" t="s">
        <v>134</v>
      </c>
    </row>
    <row r="103" spans="1:8" x14ac:dyDescent="0.2">
      <c r="A103" s="53"/>
      <c r="B103" s="53"/>
      <c r="C103" s="57"/>
      <c r="D103" s="53"/>
      <c r="E103" s="53"/>
      <c r="F103" s="58"/>
      <c r="G103" s="58"/>
      <c r="H103" s="42" t="s">
        <v>134</v>
      </c>
    </row>
    <row r="104" spans="1:8" x14ac:dyDescent="0.2">
      <c r="A104" s="53"/>
      <c r="B104" s="53"/>
      <c r="C104" s="54" t="s">
        <v>145</v>
      </c>
      <c r="D104" s="53"/>
      <c r="E104" s="53"/>
      <c r="F104" s="58"/>
      <c r="G104" s="58"/>
      <c r="H104" s="42" t="s">
        <v>134</v>
      </c>
    </row>
    <row r="105" spans="1:8" x14ac:dyDescent="0.2">
      <c r="A105" s="53"/>
      <c r="B105" s="53"/>
      <c r="C105" s="54" t="s">
        <v>133</v>
      </c>
      <c r="D105" s="53"/>
      <c r="E105" s="53" t="s">
        <v>134</v>
      </c>
      <c r="F105" s="59" t="s">
        <v>136</v>
      </c>
      <c r="G105" s="56">
        <v>0</v>
      </c>
      <c r="H105" s="42" t="s">
        <v>134</v>
      </c>
    </row>
    <row r="106" spans="1:8" x14ac:dyDescent="0.2">
      <c r="A106" s="53"/>
      <c r="B106" s="53"/>
      <c r="C106" s="57"/>
      <c r="D106" s="53"/>
      <c r="E106" s="53"/>
      <c r="F106" s="58"/>
      <c r="G106" s="58"/>
      <c r="H106" s="42" t="s">
        <v>134</v>
      </c>
    </row>
    <row r="107" spans="1:8" x14ac:dyDescent="0.2">
      <c r="A107" s="53"/>
      <c r="B107" s="53"/>
      <c r="C107" s="54" t="s">
        <v>146</v>
      </c>
      <c r="D107" s="53"/>
      <c r="E107" s="53"/>
      <c r="F107" s="55">
        <v>0</v>
      </c>
      <c r="G107" s="56">
        <v>0</v>
      </c>
      <c r="H107" s="42" t="s">
        <v>134</v>
      </c>
    </row>
    <row r="108" spans="1:8" x14ac:dyDescent="0.2">
      <c r="A108" s="53"/>
      <c r="B108" s="53"/>
      <c r="C108" s="57"/>
      <c r="D108" s="53"/>
      <c r="E108" s="53"/>
      <c r="F108" s="58"/>
      <c r="G108" s="58"/>
      <c r="H108" s="42" t="s">
        <v>134</v>
      </c>
    </row>
    <row r="109" spans="1:8" x14ac:dyDescent="0.2">
      <c r="A109" s="53"/>
      <c r="B109" s="53"/>
      <c r="C109" s="54" t="s">
        <v>147</v>
      </c>
      <c r="D109" s="53"/>
      <c r="E109" s="53"/>
      <c r="F109" s="58"/>
      <c r="G109" s="58"/>
      <c r="H109" s="42" t="s">
        <v>134</v>
      </c>
    </row>
    <row r="110" spans="1:8" x14ac:dyDescent="0.2">
      <c r="A110" s="53"/>
      <c r="B110" s="53"/>
      <c r="C110" s="54" t="s">
        <v>148</v>
      </c>
      <c r="D110" s="53"/>
      <c r="E110" s="53"/>
      <c r="F110" s="58"/>
      <c r="G110" s="58"/>
      <c r="H110" s="42" t="s">
        <v>134</v>
      </c>
    </row>
    <row r="111" spans="1:8" x14ac:dyDescent="0.2">
      <c r="A111" s="53"/>
      <c r="B111" s="53"/>
      <c r="C111" s="54" t="s">
        <v>133</v>
      </c>
      <c r="D111" s="53"/>
      <c r="E111" s="53" t="s">
        <v>134</v>
      </c>
      <c r="F111" s="59" t="s">
        <v>136</v>
      </c>
      <c r="G111" s="56">
        <v>0</v>
      </c>
      <c r="H111" s="42" t="s">
        <v>134</v>
      </c>
    </row>
    <row r="112" spans="1:8" x14ac:dyDescent="0.2">
      <c r="A112" s="53"/>
      <c r="B112" s="53"/>
      <c r="C112" s="57"/>
      <c r="D112" s="53"/>
      <c r="E112" s="53"/>
      <c r="F112" s="58"/>
      <c r="G112" s="58"/>
      <c r="H112" s="42" t="s">
        <v>134</v>
      </c>
    </row>
    <row r="113" spans="1:8" x14ac:dyDescent="0.2">
      <c r="A113" s="53"/>
      <c r="B113" s="53"/>
      <c r="C113" s="54" t="s">
        <v>149</v>
      </c>
      <c r="D113" s="53"/>
      <c r="E113" s="53"/>
      <c r="F113" s="58"/>
      <c r="G113" s="58"/>
      <c r="H113" s="42" t="s">
        <v>134</v>
      </c>
    </row>
    <row r="114" spans="1:8" x14ac:dyDescent="0.2">
      <c r="A114" s="53"/>
      <c r="B114" s="53"/>
      <c r="C114" s="54" t="s">
        <v>133</v>
      </c>
      <c r="D114" s="53"/>
      <c r="E114" s="53" t="s">
        <v>134</v>
      </c>
      <c r="F114" s="59" t="s">
        <v>136</v>
      </c>
      <c r="G114" s="56">
        <v>0</v>
      </c>
      <c r="H114" s="42" t="s">
        <v>134</v>
      </c>
    </row>
    <row r="115" spans="1:8" x14ac:dyDescent="0.2">
      <c r="A115" s="53"/>
      <c r="B115" s="53"/>
      <c r="C115" s="57"/>
      <c r="D115" s="53"/>
      <c r="E115" s="53"/>
      <c r="F115" s="58"/>
      <c r="G115" s="58"/>
      <c r="H115" s="42" t="s">
        <v>134</v>
      </c>
    </row>
    <row r="116" spans="1:8" x14ac:dyDescent="0.2">
      <c r="A116" s="53"/>
      <c r="B116" s="53"/>
      <c r="C116" s="54" t="s">
        <v>150</v>
      </c>
      <c r="D116" s="53"/>
      <c r="E116" s="53"/>
      <c r="F116" s="58"/>
      <c r="G116" s="58"/>
      <c r="H116" s="42" t="s">
        <v>134</v>
      </c>
    </row>
    <row r="117" spans="1:8" x14ac:dyDescent="0.2">
      <c r="A117" s="53"/>
      <c r="B117" s="53"/>
      <c r="C117" s="54" t="s">
        <v>133</v>
      </c>
      <c r="D117" s="53"/>
      <c r="E117" s="53" t="s">
        <v>134</v>
      </c>
      <c r="F117" s="59" t="s">
        <v>136</v>
      </c>
      <c r="G117" s="56">
        <v>0</v>
      </c>
      <c r="H117" s="42" t="s">
        <v>134</v>
      </c>
    </row>
    <row r="118" spans="1:8" x14ac:dyDescent="0.2">
      <c r="A118" s="53"/>
      <c r="B118" s="53"/>
      <c r="C118" s="57"/>
      <c r="D118" s="53"/>
      <c r="E118" s="53"/>
      <c r="F118" s="58"/>
      <c r="G118" s="58"/>
      <c r="H118" s="42" t="s">
        <v>134</v>
      </c>
    </row>
    <row r="119" spans="1:8" x14ac:dyDescent="0.2">
      <c r="A119" s="53"/>
      <c r="B119" s="53"/>
      <c r="C119" s="54" t="s">
        <v>151</v>
      </c>
      <c r="D119" s="53"/>
      <c r="E119" s="53"/>
      <c r="F119" s="58"/>
      <c r="G119" s="58"/>
      <c r="H119" s="42" t="s">
        <v>134</v>
      </c>
    </row>
    <row r="120" spans="1:8" x14ac:dyDescent="0.2">
      <c r="A120" s="48">
        <v>1</v>
      </c>
      <c r="B120" s="49"/>
      <c r="C120" s="49" t="s">
        <v>152</v>
      </c>
      <c r="D120" s="49"/>
      <c r="E120" s="60"/>
      <c r="F120" s="51">
        <v>8777.3793186309995</v>
      </c>
      <c r="G120" s="52">
        <v>2.9428949999999999E-2</v>
      </c>
      <c r="H120" s="42">
        <v>6.61</v>
      </c>
    </row>
    <row r="121" spans="1:8" x14ac:dyDescent="0.2">
      <c r="A121" s="53"/>
      <c r="B121" s="53"/>
      <c r="C121" s="54" t="s">
        <v>133</v>
      </c>
      <c r="D121" s="53"/>
      <c r="E121" s="53" t="s">
        <v>134</v>
      </c>
      <c r="F121" s="55">
        <v>8777.3793186309995</v>
      </c>
      <c r="G121" s="56">
        <v>2.9428949999999999E-2</v>
      </c>
      <c r="H121" s="42" t="s">
        <v>134</v>
      </c>
    </row>
    <row r="122" spans="1:8" x14ac:dyDescent="0.2">
      <c r="A122" s="53"/>
      <c r="B122" s="53"/>
      <c r="C122" s="57"/>
      <c r="D122" s="53"/>
      <c r="E122" s="53"/>
      <c r="F122" s="58"/>
      <c r="G122" s="58"/>
      <c r="H122" s="42" t="s">
        <v>134</v>
      </c>
    </row>
    <row r="123" spans="1:8" x14ac:dyDescent="0.2">
      <c r="A123" s="53"/>
      <c r="B123" s="53"/>
      <c r="C123" s="54" t="s">
        <v>153</v>
      </c>
      <c r="D123" s="53"/>
      <c r="E123" s="53"/>
      <c r="F123" s="55">
        <v>8777.3793186309995</v>
      </c>
      <c r="G123" s="56">
        <v>2.9428949999999999E-2</v>
      </c>
      <c r="H123" s="42" t="s">
        <v>134</v>
      </c>
    </row>
    <row r="124" spans="1:8" x14ac:dyDescent="0.2">
      <c r="A124" s="53"/>
      <c r="B124" s="53"/>
      <c r="C124" s="58"/>
      <c r="D124" s="53"/>
      <c r="E124" s="53"/>
      <c r="F124" s="53"/>
      <c r="G124" s="53"/>
      <c r="H124" s="42" t="s">
        <v>134</v>
      </c>
    </row>
    <row r="125" spans="1:8" x14ac:dyDescent="0.2">
      <c r="A125" s="53"/>
      <c r="B125" s="53"/>
      <c r="C125" s="54" t="s">
        <v>154</v>
      </c>
      <c r="D125" s="53"/>
      <c r="E125" s="53"/>
      <c r="F125" s="53"/>
      <c r="G125" s="53"/>
      <c r="H125" s="42" t="s">
        <v>134</v>
      </c>
    </row>
    <row r="126" spans="1:8" x14ac:dyDescent="0.2">
      <c r="A126" s="53"/>
      <c r="B126" s="53"/>
      <c r="C126" s="54" t="s">
        <v>155</v>
      </c>
      <c r="D126" s="53"/>
      <c r="E126" s="53"/>
      <c r="F126" s="53"/>
      <c r="G126" s="53"/>
      <c r="H126" s="42" t="s">
        <v>134</v>
      </c>
    </row>
    <row r="127" spans="1:8" x14ac:dyDescent="0.2">
      <c r="A127" s="48">
        <v>1</v>
      </c>
      <c r="B127" s="49" t="s">
        <v>473</v>
      </c>
      <c r="C127" s="49" t="s">
        <v>1150</v>
      </c>
      <c r="D127" s="49"/>
      <c r="E127" s="100">
        <v>13395446.6942</v>
      </c>
      <c r="F127" s="51">
        <v>2114.6454014860001</v>
      </c>
      <c r="G127" s="52">
        <v>7.0900199999999998E-3</v>
      </c>
      <c r="H127" s="42" t="s">
        <v>134</v>
      </c>
    </row>
    <row r="128" spans="1:8" x14ac:dyDescent="0.2">
      <c r="A128" s="53"/>
      <c r="B128" s="53"/>
      <c r="C128" s="54" t="s">
        <v>133</v>
      </c>
      <c r="D128" s="53"/>
      <c r="E128" s="53" t="s">
        <v>134</v>
      </c>
      <c r="F128" s="55">
        <v>2114.6454014860001</v>
      </c>
      <c r="G128" s="56">
        <v>7.0900199999999998E-3</v>
      </c>
      <c r="H128" s="42" t="s">
        <v>134</v>
      </c>
    </row>
    <row r="129" spans="1:17" x14ac:dyDescent="0.2">
      <c r="A129" s="53"/>
      <c r="B129" s="53"/>
      <c r="C129" s="57"/>
      <c r="D129" s="53"/>
      <c r="E129" s="53"/>
      <c r="F129" s="58"/>
      <c r="G129" s="58"/>
      <c r="H129" s="42" t="s">
        <v>134</v>
      </c>
    </row>
    <row r="130" spans="1:17" x14ac:dyDescent="0.2">
      <c r="A130" s="53"/>
      <c r="B130" s="53"/>
      <c r="C130" s="54" t="s">
        <v>158</v>
      </c>
      <c r="D130" s="53"/>
      <c r="E130" s="53"/>
      <c r="F130" s="53"/>
      <c r="G130" s="53"/>
      <c r="H130" s="42" t="s">
        <v>134</v>
      </c>
    </row>
    <row r="131" spans="1:17" x14ac:dyDescent="0.2">
      <c r="A131" s="53"/>
      <c r="B131" s="53"/>
      <c r="C131" s="54" t="s">
        <v>159</v>
      </c>
      <c r="D131" s="53"/>
      <c r="E131" s="53"/>
      <c r="F131" s="53"/>
      <c r="G131" s="53"/>
      <c r="H131" s="42" t="s">
        <v>134</v>
      </c>
    </row>
    <row r="132" spans="1:17" x14ac:dyDescent="0.2">
      <c r="A132" s="53"/>
      <c r="B132" s="53"/>
      <c r="C132" s="54" t="s">
        <v>133</v>
      </c>
      <c r="D132" s="53"/>
      <c r="E132" s="53" t="s">
        <v>134</v>
      </c>
      <c r="F132" s="59" t="s">
        <v>136</v>
      </c>
      <c r="G132" s="56">
        <v>0</v>
      </c>
      <c r="H132" s="42" t="s">
        <v>134</v>
      </c>
    </row>
    <row r="133" spans="1:17" x14ac:dyDescent="0.2">
      <c r="A133" s="53"/>
      <c r="B133" s="53"/>
      <c r="C133" s="57"/>
      <c r="D133" s="53"/>
      <c r="E133" s="53"/>
      <c r="F133" s="58"/>
      <c r="G133" s="58"/>
      <c r="H133" s="42" t="s">
        <v>134</v>
      </c>
    </row>
    <row r="134" spans="1:17" x14ac:dyDescent="0.2">
      <c r="A134" s="53"/>
      <c r="B134" s="53"/>
      <c r="C134" s="54" t="s">
        <v>160</v>
      </c>
      <c r="D134" s="53"/>
      <c r="E134" s="53"/>
      <c r="F134" s="58"/>
      <c r="G134" s="58"/>
      <c r="H134" s="42" t="s">
        <v>134</v>
      </c>
    </row>
    <row r="135" spans="1:17" x14ac:dyDescent="0.2">
      <c r="A135" s="53"/>
      <c r="B135" s="53"/>
      <c r="C135" s="54" t="s">
        <v>133</v>
      </c>
      <c r="D135" s="53"/>
      <c r="E135" s="53" t="s">
        <v>134</v>
      </c>
      <c r="F135" s="59" t="s">
        <v>136</v>
      </c>
      <c r="G135" s="56">
        <v>0</v>
      </c>
      <c r="H135" s="42" t="s">
        <v>134</v>
      </c>
    </row>
    <row r="136" spans="1:17" x14ac:dyDescent="0.2">
      <c r="A136" s="53"/>
      <c r="B136" s="53"/>
      <c r="C136" s="57"/>
      <c r="D136" s="53"/>
      <c r="E136" s="53"/>
      <c r="F136" s="58"/>
      <c r="G136" s="58"/>
      <c r="H136" s="42" t="s">
        <v>134</v>
      </c>
    </row>
    <row r="137" spans="1:17" x14ac:dyDescent="0.2">
      <c r="A137" s="60"/>
      <c r="B137" s="49"/>
      <c r="C137" s="49" t="s">
        <v>161</v>
      </c>
      <c r="D137" s="49"/>
      <c r="E137" s="60"/>
      <c r="F137" s="51">
        <v>1779.61653912</v>
      </c>
      <c r="G137" s="52">
        <v>5.96673E-3</v>
      </c>
      <c r="H137" s="42" t="s">
        <v>134</v>
      </c>
    </row>
    <row r="138" spans="1:17" x14ac:dyDescent="0.2">
      <c r="A138" s="57"/>
      <c r="B138" s="57"/>
      <c r="C138" s="54" t="s">
        <v>162</v>
      </c>
      <c r="D138" s="58"/>
      <c r="E138" s="58"/>
      <c r="F138" s="55">
        <v>298256.58193825599</v>
      </c>
      <c r="G138" s="61">
        <v>1</v>
      </c>
      <c r="H138" s="42" t="s">
        <v>134</v>
      </c>
    </row>
    <row r="139" spans="1:17" ht="12.75" customHeight="1" x14ac:dyDescent="0.2">
      <c r="A139" s="62"/>
      <c r="B139" s="62"/>
      <c r="C139" s="63"/>
      <c r="D139" s="64"/>
      <c r="E139" s="64"/>
      <c r="F139" s="65"/>
      <c r="G139" s="66"/>
      <c r="H139" s="67"/>
    </row>
    <row r="140" spans="1:17" x14ac:dyDescent="0.2">
      <c r="A140" s="62"/>
      <c r="B140" s="68" t="s">
        <v>968</v>
      </c>
      <c r="C140" s="68"/>
      <c r="D140" s="68"/>
      <c r="E140" s="68"/>
      <c r="F140" s="68"/>
      <c r="G140" s="68"/>
      <c r="H140" s="68"/>
      <c r="J140" s="69"/>
    </row>
    <row r="141" spans="1:17" x14ac:dyDescent="0.2">
      <c r="A141" s="62"/>
      <c r="B141" s="68" t="s">
        <v>969</v>
      </c>
      <c r="C141" s="68"/>
      <c r="D141" s="68"/>
      <c r="E141" s="68"/>
      <c r="F141" s="68"/>
      <c r="G141" s="68"/>
      <c r="H141" s="68"/>
      <c r="J141" s="69"/>
    </row>
    <row r="142" spans="1:17" x14ac:dyDescent="0.2">
      <c r="A142" s="62"/>
      <c r="B142" s="68" t="s">
        <v>970</v>
      </c>
      <c r="C142" s="68"/>
      <c r="D142" s="68"/>
      <c r="E142" s="68"/>
      <c r="F142" s="68"/>
      <c r="G142" s="68"/>
      <c r="H142" s="68"/>
      <c r="J142" s="69"/>
    </row>
    <row r="143" spans="1:17" s="72" customFormat="1" ht="66.75" customHeight="1" x14ac:dyDescent="0.25">
      <c r="A143" s="70"/>
      <c r="B143" s="71" t="s">
        <v>971</v>
      </c>
      <c r="C143" s="71"/>
      <c r="D143" s="71"/>
      <c r="E143" s="71"/>
      <c r="F143" s="71"/>
      <c r="G143" s="71"/>
      <c r="H143" s="71"/>
      <c r="I143" s="36"/>
      <c r="J143" s="69"/>
      <c r="K143" s="36"/>
      <c r="L143" s="36"/>
      <c r="M143" s="36"/>
      <c r="N143" s="36"/>
      <c r="O143" s="36"/>
      <c r="P143" s="36"/>
      <c r="Q143" s="36"/>
    </row>
    <row r="144" spans="1:17" x14ac:dyDescent="0.2">
      <c r="A144" s="62"/>
      <c r="B144" s="68" t="s">
        <v>972</v>
      </c>
      <c r="C144" s="68"/>
      <c r="D144" s="68"/>
      <c r="E144" s="68"/>
      <c r="F144" s="68"/>
      <c r="G144" s="68"/>
      <c r="H144" s="68"/>
      <c r="J144" s="69"/>
    </row>
    <row r="145" spans="1:10" ht="24.75" customHeight="1" x14ac:dyDescent="0.2">
      <c r="A145" s="62"/>
      <c r="B145" s="183" t="s">
        <v>1214</v>
      </c>
      <c r="C145" s="68"/>
      <c r="D145" s="68"/>
      <c r="E145" s="68"/>
      <c r="F145" s="68"/>
      <c r="G145" s="68"/>
      <c r="H145" s="68"/>
      <c r="J145" s="69"/>
    </row>
    <row r="146" spans="1:10" x14ac:dyDescent="0.2">
      <c r="A146" s="62"/>
      <c r="B146" s="62"/>
      <c r="C146" s="62"/>
      <c r="D146" s="64"/>
      <c r="E146" s="64"/>
      <c r="F146" s="64"/>
      <c r="G146" s="64"/>
    </row>
    <row r="147" spans="1:10" x14ac:dyDescent="0.2">
      <c r="A147" s="62"/>
      <c r="B147" s="73" t="s">
        <v>163</v>
      </c>
      <c r="C147" s="74"/>
      <c r="D147" s="75"/>
      <c r="E147" s="76"/>
      <c r="F147" s="64"/>
      <c r="G147" s="64"/>
    </row>
    <row r="148" spans="1:10" ht="27.75" customHeight="1" x14ac:dyDescent="0.2">
      <c r="A148" s="62"/>
      <c r="B148" s="77" t="s">
        <v>164</v>
      </c>
      <c r="C148" s="78"/>
      <c r="D148" s="41" t="s">
        <v>165</v>
      </c>
      <c r="E148" s="76"/>
      <c r="F148" s="64"/>
      <c r="G148" s="64"/>
    </row>
    <row r="149" spans="1:10" ht="12.75" customHeight="1" x14ac:dyDescent="0.2">
      <c r="A149" s="62"/>
      <c r="B149" s="77" t="s">
        <v>973</v>
      </c>
      <c r="C149" s="78"/>
      <c r="D149" s="41" t="str">
        <f>"Rs. "&amp;TEXT(F81,"0.00")&amp;" lacs/ #"</f>
        <v>Rs. 0.00 lacs/ #</v>
      </c>
      <c r="E149" s="76"/>
      <c r="F149" s="64"/>
      <c r="G149" s="64"/>
    </row>
    <row r="150" spans="1:10" x14ac:dyDescent="0.2">
      <c r="A150" s="62"/>
      <c r="B150" s="77" t="s">
        <v>166</v>
      </c>
      <c r="C150" s="78"/>
      <c r="D150" s="79" t="s">
        <v>134</v>
      </c>
      <c r="E150" s="76"/>
      <c r="F150" s="64"/>
      <c r="G150" s="64"/>
    </row>
    <row r="151" spans="1:10" x14ac:dyDescent="0.2">
      <c r="A151" s="80"/>
      <c r="B151" s="81" t="s">
        <v>134</v>
      </c>
      <c r="C151" s="81" t="s">
        <v>974</v>
      </c>
      <c r="D151" s="81" t="s">
        <v>167</v>
      </c>
      <c r="E151" s="80"/>
      <c r="F151" s="80"/>
      <c r="G151" s="80"/>
      <c r="H151" s="80"/>
      <c r="J151" s="69"/>
    </row>
    <row r="152" spans="1:10" x14ac:dyDescent="0.2">
      <c r="A152" s="80"/>
      <c r="B152" s="82" t="s">
        <v>168</v>
      </c>
      <c r="C152" s="83">
        <v>46081</v>
      </c>
      <c r="D152" s="83">
        <v>46112</v>
      </c>
      <c r="E152" s="80"/>
      <c r="F152" s="80"/>
      <c r="G152" s="80"/>
      <c r="J152" s="69"/>
    </row>
    <row r="153" spans="1:10" x14ac:dyDescent="0.2">
      <c r="A153" s="84"/>
      <c r="B153" s="44" t="s">
        <v>169</v>
      </c>
      <c r="C153" s="85">
        <v>280.74360000000001</v>
      </c>
      <c r="D153" s="85">
        <v>252.59190000000001</v>
      </c>
      <c r="E153" s="84"/>
      <c r="F153" s="86"/>
      <c r="G153" s="87"/>
    </row>
    <row r="154" spans="1:10" x14ac:dyDescent="0.2">
      <c r="A154" s="84"/>
      <c r="B154" s="44" t="s">
        <v>982</v>
      </c>
      <c r="C154" s="85">
        <v>36.892800000000001</v>
      </c>
      <c r="D154" s="85">
        <v>33.193300000000001</v>
      </c>
      <c r="E154" s="84"/>
      <c r="F154" s="86"/>
      <c r="G154" s="87"/>
    </row>
    <row r="155" spans="1:10" x14ac:dyDescent="0.2">
      <c r="A155" s="84"/>
      <c r="B155" s="44" t="s">
        <v>170</v>
      </c>
      <c r="C155" s="85">
        <v>251.90880000000001</v>
      </c>
      <c r="D155" s="85">
        <v>226.4349</v>
      </c>
      <c r="E155" s="84"/>
      <c r="F155" s="86"/>
      <c r="G155" s="87"/>
    </row>
    <row r="156" spans="1:10" x14ac:dyDescent="0.2">
      <c r="A156" s="84"/>
      <c r="B156" s="44" t="s">
        <v>983</v>
      </c>
      <c r="C156" s="85">
        <v>32.203800000000001</v>
      </c>
      <c r="D156" s="85">
        <v>28.947299999999998</v>
      </c>
      <c r="E156" s="84"/>
      <c r="F156" s="86"/>
      <c r="G156" s="87"/>
    </row>
    <row r="157" spans="1:10" x14ac:dyDescent="0.2">
      <c r="A157" s="84"/>
      <c r="B157" s="84"/>
      <c r="C157" s="84"/>
      <c r="D157" s="84"/>
      <c r="E157" s="84"/>
      <c r="F157" s="84"/>
      <c r="G157" s="84"/>
    </row>
    <row r="158" spans="1:10" x14ac:dyDescent="0.2">
      <c r="A158" s="80"/>
      <c r="B158" s="77" t="s">
        <v>975</v>
      </c>
      <c r="C158" s="78"/>
      <c r="D158" s="41" t="s">
        <v>165</v>
      </c>
      <c r="E158" s="80"/>
      <c r="F158" s="80"/>
      <c r="G158" s="80"/>
    </row>
    <row r="159" spans="1:10" x14ac:dyDescent="0.2">
      <c r="A159" s="80"/>
      <c r="B159" s="148"/>
      <c r="C159" s="148"/>
      <c r="D159" s="149"/>
      <c r="E159" s="80"/>
      <c r="F159" s="91"/>
      <c r="G159" s="92"/>
    </row>
    <row r="160" spans="1:10" x14ac:dyDescent="0.2">
      <c r="A160" s="80"/>
      <c r="B160" s="77" t="s">
        <v>172</v>
      </c>
      <c r="C160" s="78"/>
      <c r="D160" s="41" t="s">
        <v>165</v>
      </c>
      <c r="E160" s="89"/>
      <c r="F160" s="80"/>
      <c r="G160" s="80"/>
    </row>
    <row r="161" spans="1:7" x14ac:dyDescent="0.2">
      <c r="A161" s="80"/>
      <c r="B161" s="77" t="s">
        <v>173</v>
      </c>
      <c r="C161" s="78"/>
      <c r="D161" s="41" t="s">
        <v>165</v>
      </c>
      <c r="E161" s="89"/>
      <c r="F161" s="80"/>
      <c r="G161" s="80"/>
    </row>
    <row r="162" spans="1:7" x14ac:dyDescent="0.2">
      <c r="A162" s="80"/>
      <c r="B162" s="77" t="s">
        <v>174</v>
      </c>
      <c r="C162" s="78"/>
      <c r="D162" s="41" t="s">
        <v>165</v>
      </c>
      <c r="E162" s="89"/>
      <c r="F162" s="80"/>
      <c r="G162" s="80"/>
    </row>
    <row r="163" spans="1:7" x14ac:dyDescent="0.2">
      <c r="A163" s="80"/>
      <c r="B163" s="77" t="s">
        <v>175</v>
      </c>
      <c r="C163" s="78"/>
      <c r="D163" s="90">
        <v>0.44256885728351875</v>
      </c>
      <c r="E163" s="80"/>
      <c r="F163" s="91"/>
      <c r="G163" s="92"/>
    </row>
    <row r="165" spans="1:7" x14ac:dyDescent="0.2">
      <c r="B165" s="93" t="s">
        <v>976</v>
      </c>
      <c r="C165" s="93"/>
    </row>
    <row r="167" spans="1:7" ht="153.75" customHeight="1" x14ac:dyDescent="0.2"/>
    <row r="170" spans="1:7" x14ac:dyDescent="0.2">
      <c r="B170" s="94" t="s">
        <v>977</v>
      </c>
      <c r="C170" s="95"/>
      <c r="D170" s="94" t="s">
        <v>985</v>
      </c>
    </row>
    <row r="171" spans="1:7" x14ac:dyDescent="0.2">
      <c r="B171" s="94" t="s">
        <v>995</v>
      </c>
      <c r="D171" s="94" t="s">
        <v>996</v>
      </c>
    </row>
    <row r="172" spans="1:7" ht="165" customHeight="1" x14ac:dyDescent="0.2"/>
    <row r="174" spans="1:7" ht="12.75" customHeight="1" x14ac:dyDescent="0.2"/>
    <row r="175" spans="1:7" ht="12.75" customHeight="1" x14ac:dyDescent="0.2"/>
    <row r="176" spans="1:7" ht="12.75" customHeight="1" x14ac:dyDescent="0.2"/>
  </sheetData>
  <mergeCells count="19">
    <mergeCell ref="A1:H1"/>
    <mergeCell ref="A2:H2"/>
    <mergeCell ref="A3:H3"/>
    <mergeCell ref="B140:H140"/>
    <mergeCell ref="B141:H141"/>
    <mergeCell ref="B142:H142"/>
    <mergeCell ref="B143:H143"/>
    <mergeCell ref="B144:H144"/>
    <mergeCell ref="B147:D147"/>
    <mergeCell ref="B148:C148"/>
    <mergeCell ref="B145:H145"/>
    <mergeCell ref="B149:C149"/>
    <mergeCell ref="B150:C150"/>
    <mergeCell ref="B165:C165"/>
    <mergeCell ref="B158:C158"/>
    <mergeCell ref="B162:C162"/>
    <mergeCell ref="B163:C163"/>
    <mergeCell ref="B160:C160"/>
    <mergeCell ref="B161:C161"/>
  </mergeCells>
  <hyperlinks>
    <hyperlink ref="I1" location="Index!B2" display="Index" xr:uid="{B1292109-F097-4913-A97A-1C5EDA729E55}"/>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D3C92-4899-45DB-88BA-A496BDF6BD21}">
  <sheetPr>
    <outlinePr summaryBelow="0" summaryRight="0"/>
  </sheetPr>
  <dimension ref="A1:Q262"/>
  <sheetViews>
    <sheetView showGridLines="0" workbookViewId="0">
      <selection sqref="A1:I1"/>
    </sheetView>
  </sheetViews>
  <sheetFormatPr defaultRowHeight="12.75" x14ac:dyDescent="0.2"/>
  <cols>
    <col min="1" max="1" width="5.85546875" style="36" bestFit="1" customWidth="1"/>
    <col min="2" max="2" width="22" style="36" customWidth="1"/>
    <col min="3" max="3" width="46.7109375" style="36" customWidth="1"/>
    <col min="4" max="4" width="20.5703125" style="36" customWidth="1"/>
    <col min="5" max="5" width="13.5703125" style="36" bestFit="1" customWidth="1"/>
    <col min="6" max="6" width="10.140625" style="36" bestFit="1" customWidth="1"/>
    <col min="7" max="7" width="14" style="36" bestFit="1" customWidth="1"/>
    <col min="8" max="8" width="8.42578125" style="36" bestFit="1" customWidth="1"/>
    <col min="9" max="9" width="10.140625" style="36" customWidth="1"/>
    <col min="10" max="16384" width="9.140625" style="36"/>
  </cols>
  <sheetData>
    <row r="1" spans="1:10" ht="15" customHeight="1" x14ac:dyDescent="0.2">
      <c r="A1" s="35" t="s">
        <v>0</v>
      </c>
      <c r="B1" s="35"/>
      <c r="C1" s="35"/>
      <c r="D1" s="35"/>
      <c r="E1" s="35"/>
      <c r="F1" s="35"/>
      <c r="G1" s="35"/>
      <c r="H1" s="35"/>
      <c r="I1" s="35"/>
      <c r="J1" s="7" t="s">
        <v>966</v>
      </c>
    </row>
    <row r="2" spans="1:10" ht="15" customHeight="1" x14ac:dyDescent="0.2">
      <c r="A2" s="35" t="s">
        <v>475</v>
      </c>
      <c r="B2" s="35"/>
      <c r="C2" s="35"/>
      <c r="D2" s="35"/>
      <c r="E2" s="35"/>
      <c r="F2" s="35"/>
      <c r="G2" s="35"/>
      <c r="H2" s="35"/>
      <c r="I2" s="35"/>
    </row>
    <row r="3" spans="1:10" ht="15" customHeight="1" x14ac:dyDescent="0.2">
      <c r="A3" s="35" t="s">
        <v>979</v>
      </c>
      <c r="B3" s="35"/>
      <c r="C3" s="35"/>
      <c r="D3" s="35"/>
      <c r="E3" s="35"/>
      <c r="F3" s="35"/>
      <c r="G3" s="35"/>
      <c r="H3" s="35"/>
      <c r="I3" s="35"/>
    </row>
    <row r="4" spans="1:10" s="39" customFormat="1" ht="45" x14ac:dyDescent="0.2">
      <c r="A4" s="212" t="s">
        <v>3</v>
      </c>
      <c r="B4" s="212" t="s">
        <v>4</v>
      </c>
      <c r="C4" s="212" t="s">
        <v>5</v>
      </c>
      <c r="D4" s="212" t="s">
        <v>6</v>
      </c>
      <c r="E4" s="212" t="s">
        <v>7</v>
      </c>
      <c r="F4" s="212" t="s">
        <v>8</v>
      </c>
      <c r="G4" s="212" t="s">
        <v>9</v>
      </c>
      <c r="H4" s="212" t="s">
        <v>965</v>
      </c>
      <c r="I4" s="212" t="s">
        <v>997</v>
      </c>
    </row>
    <row r="5" spans="1:10" x14ac:dyDescent="0.2">
      <c r="A5" s="213"/>
      <c r="B5" s="213"/>
      <c r="C5" s="214" t="s">
        <v>10</v>
      </c>
      <c r="D5" s="213"/>
      <c r="E5" s="213"/>
      <c r="F5" s="213"/>
      <c r="G5" s="213"/>
      <c r="H5" s="215" t="s">
        <v>134</v>
      </c>
      <c r="I5" s="215"/>
    </row>
    <row r="6" spans="1:10" x14ac:dyDescent="0.2">
      <c r="A6" s="43"/>
      <c r="B6" s="44"/>
      <c r="C6" s="44" t="s">
        <v>11</v>
      </c>
      <c r="D6" s="44"/>
      <c r="E6" s="45"/>
      <c r="F6" s="46"/>
      <c r="G6" s="47"/>
      <c r="H6" s="42" t="s">
        <v>134</v>
      </c>
      <c r="I6" s="215"/>
    </row>
    <row r="7" spans="1:10" x14ac:dyDescent="0.2">
      <c r="A7" s="48">
        <v>1</v>
      </c>
      <c r="B7" s="49" t="s">
        <v>320</v>
      </c>
      <c r="C7" s="49" t="s">
        <v>321</v>
      </c>
      <c r="D7" s="49" t="s">
        <v>34</v>
      </c>
      <c r="E7" s="50">
        <v>6567885</v>
      </c>
      <c r="F7" s="51">
        <v>48047.3627175</v>
      </c>
      <c r="G7" s="52">
        <v>6.2778410000000007E-2</v>
      </c>
      <c r="H7" s="42" t="s">
        <v>134</v>
      </c>
      <c r="I7" s="215"/>
    </row>
    <row r="8" spans="1:10" x14ac:dyDescent="0.2">
      <c r="A8" s="48">
        <v>2</v>
      </c>
      <c r="B8" s="49" t="s">
        <v>38</v>
      </c>
      <c r="C8" s="49" t="s">
        <v>39</v>
      </c>
      <c r="D8" s="49" t="s">
        <v>34</v>
      </c>
      <c r="E8" s="50">
        <v>3251690</v>
      </c>
      <c r="F8" s="51">
        <v>39212.129710000001</v>
      </c>
      <c r="G8" s="52">
        <v>5.1234349999999998E-2</v>
      </c>
      <c r="H8" s="42" t="s">
        <v>134</v>
      </c>
      <c r="I8" s="215"/>
    </row>
    <row r="9" spans="1:10" x14ac:dyDescent="0.2">
      <c r="A9" s="48">
        <v>3</v>
      </c>
      <c r="B9" s="49" t="s">
        <v>18</v>
      </c>
      <c r="C9" s="49" t="s">
        <v>19</v>
      </c>
      <c r="D9" s="49" t="s">
        <v>20</v>
      </c>
      <c r="E9" s="50">
        <v>2537858</v>
      </c>
      <c r="F9" s="51">
        <v>34106.273662</v>
      </c>
      <c r="G9" s="52">
        <v>4.4563060000000002E-2</v>
      </c>
      <c r="H9" s="42" t="s">
        <v>134</v>
      </c>
      <c r="I9" s="215"/>
    </row>
    <row r="10" spans="1:10" x14ac:dyDescent="0.2">
      <c r="A10" s="48">
        <v>4</v>
      </c>
      <c r="B10" s="49" t="s">
        <v>12</v>
      </c>
      <c r="C10" s="49" t="s">
        <v>13</v>
      </c>
      <c r="D10" s="49" t="s">
        <v>14</v>
      </c>
      <c r="E10" s="50">
        <v>1612729</v>
      </c>
      <c r="F10" s="51">
        <v>28745.281695999998</v>
      </c>
      <c r="G10" s="52">
        <v>3.7558420000000002E-2</v>
      </c>
      <c r="H10" s="42" t="s">
        <v>134</v>
      </c>
      <c r="I10" s="215"/>
    </row>
    <row r="11" spans="1:10" x14ac:dyDescent="0.2">
      <c r="A11" s="48">
        <v>5</v>
      </c>
      <c r="B11" s="49" t="s">
        <v>15</v>
      </c>
      <c r="C11" s="49" t="s">
        <v>16</v>
      </c>
      <c r="D11" s="49" t="s">
        <v>17</v>
      </c>
      <c r="E11" s="50">
        <v>769214</v>
      </c>
      <c r="F11" s="51">
        <v>26954.027773999998</v>
      </c>
      <c r="G11" s="52">
        <v>3.5217980000000003E-2</v>
      </c>
      <c r="H11" s="42" t="s">
        <v>134</v>
      </c>
      <c r="I11" s="215"/>
    </row>
    <row r="12" spans="1:10" x14ac:dyDescent="0.2">
      <c r="A12" s="48">
        <v>6</v>
      </c>
      <c r="B12" s="49" t="s">
        <v>339</v>
      </c>
      <c r="C12" s="49" t="s">
        <v>340</v>
      </c>
      <c r="D12" s="49" t="s">
        <v>227</v>
      </c>
      <c r="E12" s="50">
        <v>702467</v>
      </c>
      <c r="F12" s="51">
        <v>20755.792449</v>
      </c>
      <c r="G12" s="52">
        <v>2.7119399999999998E-2</v>
      </c>
      <c r="H12" s="42" t="s">
        <v>134</v>
      </c>
      <c r="I12" s="215"/>
    </row>
    <row r="13" spans="1:10" x14ac:dyDescent="0.2">
      <c r="A13" s="48">
        <v>7</v>
      </c>
      <c r="B13" s="49" t="s">
        <v>335</v>
      </c>
      <c r="C13" s="49" t="s">
        <v>336</v>
      </c>
      <c r="D13" s="49" t="s">
        <v>34</v>
      </c>
      <c r="E13" s="50">
        <v>5200984</v>
      </c>
      <c r="F13" s="51">
        <v>18380.277456</v>
      </c>
      <c r="G13" s="52">
        <v>2.401557E-2</v>
      </c>
      <c r="H13" s="42" t="s">
        <v>134</v>
      </c>
      <c r="I13" s="215"/>
    </row>
    <row r="14" spans="1:10" x14ac:dyDescent="0.2">
      <c r="A14" s="48">
        <v>8</v>
      </c>
      <c r="B14" s="49" t="s">
        <v>324</v>
      </c>
      <c r="C14" s="49" t="s">
        <v>325</v>
      </c>
      <c r="D14" s="49" t="s">
        <v>211</v>
      </c>
      <c r="E14" s="50">
        <v>1294889</v>
      </c>
      <c r="F14" s="51">
        <v>16193.881834</v>
      </c>
      <c r="G14" s="52">
        <v>2.115883E-2</v>
      </c>
      <c r="H14" s="42" t="s">
        <v>134</v>
      </c>
      <c r="I14" s="215"/>
    </row>
    <row r="15" spans="1:10" x14ac:dyDescent="0.2">
      <c r="A15" s="48">
        <v>9</v>
      </c>
      <c r="B15" s="49" t="s">
        <v>476</v>
      </c>
      <c r="C15" s="49" t="s">
        <v>477</v>
      </c>
      <c r="D15" s="49" t="s">
        <v>179</v>
      </c>
      <c r="E15" s="50">
        <v>1925943</v>
      </c>
      <c r="F15" s="51">
        <v>15437.3961165</v>
      </c>
      <c r="G15" s="52">
        <v>2.017041E-2</v>
      </c>
      <c r="H15" s="42" t="s">
        <v>134</v>
      </c>
      <c r="I15" s="215"/>
    </row>
    <row r="16" spans="1:10" x14ac:dyDescent="0.2">
      <c r="A16" s="48">
        <v>10</v>
      </c>
      <c r="B16" s="49" t="s">
        <v>478</v>
      </c>
      <c r="C16" s="49" t="s">
        <v>479</v>
      </c>
      <c r="D16" s="49" t="s">
        <v>211</v>
      </c>
      <c r="E16" s="50">
        <v>1058128</v>
      </c>
      <c r="F16" s="51">
        <v>14195.845248</v>
      </c>
      <c r="G16" s="52">
        <v>1.8548209999999999E-2</v>
      </c>
      <c r="H16" s="42" t="s">
        <v>134</v>
      </c>
      <c r="I16" s="215"/>
    </row>
    <row r="17" spans="1:9" x14ac:dyDescent="0.2">
      <c r="A17" s="48">
        <v>11</v>
      </c>
      <c r="B17" s="49" t="s">
        <v>32</v>
      </c>
      <c r="C17" s="49" t="s">
        <v>33</v>
      </c>
      <c r="D17" s="49" t="s">
        <v>34</v>
      </c>
      <c r="E17" s="50">
        <v>1373110</v>
      </c>
      <c r="F17" s="51">
        <v>13448.23934</v>
      </c>
      <c r="G17" s="52">
        <v>1.7571389999999999E-2</v>
      </c>
      <c r="H17" s="42" t="s">
        <v>134</v>
      </c>
      <c r="I17" s="215"/>
    </row>
    <row r="18" spans="1:9" x14ac:dyDescent="0.2">
      <c r="A18" s="48">
        <v>12</v>
      </c>
      <c r="B18" s="49" t="s">
        <v>27</v>
      </c>
      <c r="C18" s="49" t="s">
        <v>28</v>
      </c>
      <c r="D18" s="49" t="s">
        <v>29</v>
      </c>
      <c r="E18" s="50">
        <v>3256043</v>
      </c>
      <c r="F18" s="51">
        <v>13045.336279499999</v>
      </c>
      <c r="G18" s="52">
        <v>1.7044960000000001E-2</v>
      </c>
      <c r="H18" s="42" t="s">
        <v>134</v>
      </c>
      <c r="I18" s="215"/>
    </row>
    <row r="19" spans="1:9" x14ac:dyDescent="0.2">
      <c r="A19" s="48">
        <v>13</v>
      </c>
      <c r="B19" s="49" t="s">
        <v>480</v>
      </c>
      <c r="C19" s="49" t="s">
        <v>481</v>
      </c>
      <c r="D19" s="49" t="s">
        <v>179</v>
      </c>
      <c r="E19" s="50">
        <v>855004</v>
      </c>
      <c r="F19" s="51">
        <v>11582.739188</v>
      </c>
      <c r="G19" s="52">
        <v>1.513394E-2</v>
      </c>
      <c r="H19" s="42" t="s">
        <v>134</v>
      </c>
      <c r="I19" s="215"/>
    </row>
    <row r="20" spans="1:9" x14ac:dyDescent="0.2">
      <c r="A20" s="48">
        <v>14</v>
      </c>
      <c r="B20" s="49" t="s">
        <v>482</v>
      </c>
      <c r="C20" s="49" t="s">
        <v>483</v>
      </c>
      <c r="D20" s="49" t="s">
        <v>484</v>
      </c>
      <c r="E20" s="50">
        <v>558035</v>
      </c>
      <c r="F20" s="51">
        <v>11468.73532</v>
      </c>
      <c r="G20" s="52">
        <v>1.498498E-2</v>
      </c>
      <c r="H20" s="42" t="s">
        <v>134</v>
      </c>
      <c r="I20" s="215"/>
    </row>
    <row r="21" spans="1:9" x14ac:dyDescent="0.2">
      <c r="A21" s="48">
        <v>15</v>
      </c>
      <c r="B21" s="49" t="s">
        <v>55</v>
      </c>
      <c r="C21" s="49" t="s">
        <v>56</v>
      </c>
      <c r="D21" s="49" t="s">
        <v>54</v>
      </c>
      <c r="E21" s="50">
        <v>251520</v>
      </c>
      <c r="F21" s="51">
        <v>11318.651519999999</v>
      </c>
      <c r="G21" s="52">
        <v>1.4788890000000001E-2</v>
      </c>
      <c r="H21" s="42" t="s">
        <v>134</v>
      </c>
      <c r="I21" s="215"/>
    </row>
    <row r="22" spans="1:9" ht="25.5" x14ac:dyDescent="0.2">
      <c r="A22" s="48">
        <v>16</v>
      </c>
      <c r="B22" s="49" t="s">
        <v>204</v>
      </c>
      <c r="C22" s="49" t="s">
        <v>205</v>
      </c>
      <c r="D22" s="49" t="s">
        <v>206</v>
      </c>
      <c r="E22" s="50">
        <v>768246</v>
      </c>
      <c r="F22" s="51">
        <v>10969.016388</v>
      </c>
      <c r="G22" s="52">
        <v>1.4332050000000001E-2</v>
      </c>
      <c r="H22" s="42" t="s">
        <v>134</v>
      </c>
      <c r="I22" s="215"/>
    </row>
    <row r="23" spans="1:9" ht="25.5" x14ac:dyDescent="0.2">
      <c r="A23" s="48">
        <v>17</v>
      </c>
      <c r="B23" s="49" t="s">
        <v>180</v>
      </c>
      <c r="C23" s="49" t="s">
        <v>181</v>
      </c>
      <c r="D23" s="49" t="s">
        <v>182</v>
      </c>
      <c r="E23" s="50">
        <v>563970</v>
      </c>
      <c r="F23" s="51">
        <v>10770.699060000001</v>
      </c>
      <c r="G23" s="52">
        <v>1.4072930000000001E-2</v>
      </c>
      <c r="H23" s="42" t="s">
        <v>134</v>
      </c>
      <c r="I23" s="215"/>
    </row>
    <row r="24" spans="1:9" x14ac:dyDescent="0.2">
      <c r="A24" s="48">
        <v>18</v>
      </c>
      <c r="B24" s="49" t="s">
        <v>44</v>
      </c>
      <c r="C24" s="49" t="s">
        <v>45</v>
      </c>
      <c r="D24" s="49" t="s">
        <v>23</v>
      </c>
      <c r="E24" s="50">
        <v>2836831</v>
      </c>
      <c r="F24" s="51">
        <v>10744.497412500001</v>
      </c>
      <c r="G24" s="52">
        <v>1.4038699999999999E-2</v>
      </c>
      <c r="H24" s="42" t="s">
        <v>134</v>
      </c>
      <c r="I24" s="215"/>
    </row>
    <row r="25" spans="1:9" x14ac:dyDescent="0.2">
      <c r="A25" s="43">
        <v>19</v>
      </c>
      <c r="B25" s="44" t="s">
        <v>999</v>
      </c>
      <c r="C25" s="44" t="s">
        <v>1000</v>
      </c>
      <c r="D25" s="44" t="s">
        <v>110</v>
      </c>
      <c r="E25" s="45">
        <v>2539384</v>
      </c>
      <c r="F25" s="46">
        <v>10672.7770136</v>
      </c>
      <c r="G25" s="168">
        <f>F25/$F$187</f>
        <v>1.3944989707729075E-2</v>
      </c>
      <c r="H25" s="42" t="s">
        <v>134</v>
      </c>
      <c r="I25" s="215"/>
    </row>
    <row r="26" spans="1:9" x14ac:dyDescent="0.2">
      <c r="A26" s="48">
        <v>20</v>
      </c>
      <c r="B26" s="49" t="s">
        <v>225</v>
      </c>
      <c r="C26" s="49" t="s">
        <v>226</v>
      </c>
      <c r="D26" s="49" t="s">
        <v>227</v>
      </c>
      <c r="E26" s="50">
        <v>300163</v>
      </c>
      <c r="F26" s="51">
        <v>10096.882994</v>
      </c>
      <c r="G26" s="52">
        <v>1.3192529999999999E-2</v>
      </c>
      <c r="H26" s="42" t="s">
        <v>134</v>
      </c>
      <c r="I26" s="215"/>
    </row>
    <row r="27" spans="1:9" x14ac:dyDescent="0.2">
      <c r="A27" s="48">
        <v>21</v>
      </c>
      <c r="B27" s="49" t="s">
        <v>119</v>
      </c>
      <c r="C27" s="49" t="s">
        <v>120</v>
      </c>
      <c r="D27" s="49" t="s">
        <v>121</v>
      </c>
      <c r="E27" s="50">
        <v>5184980</v>
      </c>
      <c r="F27" s="51">
        <v>9947.9026279999998</v>
      </c>
      <c r="G27" s="52">
        <v>1.299787E-2</v>
      </c>
      <c r="H27" s="42" t="s">
        <v>134</v>
      </c>
      <c r="I27" s="215"/>
    </row>
    <row r="28" spans="1:9" x14ac:dyDescent="0.2">
      <c r="A28" s="48">
        <v>22</v>
      </c>
      <c r="B28" s="49" t="s">
        <v>209</v>
      </c>
      <c r="C28" s="49" t="s">
        <v>210</v>
      </c>
      <c r="D28" s="49" t="s">
        <v>211</v>
      </c>
      <c r="E28" s="50">
        <v>847259</v>
      </c>
      <c r="F28" s="51">
        <v>9444.3960729999999</v>
      </c>
      <c r="G28" s="52">
        <v>1.233999E-2</v>
      </c>
      <c r="H28" s="42" t="s">
        <v>134</v>
      </c>
      <c r="I28" s="215"/>
    </row>
    <row r="29" spans="1:9" x14ac:dyDescent="0.2">
      <c r="A29" s="48">
        <v>23</v>
      </c>
      <c r="B29" s="49" t="s">
        <v>59</v>
      </c>
      <c r="C29" s="49" t="s">
        <v>60</v>
      </c>
      <c r="D29" s="49" t="s">
        <v>61</v>
      </c>
      <c r="E29" s="50">
        <v>133756</v>
      </c>
      <c r="F29" s="51">
        <v>8759.6804400000001</v>
      </c>
      <c r="G29" s="52">
        <v>1.144535E-2</v>
      </c>
      <c r="H29" s="42" t="s">
        <v>134</v>
      </c>
      <c r="I29" s="215"/>
    </row>
    <row r="30" spans="1:9" x14ac:dyDescent="0.2">
      <c r="A30" s="48">
        <v>24</v>
      </c>
      <c r="B30" s="49" t="s">
        <v>294</v>
      </c>
      <c r="C30" s="49" t="s">
        <v>295</v>
      </c>
      <c r="D30" s="49" t="s">
        <v>211</v>
      </c>
      <c r="E30" s="50">
        <v>1094803</v>
      </c>
      <c r="F30" s="51">
        <v>8314.4813835000004</v>
      </c>
      <c r="G30" s="52">
        <v>1.0863650000000001E-2</v>
      </c>
      <c r="H30" s="42" t="s">
        <v>134</v>
      </c>
      <c r="I30" s="215"/>
    </row>
    <row r="31" spans="1:9" ht="25.5" x14ac:dyDescent="0.2">
      <c r="A31" s="48">
        <v>25</v>
      </c>
      <c r="B31" s="49" t="s">
        <v>24</v>
      </c>
      <c r="C31" s="49" t="s">
        <v>25</v>
      </c>
      <c r="D31" s="49" t="s">
        <v>26</v>
      </c>
      <c r="E31" s="50">
        <v>75910</v>
      </c>
      <c r="F31" s="51">
        <v>8156.5294999999996</v>
      </c>
      <c r="G31" s="52">
        <v>1.065728E-2</v>
      </c>
      <c r="H31" s="42" t="s">
        <v>134</v>
      </c>
      <c r="I31" s="215"/>
    </row>
    <row r="32" spans="1:9" x14ac:dyDescent="0.2">
      <c r="A32" s="48">
        <v>26</v>
      </c>
      <c r="B32" s="49" t="s">
        <v>218</v>
      </c>
      <c r="C32" s="49" t="s">
        <v>219</v>
      </c>
      <c r="D32" s="49" t="s">
        <v>220</v>
      </c>
      <c r="E32" s="50">
        <v>1792608</v>
      </c>
      <c r="F32" s="51">
        <v>7781.7113280000003</v>
      </c>
      <c r="G32" s="52">
        <v>1.0167539999999999E-2</v>
      </c>
      <c r="H32" s="42" t="s">
        <v>134</v>
      </c>
      <c r="I32" s="215"/>
    </row>
    <row r="33" spans="1:9" x14ac:dyDescent="0.2">
      <c r="A33" s="48">
        <v>27</v>
      </c>
      <c r="B33" s="49" t="s">
        <v>88</v>
      </c>
      <c r="C33" s="49" t="s">
        <v>89</v>
      </c>
      <c r="D33" s="49" t="s">
        <v>85</v>
      </c>
      <c r="E33" s="50">
        <v>192164</v>
      </c>
      <c r="F33" s="51">
        <v>7577.9873399999997</v>
      </c>
      <c r="G33" s="52">
        <v>9.9013599999999997E-3</v>
      </c>
      <c r="H33" s="42" t="s">
        <v>134</v>
      </c>
      <c r="I33" s="215"/>
    </row>
    <row r="34" spans="1:9" ht="25.5" x14ac:dyDescent="0.2">
      <c r="A34" s="48">
        <v>28</v>
      </c>
      <c r="B34" s="49" t="s">
        <v>485</v>
      </c>
      <c r="C34" s="49" t="s">
        <v>486</v>
      </c>
      <c r="D34" s="49" t="s">
        <v>192</v>
      </c>
      <c r="E34" s="50">
        <v>741007</v>
      </c>
      <c r="F34" s="51">
        <v>7519.7390359999999</v>
      </c>
      <c r="G34" s="52">
        <v>9.8252500000000006E-3</v>
      </c>
      <c r="H34" s="42" t="s">
        <v>134</v>
      </c>
      <c r="I34" s="215"/>
    </row>
    <row r="35" spans="1:9" x14ac:dyDescent="0.2">
      <c r="A35" s="48">
        <v>29</v>
      </c>
      <c r="B35" s="49" t="s">
        <v>302</v>
      </c>
      <c r="C35" s="49" t="s">
        <v>303</v>
      </c>
      <c r="D35" s="49" t="s">
        <v>187</v>
      </c>
      <c r="E35" s="50">
        <v>4545349</v>
      </c>
      <c r="F35" s="51">
        <v>6823.4779188000002</v>
      </c>
      <c r="G35" s="52">
        <v>8.9155199999999997E-3</v>
      </c>
      <c r="H35" s="42" t="s">
        <v>134</v>
      </c>
      <c r="I35" s="215"/>
    </row>
    <row r="36" spans="1:9" ht="25.5" x14ac:dyDescent="0.2">
      <c r="A36" s="48">
        <v>30</v>
      </c>
      <c r="B36" s="49" t="s">
        <v>266</v>
      </c>
      <c r="C36" s="49" t="s">
        <v>267</v>
      </c>
      <c r="D36" s="49" t="s">
        <v>195</v>
      </c>
      <c r="E36" s="50">
        <v>313006</v>
      </c>
      <c r="F36" s="51">
        <v>6278.2743479999999</v>
      </c>
      <c r="G36" s="52">
        <v>8.2031599999999993E-3</v>
      </c>
      <c r="H36" s="42" t="s">
        <v>134</v>
      </c>
      <c r="I36" s="215"/>
    </row>
    <row r="37" spans="1:9" x14ac:dyDescent="0.2">
      <c r="A37" s="48">
        <v>31</v>
      </c>
      <c r="B37" s="49" t="s">
        <v>487</v>
      </c>
      <c r="C37" s="49" t="s">
        <v>488</v>
      </c>
      <c r="D37" s="49" t="s">
        <v>51</v>
      </c>
      <c r="E37" s="50">
        <v>909044</v>
      </c>
      <c r="F37" s="51">
        <v>6112.8663779999997</v>
      </c>
      <c r="G37" s="52">
        <v>7.9870400000000008E-3</v>
      </c>
      <c r="H37" s="42" t="s">
        <v>134</v>
      </c>
      <c r="I37" s="215"/>
    </row>
    <row r="38" spans="1:9" ht="25.5" x14ac:dyDescent="0.2">
      <c r="A38" s="48">
        <v>32</v>
      </c>
      <c r="B38" s="49" t="s">
        <v>489</v>
      </c>
      <c r="C38" s="49" t="s">
        <v>490</v>
      </c>
      <c r="D38" s="49" t="s">
        <v>195</v>
      </c>
      <c r="E38" s="50">
        <v>344610</v>
      </c>
      <c r="F38" s="51">
        <v>6055.4869200000003</v>
      </c>
      <c r="G38" s="52">
        <v>7.9120700000000002E-3</v>
      </c>
      <c r="H38" s="42" t="s">
        <v>134</v>
      </c>
      <c r="I38" s="215"/>
    </row>
    <row r="39" spans="1:9" x14ac:dyDescent="0.2">
      <c r="A39" s="48">
        <v>33</v>
      </c>
      <c r="B39" s="49" t="s">
        <v>491</v>
      </c>
      <c r="C39" s="49" t="s">
        <v>492</v>
      </c>
      <c r="D39" s="49" t="s">
        <v>179</v>
      </c>
      <c r="E39" s="50">
        <v>667867</v>
      </c>
      <c r="F39" s="51">
        <v>6042.8606159999999</v>
      </c>
      <c r="G39" s="52">
        <v>7.8955699999999993E-3</v>
      </c>
      <c r="H39" s="42" t="s">
        <v>134</v>
      </c>
      <c r="I39" s="215"/>
    </row>
    <row r="40" spans="1:9" ht="25.5" x14ac:dyDescent="0.2">
      <c r="A40" s="48">
        <v>34</v>
      </c>
      <c r="B40" s="49" t="s">
        <v>73</v>
      </c>
      <c r="C40" s="49" t="s">
        <v>74</v>
      </c>
      <c r="D40" s="49" t="s">
        <v>26</v>
      </c>
      <c r="E40" s="50">
        <v>114920</v>
      </c>
      <c r="F40" s="51">
        <v>5837.9359999999997</v>
      </c>
      <c r="G40" s="52">
        <v>7.6278099999999996E-3</v>
      </c>
      <c r="H40" s="42" t="s">
        <v>134</v>
      </c>
      <c r="I40" s="215"/>
    </row>
    <row r="41" spans="1:9" x14ac:dyDescent="0.2">
      <c r="A41" s="48">
        <v>35</v>
      </c>
      <c r="B41" s="49" t="s">
        <v>493</v>
      </c>
      <c r="C41" s="49" t="s">
        <v>494</v>
      </c>
      <c r="D41" s="49" t="s">
        <v>227</v>
      </c>
      <c r="E41" s="50">
        <v>65817</v>
      </c>
      <c r="F41" s="51">
        <v>5779.7198550000003</v>
      </c>
      <c r="G41" s="52">
        <v>7.5517500000000003E-3</v>
      </c>
      <c r="H41" s="42" t="s">
        <v>134</v>
      </c>
      <c r="I41" s="215"/>
    </row>
    <row r="42" spans="1:9" x14ac:dyDescent="0.2">
      <c r="A42" s="48">
        <v>36</v>
      </c>
      <c r="B42" s="49" t="s">
        <v>495</v>
      </c>
      <c r="C42" s="49" t="s">
        <v>496</v>
      </c>
      <c r="D42" s="49" t="s">
        <v>227</v>
      </c>
      <c r="E42" s="50">
        <v>46205</v>
      </c>
      <c r="F42" s="51">
        <v>5685.9872999999998</v>
      </c>
      <c r="G42" s="52">
        <v>7.4292799999999999E-3</v>
      </c>
      <c r="H42" s="42" t="s">
        <v>134</v>
      </c>
      <c r="I42" s="215"/>
    </row>
    <row r="43" spans="1:9" x14ac:dyDescent="0.2">
      <c r="A43" s="43">
        <v>37</v>
      </c>
      <c r="B43" s="44" t="s">
        <v>1001</v>
      </c>
      <c r="C43" s="44" t="s">
        <v>1002</v>
      </c>
      <c r="D43" s="44" t="s">
        <v>110</v>
      </c>
      <c r="E43" s="45">
        <v>1720474</v>
      </c>
      <c r="F43" s="46">
        <v>5569.0022905999995</v>
      </c>
      <c r="G43" s="168">
        <f>F43/F187</f>
        <v>7.2764266999841964E-3</v>
      </c>
      <c r="H43" s="42" t="s">
        <v>134</v>
      </c>
      <c r="I43" s="215" t="s">
        <v>134</v>
      </c>
    </row>
    <row r="44" spans="1:9" x14ac:dyDescent="0.2">
      <c r="A44" s="48">
        <v>38</v>
      </c>
      <c r="B44" s="49" t="s">
        <v>268</v>
      </c>
      <c r="C44" s="49" t="s">
        <v>269</v>
      </c>
      <c r="D44" s="49" t="s">
        <v>51</v>
      </c>
      <c r="E44" s="50">
        <v>504308</v>
      </c>
      <c r="F44" s="51">
        <v>5202.4413279999999</v>
      </c>
      <c r="G44" s="52">
        <v>6.7974799999999998E-3</v>
      </c>
      <c r="H44" s="42" t="s">
        <v>134</v>
      </c>
      <c r="I44" s="215"/>
    </row>
    <row r="45" spans="1:9" x14ac:dyDescent="0.2">
      <c r="A45" s="48">
        <v>39</v>
      </c>
      <c r="B45" s="49" t="s">
        <v>497</v>
      </c>
      <c r="C45" s="49" t="s">
        <v>498</v>
      </c>
      <c r="D45" s="49" t="s">
        <v>179</v>
      </c>
      <c r="E45" s="50">
        <v>119934</v>
      </c>
      <c r="F45" s="51">
        <v>4510.9576079999997</v>
      </c>
      <c r="G45" s="52">
        <v>5.89399E-3</v>
      </c>
      <c r="H45" s="42" t="s">
        <v>134</v>
      </c>
      <c r="I45" s="215"/>
    </row>
    <row r="46" spans="1:9" x14ac:dyDescent="0.2">
      <c r="A46" s="48">
        <v>40</v>
      </c>
      <c r="B46" s="49" t="s">
        <v>451</v>
      </c>
      <c r="C46" s="49" t="s">
        <v>452</v>
      </c>
      <c r="D46" s="49" t="s">
        <v>187</v>
      </c>
      <c r="E46" s="50">
        <v>186172</v>
      </c>
      <c r="F46" s="51">
        <v>4049.241</v>
      </c>
      <c r="G46" s="52">
        <v>5.2907199999999996E-3</v>
      </c>
      <c r="H46" s="42" t="s">
        <v>134</v>
      </c>
      <c r="I46" s="215"/>
    </row>
    <row r="47" spans="1:9" x14ac:dyDescent="0.2">
      <c r="A47" s="48">
        <v>41</v>
      </c>
      <c r="B47" s="49" t="s">
        <v>499</v>
      </c>
      <c r="C47" s="49" t="s">
        <v>500</v>
      </c>
      <c r="D47" s="49" t="s">
        <v>103</v>
      </c>
      <c r="E47" s="50">
        <v>2485155</v>
      </c>
      <c r="F47" s="51">
        <v>3618.8827110000002</v>
      </c>
      <c r="G47" s="52">
        <v>4.7284099999999997E-3</v>
      </c>
      <c r="H47" s="42" t="s">
        <v>134</v>
      </c>
      <c r="I47" s="215"/>
    </row>
    <row r="48" spans="1:9" x14ac:dyDescent="0.2">
      <c r="A48" s="48">
        <v>42</v>
      </c>
      <c r="B48" s="49" t="s">
        <v>501</v>
      </c>
      <c r="C48" s="49" t="s">
        <v>502</v>
      </c>
      <c r="D48" s="49" t="s">
        <v>285</v>
      </c>
      <c r="E48" s="50">
        <v>107365</v>
      </c>
      <c r="F48" s="51">
        <v>3538.5356700000002</v>
      </c>
      <c r="G48" s="52">
        <v>4.6234300000000004E-3</v>
      </c>
      <c r="H48" s="42" t="s">
        <v>134</v>
      </c>
      <c r="I48" s="215"/>
    </row>
    <row r="49" spans="1:9" x14ac:dyDescent="0.2">
      <c r="A49" s="48">
        <v>43</v>
      </c>
      <c r="B49" s="49" t="s">
        <v>101</v>
      </c>
      <c r="C49" s="49" t="s">
        <v>102</v>
      </c>
      <c r="D49" s="49" t="s">
        <v>103</v>
      </c>
      <c r="E49" s="50">
        <v>2412950</v>
      </c>
      <c r="F49" s="51">
        <v>3322.8734450000002</v>
      </c>
      <c r="G49" s="52">
        <v>4.3416499999999998E-3</v>
      </c>
      <c r="H49" s="42" t="s">
        <v>134</v>
      </c>
      <c r="I49" s="215"/>
    </row>
    <row r="50" spans="1:9" x14ac:dyDescent="0.2">
      <c r="A50" s="48">
        <v>44</v>
      </c>
      <c r="B50" s="49" t="s">
        <v>296</v>
      </c>
      <c r="C50" s="49" t="s">
        <v>297</v>
      </c>
      <c r="D50" s="49" t="s">
        <v>100</v>
      </c>
      <c r="E50" s="50">
        <v>761426</v>
      </c>
      <c r="F50" s="51">
        <v>3309.1573960000001</v>
      </c>
      <c r="G50" s="52">
        <v>4.3237299999999996E-3</v>
      </c>
      <c r="H50" s="42" t="s">
        <v>134</v>
      </c>
      <c r="I50" s="215"/>
    </row>
    <row r="51" spans="1:9" x14ac:dyDescent="0.2">
      <c r="A51" s="48">
        <v>45</v>
      </c>
      <c r="B51" s="49" t="s">
        <v>270</v>
      </c>
      <c r="C51" s="49" t="s">
        <v>271</v>
      </c>
      <c r="D51" s="49" t="s">
        <v>110</v>
      </c>
      <c r="E51" s="50">
        <v>286365</v>
      </c>
      <c r="F51" s="51">
        <v>3225.9017250000002</v>
      </c>
      <c r="G51" s="52">
        <v>4.2149500000000003E-3</v>
      </c>
      <c r="H51" s="42" t="s">
        <v>134</v>
      </c>
      <c r="I51" s="215"/>
    </row>
    <row r="52" spans="1:9" x14ac:dyDescent="0.2">
      <c r="A52" s="48">
        <v>46</v>
      </c>
      <c r="B52" s="49" t="s">
        <v>503</v>
      </c>
      <c r="C52" s="49" t="s">
        <v>504</v>
      </c>
      <c r="D52" s="49" t="s">
        <v>211</v>
      </c>
      <c r="E52" s="50">
        <v>223046</v>
      </c>
      <c r="F52" s="51">
        <v>3086.9566399999999</v>
      </c>
      <c r="G52" s="52">
        <v>4.0334000000000004E-3</v>
      </c>
      <c r="H52" s="42" t="s">
        <v>134</v>
      </c>
      <c r="I52" s="215"/>
    </row>
    <row r="53" spans="1:9" x14ac:dyDescent="0.2">
      <c r="A53" s="48">
        <v>47</v>
      </c>
      <c r="B53" s="49" t="s">
        <v>42</v>
      </c>
      <c r="C53" s="49" t="s">
        <v>43</v>
      </c>
      <c r="D53" s="49" t="s">
        <v>20</v>
      </c>
      <c r="E53" s="50">
        <v>1075559</v>
      </c>
      <c r="F53" s="51">
        <v>3022.3207900000002</v>
      </c>
      <c r="G53" s="52">
        <v>3.9489499999999997E-3</v>
      </c>
      <c r="H53" s="42" t="s">
        <v>134</v>
      </c>
      <c r="I53" s="215"/>
    </row>
    <row r="54" spans="1:9" x14ac:dyDescent="0.2">
      <c r="A54" s="48">
        <v>48</v>
      </c>
      <c r="B54" s="49" t="s">
        <v>505</v>
      </c>
      <c r="C54" s="49" t="s">
        <v>506</v>
      </c>
      <c r="D54" s="49" t="s">
        <v>29</v>
      </c>
      <c r="E54" s="50">
        <v>84587</v>
      </c>
      <c r="F54" s="51">
        <v>2949.7178640000002</v>
      </c>
      <c r="G54" s="52">
        <v>3.8540900000000001E-3</v>
      </c>
      <c r="H54" s="42" t="s">
        <v>134</v>
      </c>
      <c r="I54" s="215"/>
    </row>
    <row r="55" spans="1:9" x14ac:dyDescent="0.2">
      <c r="A55" s="48">
        <v>49</v>
      </c>
      <c r="B55" s="49" t="s">
        <v>507</v>
      </c>
      <c r="C55" s="49" t="s">
        <v>508</v>
      </c>
      <c r="D55" s="49" t="s">
        <v>234</v>
      </c>
      <c r="E55" s="50">
        <v>197700</v>
      </c>
      <c r="F55" s="51">
        <v>2409.5675999999999</v>
      </c>
      <c r="G55" s="52">
        <v>3.14833E-3</v>
      </c>
      <c r="H55" s="42" t="s">
        <v>134</v>
      </c>
      <c r="I55" s="215"/>
    </row>
    <row r="56" spans="1:9" x14ac:dyDescent="0.2">
      <c r="A56" s="48">
        <v>50</v>
      </c>
      <c r="B56" s="49" t="s">
        <v>509</v>
      </c>
      <c r="C56" s="49" t="s">
        <v>510</v>
      </c>
      <c r="D56" s="49" t="s">
        <v>220</v>
      </c>
      <c r="E56" s="50">
        <v>300000</v>
      </c>
      <c r="F56" s="51">
        <v>1712.85</v>
      </c>
      <c r="G56" s="52">
        <v>2.238E-3</v>
      </c>
      <c r="H56" s="42" t="s">
        <v>134</v>
      </c>
      <c r="I56" s="215"/>
    </row>
    <row r="57" spans="1:9" x14ac:dyDescent="0.2">
      <c r="A57" s="48">
        <v>51</v>
      </c>
      <c r="B57" s="49" t="s">
        <v>511</v>
      </c>
      <c r="C57" s="49" t="s">
        <v>512</v>
      </c>
      <c r="D57" s="49" t="s">
        <v>418</v>
      </c>
      <c r="E57" s="50">
        <v>488383</v>
      </c>
      <c r="F57" s="51">
        <v>109.73966009999999</v>
      </c>
      <c r="G57" s="52">
        <v>1.4338999999999999E-4</v>
      </c>
      <c r="H57" s="42" t="s">
        <v>134</v>
      </c>
      <c r="I57" s="215"/>
    </row>
    <row r="58" spans="1:9" x14ac:dyDescent="0.2">
      <c r="A58" s="53"/>
      <c r="B58" s="53"/>
      <c r="C58" s="54" t="s">
        <v>133</v>
      </c>
      <c r="D58" s="53"/>
      <c r="E58" s="53" t="s">
        <v>134</v>
      </c>
      <c r="F58" s="55">
        <f>SUM(F7:F57)</f>
        <v>541903.02597059973</v>
      </c>
      <c r="G58" s="56">
        <f>SUM(G7:G57)</f>
        <v>0.70804743640771306</v>
      </c>
      <c r="H58" s="42" t="s">
        <v>134</v>
      </c>
      <c r="I58" s="215"/>
    </row>
    <row r="59" spans="1:9" x14ac:dyDescent="0.2">
      <c r="A59" s="53"/>
      <c r="B59" s="53"/>
      <c r="C59" s="57"/>
      <c r="D59" s="53"/>
      <c r="E59" s="53"/>
      <c r="F59" s="58"/>
      <c r="G59" s="58"/>
      <c r="H59" s="42" t="s">
        <v>134</v>
      </c>
      <c r="I59" s="215"/>
    </row>
    <row r="60" spans="1:9" x14ac:dyDescent="0.2">
      <c r="A60" s="53"/>
      <c r="B60" s="53"/>
      <c r="C60" s="54" t="s">
        <v>135</v>
      </c>
      <c r="D60" s="53"/>
      <c r="E60" s="53"/>
      <c r="F60" s="53"/>
      <c r="G60" s="53"/>
      <c r="H60" s="42" t="s">
        <v>134</v>
      </c>
      <c r="I60" s="215"/>
    </row>
    <row r="61" spans="1:9" x14ac:dyDescent="0.2">
      <c r="A61" s="53"/>
      <c r="B61" s="53"/>
      <c r="C61" s="54" t="s">
        <v>133</v>
      </c>
      <c r="D61" s="53"/>
      <c r="E61" s="53" t="s">
        <v>134</v>
      </c>
      <c r="F61" s="59" t="s">
        <v>136</v>
      </c>
      <c r="G61" s="56">
        <v>0</v>
      </c>
      <c r="H61" s="42" t="s">
        <v>134</v>
      </c>
      <c r="I61" s="215"/>
    </row>
    <row r="62" spans="1:9" x14ac:dyDescent="0.2">
      <c r="A62" s="53"/>
      <c r="B62" s="53"/>
      <c r="C62" s="57"/>
      <c r="D62" s="53"/>
      <c r="E62" s="53"/>
      <c r="F62" s="58"/>
      <c r="G62" s="58"/>
      <c r="H62" s="42" t="s">
        <v>134</v>
      </c>
      <c r="I62" s="215"/>
    </row>
    <row r="63" spans="1:9" x14ac:dyDescent="0.2">
      <c r="A63" s="53"/>
      <c r="B63" s="53"/>
      <c r="C63" s="54" t="s">
        <v>137</v>
      </c>
      <c r="D63" s="53"/>
      <c r="E63" s="53"/>
      <c r="F63" s="53"/>
      <c r="G63" s="53"/>
      <c r="H63" s="42" t="s">
        <v>134</v>
      </c>
      <c r="I63" s="215"/>
    </row>
    <row r="64" spans="1:9" x14ac:dyDescent="0.2">
      <c r="A64" s="48">
        <v>1</v>
      </c>
      <c r="B64" s="49" t="s">
        <v>513</v>
      </c>
      <c r="C64" s="49" t="s">
        <v>1003</v>
      </c>
      <c r="D64" s="49" t="s">
        <v>220</v>
      </c>
      <c r="E64" s="50">
        <v>30579</v>
      </c>
      <c r="F64" s="51">
        <v>4.7672660999999996</v>
      </c>
      <c r="G64" s="52" t="s">
        <v>132</v>
      </c>
      <c r="H64" s="42" t="s">
        <v>134</v>
      </c>
      <c r="I64" s="215"/>
    </row>
    <row r="65" spans="1:9" x14ac:dyDescent="0.2">
      <c r="A65" s="53"/>
      <c r="B65" s="53"/>
      <c r="C65" s="54" t="s">
        <v>133</v>
      </c>
      <c r="D65" s="53"/>
      <c r="E65" s="53" t="s">
        <v>134</v>
      </c>
      <c r="F65" s="55">
        <f>SUM(F64)</f>
        <v>4.7672660999999996</v>
      </c>
      <c r="G65" s="56">
        <v>0</v>
      </c>
      <c r="H65" s="42" t="s">
        <v>134</v>
      </c>
      <c r="I65" s="215"/>
    </row>
    <row r="66" spans="1:9" x14ac:dyDescent="0.2">
      <c r="A66" s="53"/>
      <c r="B66" s="53"/>
      <c r="C66" s="57"/>
      <c r="D66" s="53"/>
      <c r="E66" s="53"/>
      <c r="F66" s="58"/>
      <c r="G66" s="58"/>
      <c r="H66" s="42" t="s">
        <v>134</v>
      </c>
      <c r="I66" s="215"/>
    </row>
    <row r="67" spans="1:9" x14ac:dyDescent="0.2">
      <c r="A67" s="53"/>
      <c r="B67" s="53"/>
      <c r="C67" s="54" t="s">
        <v>138</v>
      </c>
      <c r="D67" s="53"/>
      <c r="E67" s="53"/>
      <c r="F67" s="53"/>
      <c r="G67" s="53"/>
      <c r="H67" s="42" t="s">
        <v>134</v>
      </c>
      <c r="I67" s="215"/>
    </row>
    <row r="68" spans="1:9" x14ac:dyDescent="0.2">
      <c r="A68" s="53"/>
      <c r="B68" s="53"/>
      <c r="C68" s="54" t="s">
        <v>133</v>
      </c>
      <c r="D68" s="53"/>
      <c r="E68" s="53" t="s">
        <v>134</v>
      </c>
      <c r="F68" s="59" t="s">
        <v>136</v>
      </c>
      <c r="G68" s="56">
        <v>0</v>
      </c>
      <c r="H68" s="42" t="s">
        <v>134</v>
      </c>
      <c r="I68" s="215"/>
    </row>
    <row r="69" spans="1:9" x14ac:dyDescent="0.2">
      <c r="A69" s="53"/>
      <c r="B69" s="53"/>
      <c r="C69" s="57"/>
      <c r="D69" s="53"/>
      <c r="E69" s="53"/>
      <c r="F69" s="58"/>
      <c r="G69" s="58"/>
      <c r="H69" s="42" t="s">
        <v>134</v>
      </c>
      <c r="I69" s="215"/>
    </row>
    <row r="70" spans="1:9" x14ac:dyDescent="0.2">
      <c r="A70" s="53"/>
      <c r="B70" s="53"/>
      <c r="C70" s="54" t="s">
        <v>139</v>
      </c>
      <c r="D70" s="53"/>
      <c r="E70" s="53"/>
      <c r="F70" s="58"/>
      <c r="G70" s="58"/>
      <c r="H70" s="42" t="s">
        <v>134</v>
      </c>
      <c r="I70" s="215"/>
    </row>
    <row r="71" spans="1:9" x14ac:dyDescent="0.2">
      <c r="A71" s="53"/>
      <c r="B71" s="53"/>
      <c r="C71" s="54" t="s">
        <v>133</v>
      </c>
      <c r="D71" s="53"/>
      <c r="E71" s="53" t="s">
        <v>134</v>
      </c>
      <c r="F71" s="59" t="s">
        <v>136</v>
      </c>
      <c r="G71" s="56">
        <v>0</v>
      </c>
      <c r="H71" s="42" t="s">
        <v>134</v>
      </c>
      <c r="I71" s="215"/>
    </row>
    <row r="72" spans="1:9" x14ac:dyDescent="0.2">
      <c r="A72" s="40"/>
      <c r="B72" s="40"/>
      <c r="C72" s="41"/>
      <c r="D72" s="40"/>
      <c r="E72" s="40"/>
      <c r="F72" s="162"/>
      <c r="G72" s="99"/>
      <c r="H72" s="42" t="s">
        <v>134</v>
      </c>
      <c r="I72" s="215" t="s">
        <v>134</v>
      </c>
    </row>
    <row r="73" spans="1:9" x14ac:dyDescent="0.2">
      <c r="A73" s="40"/>
      <c r="B73" s="40"/>
      <c r="C73" s="41" t="s">
        <v>1004</v>
      </c>
      <c r="D73" s="40"/>
      <c r="E73" s="40"/>
      <c r="F73" s="40"/>
      <c r="G73" s="40"/>
      <c r="H73" s="42" t="s">
        <v>134</v>
      </c>
      <c r="I73" s="215" t="s">
        <v>134</v>
      </c>
    </row>
    <row r="74" spans="1:9" ht="25.5" x14ac:dyDescent="0.2">
      <c r="A74" s="43">
        <v>1</v>
      </c>
      <c r="B74" s="44" t="s">
        <v>1005</v>
      </c>
      <c r="C74" s="44" t="s">
        <v>1006</v>
      </c>
      <c r="D74" s="44" t="s">
        <v>1007</v>
      </c>
      <c r="E74" s="45">
        <v>1750</v>
      </c>
      <c r="F74" s="46">
        <v>1996.8119955000002</v>
      </c>
      <c r="G74" s="47">
        <f>F74/F187</f>
        <v>2.6090231895630109E-3</v>
      </c>
      <c r="H74" s="42">
        <v>7.96</v>
      </c>
      <c r="I74" s="215" t="s">
        <v>134</v>
      </c>
    </row>
    <row r="75" spans="1:9" x14ac:dyDescent="0.2">
      <c r="A75" s="40"/>
      <c r="B75" s="40"/>
      <c r="C75" s="41" t="s">
        <v>133</v>
      </c>
      <c r="D75" s="40"/>
      <c r="E75" s="40" t="s">
        <v>134</v>
      </c>
      <c r="F75" s="98">
        <f>SUM(F74)</f>
        <v>1996.8119955000002</v>
      </c>
      <c r="G75" s="99">
        <f>SUM(G74)</f>
        <v>2.6090231895630109E-3</v>
      </c>
      <c r="H75" s="42" t="s">
        <v>134</v>
      </c>
      <c r="I75" s="215" t="s">
        <v>134</v>
      </c>
    </row>
    <row r="76" spans="1:9" x14ac:dyDescent="0.2">
      <c r="A76" s="40"/>
      <c r="B76" s="40"/>
      <c r="C76" s="97"/>
      <c r="D76" s="40"/>
      <c r="E76" s="40"/>
      <c r="F76" s="79"/>
      <c r="G76" s="79"/>
      <c r="H76" s="42" t="s">
        <v>134</v>
      </c>
      <c r="I76" s="215"/>
    </row>
    <row r="77" spans="1:9" x14ac:dyDescent="0.2">
      <c r="A77" s="53"/>
      <c r="B77" s="53"/>
      <c r="C77" s="54" t="s">
        <v>1008</v>
      </c>
      <c r="D77" s="53"/>
      <c r="E77" s="53"/>
      <c r="F77" s="58"/>
      <c r="G77" s="58"/>
      <c r="H77" s="42" t="s">
        <v>134</v>
      </c>
      <c r="I77" s="215"/>
    </row>
    <row r="78" spans="1:9" x14ac:dyDescent="0.2">
      <c r="A78" s="53"/>
      <c r="B78" s="53"/>
      <c r="C78" s="54" t="s">
        <v>133</v>
      </c>
      <c r="D78" s="53"/>
      <c r="E78" s="53" t="s">
        <v>134</v>
      </c>
      <c r="F78" s="59" t="s">
        <v>136</v>
      </c>
      <c r="G78" s="56">
        <v>0</v>
      </c>
      <c r="H78" s="42" t="s">
        <v>134</v>
      </c>
      <c r="I78" s="215"/>
    </row>
    <row r="79" spans="1:9" x14ac:dyDescent="0.2">
      <c r="A79" s="53"/>
      <c r="B79" s="53"/>
      <c r="C79" s="57"/>
      <c r="D79" s="53"/>
      <c r="E79" s="53"/>
      <c r="F79" s="58"/>
      <c r="G79" s="58"/>
      <c r="H79" s="42" t="s">
        <v>134</v>
      </c>
      <c r="I79" s="215"/>
    </row>
    <row r="80" spans="1:9" x14ac:dyDescent="0.2">
      <c r="A80" s="53"/>
      <c r="B80" s="53"/>
      <c r="C80" s="54" t="s">
        <v>141</v>
      </c>
      <c r="D80" s="53"/>
      <c r="E80" s="53"/>
      <c r="F80" s="55">
        <f>F65+F58+F74</f>
        <v>543904.60523219977</v>
      </c>
      <c r="G80" s="56">
        <f>G65+G58+G74</f>
        <v>0.71065645959727608</v>
      </c>
      <c r="H80" s="42" t="s">
        <v>134</v>
      </c>
      <c r="I80" s="215"/>
    </row>
    <row r="81" spans="1:9" x14ac:dyDescent="0.2">
      <c r="A81" s="53"/>
      <c r="B81" s="53"/>
      <c r="C81" s="57"/>
      <c r="D81" s="53"/>
      <c r="E81" s="53"/>
      <c r="F81" s="58"/>
      <c r="G81" s="58"/>
      <c r="H81" s="42" t="s">
        <v>134</v>
      </c>
      <c r="I81" s="215"/>
    </row>
    <row r="82" spans="1:9" x14ac:dyDescent="0.2">
      <c r="A82" s="53"/>
      <c r="B82" s="53"/>
      <c r="C82" s="54" t="s">
        <v>142</v>
      </c>
      <c r="D82" s="53"/>
      <c r="E82" s="53"/>
      <c r="F82" s="58"/>
      <c r="G82" s="58"/>
      <c r="H82" s="42" t="s">
        <v>134</v>
      </c>
      <c r="I82" s="215"/>
    </row>
    <row r="83" spans="1:9" x14ac:dyDescent="0.2">
      <c r="A83" s="53"/>
      <c r="B83" s="53"/>
      <c r="C83" s="54" t="s">
        <v>11</v>
      </c>
      <c r="D83" s="53"/>
      <c r="E83" s="53"/>
      <c r="F83" s="58"/>
      <c r="G83" s="58"/>
      <c r="H83" s="42" t="s">
        <v>134</v>
      </c>
      <c r="I83" s="215"/>
    </row>
    <row r="84" spans="1:9" ht="25.5" x14ac:dyDescent="0.2">
      <c r="A84" s="48">
        <v>1</v>
      </c>
      <c r="B84" s="49" t="s">
        <v>514</v>
      </c>
      <c r="C84" s="49" t="s">
        <v>515</v>
      </c>
      <c r="D84" s="49" t="s">
        <v>516</v>
      </c>
      <c r="E84" s="50">
        <v>8500</v>
      </c>
      <c r="F84" s="51">
        <v>8497.9940000000006</v>
      </c>
      <c r="G84" s="52">
        <v>1.1103429999999999E-2</v>
      </c>
      <c r="H84" s="42">
        <v>7.54</v>
      </c>
      <c r="I84" s="215"/>
    </row>
    <row r="85" spans="1:9" ht="25.5" x14ac:dyDescent="0.2">
      <c r="A85" s="48">
        <v>2</v>
      </c>
      <c r="B85" s="49" t="s">
        <v>517</v>
      </c>
      <c r="C85" s="49" t="s">
        <v>518</v>
      </c>
      <c r="D85" s="49" t="s">
        <v>519</v>
      </c>
      <c r="E85" s="50">
        <v>4500</v>
      </c>
      <c r="F85" s="51">
        <v>4491.1035000000002</v>
      </c>
      <c r="G85" s="52">
        <v>5.8680499999999997E-3</v>
      </c>
      <c r="H85" s="42">
        <v>7.54</v>
      </c>
      <c r="I85" s="215"/>
    </row>
    <row r="86" spans="1:9" ht="25.5" x14ac:dyDescent="0.2">
      <c r="A86" s="48">
        <v>3</v>
      </c>
      <c r="B86" s="49" t="s">
        <v>520</v>
      </c>
      <c r="C86" s="49" t="s">
        <v>521</v>
      </c>
      <c r="D86" s="49" t="s">
        <v>519</v>
      </c>
      <c r="E86" s="50">
        <v>4300</v>
      </c>
      <c r="F86" s="51">
        <v>4241.0986000000003</v>
      </c>
      <c r="G86" s="52">
        <v>5.5414000000000001E-3</v>
      </c>
      <c r="H86" s="42">
        <v>7.54</v>
      </c>
      <c r="I86" s="215"/>
    </row>
    <row r="87" spans="1:9" x14ac:dyDescent="0.2">
      <c r="A87" s="48">
        <v>4</v>
      </c>
      <c r="B87" s="49" t="s">
        <v>522</v>
      </c>
      <c r="C87" s="49" t="s">
        <v>523</v>
      </c>
      <c r="D87" s="49" t="s">
        <v>519</v>
      </c>
      <c r="E87" s="50">
        <v>3500</v>
      </c>
      <c r="F87" s="51">
        <v>3442.8975</v>
      </c>
      <c r="G87" s="52">
        <v>4.4984700000000001E-3</v>
      </c>
      <c r="H87" s="42">
        <v>8.0500000000000007</v>
      </c>
      <c r="I87" s="215"/>
    </row>
    <row r="88" spans="1:9" ht="25.5" x14ac:dyDescent="0.2">
      <c r="A88" s="48">
        <v>5</v>
      </c>
      <c r="B88" s="49" t="s">
        <v>524</v>
      </c>
      <c r="C88" s="49" t="s">
        <v>525</v>
      </c>
      <c r="D88" s="49" t="s">
        <v>516</v>
      </c>
      <c r="E88" s="50">
        <v>3500</v>
      </c>
      <c r="F88" s="51">
        <v>3426.92</v>
      </c>
      <c r="G88" s="52">
        <v>4.47759E-3</v>
      </c>
      <c r="H88" s="42">
        <v>7.57</v>
      </c>
      <c r="I88" s="215"/>
    </row>
    <row r="89" spans="1:9" ht="25.5" x14ac:dyDescent="0.2">
      <c r="A89" s="48">
        <v>6</v>
      </c>
      <c r="B89" s="49" t="s">
        <v>526</v>
      </c>
      <c r="C89" s="49" t="s">
        <v>527</v>
      </c>
      <c r="D89" s="49" t="s">
        <v>528</v>
      </c>
      <c r="E89" s="50">
        <v>3000</v>
      </c>
      <c r="F89" s="51">
        <v>3028.4789999999998</v>
      </c>
      <c r="G89" s="52">
        <v>3.9569899999999996E-3</v>
      </c>
      <c r="H89" s="42">
        <v>8.1700999999999997</v>
      </c>
      <c r="I89" s="215"/>
    </row>
    <row r="90" spans="1:9" x14ac:dyDescent="0.2">
      <c r="A90" s="48">
        <v>7</v>
      </c>
      <c r="B90" s="49" t="s">
        <v>529</v>
      </c>
      <c r="C90" s="49" t="s">
        <v>530</v>
      </c>
      <c r="D90" s="49" t="s">
        <v>519</v>
      </c>
      <c r="E90" s="50">
        <v>3000</v>
      </c>
      <c r="F90" s="51">
        <v>3005.607</v>
      </c>
      <c r="G90" s="52">
        <v>3.9271100000000001E-3</v>
      </c>
      <c r="H90" s="42">
        <v>7.5049999999999999</v>
      </c>
      <c r="I90" s="215"/>
    </row>
    <row r="91" spans="1:9" x14ac:dyDescent="0.2">
      <c r="A91" s="48">
        <v>8</v>
      </c>
      <c r="B91" s="49" t="s">
        <v>531</v>
      </c>
      <c r="C91" s="49" t="s">
        <v>532</v>
      </c>
      <c r="D91" s="49" t="s">
        <v>519</v>
      </c>
      <c r="E91" s="50">
        <v>250</v>
      </c>
      <c r="F91" s="51">
        <v>2541.7975000000001</v>
      </c>
      <c r="G91" s="52">
        <v>3.3211E-3</v>
      </c>
      <c r="H91" s="42">
        <v>7.7050000000000001</v>
      </c>
      <c r="I91" s="215"/>
    </row>
    <row r="92" spans="1:9" x14ac:dyDescent="0.2">
      <c r="A92" s="48">
        <v>9</v>
      </c>
      <c r="B92" s="49" t="s">
        <v>533</v>
      </c>
      <c r="C92" s="49" t="s">
        <v>534</v>
      </c>
      <c r="D92" s="49" t="s">
        <v>519</v>
      </c>
      <c r="E92" s="50">
        <v>2500</v>
      </c>
      <c r="F92" s="51">
        <v>2521.8674999999998</v>
      </c>
      <c r="G92" s="52">
        <v>3.2950599999999998E-3</v>
      </c>
      <c r="H92" s="42">
        <v>7.99</v>
      </c>
      <c r="I92" s="215"/>
    </row>
    <row r="93" spans="1:9" x14ac:dyDescent="0.2">
      <c r="A93" s="48">
        <v>10</v>
      </c>
      <c r="B93" s="49" t="s">
        <v>535</v>
      </c>
      <c r="C93" s="49" t="s">
        <v>536</v>
      </c>
      <c r="D93" s="49" t="s">
        <v>516</v>
      </c>
      <c r="E93" s="50">
        <v>2500</v>
      </c>
      <c r="F93" s="51">
        <v>2520.0075000000002</v>
      </c>
      <c r="G93" s="52">
        <v>3.2926299999999999E-3</v>
      </c>
      <c r="H93" s="42">
        <v>7.7125000000000004</v>
      </c>
      <c r="I93" s="215"/>
    </row>
    <row r="94" spans="1:9" ht="25.5" x14ac:dyDescent="0.2">
      <c r="A94" s="48">
        <v>11</v>
      </c>
      <c r="B94" s="49" t="s">
        <v>537</v>
      </c>
      <c r="C94" s="49" t="s">
        <v>538</v>
      </c>
      <c r="D94" s="49" t="s">
        <v>519</v>
      </c>
      <c r="E94" s="50">
        <v>2500</v>
      </c>
      <c r="F94" s="51">
        <v>2507.2375000000002</v>
      </c>
      <c r="G94" s="52">
        <v>3.2759400000000002E-3</v>
      </c>
      <c r="H94" s="42">
        <v>7.5163000000000002</v>
      </c>
      <c r="I94" s="215"/>
    </row>
    <row r="95" spans="1:9" x14ac:dyDescent="0.2">
      <c r="A95" s="48">
        <v>12</v>
      </c>
      <c r="B95" s="49" t="s">
        <v>539</v>
      </c>
      <c r="C95" s="49" t="s">
        <v>540</v>
      </c>
      <c r="D95" s="49" t="s">
        <v>516</v>
      </c>
      <c r="E95" s="50">
        <v>2500</v>
      </c>
      <c r="F95" s="51">
        <v>2504.4450000000002</v>
      </c>
      <c r="G95" s="52">
        <v>3.2722900000000002E-3</v>
      </c>
      <c r="H95" s="42">
        <v>7.59</v>
      </c>
      <c r="I95" s="215"/>
    </row>
    <row r="96" spans="1:9" ht="25.5" x14ac:dyDescent="0.2">
      <c r="A96" s="48">
        <v>13</v>
      </c>
      <c r="B96" s="49" t="s">
        <v>541</v>
      </c>
      <c r="C96" s="49" t="s">
        <v>542</v>
      </c>
      <c r="D96" s="49" t="s">
        <v>516</v>
      </c>
      <c r="E96" s="50">
        <v>2500</v>
      </c>
      <c r="F96" s="51">
        <v>2504.4274999999998</v>
      </c>
      <c r="G96" s="52">
        <v>3.2722699999999999E-3</v>
      </c>
      <c r="H96" s="42">
        <v>7.48</v>
      </c>
      <c r="I96" s="215"/>
    </row>
    <row r="97" spans="1:9" x14ac:dyDescent="0.2">
      <c r="A97" s="48">
        <v>14</v>
      </c>
      <c r="B97" s="49" t="s">
        <v>543</v>
      </c>
      <c r="C97" s="49" t="s">
        <v>544</v>
      </c>
      <c r="D97" s="49" t="s">
        <v>516</v>
      </c>
      <c r="E97" s="50">
        <v>2500</v>
      </c>
      <c r="F97" s="51">
        <v>2503.62</v>
      </c>
      <c r="G97" s="52">
        <v>3.27122E-3</v>
      </c>
      <c r="H97" s="42">
        <v>7.5449999999999999</v>
      </c>
      <c r="I97" s="215"/>
    </row>
    <row r="98" spans="1:9" x14ac:dyDescent="0.2">
      <c r="A98" s="48">
        <v>15</v>
      </c>
      <c r="B98" s="49" t="s">
        <v>545</v>
      </c>
      <c r="C98" s="49" t="s">
        <v>546</v>
      </c>
      <c r="D98" s="49" t="s">
        <v>519</v>
      </c>
      <c r="E98" s="50">
        <v>2500</v>
      </c>
      <c r="F98" s="51">
        <v>2502.8674999999998</v>
      </c>
      <c r="G98" s="52">
        <v>3.2702299999999998E-3</v>
      </c>
      <c r="H98" s="42">
        <v>7.61</v>
      </c>
      <c r="I98" s="215"/>
    </row>
    <row r="99" spans="1:9" x14ac:dyDescent="0.2">
      <c r="A99" s="48">
        <v>16</v>
      </c>
      <c r="B99" s="49" t="s">
        <v>547</v>
      </c>
      <c r="C99" s="49" t="s">
        <v>548</v>
      </c>
      <c r="D99" s="49" t="s">
        <v>549</v>
      </c>
      <c r="E99" s="50">
        <v>2500</v>
      </c>
      <c r="F99" s="51">
        <v>2501.4699999999998</v>
      </c>
      <c r="G99" s="52">
        <v>3.2684099999999998E-3</v>
      </c>
      <c r="H99" s="42">
        <v>8.4250000000000007</v>
      </c>
      <c r="I99" s="215"/>
    </row>
    <row r="100" spans="1:9" x14ac:dyDescent="0.2">
      <c r="A100" s="48">
        <v>17</v>
      </c>
      <c r="B100" s="49" t="s">
        <v>550</v>
      </c>
      <c r="C100" s="49" t="s">
        <v>551</v>
      </c>
      <c r="D100" s="49" t="s">
        <v>516</v>
      </c>
      <c r="E100" s="50">
        <v>2500</v>
      </c>
      <c r="F100" s="51">
        <v>2500.7750000000001</v>
      </c>
      <c r="G100" s="52">
        <v>3.2675E-3</v>
      </c>
      <c r="H100" s="42">
        <v>7.4850000000000003</v>
      </c>
      <c r="I100" s="215"/>
    </row>
    <row r="101" spans="1:9" x14ac:dyDescent="0.2">
      <c r="A101" s="48">
        <v>18</v>
      </c>
      <c r="B101" s="49" t="s">
        <v>552</v>
      </c>
      <c r="C101" s="49" t="s">
        <v>553</v>
      </c>
      <c r="D101" s="49" t="s">
        <v>549</v>
      </c>
      <c r="E101" s="50">
        <v>2500</v>
      </c>
      <c r="F101" s="51">
        <v>2496.7449999999999</v>
      </c>
      <c r="G101" s="52">
        <v>3.2622300000000001E-3</v>
      </c>
      <c r="H101" s="42">
        <v>8.09</v>
      </c>
      <c r="I101" s="215"/>
    </row>
    <row r="102" spans="1:9" ht="25.5" x14ac:dyDescent="0.2">
      <c r="A102" s="48">
        <v>19</v>
      </c>
      <c r="B102" s="49" t="s">
        <v>554</v>
      </c>
      <c r="C102" s="49" t="s">
        <v>555</v>
      </c>
      <c r="D102" s="49" t="s">
        <v>519</v>
      </c>
      <c r="E102" s="50">
        <v>2500</v>
      </c>
      <c r="F102" s="51">
        <v>2491.7474999999999</v>
      </c>
      <c r="G102" s="52">
        <v>3.2556999999999998E-3</v>
      </c>
      <c r="H102" s="42">
        <v>7.56</v>
      </c>
      <c r="I102" s="215"/>
    </row>
    <row r="103" spans="1:9" x14ac:dyDescent="0.2">
      <c r="A103" s="48">
        <v>20</v>
      </c>
      <c r="B103" s="49" t="s">
        <v>556</v>
      </c>
      <c r="C103" s="49" t="s">
        <v>557</v>
      </c>
      <c r="D103" s="49" t="s">
        <v>519</v>
      </c>
      <c r="E103" s="50">
        <v>2500</v>
      </c>
      <c r="F103" s="51">
        <v>2477.4575</v>
      </c>
      <c r="G103" s="52">
        <v>3.2370300000000001E-3</v>
      </c>
      <c r="H103" s="42">
        <v>7.4711999999999996</v>
      </c>
      <c r="I103" s="215"/>
    </row>
    <row r="104" spans="1:9" ht="25.5" x14ac:dyDescent="0.2">
      <c r="A104" s="48">
        <v>21</v>
      </c>
      <c r="B104" s="49" t="s">
        <v>558</v>
      </c>
      <c r="C104" s="49" t="s">
        <v>559</v>
      </c>
      <c r="D104" s="49" t="s">
        <v>519</v>
      </c>
      <c r="E104" s="50">
        <v>2500</v>
      </c>
      <c r="F104" s="51">
        <v>2471.4324999999999</v>
      </c>
      <c r="G104" s="52">
        <v>3.22916E-3</v>
      </c>
      <c r="H104" s="42">
        <v>7.54</v>
      </c>
      <c r="I104" s="215"/>
    </row>
    <row r="105" spans="1:9" ht="25.5" x14ac:dyDescent="0.2">
      <c r="A105" s="48">
        <v>22</v>
      </c>
      <c r="B105" s="49" t="s">
        <v>560</v>
      </c>
      <c r="C105" s="44" t="s">
        <v>998</v>
      </c>
      <c r="D105" s="49" t="s">
        <v>516</v>
      </c>
      <c r="E105" s="50">
        <v>25</v>
      </c>
      <c r="F105" s="51">
        <v>2460.1750000000002</v>
      </c>
      <c r="G105" s="52">
        <v>3.2144500000000002E-3</v>
      </c>
      <c r="H105" s="42">
        <v>7.1571999999999996</v>
      </c>
      <c r="I105" s="215">
        <v>7.34</v>
      </c>
    </row>
    <row r="106" spans="1:9" ht="25.5" x14ac:dyDescent="0.2">
      <c r="A106" s="48">
        <v>23</v>
      </c>
      <c r="B106" s="49" t="s">
        <v>561</v>
      </c>
      <c r="C106" s="49" t="s">
        <v>562</v>
      </c>
      <c r="D106" s="49" t="s">
        <v>516</v>
      </c>
      <c r="E106" s="50">
        <v>2000</v>
      </c>
      <c r="F106" s="51">
        <v>2002.5119999999999</v>
      </c>
      <c r="G106" s="52">
        <v>2.6164700000000001E-3</v>
      </c>
      <c r="H106" s="42">
        <v>7.4050000000000002</v>
      </c>
      <c r="I106" s="215"/>
    </row>
    <row r="107" spans="1:9" x14ac:dyDescent="0.2">
      <c r="A107" s="48">
        <v>24</v>
      </c>
      <c r="B107" s="49" t="s">
        <v>563</v>
      </c>
      <c r="C107" s="49" t="s">
        <v>564</v>
      </c>
      <c r="D107" s="49" t="s">
        <v>516</v>
      </c>
      <c r="E107" s="50">
        <v>2000</v>
      </c>
      <c r="F107" s="51">
        <v>1997.1880000000001</v>
      </c>
      <c r="G107" s="52">
        <v>2.6095100000000002E-3</v>
      </c>
      <c r="H107" s="42">
        <v>8.15</v>
      </c>
      <c r="I107" s="215"/>
    </row>
    <row r="108" spans="1:9" x14ac:dyDescent="0.2">
      <c r="A108" s="48">
        <v>25</v>
      </c>
      <c r="B108" s="49" t="s">
        <v>565</v>
      </c>
      <c r="C108" s="49" t="s">
        <v>566</v>
      </c>
      <c r="D108" s="49" t="s">
        <v>519</v>
      </c>
      <c r="E108" s="50">
        <v>2000</v>
      </c>
      <c r="F108" s="51">
        <v>1984.636</v>
      </c>
      <c r="G108" s="52">
        <v>2.59311E-3</v>
      </c>
      <c r="H108" s="42">
        <v>7.56</v>
      </c>
      <c r="I108" s="215"/>
    </row>
    <row r="109" spans="1:9" x14ac:dyDescent="0.2">
      <c r="A109" s="48">
        <v>26</v>
      </c>
      <c r="B109" s="49" t="s">
        <v>567</v>
      </c>
      <c r="C109" s="49" t="s">
        <v>568</v>
      </c>
      <c r="D109" s="49" t="s">
        <v>516</v>
      </c>
      <c r="E109" s="50">
        <v>1500</v>
      </c>
      <c r="F109" s="51">
        <v>1508.3340000000001</v>
      </c>
      <c r="G109" s="52">
        <v>1.9707800000000001E-3</v>
      </c>
      <c r="H109" s="42">
        <v>7.4709000000000003</v>
      </c>
      <c r="I109" s="215"/>
    </row>
    <row r="110" spans="1:9" x14ac:dyDescent="0.2">
      <c r="A110" s="48">
        <v>27</v>
      </c>
      <c r="B110" s="49" t="s">
        <v>569</v>
      </c>
      <c r="C110" s="49" t="s">
        <v>570</v>
      </c>
      <c r="D110" s="49" t="s">
        <v>528</v>
      </c>
      <c r="E110" s="50">
        <v>1500</v>
      </c>
      <c r="F110" s="51">
        <v>1501.1489999999999</v>
      </c>
      <c r="G110" s="52">
        <v>1.9613899999999999E-3</v>
      </c>
      <c r="H110" s="42">
        <v>8.3249999999999993</v>
      </c>
      <c r="I110" s="215"/>
    </row>
    <row r="111" spans="1:9" x14ac:dyDescent="0.2">
      <c r="A111" s="48">
        <v>28</v>
      </c>
      <c r="B111" s="49" t="s">
        <v>571</v>
      </c>
      <c r="C111" s="49" t="s">
        <v>572</v>
      </c>
      <c r="D111" s="49" t="s">
        <v>516</v>
      </c>
      <c r="E111" s="50">
        <v>1500</v>
      </c>
      <c r="F111" s="51">
        <v>1500.8009999999999</v>
      </c>
      <c r="G111" s="52">
        <v>1.96094E-3</v>
      </c>
      <c r="H111" s="42">
        <v>7.55</v>
      </c>
      <c r="I111" s="215"/>
    </row>
    <row r="112" spans="1:9" ht="25.5" x14ac:dyDescent="0.2">
      <c r="A112" s="48">
        <v>29</v>
      </c>
      <c r="B112" s="49" t="s">
        <v>573</v>
      </c>
      <c r="C112" s="49" t="s">
        <v>574</v>
      </c>
      <c r="D112" s="49" t="s">
        <v>516</v>
      </c>
      <c r="E112" s="50">
        <v>1500</v>
      </c>
      <c r="F112" s="51">
        <v>1500.8040000000001</v>
      </c>
      <c r="G112" s="52">
        <v>1.96094E-3</v>
      </c>
      <c r="H112" s="42">
        <v>7.7275999999999998</v>
      </c>
      <c r="I112" s="215"/>
    </row>
    <row r="113" spans="1:9" x14ac:dyDescent="0.2">
      <c r="A113" s="48">
        <v>30</v>
      </c>
      <c r="B113" s="49" t="s">
        <v>575</v>
      </c>
      <c r="C113" s="49" t="s">
        <v>576</v>
      </c>
      <c r="D113" s="49" t="s">
        <v>519</v>
      </c>
      <c r="E113" s="50">
        <v>150</v>
      </c>
      <c r="F113" s="51">
        <v>1489.6065000000001</v>
      </c>
      <c r="G113" s="52">
        <v>1.9463099999999999E-3</v>
      </c>
      <c r="H113" s="42">
        <v>7.585</v>
      </c>
      <c r="I113" s="215"/>
    </row>
    <row r="114" spans="1:9" x14ac:dyDescent="0.2">
      <c r="A114" s="48">
        <v>31</v>
      </c>
      <c r="B114" s="49" t="s">
        <v>577</v>
      </c>
      <c r="C114" s="49" t="s">
        <v>578</v>
      </c>
      <c r="D114" s="49" t="s">
        <v>519</v>
      </c>
      <c r="E114" s="50">
        <v>1500</v>
      </c>
      <c r="F114" s="51">
        <v>1482.2940000000001</v>
      </c>
      <c r="G114" s="52">
        <v>1.93676E-3</v>
      </c>
      <c r="H114" s="42">
        <v>7.5350000000000001</v>
      </c>
      <c r="I114" s="215"/>
    </row>
    <row r="115" spans="1:9" x14ac:dyDescent="0.2">
      <c r="A115" s="48">
        <v>32</v>
      </c>
      <c r="B115" s="49" t="s">
        <v>579</v>
      </c>
      <c r="C115" s="49" t="s">
        <v>580</v>
      </c>
      <c r="D115" s="49" t="s">
        <v>519</v>
      </c>
      <c r="E115" s="50">
        <v>1500</v>
      </c>
      <c r="F115" s="51">
        <v>1477.3064999999999</v>
      </c>
      <c r="G115" s="52">
        <v>1.93024E-3</v>
      </c>
      <c r="H115" s="42">
        <v>7.835</v>
      </c>
      <c r="I115" s="215"/>
    </row>
    <row r="116" spans="1:9" x14ac:dyDescent="0.2">
      <c r="A116" s="48">
        <v>33</v>
      </c>
      <c r="B116" s="49" t="s">
        <v>581</v>
      </c>
      <c r="C116" s="49" t="s">
        <v>582</v>
      </c>
      <c r="D116" s="49" t="s">
        <v>583</v>
      </c>
      <c r="E116" s="50">
        <v>1400</v>
      </c>
      <c r="F116" s="51">
        <v>1385.2972</v>
      </c>
      <c r="G116" s="52">
        <v>1.8100200000000001E-3</v>
      </c>
      <c r="H116" s="42">
        <v>7.8273000000000001</v>
      </c>
      <c r="I116" s="215"/>
    </row>
    <row r="117" spans="1:9" x14ac:dyDescent="0.2">
      <c r="A117" s="48">
        <v>34</v>
      </c>
      <c r="B117" s="49" t="s">
        <v>584</v>
      </c>
      <c r="C117" s="49" t="s">
        <v>585</v>
      </c>
      <c r="D117" s="49" t="s">
        <v>519</v>
      </c>
      <c r="E117" s="50">
        <v>2500</v>
      </c>
      <c r="F117" s="51">
        <v>1305.5875000000001</v>
      </c>
      <c r="G117" s="52">
        <v>1.70587E-3</v>
      </c>
      <c r="H117" s="42">
        <v>6.95</v>
      </c>
      <c r="I117" s="215"/>
    </row>
    <row r="118" spans="1:9" x14ac:dyDescent="0.2">
      <c r="A118" s="48">
        <v>35</v>
      </c>
      <c r="B118" s="49" t="s">
        <v>586</v>
      </c>
      <c r="C118" s="49" t="s">
        <v>587</v>
      </c>
      <c r="D118" s="49" t="s">
        <v>583</v>
      </c>
      <c r="E118" s="50">
        <v>1000</v>
      </c>
      <c r="F118" s="51">
        <v>1003.64</v>
      </c>
      <c r="G118" s="52">
        <v>1.31135E-3</v>
      </c>
      <c r="H118" s="42">
        <v>7.7949999999999999</v>
      </c>
      <c r="I118" s="215"/>
    </row>
    <row r="119" spans="1:9" x14ac:dyDescent="0.2">
      <c r="A119" s="48">
        <v>36</v>
      </c>
      <c r="B119" s="49" t="s">
        <v>588</v>
      </c>
      <c r="C119" s="49" t="s">
        <v>589</v>
      </c>
      <c r="D119" s="49" t="s">
        <v>516</v>
      </c>
      <c r="E119" s="50">
        <v>1000</v>
      </c>
      <c r="F119" s="51">
        <v>1002.4</v>
      </c>
      <c r="G119" s="52">
        <v>1.3097300000000001E-3</v>
      </c>
      <c r="H119" s="42">
        <v>7.61</v>
      </c>
      <c r="I119" s="215"/>
    </row>
    <row r="120" spans="1:9" ht="25.5" x14ac:dyDescent="0.2">
      <c r="A120" s="48">
        <v>37</v>
      </c>
      <c r="B120" s="49" t="s">
        <v>590</v>
      </c>
      <c r="C120" s="49" t="s">
        <v>591</v>
      </c>
      <c r="D120" s="49" t="s">
        <v>519</v>
      </c>
      <c r="E120" s="50">
        <v>1000</v>
      </c>
      <c r="F120" s="51">
        <v>1002.215</v>
      </c>
      <c r="G120" s="52">
        <v>1.30949E-3</v>
      </c>
      <c r="H120" s="42">
        <v>7.5462999999999996</v>
      </c>
      <c r="I120" s="215"/>
    </row>
    <row r="121" spans="1:9" x14ac:dyDescent="0.2">
      <c r="A121" s="48">
        <v>38</v>
      </c>
      <c r="B121" s="49" t="s">
        <v>592</v>
      </c>
      <c r="C121" s="49" t="s">
        <v>593</v>
      </c>
      <c r="D121" s="49" t="s">
        <v>516</v>
      </c>
      <c r="E121" s="50">
        <v>1000</v>
      </c>
      <c r="F121" s="51">
        <v>999.03800000000001</v>
      </c>
      <c r="G121" s="52">
        <v>1.3053400000000001E-3</v>
      </c>
      <c r="H121" s="42">
        <v>8.1999999999999993</v>
      </c>
      <c r="I121" s="215"/>
    </row>
    <row r="122" spans="1:9" x14ac:dyDescent="0.2">
      <c r="A122" s="48">
        <v>39</v>
      </c>
      <c r="B122" s="49" t="s">
        <v>594</v>
      </c>
      <c r="C122" s="49" t="s">
        <v>595</v>
      </c>
      <c r="D122" s="49" t="s">
        <v>516</v>
      </c>
      <c r="E122" s="50">
        <v>1000</v>
      </c>
      <c r="F122" s="51">
        <v>998.67899999999997</v>
      </c>
      <c r="G122" s="52">
        <v>1.3048700000000001E-3</v>
      </c>
      <c r="H122" s="42">
        <v>7.54</v>
      </c>
      <c r="I122" s="215"/>
    </row>
    <row r="123" spans="1:9" x14ac:dyDescent="0.2">
      <c r="A123" s="48">
        <v>40</v>
      </c>
      <c r="B123" s="49" t="s">
        <v>596</v>
      </c>
      <c r="C123" s="49" t="s">
        <v>597</v>
      </c>
      <c r="D123" s="49" t="s">
        <v>519</v>
      </c>
      <c r="E123" s="50">
        <v>100</v>
      </c>
      <c r="F123" s="51">
        <v>998.64300000000003</v>
      </c>
      <c r="G123" s="52">
        <v>1.3048199999999999E-3</v>
      </c>
      <c r="H123" s="42">
        <v>7.8849999999999998</v>
      </c>
      <c r="I123" s="215"/>
    </row>
    <row r="124" spans="1:9" x14ac:dyDescent="0.2">
      <c r="A124" s="48">
        <v>41</v>
      </c>
      <c r="B124" s="49" t="s">
        <v>598</v>
      </c>
      <c r="C124" s="49" t="s">
        <v>599</v>
      </c>
      <c r="D124" s="49" t="s">
        <v>519</v>
      </c>
      <c r="E124" s="50">
        <v>1000</v>
      </c>
      <c r="F124" s="51">
        <v>991.42200000000003</v>
      </c>
      <c r="G124" s="52">
        <v>1.29539E-3</v>
      </c>
      <c r="H124" s="42">
        <v>7.83</v>
      </c>
      <c r="I124" s="215"/>
    </row>
    <row r="125" spans="1:9" ht="25.5" x14ac:dyDescent="0.2">
      <c r="A125" s="48">
        <v>42</v>
      </c>
      <c r="B125" s="49" t="s">
        <v>600</v>
      </c>
      <c r="C125" s="49" t="s">
        <v>601</v>
      </c>
      <c r="D125" s="49" t="s">
        <v>528</v>
      </c>
      <c r="E125" s="50">
        <v>1000</v>
      </c>
      <c r="F125" s="51">
        <v>991.35500000000002</v>
      </c>
      <c r="G125" s="52">
        <v>1.2953000000000001E-3</v>
      </c>
      <c r="H125" s="42">
        <v>8.1575000000000006</v>
      </c>
      <c r="I125" s="215"/>
    </row>
    <row r="126" spans="1:9" x14ac:dyDescent="0.2">
      <c r="A126" s="48">
        <v>43</v>
      </c>
      <c r="B126" s="49" t="s">
        <v>602</v>
      </c>
      <c r="C126" s="49" t="s">
        <v>603</v>
      </c>
      <c r="D126" s="49" t="s">
        <v>519</v>
      </c>
      <c r="E126" s="50">
        <v>1000</v>
      </c>
      <c r="F126" s="51">
        <v>963.86699999999996</v>
      </c>
      <c r="G126" s="52">
        <v>1.25938E-3</v>
      </c>
      <c r="H126" s="42">
        <v>7.56</v>
      </c>
      <c r="I126" s="215"/>
    </row>
    <row r="127" spans="1:9" x14ac:dyDescent="0.2">
      <c r="A127" s="53"/>
      <c r="B127" s="53"/>
      <c r="C127" s="54" t="s">
        <v>133</v>
      </c>
      <c r="D127" s="53"/>
      <c r="E127" s="53" t="s">
        <v>134</v>
      </c>
      <c r="F127" s="55">
        <v>95726.946800000005</v>
      </c>
      <c r="G127" s="56">
        <v>0.12507626999999999</v>
      </c>
      <c r="H127" s="42" t="s">
        <v>134</v>
      </c>
      <c r="I127" s="215"/>
    </row>
    <row r="128" spans="1:9" x14ac:dyDescent="0.2">
      <c r="A128" s="53"/>
      <c r="B128" s="53"/>
      <c r="C128" s="57"/>
      <c r="D128" s="53"/>
      <c r="E128" s="53"/>
      <c r="F128" s="58"/>
      <c r="G128" s="58"/>
      <c r="H128" s="42" t="s">
        <v>134</v>
      </c>
      <c r="I128" s="215"/>
    </row>
    <row r="129" spans="1:9" x14ac:dyDescent="0.2">
      <c r="A129" s="53"/>
      <c r="B129" s="53"/>
      <c r="C129" s="54" t="s">
        <v>143</v>
      </c>
      <c r="D129" s="53"/>
      <c r="E129" s="53"/>
      <c r="F129" s="53"/>
      <c r="G129" s="53"/>
      <c r="H129" s="42" t="s">
        <v>134</v>
      </c>
      <c r="I129" s="215"/>
    </row>
    <row r="130" spans="1:9" x14ac:dyDescent="0.2">
      <c r="A130" s="53"/>
      <c r="B130" s="53"/>
      <c r="C130" s="54" t="s">
        <v>133</v>
      </c>
      <c r="D130" s="53"/>
      <c r="E130" s="53" t="s">
        <v>134</v>
      </c>
      <c r="F130" s="59" t="s">
        <v>136</v>
      </c>
      <c r="G130" s="56">
        <v>0</v>
      </c>
      <c r="H130" s="42" t="s">
        <v>134</v>
      </c>
      <c r="I130" s="215"/>
    </row>
    <row r="131" spans="1:9" x14ac:dyDescent="0.2">
      <c r="A131" s="53"/>
      <c r="B131" s="53"/>
      <c r="C131" s="57"/>
      <c r="D131" s="53"/>
      <c r="E131" s="53"/>
      <c r="F131" s="58"/>
      <c r="G131" s="58"/>
      <c r="H131" s="42" t="s">
        <v>134</v>
      </c>
      <c r="I131" s="215"/>
    </row>
    <row r="132" spans="1:9" x14ac:dyDescent="0.2">
      <c r="A132" s="53"/>
      <c r="B132" s="53"/>
      <c r="C132" s="54" t="s">
        <v>144</v>
      </c>
      <c r="D132" s="53"/>
      <c r="E132" s="53"/>
      <c r="F132" s="53"/>
      <c r="G132" s="53"/>
      <c r="H132" s="42" t="s">
        <v>134</v>
      </c>
      <c r="I132" s="215"/>
    </row>
    <row r="133" spans="1:9" x14ac:dyDescent="0.2">
      <c r="A133" s="48">
        <v>1</v>
      </c>
      <c r="B133" s="49" t="s">
        <v>604</v>
      </c>
      <c r="C133" s="49" t="s">
        <v>1153</v>
      </c>
      <c r="D133" s="49" t="s">
        <v>606</v>
      </c>
      <c r="E133" s="50">
        <v>20400000</v>
      </c>
      <c r="F133" s="51">
        <v>19644.9552</v>
      </c>
      <c r="G133" s="52">
        <v>2.5667990000000002E-2</v>
      </c>
      <c r="H133" s="42">
        <v>7.1428000000000003</v>
      </c>
      <c r="I133" s="215"/>
    </row>
    <row r="134" spans="1:9" x14ac:dyDescent="0.2">
      <c r="A134" s="48">
        <v>2</v>
      </c>
      <c r="B134" s="49" t="s">
        <v>607</v>
      </c>
      <c r="C134" s="49" t="s">
        <v>608</v>
      </c>
      <c r="D134" s="49" t="s">
        <v>606</v>
      </c>
      <c r="E134" s="50">
        <v>12500000</v>
      </c>
      <c r="F134" s="51">
        <v>12557.0875</v>
      </c>
      <c r="G134" s="52">
        <v>1.6407020000000001E-2</v>
      </c>
      <c r="H134" s="42">
        <v>7.1475999999999997</v>
      </c>
      <c r="I134" s="215"/>
    </row>
    <row r="135" spans="1:9" x14ac:dyDescent="0.2">
      <c r="A135" s="48">
        <v>3</v>
      </c>
      <c r="B135" s="49" t="s">
        <v>609</v>
      </c>
      <c r="C135" s="49" t="s">
        <v>1152</v>
      </c>
      <c r="D135" s="49" t="s">
        <v>606</v>
      </c>
      <c r="E135" s="50">
        <v>5000000</v>
      </c>
      <c r="F135" s="51">
        <v>4990.6450000000004</v>
      </c>
      <c r="G135" s="52">
        <v>6.5207499999999996E-3</v>
      </c>
      <c r="H135" s="42">
        <v>7.3834</v>
      </c>
      <c r="I135" s="215"/>
    </row>
    <row r="136" spans="1:9" x14ac:dyDescent="0.2">
      <c r="A136" s="48">
        <v>4</v>
      </c>
      <c r="B136" s="49" t="s">
        <v>611</v>
      </c>
      <c r="C136" s="49" t="s">
        <v>612</v>
      </c>
      <c r="D136" s="49" t="s">
        <v>606</v>
      </c>
      <c r="E136" s="50">
        <v>3000000</v>
      </c>
      <c r="F136" s="51">
        <v>2993.877</v>
      </c>
      <c r="G136" s="52">
        <v>3.9117800000000001E-3</v>
      </c>
      <c r="H136" s="42">
        <v>7.3345000000000002</v>
      </c>
      <c r="I136" s="215"/>
    </row>
    <row r="137" spans="1:9" x14ac:dyDescent="0.2">
      <c r="A137" s="48">
        <v>5</v>
      </c>
      <c r="B137" s="49" t="s">
        <v>613</v>
      </c>
      <c r="C137" s="49" t="s">
        <v>1151</v>
      </c>
      <c r="D137" s="49" t="s">
        <v>606</v>
      </c>
      <c r="E137" s="50">
        <v>2500000</v>
      </c>
      <c r="F137" s="51">
        <v>2541.2775000000001</v>
      </c>
      <c r="G137" s="52">
        <v>3.3204200000000001E-3</v>
      </c>
      <c r="H137" s="42">
        <v>6.5976999999999997</v>
      </c>
      <c r="I137" s="215"/>
    </row>
    <row r="138" spans="1:9" x14ac:dyDescent="0.2">
      <c r="A138" s="48">
        <v>6</v>
      </c>
      <c r="B138" s="49" t="s">
        <v>614</v>
      </c>
      <c r="C138" s="49" t="s">
        <v>615</v>
      </c>
      <c r="D138" s="49" t="s">
        <v>606</v>
      </c>
      <c r="E138" s="50">
        <v>2500000</v>
      </c>
      <c r="F138" s="51">
        <v>2380.1849999999999</v>
      </c>
      <c r="G138" s="52">
        <v>3.1099399999999998E-3</v>
      </c>
      <c r="H138" s="42">
        <v>7.8716999999999997</v>
      </c>
      <c r="I138" s="215"/>
    </row>
    <row r="139" spans="1:9" x14ac:dyDescent="0.2">
      <c r="A139" s="48">
        <v>7</v>
      </c>
      <c r="B139" s="49" t="s">
        <v>616</v>
      </c>
      <c r="C139" s="49" t="s">
        <v>617</v>
      </c>
      <c r="D139" s="49" t="s">
        <v>606</v>
      </c>
      <c r="E139" s="50">
        <v>2500000</v>
      </c>
      <c r="F139" s="51">
        <v>2373.1149999999998</v>
      </c>
      <c r="G139" s="52">
        <v>3.1007000000000001E-3</v>
      </c>
      <c r="H139" s="42">
        <v>7.9065000000000003</v>
      </c>
      <c r="I139" s="215"/>
    </row>
    <row r="140" spans="1:9" x14ac:dyDescent="0.2">
      <c r="A140" s="48">
        <v>8</v>
      </c>
      <c r="B140" s="49" t="s">
        <v>618</v>
      </c>
      <c r="C140" s="49" t="s">
        <v>619</v>
      </c>
      <c r="D140" s="49" t="s">
        <v>606</v>
      </c>
      <c r="E140" s="50">
        <v>2300000</v>
      </c>
      <c r="F140" s="51">
        <v>2260.1640000000002</v>
      </c>
      <c r="G140" s="52">
        <v>2.9531200000000001E-3</v>
      </c>
      <c r="H140" s="42">
        <v>7.1885000000000003</v>
      </c>
      <c r="I140" s="215"/>
    </row>
    <row r="141" spans="1:9" x14ac:dyDescent="0.2">
      <c r="A141" s="48">
        <v>9</v>
      </c>
      <c r="B141" s="49" t="s">
        <v>620</v>
      </c>
      <c r="C141" s="49" t="s">
        <v>621</v>
      </c>
      <c r="D141" s="49" t="s">
        <v>606</v>
      </c>
      <c r="E141" s="50">
        <v>1500000</v>
      </c>
      <c r="F141" s="51">
        <v>1507.2014999999999</v>
      </c>
      <c r="G141" s="52">
        <v>1.9692999999999998E-3</v>
      </c>
      <c r="H141" s="42">
        <v>7.0246000000000004</v>
      </c>
      <c r="I141" s="215"/>
    </row>
    <row r="142" spans="1:9" ht="25.5" x14ac:dyDescent="0.2">
      <c r="A142" s="48">
        <v>10</v>
      </c>
      <c r="B142" s="49" t="s">
        <v>622</v>
      </c>
      <c r="C142" s="49" t="s">
        <v>623</v>
      </c>
      <c r="D142" s="49" t="s">
        <v>606</v>
      </c>
      <c r="E142" s="50">
        <v>1270000</v>
      </c>
      <c r="F142" s="51">
        <v>1259.85905</v>
      </c>
      <c r="G142" s="52">
        <v>1.64613E-3</v>
      </c>
      <c r="H142" s="42">
        <v>7.7182000000000004</v>
      </c>
      <c r="I142" s="215"/>
    </row>
    <row r="143" spans="1:9" ht="25.5" x14ac:dyDescent="0.2">
      <c r="A143" s="48">
        <v>11</v>
      </c>
      <c r="B143" s="49" t="s">
        <v>624</v>
      </c>
      <c r="C143" s="49" t="s">
        <v>625</v>
      </c>
      <c r="D143" s="49" t="s">
        <v>606</v>
      </c>
      <c r="E143" s="50">
        <v>1000000</v>
      </c>
      <c r="F143" s="51">
        <v>1006.596</v>
      </c>
      <c r="G143" s="52">
        <v>1.31521E-3</v>
      </c>
      <c r="H143" s="42">
        <v>7.7652000000000001</v>
      </c>
      <c r="I143" s="215"/>
    </row>
    <row r="144" spans="1:9" x14ac:dyDescent="0.2">
      <c r="A144" s="53"/>
      <c r="B144" s="53"/>
      <c r="C144" s="54" t="s">
        <v>133</v>
      </c>
      <c r="D144" s="53"/>
      <c r="E144" s="53" t="s">
        <v>134</v>
      </c>
      <c r="F144" s="55">
        <v>53514.962749999999</v>
      </c>
      <c r="G144" s="56">
        <v>6.9922360000000003E-2</v>
      </c>
      <c r="H144" s="42" t="s">
        <v>134</v>
      </c>
      <c r="I144" s="215"/>
    </row>
    <row r="145" spans="1:9" x14ac:dyDescent="0.2">
      <c r="A145" s="53"/>
      <c r="B145" s="53"/>
      <c r="C145" s="57"/>
      <c r="D145" s="53"/>
      <c r="E145" s="53"/>
      <c r="F145" s="58"/>
      <c r="G145" s="58"/>
      <c r="H145" s="42" t="s">
        <v>134</v>
      </c>
      <c r="I145" s="215"/>
    </row>
    <row r="146" spans="1:9" x14ac:dyDescent="0.2">
      <c r="A146" s="53"/>
      <c r="B146" s="53"/>
      <c r="C146" s="54" t="s">
        <v>145</v>
      </c>
      <c r="D146" s="53"/>
      <c r="E146" s="53"/>
      <c r="F146" s="58"/>
      <c r="G146" s="58"/>
      <c r="H146" s="42" t="s">
        <v>134</v>
      </c>
      <c r="I146" s="215"/>
    </row>
    <row r="147" spans="1:9" x14ac:dyDescent="0.2">
      <c r="A147" s="53"/>
      <c r="B147" s="53"/>
      <c r="C147" s="54" t="s">
        <v>133</v>
      </c>
      <c r="D147" s="53"/>
      <c r="E147" s="53" t="s">
        <v>134</v>
      </c>
      <c r="F147" s="59" t="s">
        <v>136</v>
      </c>
      <c r="G147" s="56">
        <v>0</v>
      </c>
      <c r="H147" s="42" t="s">
        <v>134</v>
      </c>
      <c r="I147" s="215"/>
    </row>
    <row r="148" spans="1:9" x14ac:dyDescent="0.2">
      <c r="A148" s="53"/>
      <c r="B148" s="53"/>
      <c r="C148" s="57"/>
      <c r="D148" s="53"/>
      <c r="E148" s="53"/>
      <c r="F148" s="58"/>
      <c r="G148" s="58"/>
      <c r="H148" s="42" t="s">
        <v>134</v>
      </c>
      <c r="I148" s="215"/>
    </row>
    <row r="149" spans="1:9" x14ac:dyDescent="0.2">
      <c r="A149" s="53"/>
      <c r="B149" s="53"/>
      <c r="C149" s="54" t="s">
        <v>146</v>
      </c>
      <c r="D149" s="53"/>
      <c r="E149" s="53"/>
      <c r="F149" s="55">
        <v>149241.90955000001</v>
      </c>
      <c r="G149" s="56">
        <v>0.19499863000000001</v>
      </c>
      <c r="H149" s="42" t="s">
        <v>134</v>
      </c>
      <c r="I149" s="215"/>
    </row>
    <row r="150" spans="1:9" x14ac:dyDescent="0.2">
      <c r="A150" s="53"/>
      <c r="B150" s="53"/>
      <c r="C150" s="57"/>
      <c r="D150" s="53"/>
      <c r="E150" s="53"/>
      <c r="F150" s="58"/>
      <c r="G150" s="58"/>
      <c r="H150" s="42" t="s">
        <v>134</v>
      </c>
      <c r="I150" s="215"/>
    </row>
    <row r="151" spans="1:9" x14ac:dyDescent="0.2">
      <c r="A151" s="53"/>
      <c r="B151" s="53"/>
      <c r="C151" s="54" t="s">
        <v>147</v>
      </c>
      <c r="D151" s="53"/>
      <c r="E151" s="53"/>
      <c r="F151" s="58"/>
      <c r="G151" s="58"/>
      <c r="H151" s="42" t="s">
        <v>134</v>
      </c>
      <c r="I151" s="215"/>
    </row>
    <row r="152" spans="1:9" x14ac:dyDescent="0.2">
      <c r="A152" s="53"/>
      <c r="B152" s="53"/>
      <c r="C152" s="54" t="s">
        <v>148</v>
      </c>
      <c r="D152" s="53"/>
      <c r="E152" s="53"/>
      <c r="F152" s="58"/>
      <c r="G152" s="58"/>
      <c r="H152" s="42" t="s">
        <v>134</v>
      </c>
      <c r="I152" s="215"/>
    </row>
    <row r="153" spans="1:9" ht="25.5" x14ac:dyDescent="0.2">
      <c r="A153" s="48">
        <v>1</v>
      </c>
      <c r="B153" s="49" t="s">
        <v>626</v>
      </c>
      <c r="C153" s="49" t="s">
        <v>627</v>
      </c>
      <c r="D153" s="49" t="s">
        <v>628</v>
      </c>
      <c r="E153" s="50">
        <v>1500</v>
      </c>
      <c r="F153" s="51">
        <v>7028.1525000000001</v>
      </c>
      <c r="G153" s="52">
        <v>9.1829400000000005E-3</v>
      </c>
      <c r="H153" s="42">
        <v>7.25</v>
      </c>
      <c r="I153" s="215"/>
    </row>
    <row r="154" spans="1:9" x14ac:dyDescent="0.2">
      <c r="A154" s="48">
        <v>2</v>
      </c>
      <c r="B154" s="49" t="s">
        <v>629</v>
      </c>
      <c r="C154" s="49" t="s">
        <v>630</v>
      </c>
      <c r="D154" s="49" t="s">
        <v>628</v>
      </c>
      <c r="E154" s="50">
        <v>1000</v>
      </c>
      <c r="F154" s="51">
        <v>4708.1000000000004</v>
      </c>
      <c r="G154" s="52">
        <v>6.1515800000000002E-3</v>
      </c>
      <c r="H154" s="42">
        <v>7.3</v>
      </c>
      <c r="I154" s="215"/>
    </row>
    <row r="155" spans="1:9" ht="25.5" x14ac:dyDescent="0.2">
      <c r="A155" s="48">
        <v>3</v>
      </c>
      <c r="B155" s="49" t="s">
        <v>631</v>
      </c>
      <c r="C155" s="49" t="s">
        <v>632</v>
      </c>
      <c r="D155" s="49" t="s">
        <v>628</v>
      </c>
      <c r="E155" s="50">
        <v>1000</v>
      </c>
      <c r="F155" s="51">
        <v>4681.08</v>
      </c>
      <c r="G155" s="52">
        <v>6.11627E-3</v>
      </c>
      <c r="H155" s="42">
        <v>7.25</v>
      </c>
      <c r="I155" s="215"/>
    </row>
    <row r="156" spans="1:9" ht="25.5" x14ac:dyDescent="0.2">
      <c r="A156" s="48">
        <v>4</v>
      </c>
      <c r="B156" s="49" t="s">
        <v>633</v>
      </c>
      <c r="C156" s="49" t="s">
        <v>634</v>
      </c>
      <c r="D156" s="49" t="s">
        <v>628</v>
      </c>
      <c r="E156" s="50">
        <v>500</v>
      </c>
      <c r="F156" s="51">
        <v>2349.2750000000001</v>
      </c>
      <c r="G156" s="52">
        <v>3.0695499999999999E-3</v>
      </c>
      <c r="H156" s="42">
        <v>7.25</v>
      </c>
      <c r="I156" s="215"/>
    </row>
    <row r="157" spans="1:9" x14ac:dyDescent="0.2">
      <c r="A157" s="53"/>
      <c r="B157" s="53"/>
      <c r="C157" s="54" t="s">
        <v>133</v>
      </c>
      <c r="D157" s="53"/>
      <c r="E157" s="53" t="s">
        <v>134</v>
      </c>
      <c r="F157" s="55">
        <v>18766.607499999998</v>
      </c>
      <c r="G157" s="56">
        <v>2.4520340000000002E-2</v>
      </c>
      <c r="H157" s="42" t="s">
        <v>134</v>
      </c>
      <c r="I157" s="215"/>
    </row>
    <row r="158" spans="1:9" x14ac:dyDescent="0.2">
      <c r="A158" s="53"/>
      <c r="B158" s="53"/>
      <c r="C158" s="57"/>
      <c r="D158" s="53"/>
      <c r="E158" s="53"/>
      <c r="F158" s="58"/>
      <c r="G158" s="58"/>
      <c r="H158" s="42" t="s">
        <v>134</v>
      </c>
      <c r="I158" s="215"/>
    </row>
    <row r="159" spans="1:9" x14ac:dyDescent="0.2">
      <c r="A159" s="53"/>
      <c r="B159" s="53"/>
      <c r="C159" s="54" t="s">
        <v>149</v>
      </c>
      <c r="D159" s="53"/>
      <c r="E159" s="53"/>
      <c r="F159" s="58"/>
      <c r="G159" s="58"/>
      <c r="H159" s="42" t="s">
        <v>134</v>
      </c>
      <c r="I159" s="215"/>
    </row>
    <row r="160" spans="1:9" x14ac:dyDescent="0.2">
      <c r="A160" s="48">
        <v>1</v>
      </c>
      <c r="B160" s="49" t="s">
        <v>635</v>
      </c>
      <c r="C160" s="49" t="s">
        <v>636</v>
      </c>
      <c r="D160" s="49" t="s">
        <v>628</v>
      </c>
      <c r="E160" s="50">
        <v>500</v>
      </c>
      <c r="F160" s="51">
        <v>2471.8625000000002</v>
      </c>
      <c r="G160" s="52">
        <v>3.2297200000000002E-3</v>
      </c>
      <c r="H160" s="42">
        <v>8.31</v>
      </c>
      <c r="I160" s="215"/>
    </row>
    <row r="161" spans="1:9" ht="25.5" x14ac:dyDescent="0.2">
      <c r="A161" s="48">
        <v>2</v>
      </c>
      <c r="B161" s="49" t="s">
        <v>637</v>
      </c>
      <c r="C161" s="49" t="s">
        <v>638</v>
      </c>
      <c r="D161" s="49" t="s">
        <v>628</v>
      </c>
      <c r="E161" s="50">
        <v>500</v>
      </c>
      <c r="F161" s="51">
        <v>2468.0925000000002</v>
      </c>
      <c r="G161" s="52">
        <v>3.2247999999999999E-3</v>
      </c>
      <c r="H161" s="42">
        <v>7.4901</v>
      </c>
      <c r="I161" s="215"/>
    </row>
    <row r="162" spans="1:9" x14ac:dyDescent="0.2">
      <c r="A162" s="53"/>
      <c r="B162" s="53"/>
      <c r="C162" s="54" t="s">
        <v>133</v>
      </c>
      <c r="D162" s="53"/>
      <c r="E162" s="53" t="s">
        <v>134</v>
      </c>
      <c r="F162" s="55">
        <v>4939.9549999999999</v>
      </c>
      <c r="G162" s="56">
        <v>6.45452E-3</v>
      </c>
      <c r="H162" s="42" t="s">
        <v>134</v>
      </c>
      <c r="I162" s="215"/>
    </row>
    <row r="163" spans="1:9" x14ac:dyDescent="0.2">
      <c r="A163" s="53"/>
      <c r="B163" s="53"/>
      <c r="C163" s="57"/>
      <c r="D163" s="53"/>
      <c r="E163" s="53"/>
      <c r="F163" s="58"/>
      <c r="G163" s="58"/>
      <c r="H163" s="42" t="s">
        <v>134</v>
      </c>
      <c r="I163" s="215"/>
    </row>
    <row r="164" spans="1:9" x14ac:dyDescent="0.2">
      <c r="A164" s="53"/>
      <c r="B164" s="53"/>
      <c r="C164" s="54" t="s">
        <v>150</v>
      </c>
      <c r="D164" s="53"/>
      <c r="E164" s="53"/>
      <c r="F164" s="58"/>
      <c r="G164" s="58"/>
      <c r="H164" s="42" t="s">
        <v>134</v>
      </c>
      <c r="I164" s="215"/>
    </row>
    <row r="165" spans="1:9" x14ac:dyDescent="0.2">
      <c r="A165" s="53"/>
      <c r="B165" s="53"/>
      <c r="C165" s="54" t="s">
        <v>133</v>
      </c>
      <c r="D165" s="53"/>
      <c r="E165" s="53" t="s">
        <v>134</v>
      </c>
      <c r="F165" s="59" t="s">
        <v>136</v>
      </c>
      <c r="G165" s="56">
        <v>0</v>
      </c>
      <c r="H165" s="42" t="s">
        <v>134</v>
      </c>
      <c r="I165" s="215"/>
    </row>
    <row r="166" spans="1:9" x14ac:dyDescent="0.2">
      <c r="A166" s="53"/>
      <c r="B166" s="53"/>
      <c r="C166" s="57"/>
      <c r="D166" s="53"/>
      <c r="E166" s="53"/>
      <c r="F166" s="58"/>
      <c r="G166" s="58"/>
      <c r="H166" s="42" t="s">
        <v>134</v>
      </c>
      <c r="I166" s="215"/>
    </row>
    <row r="167" spans="1:9" x14ac:dyDescent="0.2">
      <c r="A167" s="53"/>
      <c r="B167" s="53"/>
      <c r="C167" s="54" t="s">
        <v>151</v>
      </c>
      <c r="D167" s="53"/>
      <c r="E167" s="53"/>
      <c r="F167" s="58"/>
      <c r="G167" s="58"/>
      <c r="H167" s="42" t="s">
        <v>134</v>
      </c>
      <c r="I167" s="215"/>
    </row>
    <row r="168" spans="1:9" x14ac:dyDescent="0.2">
      <c r="A168" s="48">
        <v>1</v>
      </c>
      <c r="B168" s="49"/>
      <c r="C168" s="49" t="s">
        <v>152</v>
      </c>
      <c r="D168" s="49"/>
      <c r="E168" s="60"/>
      <c r="F168" s="51">
        <v>32672.506460873999</v>
      </c>
      <c r="G168" s="52">
        <v>4.2689709999999999E-2</v>
      </c>
      <c r="H168" s="42">
        <v>6.61</v>
      </c>
      <c r="I168" s="215"/>
    </row>
    <row r="169" spans="1:9" x14ac:dyDescent="0.2">
      <c r="A169" s="53"/>
      <c r="B169" s="53"/>
      <c r="C169" s="54" t="s">
        <v>133</v>
      </c>
      <c r="D169" s="53"/>
      <c r="E169" s="53" t="s">
        <v>134</v>
      </c>
      <c r="F169" s="55">
        <v>32672.506460873999</v>
      </c>
      <c r="G169" s="56">
        <v>4.2689709999999999E-2</v>
      </c>
      <c r="H169" s="42" t="s">
        <v>134</v>
      </c>
      <c r="I169" s="215"/>
    </row>
    <row r="170" spans="1:9" x14ac:dyDescent="0.2">
      <c r="A170" s="53"/>
      <c r="B170" s="53"/>
      <c r="C170" s="57"/>
      <c r="D170" s="53"/>
      <c r="E170" s="53"/>
      <c r="F170" s="58"/>
      <c r="G170" s="58"/>
      <c r="H170" s="42" t="s">
        <v>134</v>
      </c>
      <c r="I170" s="215"/>
    </row>
    <row r="171" spans="1:9" x14ac:dyDescent="0.2">
      <c r="A171" s="53"/>
      <c r="B171" s="53"/>
      <c r="C171" s="54" t="s">
        <v>153</v>
      </c>
      <c r="D171" s="53"/>
      <c r="E171" s="53"/>
      <c r="F171" s="55">
        <v>56379.068960873999</v>
      </c>
      <c r="G171" s="56">
        <v>7.3664569999999999E-2</v>
      </c>
      <c r="H171" s="42" t="s">
        <v>134</v>
      </c>
      <c r="I171" s="215"/>
    </row>
    <row r="172" spans="1:9" x14ac:dyDescent="0.2">
      <c r="A172" s="53"/>
      <c r="B172" s="53"/>
      <c r="C172" s="58"/>
      <c r="D172" s="53"/>
      <c r="E172" s="53"/>
      <c r="F172" s="53"/>
      <c r="G172" s="53"/>
      <c r="H172" s="42" t="s">
        <v>134</v>
      </c>
      <c r="I172" s="215"/>
    </row>
    <row r="173" spans="1:9" x14ac:dyDescent="0.2">
      <c r="A173" s="53"/>
      <c r="B173" s="53"/>
      <c r="C173" s="54" t="s">
        <v>154</v>
      </c>
      <c r="D173" s="53"/>
      <c r="E173" s="53"/>
      <c r="F173" s="53"/>
      <c r="G173" s="53"/>
      <c r="H173" s="42" t="s">
        <v>134</v>
      </c>
      <c r="I173" s="215"/>
    </row>
    <row r="174" spans="1:9" x14ac:dyDescent="0.2">
      <c r="A174" s="53"/>
      <c r="B174" s="53"/>
      <c r="C174" s="54" t="s">
        <v>155</v>
      </c>
      <c r="D174" s="53"/>
      <c r="E174" s="53"/>
      <c r="F174" s="53"/>
      <c r="G174" s="53"/>
      <c r="H174" s="42" t="s">
        <v>134</v>
      </c>
      <c r="I174" s="215"/>
    </row>
    <row r="175" spans="1:9" x14ac:dyDescent="0.2">
      <c r="A175" s="48">
        <v>1</v>
      </c>
      <c r="B175" s="49" t="s">
        <v>156</v>
      </c>
      <c r="C175" s="49" t="s">
        <v>157</v>
      </c>
      <c r="D175" s="49"/>
      <c r="E175" s="100">
        <v>822221.61899999995</v>
      </c>
      <c r="F175" s="51">
        <v>20013.938983456999</v>
      </c>
      <c r="G175" s="52">
        <v>2.6150099999999999E-2</v>
      </c>
      <c r="H175" s="42" t="s">
        <v>134</v>
      </c>
      <c r="I175" s="215"/>
    </row>
    <row r="176" spans="1:9" x14ac:dyDescent="0.2">
      <c r="A176" s="48">
        <v>2</v>
      </c>
      <c r="B176" s="49" t="s">
        <v>473</v>
      </c>
      <c r="C176" s="49" t="s">
        <v>474</v>
      </c>
      <c r="D176" s="49"/>
      <c r="E176" s="100">
        <v>69857221.264300004</v>
      </c>
      <c r="F176" s="51">
        <v>11027.870520446</v>
      </c>
      <c r="G176" s="52">
        <v>1.440895E-2</v>
      </c>
      <c r="H176" s="42" t="s">
        <v>134</v>
      </c>
      <c r="I176" s="215"/>
    </row>
    <row r="177" spans="1:17" x14ac:dyDescent="0.2">
      <c r="A177" s="53"/>
      <c r="B177" s="53"/>
      <c r="C177" s="54" t="s">
        <v>133</v>
      </c>
      <c r="D177" s="53"/>
      <c r="E177" s="53" t="s">
        <v>134</v>
      </c>
      <c r="F177" s="55">
        <v>31041.809503903001</v>
      </c>
      <c r="G177" s="56">
        <v>4.0559049999999999E-2</v>
      </c>
      <c r="H177" s="42" t="s">
        <v>134</v>
      </c>
      <c r="I177" s="215"/>
    </row>
    <row r="178" spans="1:17" x14ac:dyDescent="0.2">
      <c r="A178" s="53"/>
      <c r="B178" s="53"/>
      <c r="C178" s="57"/>
      <c r="D178" s="53"/>
      <c r="E178" s="53"/>
      <c r="F178" s="58"/>
      <c r="G178" s="58"/>
      <c r="H178" s="42" t="s">
        <v>134</v>
      </c>
      <c r="I178" s="215"/>
    </row>
    <row r="179" spans="1:17" x14ac:dyDescent="0.2">
      <c r="A179" s="53"/>
      <c r="B179" s="53"/>
      <c r="C179" s="54" t="s">
        <v>158</v>
      </c>
      <c r="D179" s="53"/>
      <c r="E179" s="53"/>
      <c r="F179" s="53"/>
      <c r="G179" s="53"/>
      <c r="H179" s="42" t="s">
        <v>134</v>
      </c>
      <c r="I179" s="215"/>
    </row>
    <row r="180" spans="1:17" x14ac:dyDescent="0.2">
      <c r="A180" s="53"/>
      <c r="B180" s="53"/>
      <c r="C180" s="54" t="s">
        <v>159</v>
      </c>
      <c r="D180" s="53"/>
      <c r="E180" s="53"/>
      <c r="F180" s="53"/>
      <c r="G180" s="53"/>
      <c r="H180" s="42" t="s">
        <v>134</v>
      </c>
      <c r="I180" s="215"/>
    </row>
    <row r="181" spans="1:17" x14ac:dyDescent="0.2">
      <c r="A181" s="53"/>
      <c r="B181" s="53"/>
      <c r="C181" s="54" t="s">
        <v>133</v>
      </c>
      <c r="D181" s="53"/>
      <c r="E181" s="53" t="s">
        <v>134</v>
      </c>
      <c r="F181" s="59" t="s">
        <v>136</v>
      </c>
      <c r="G181" s="56">
        <v>0</v>
      </c>
      <c r="H181" s="42" t="s">
        <v>134</v>
      </c>
      <c r="I181" s="215"/>
    </row>
    <row r="182" spans="1:17" x14ac:dyDescent="0.2">
      <c r="A182" s="53"/>
      <c r="B182" s="53"/>
      <c r="C182" s="57"/>
      <c r="D182" s="53"/>
      <c r="E182" s="53"/>
      <c r="F182" s="58"/>
      <c r="G182" s="58"/>
      <c r="H182" s="42" t="s">
        <v>134</v>
      </c>
      <c r="I182" s="215"/>
    </row>
    <row r="183" spans="1:17" x14ac:dyDescent="0.2">
      <c r="A183" s="53"/>
      <c r="B183" s="53"/>
      <c r="C183" s="54" t="s">
        <v>160</v>
      </c>
      <c r="D183" s="53"/>
      <c r="E183" s="53"/>
      <c r="F183" s="58"/>
      <c r="G183" s="58"/>
      <c r="H183" s="42" t="s">
        <v>134</v>
      </c>
      <c r="I183" s="215"/>
    </row>
    <row r="184" spans="1:17" x14ac:dyDescent="0.2">
      <c r="A184" s="53"/>
      <c r="B184" s="53"/>
      <c r="C184" s="54" t="s">
        <v>133</v>
      </c>
      <c r="D184" s="53"/>
      <c r="E184" s="53" t="s">
        <v>134</v>
      </c>
      <c r="F184" s="59" t="s">
        <v>136</v>
      </c>
      <c r="G184" s="56">
        <v>0</v>
      </c>
      <c r="H184" s="42" t="s">
        <v>134</v>
      </c>
      <c r="I184" s="215"/>
    </row>
    <row r="185" spans="1:17" x14ac:dyDescent="0.2">
      <c r="A185" s="53"/>
      <c r="B185" s="49"/>
      <c r="C185" s="49"/>
      <c r="D185" s="54"/>
      <c r="E185" s="53"/>
      <c r="F185" s="49"/>
      <c r="G185" s="60"/>
      <c r="H185" s="42" t="s">
        <v>134</v>
      </c>
      <c r="I185" s="215"/>
    </row>
    <row r="186" spans="1:17" x14ac:dyDescent="0.2">
      <c r="A186" s="60"/>
      <c r="B186" s="49"/>
      <c r="C186" s="44" t="s">
        <v>1009</v>
      </c>
      <c r="D186" s="49"/>
      <c r="E186" s="60"/>
      <c r="F186" s="51">
        <v>-15218.889068119999</v>
      </c>
      <c r="G186" s="52">
        <v>-1.9884909999999999E-2</v>
      </c>
      <c r="H186" s="42" t="s">
        <v>134</v>
      </c>
      <c r="I186" s="215"/>
    </row>
    <row r="187" spans="1:17" x14ac:dyDescent="0.2">
      <c r="A187" s="57"/>
      <c r="B187" s="57"/>
      <c r="C187" s="54" t="s">
        <v>162</v>
      </c>
      <c r="D187" s="58"/>
      <c r="E187" s="58"/>
      <c r="F187" s="55">
        <f>F186+F177+F171+F149+F80</f>
        <v>765348.50417885673</v>
      </c>
      <c r="G187" s="61">
        <f>G186+G177+G171+G149+G80</f>
        <v>0.99999379959727608</v>
      </c>
      <c r="H187" s="42" t="s">
        <v>134</v>
      </c>
      <c r="I187" s="215"/>
    </row>
    <row r="188" spans="1:17" ht="12.75" customHeight="1" x14ac:dyDescent="0.2">
      <c r="A188" s="62"/>
      <c r="B188" s="62"/>
      <c r="C188" s="63"/>
      <c r="D188" s="64"/>
      <c r="E188" s="64"/>
      <c r="F188" s="65"/>
      <c r="G188" s="66"/>
      <c r="H188" s="67"/>
    </row>
    <row r="189" spans="1:17" x14ac:dyDescent="0.2">
      <c r="A189" s="62"/>
      <c r="B189" s="68" t="s">
        <v>968</v>
      </c>
      <c r="C189" s="68"/>
      <c r="D189" s="68"/>
      <c r="E189" s="68"/>
      <c r="F189" s="68"/>
      <c r="G189" s="68"/>
      <c r="H189" s="68"/>
      <c r="J189" s="69"/>
    </row>
    <row r="190" spans="1:17" x14ac:dyDescent="0.2">
      <c r="A190" s="62"/>
      <c r="B190" s="68" t="s">
        <v>969</v>
      </c>
      <c r="C190" s="68"/>
      <c r="D190" s="68"/>
      <c r="E190" s="68"/>
      <c r="F190" s="68"/>
      <c r="G190" s="68"/>
      <c r="H190" s="68"/>
      <c r="J190" s="69"/>
    </row>
    <row r="191" spans="1:17" x14ac:dyDescent="0.2">
      <c r="A191" s="62"/>
      <c r="B191" s="68" t="s">
        <v>970</v>
      </c>
      <c r="C191" s="68"/>
      <c r="D191" s="68"/>
      <c r="E191" s="68"/>
      <c r="F191" s="68"/>
      <c r="G191" s="68"/>
      <c r="H191" s="68"/>
      <c r="J191" s="69"/>
    </row>
    <row r="192" spans="1:17" s="72" customFormat="1" ht="66.75" customHeight="1" x14ac:dyDescent="0.25">
      <c r="A192" s="70"/>
      <c r="B192" s="71" t="s">
        <v>971</v>
      </c>
      <c r="C192" s="71"/>
      <c r="D192" s="71"/>
      <c r="E192" s="71"/>
      <c r="F192" s="71"/>
      <c r="G192" s="71"/>
      <c r="H192" s="71"/>
      <c r="I192" s="36"/>
      <c r="J192" s="69"/>
      <c r="K192" s="36"/>
      <c r="L192" s="36"/>
      <c r="M192" s="36"/>
      <c r="N192" s="36"/>
      <c r="O192" s="36"/>
      <c r="P192" s="36"/>
      <c r="Q192" s="36"/>
    </row>
    <row r="193" spans="1:10" x14ac:dyDescent="0.2">
      <c r="A193" s="62"/>
      <c r="B193" s="68" t="s">
        <v>972</v>
      </c>
      <c r="C193" s="68"/>
      <c r="D193" s="68"/>
      <c r="E193" s="68"/>
      <c r="F193" s="68"/>
      <c r="G193" s="68"/>
      <c r="H193" s="68"/>
      <c r="J193" s="69"/>
    </row>
    <row r="194" spans="1:10" x14ac:dyDescent="0.2">
      <c r="A194" s="62"/>
      <c r="B194" s="62"/>
      <c r="C194" s="62"/>
      <c r="D194" s="64"/>
      <c r="E194" s="64"/>
      <c r="F194" s="64"/>
      <c r="G194" s="64"/>
    </row>
    <row r="195" spans="1:10" x14ac:dyDescent="0.2">
      <c r="A195" s="62"/>
      <c r="B195" s="73" t="s">
        <v>163</v>
      </c>
      <c r="C195" s="74"/>
      <c r="D195" s="75"/>
      <c r="E195" s="76"/>
      <c r="F195" s="64"/>
      <c r="G195" s="64"/>
    </row>
    <row r="196" spans="1:10" ht="27.75" customHeight="1" x14ac:dyDescent="0.2">
      <c r="A196" s="62"/>
      <c r="B196" s="77" t="s">
        <v>164</v>
      </c>
      <c r="C196" s="78"/>
      <c r="D196" s="41" t="s">
        <v>1010</v>
      </c>
      <c r="E196" s="76"/>
      <c r="F196" s="64"/>
      <c r="G196" s="64"/>
    </row>
    <row r="197" spans="1:10" ht="12.75" customHeight="1" x14ac:dyDescent="0.2">
      <c r="A197" s="62"/>
      <c r="B197" s="77" t="s">
        <v>973</v>
      </c>
      <c r="C197" s="78"/>
      <c r="D197" s="41" t="str">
        <f>"Rs. "&amp;TEXT(F64,"0.00")&amp;" lacs/ #"</f>
        <v>Rs. 4.77 lacs/ #</v>
      </c>
      <c r="E197" s="76"/>
      <c r="F197" s="64"/>
      <c r="G197" s="64"/>
    </row>
    <row r="198" spans="1:10" x14ac:dyDescent="0.2">
      <c r="A198" s="62"/>
      <c r="B198" s="77" t="s">
        <v>166</v>
      </c>
      <c r="C198" s="78"/>
      <c r="D198" s="79" t="s">
        <v>134</v>
      </c>
      <c r="E198" s="76"/>
      <c r="F198" s="64"/>
      <c r="G198" s="64"/>
    </row>
    <row r="199" spans="1:10" x14ac:dyDescent="0.2">
      <c r="A199" s="80"/>
      <c r="B199" s="81" t="s">
        <v>134</v>
      </c>
      <c r="C199" s="81" t="s">
        <v>974</v>
      </c>
      <c r="D199" s="81" t="s">
        <v>167</v>
      </c>
      <c r="E199" s="80"/>
      <c r="F199" s="80"/>
      <c r="G199" s="80"/>
      <c r="H199" s="80"/>
      <c r="J199" s="69"/>
    </row>
    <row r="200" spans="1:10" x14ac:dyDescent="0.2">
      <c r="A200" s="80"/>
      <c r="B200" s="82" t="s">
        <v>168</v>
      </c>
      <c r="C200" s="83">
        <v>46081</v>
      </c>
      <c r="D200" s="83">
        <v>46112</v>
      </c>
      <c r="E200" s="80"/>
      <c r="F200" s="80"/>
      <c r="G200" s="80"/>
      <c r="J200" s="69"/>
    </row>
    <row r="201" spans="1:10" x14ac:dyDescent="0.2">
      <c r="A201" s="84"/>
      <c r="B201" s="44" t="s">
        <v>169</v>
      </c>
      <c r="C201" s="85">
        <v>186.18129999999999</v>
      </c>
      <c r="D201" s="85">
        <v>169.89500000000001</v>
      </c>
      <c r="E201" s="84"/>
      <c r="F201" s="86"/>
      <c r="G201" s="87"/>
    </row>
    <row r="202" spans="1:10" ht="25.5" x14ac:dyDescent="0.2">
      <c r="A202" s="84"/>
      <c r="B202" s="44" t="s">
        <v>1011</v>
      </c>
      <c r="C202" s="85">
        <v>40.788800000000002</v>
      </c>
      <c r="D202" s="85">
        <v>36.887300000000003</v>
      </c>
      <c r="E202" s="84"/>
      <c r="F202" s="86"/>
      <c r="G202" s="87"/>
    </row>
    <row r="203" spans="1:10" x14ac:dyDescent="0.2">
      <c r="A203" s="84"/>
      <c r="B203" s="44" t="s">
        <v>170</v>
      </c>
      <c r="C203" s="85">
        <v>161.3518</v>
      </c>
      <c r="D203" s="85">
        <v>147.1087</v>
      </c>
      <c r="E203" s="84"/>
      <c r="F203" s="86"/>
      <c r="G203" s="87"/>
    </row>
    <row r="204" spans="1:10" ht="25.5" x14ac:dyDescent="0.2">
      <c r="A204" s="84"/>
      <c r="B204" s="44" t="s">
        <v>1012</v>
      </c>
      <c r="C204" s="85">
        <v>26.169699999999999</v>
      </c>
      <c r="D204" s="85">
        <v>23.621600000000001</v>
      </c>
      <c r="E204" s="84"/>
      <c r="F204" s="86"/>
      <c r="G204" s="87"/>
    </row>
    <row r="205" spans="1:10" x14ac:dyDescent="0.2">
      <c r="A205" s="84"/>
      <c r="B205" s="84"/>
      <c r="C205" s="84"/>
      <c r="D205" s="84"/>
      <c r="E205" s="84"/>
      <c r="F205" s="84"/>
      <c r="G205" s="84"/>
    </row>
    <row r="206" spans="1:10" x14ac:dyDescent="0.2">
      <c r="A206" s="84"/>
      <c r="B206" s="176" t="s">
        <v>171</v>
      </c>
      <c r="C206" s="177"/>
      <c r="D206" s="54" t="s">
        <v>134</v>
      </c>
      <c r="E206" s="84"/>
      <c r="F206" s="84"/>
      <c r="G206" s="84"/>
    </row>
    <row r="207" spans="1:10" x14ac:dyDescent="0.2">
      <c r="A207" s="84"/>
      <c r="B207" s="178" t="s">
        <v>168</v>
      </c>
      <c r="C207" s="179" t="s">
        <v>639</v>
      </c>
      <c r="D207" s="179" t="s">
        <v>640</v>
      </c>
      <c r="E207" s="84"/>
      <c r="F207" s="84"/>
      <c r="G207" s="84"/>
    </row>
    <row r="208" spans="1:10" ht="25.5" x14ac:dyDescent="0.2">
      <c r="A208" s="84"/>
      <c r="B208" s="44" t="s">
        <v>1011</v>
      </c>
      <c r="C208" s="180">
        <v>0.35</v>
      </c>
      <c r="D208" s="180">
        <v>0.35</v>
      </c>
      <c r="E208" s="84"/>
      <c r="F208" s="86"/>
      <c r="G208" s="87"/>
    </row>
    <row r="209" spans="1:17" ht="25.5" x14ac:dyDescent="0.2">
      <c r="A209" s="84"/>
      <c r="B209" s="44" t="s">
        <v>1012</v>
      </c>
      <c r="C209" s="180">
        <v>0.25</v>
      </c>
      <c r="D209" s="180">
        <v>0.25</v>
      </c>
      <c r="E209" s="84"/>
      <c r="F209" s="86"/>
      <c r="G209" s="87"/>
    </row>
    <row r="210" spans="1:17" x14ac:dyDescent="0.2">
      <c r="A210" s="84"/>
      <c r="B210" s="181"/>
      <c r="C210" s="181"/>
      <c r="D210" s="182"/>
      <c r="E210" s="84"/>
      <c r="F210" s="86"/>
      <c r="G210" s="87"/>
    </row>
    <row r="211" spans="1:17" x14ac:dyDescent="0.2">
      <c r="A211" s="80"/>
      <c r="B211" s="77" t="s">
        <v>172</v>
      </c>
      <c r="C211" s="78"/>
      <c r="D211" s="41" t="s">
        <v>165</v>
      </c>
      <c r="E211" s="89"/>
      <c r="F211" s="80"/>
      <c r="G211" s="80"/>
    </row>
    <row r="212" spans="1:17" x14ac:dyDescent="0.2">
      <c r="A212" s="80"/>
      <c r="B212" s="77" t="s">
        <v>173</v>
      </c>
      <c r="C212" s="78"/>
      <c r="D212" s="41" t="s">
        <v>165</v>
      </c>
      <c r="E212" s="89"/>
      <c r="F212" s="80"/>
      <c r="G212" s="80"/>
    </row>
    <row r="213" spans="1:17" x14ac:dyDescent="0.2">
      <c r="A213" s="80"/>
      <c r="B213" s="77" t="s">
        <v>174</v>
      </c>
      <c r="C213" s="78"/>
      <c r="D213" s="41" t="s">
        <v>165</v>
      </c>
      <c r="E213" s="89"/>
      <c r="F213" s="80"/>
      <c r="G213" s="80"/>
    </row>
    <row r="214" spans="1:17" x14ac:dyDescent="0.2">
      <c r="A214" s="80"/>
      <c r="B214" s="77" t="s">
        <v>175</v>
      </c>
      <c r="C214" s="78"/>
      <c r="D214" s="90">
        <v>1.5560847302593581</v>
      </c>
      <c r="E214" s="80"/>
      <c r="F214" s="91"/>
      <c r="G214" s="92"/>
    </row>
    <row r="216" spans="1:17" s="169" customFormat="1" x14ac:dyDescent="0.2">
      <c r="B216" s="216" t="s">
        <v>1147</v>
      </c>
      <c r="C216" s="206"/>
      <c r="D216" s="206"/>
      <c r="E216" s="206"/>
      <c r="F216" s="206"/>
      <c r="G216" s="206"/>
      <c r="J216" s="36"/>
      <c r="K216" s="36"/>
      <c r="L216" s="36"/>
      <c r="M216" s="36"/>
      <c r="N216" s="36"/>
      <c r="O216" s="36"/>
      <c r="P216" s="36"/>
    </row>
    <row r="217" spans="1:17" ht="13.5" customHeight="1" x14ac:dyDescent="0.2">
      <c r="B217" s="187" t="s">
        <v>1013</v>
      </c>
      <c r="C217" s="187" t="s">
        <v>1014</v>
      </c>
      <c r="D217" s="188" t="s">
        <v>1015</v>
      </c>
      <c r="E217" s="189"/>
      <c r="F217" s="190"/>
      <c r="G217" s="191" t="s">
        <v>1016</v>
      </c>
      <c r="H217" s="192"/>
      <c r="I217" s="192"/>
      <c r="J217" s="193"/>
      <c r="K217" s="194"/>
      <c r="L217" s="194"/>
      <c r="M217" s="194"/>
      <c r="N217" s="194"/>
      <c r="O217" s="194"/>
      <c r="P217" s="194"/>
    </row>
    <row r="218" spans="1:17" ht="46.5" customHeight="1" x14ac:dyDescent="0.2">
      <c r="B218" s="195"/>
      <c r="C218" s="195"/>
      <c r="D218" s="196" t="s">
        <v>1017</v>
      </c>
      <c r="E218" s="196" t="s">
        <v>1018</v>
      </c>
      <c r="F218" s="196" t="s">
        <v>1019</v>
      </c>
      <c r="G218" s="197" t="s">
        <v>1020</v>
      </c>
      <c r="H218" s="198"/>
      <c r="I218" s="217"/>
      <c r="J218" s="196" t="s">
        <v>1021</v>
      </c>
      <c r="K218" s="194"/>
      <c r="L218" s="194"/>
      <c r="M218" s="194"/>
      <c r="N218" s="194"/>
      <c r="O218" s="194"/>
      <c r="P218" s="194"/>
    </row>
    <row r="219" spans="1:17" ht="21" customHeight="1" x14ac:dyDescent="0.2">
      <c r="B219" s="199"/>
      <c r="C219" s="199"/>
      <c r="D219" s="200"/>
      <c r="E219" s="200"/>
      <c r="F219" s="200"/>
      <c r="G219" s="201" t="s">
        <v>1022</v>
      </c>
      <c r="H219" s="201" t="s">
        <v>1023</v>
      </c>
      <c r="I219" s="218"/>
      <c r="J219" s="200"/>
      <c r="K219" s="194"/>
      <c r="L219" s="194"/>
      <c r="M219" s="194"/>
      <c r="N219" s="194"/>
      <c r="O219" s="194"/>
      <c r="P219" s="194"/>
    </row>
    <row r="220" spans="1:17" ht="13.5" x14ac:dyDescent="0.25">
      <c r="B220" s="202" t="s">
        <v>1024</v>
      </c>
      <c r="C220" s="203" t="s">
        <v>1025</v>
      </c>
      <c r="D220" s="204">
        <v>977.7</v>
      </c>
      <c r="E220" s="8">
        <v>22.3</v>
      </c>
      <c r="F220" s="205">
        <f>D220+E220</f>
        <v>1000</v>
      </c>
      <c r="G220" s="9">
        <v>42.319693431000005</v>
      </c>
      <c r="H220" s="9">
        <v>26.66</v>
      </c>
      <c r="I220" s="9"/>
      <c r="J220" s="9">
        <f>G220+H220</f>
        <v>68.979693431000001</v>
      </c>
      <c r="K220" s="194"/>
      <c r="L220" s="194"/>
      <c r="M220" s="194"/>
      <c r="N220" s="194"/>
      <c r="O220" s="194"/>
      <c r="P220" s="194"/>
    </row>
    <row r="221" spans="1:17" ht="42" customHeight="1" x14ac:dyDescent="0.2">
      <c r="B221" s="210" t="s">
        <v>1026</v>
      </c>
      <c r="C221" s="210"/>
      <c r="D221" s="210"/>
      <c r="E221" s="210"/>
      <c r="F221" s="210"/>
      <c r="G221" s="210"/>
      <c r="H221" s="210"/>
      <c r="I221" s="210"/>
      <c r="J221" s="210"/>
      <c r="K221" s="211"/>
      <c r="L221" s="194"/>
      <c r="M221" s="194"/>
      <c r="N221" s="194"/>
      <c r="O221" s="194"/>
      <c r="P221" s="194"/>
    </row>
    <row r="222" spans="1:17" ht="13.5" x14ac:dyDescent="0.25">
      <c r="B222" s="114" t="s">
        <v>1027</v>
      </c>
      <c r="J222" s="194"/>
      <c r="K222" s="39"/>
      <c r="L222" s="194"/>
      <c r="M222" s="194"/>
      <c r="N222" s="194"/>
      <c r="O222" s="194"/>
      <c r="P222" s="194"/>
      <c r="Q222" s="194"/>
    </row>
    <row r="223" spans="1:17" x14ac:dyDescent="0.2">
      <c r="B223" s="10" t="s">
        <v>1028</v>
      </c>
      <c r="K223" s="39"/>
      <c r="L223" s="194"/>
      <c r="M223" s="194"/>
      <c r="N223" s="194"/>
      <c r="O223" s="194"/>
      <c r="P223" s="194"/>
    </row>
    <row r="224" spans="1:17" x14ac:dyDescent="0.2">
      <c r="B224" s="10"/>
      <c r="K224" s="39"/>
      <c r="L224" s="194"/>
      <c r="M224" s="194"/>
      <c r="N224" s="194"/>
      <c r="O224" s="194"/>
      <c r="P224" s="194"/>
    </row>
    <row r="225" spans="2:16" x14ac:dyDescent="0.2">
      <c r="B225" s="10" t="s">
        <v>1029</v>
      </c>
      <c r="K225" s="39"/>
      <c r="L225" s="194"/>
      <c r="M225" s="194"/>
      <c r="N225" s="194"/>
      <c r="O225" s="194"/>
      <c r="P225" s="194"/>
    </row>
    <row r="226" spans="2:16" x14ac:dyDescent="0.2">
      <c r="B226" s="10"/>
      <c r="K226" s="39"/>
      <c r="L226" s="194"/>
      <c r="M226" s="194"/>
      <c r="N226" s="194"/>
      <c r="O226" s="194"/>
      <c r="P226" s="194"/>
    </row>
    <row r="227" spans="2:16" x14ac:dyDescent="0.2">
      <c r="B227" s="10" t="s">
        <v>1030</v>
      </c>
      <c r="K227" s="39"/>
    </row>
    <row r="228" spans="2:16" s="169" customFormat="1" x14ac:dyDescent="0.2">
      <c r="B228" s="216"/>
      <c r="C228" s="206"/>
      <c r="D228" s="206"/>
      <c r="E228" s="206"/>
      <c r="F228" s="206"/>
      <c r="G228" s="206"/>
      <c r="J228" s="36"/>
      <c r="K228" s="36"/>
      <c r="L228" s="36"/>
      <c r="M228" s="36"/>
      <c r="N228" s="36"/>
      <c r="O228" s="36"/>
      <c r="P228" s="36"/>
    </row>
    <row r="229" spans="2:16" s="169" customFormat="1" x14ac:dyDescent="0.2">
      <c r="B229" s="219" t="s">
        <v>1013</v>
      </c>
      <c r="C229" s="219" t="s">
        <v>1014</v>
      </c>
      <c r="D229" s="220" t="s">
        <v>1031</v>
      </c>
      <c r="E229" s="221"/>
      <c r="F229" s="222" t="s">
        <v>1032</v>
      </c>
      <c r="G229" s="222"/>
      <c r="J229" s="36"/>
      <c r="K229" s="36"/>
      <c r="L229" s="36"/>
      <c r="M229" s="36"/>
      <c r="N229" s="36"/>
      <c r="O229" s="36"/>
      <c r="P229" s="36"/>
    </row>
    <row r="230" spans="2:16" s="169" customFormat="1" ht="25.5" x14ac:dyDescent="0.2">
      <c r="B230" s="223" t="s">
        <v>1033</v>
      </c>
      <c r="C230" s="224" t="s">
        <v>1034</v>
      </c>
      <c r="D230" s="33">
        <v>0</v>
      </c>
      <c r="E230" s="34"/>
      <c r="F230" s="33">
        <v>0</v>
      </c>
      <c r="G230" s="34"/>
      <c r="J230" s="36"/>
      <c r="K230" s="36"/>
      <c r="L230" s="36"/>
      <c r="M230" s="36"/>
      <c r="N230" s="36"/>
      <c r="O230" s="36"/>
      <c r="P230" s="36"/>
    </row>
    <row r="231" spans="2:16" s="169" customFormat="1" x14ac:dyDescent="0.2">
      <c r="B231" s="225" t="s">
        <v>1035</v>
      </c>
      <c r="C231" s="226"/>
      <c r="D231" s="226"/>
      <c r="E231" s="226"/>
      <c r="F231" s="226"/>
      <c r="G231" s="227"/>
      <c r="J231" s="36"/>
      <c r="K231" s="36"/>
      <c r="L231" s="36"/>
      <c r="M231" s="36"/>
      <c r="N231" s="36"/>
      <c r="O231" s="36"/>
      <c r="P231" s="36"/>
    </row>
    <row r="232" spans="2:16" s="169" customFormat="1" x14ac:dyDescent="0.2">
      <c r="B232" s="222" t="s">
        <v>1013</v>
      </c>
      <c r="C232" s="222" t="s">
        <v>1014</v>
      </c>
      <c r="D232" s="225" t="s">
        <v>1036</v>
      </c>
      <c r="E232" s="226"/>
      <c r="F232" s="227"/>
      <c r="G232" s="223"/>
      <c r="J232" s="36"/>
      <c r="K232" s="36"/>
      <c r="L232" s="36"/>
      <c r="M232" s="36"/>
      <c r="N232" s="36"/>
      <c r="O232" s="36"/>
      <c r="P232" s="36"/>
    </row>
    <row r="233" spans="2:16" s="169" customFormat="1" ht="51" x14ac:dyDescent="0.2">
      <c r="B233" s="222"/>
      <c r="C233" s="222"/>
      <c r="D233" s="228" t="s">
        <v>1037</v>
      </c>
      <c r="E233" s="228" t="s">
        <v>1038</v>
      </c>
      <c r="F233" s="228" t="s">
        <v>1039</v>
      </c>
      <c r="G233" s="228" t="s">
        <v>1148</v>
      </c>
      <c r="H233" s="229"/>
      <c r="I233" s="229"/>
      <c r="J233" s="36"/>
      <c r="K233" s="36"/>
      <c r="L233" s="36"/>
      <c r="M233" s="36"/>
      <c r="N233" s="36"/>
      <c r="O233" s="36"/>
      <c r="P233" s="36"/>
    </row>
    <row r="234" spans="2:16" s="169" customFormat="1" ht="25.5" x14ac:dyDescent="0.2">
      <c r="B234" s="230" t="s">
        <v>1033</v>
      </c>
      <c r="C234" s="224" t="s">
        <v>1034</v>
      </c>
      <c r="D234" s="231">
        <v>700</v>
      </c>
      <c r="E234" s="231">
        <v>24.098357999999998</v>
      </c>
      <c r="F234" s="232">
        <v>724.09835799999996</v>
      </c>
      <c r="G234" s="233">
        <f>F234/F187</f>
        <v>9.4610279375522647E-4</v>
      </c>
      <c r="H234" s="234"/>
      <c r="I234" s="234"/>
      <c r="J234" s="36"/>
      <c r="K234" s="36"/>
      <c r="L234" s="36"/>
      <c r="M234" s="36"/>
      <c r="N234" s="36"/>
      <c r="O234" s="36"/>
      <c r="P234" s="36"/>
    </row>
    <row r="235" spans="2:16" s="169" customFormat="1" ht="29.25" customHeight="1" x14ac:dyDescent="0.2">
      <c r="B235" s="235" t="s">
        <v>1040</v>
      </c>
      <c r="C235" s="236"/>
      <c r="D235" s="236"/>
      <c r="E235" s="236"/>
      <c r="F235" s="236"/>
      <c r="G235" s="237"/>
      <c r="J235" s="36"/>
      <c r="K235" s="36"/>
      <c r="L235" s="36"/>
      <c r="M235" s="36"/>
      <c r="N235" s="36"/>
      <c r="O235" s="36"/>
      <c r="P235" s="36"/>
    </row>
    <row r="236" spans="2:16" s="169" customFormat="1" x14ac:dyDescent="0.2">
      <c r="J236" s="36"/>
      <c r="K236" s="36"/>
      <c r="L236" s="36"/>
      <c r="M236" s="36"/>
      <c r="N236" s="36"/>
      <c r="O236" s="36"/>
      <c r="P236" s="36"/>
    </row>
    <row r="237" spans="2:16" s="169" customFormat="1" x14ac:dyDescent="0.2">
      <c r="B237" s="101" t="s">
        <v>1041</v>
      </c>
      <c r="C237" s="102"/>
      <c r="D237" s="103"/>
      <c r="J237" s="36"/>
      <c r="K237" s="36"/>
      <c r="L237" s="36"/>
      <c r="M237" s="36"/>
      <c r="N237" s="36"/>
      <c r="O237" s="36"/>
      <c r="P237" s="36"/>
    </row>
    <row r="238" spans="2:16" s="169" customFormat="1" ht="25.5" x14ac:dyDescent="0.2">
      <c r="B238" s="104" t="s">
        <v>1042</v>
      </c>
      <c r="C238" s="104"/>
      <c r="D238" s="163" t="s">
        <v>475</v>
      </c>
      <c r="J238" s="36"/>
      <c r="K238" s="36"/>
      <c r="L238" s="36"/>
      <c r="M238" s="36"/>
      <c r="N238" s="36"/>
      <c r="O238" s="36"/>
      <c r="P238" s="36"/>
    </row>
    <row r="239" spans="2:16" s="169" customFormat="1" x14ac:dyDescent="0.2">
      <c r="B239" s="104" t="s">
        <v>1043</v>
      </c>
      <c r="C239" s="104"/>
      <c r="D239" s="163"/>
      <c r="J239" s="36"/>
      <c r="K239" s="36"/>
      <c r="L239" s="36"/>
      <c r="M239" s="36"/>
      <c r="N239" s="36"/>
      <c r="O239" s="36"/>
      <c r="P239" s="36"/>
    </row>
    <row r="240" spans="2:16" s="169" customFormat="1" x14ac:dyDescent="0.2">
      <c r="B240" s="107"/>
      <c r="C240" s="108"/>
      <c r="D240" s="109"/>
      <c r="J240" s="36"/>
      <c r="K240" s="36"/>
      <c r="L240" s="36"/>
      <c r="M240" s="36"/>
      <c r="N240" s="36"/>
      <c r="O240" s="36"/>
      <c r="P240" s="36"/>
    </row>
    <row r="241" spans="2:16" s="169" customFormat="1" x14ac:dyDescent="0.2">
      <c r="B241" s="104" t="s">
        <v>1044</v>
      </c>
      <c r="C241" s="104"/>
      <c r="D241" s="110">
        <v>6.9169041969591403</v>
      </c>
      <c r="J241" s="36"/>
      <c r="K241" s="36"/>
      <c r="L241" s="36"/>
      <c r="M241" s="36"/>
      <c r="N241" s="36"/>
      <c r="O241" s="36"/>
      <c r="P241" s="36"/>
    </row>
    <row r="242" spans="2:16" s="169" customFormat="1" x14ac:dyDescent="0.2">
      <c r="B242" s="107"/>
      <c r="C242" s="108"/>
      <c r="D242" s="238"/>
      <c r="J242" s="36"/>
      <c r="K242" s="36"/>
      <c r="L242" s="36"/>
      <c r="M242" s="36"/>
      <c r="N242" s="36"/>
      <c r="O242" s="36"/>
      <c r="P242" s="36"/>
    </row>
    <row r="243" spans="2:16" s="169" customFormat="1" x14ac:dyDescent="0.2">
      <c r="B243" s="104" t="s">
        <v>1045</v>
      </c>
      <c r="C243" s="104"/>
      <c r="D243" s="110">
        <v>2.8797601777570749</v>
      </c>
      <c r="J243" s="36"/>
      <c r="K243" s="36"/>
      <c r="L243" s="36"/>
      <c r="M243" s="36"/>
      <c r="N243" s="36"/>
      <c r="O243" s="36"/>
      <c r="P243" s="36"/>
    </row>
    <row r="244" spans="2:16" s="169" customFormat="1" x14ac:dyDescent="0.2">
      <c r="B244" s="104" t="s">
        <v>1046</v>
      </c>
      <c r="C244" s="104"/>
      <c r="D244" s="110">
        <v>4.1592593817028272</v>
      </c>
      <c r="J244" s="36"/>
      <c r="K244" s="36"/>
      <c r="L244" s="36"/>
      <c r="M244" s="36"/>
      <c r="N244" s="36"/>
      <c r="O244" s="36"/>
      <c r="P244" s="36"/>
    </row>
    <row r="245" spans="2:16" s="169" customFormat="1" x14ac:dyDescent="0.2">
      <c r="B245" s="107"/>
      <c r="C245" s="108"/>
      <c r="D245" s="109"/>
      <c r="J245" s="36"/>
      <c r="K245" s="36"/>
      <c r="L245" s="36"/>
      <c r="M245" s="36"/>
      <c r="N245" s="36"/>
      <c r="O245" s="36"/>
      <c r="P245" s="36"/>
    </row>
    <row r="246" spans="2:16" s="169" customFormat="1" x14ac:dyDescent="0.2">
      <c r="B246" s="104" t="s">
        <v>1047</v>
      </c>
      <c r="C246" s="104"/>
      <c r="D246" s="111" t="s">
        <v>1149</v>
      </c>
      <c r="J246" s="36"/>
      <c r="K246" s="36"/>
      <c r="L246" s="36"/>
      <c r="M246" s="36"/>
      <c r="N246" s="36"/>
      <c r="O246" s="36"/>
      <c r="P246" s="36"/>
    </row>
    <row r="247" spans="2:16" s="169" customFormat="1" x14ac:dyDescent="0.2">
      <c r="B247" s="107" t="s">
        <v>1048</v>
      </c>
      <c r="C247" s="112"/>
      <c r="D247" s="108"/>
      <c r="J247" s="36"/>
      <c r="K247" s="36"/>
      <c r="L247" s="36"/>
      <c r="M247" s="36"/>
      <c r="N247" s="36"/>
      <c r="O247" s="36"/>
      <c r="P247" s="36"/>
    </row>
    <row r="249" spans="2:16" x14ac:dyDescent="0.2">
      <c r="B249" s="93" t="s">
        <v>976</v>
      </c>
      <c r="C249" s="93"/>
    </row>
    <row r="251" spans="2:16" ht="153.75" customHeight="1" x14ac:dyDescent="0.2"/>
    <row r="254" spans="2:16" x14ac:dyDescent="0.2">
      <c r="B254" s="94" t="s">
        <v>977</v>
      </c>
      <c r="C254" s="95"/>
      <c r="D254" s="94"/>
    </row>
    <row r="255" spans="2:16" x14ac:dyDescent="0.2">
      <c r="B255" s="94" t="s">
        <v>1049</v>
      </c>
      <c r="D255" s="94"/>
    </row>
    <row r="256" spans="2:16" ht="165" customHeight="1" x14ac:dyDescent="0.2"/>
    <row r="258" s="36" customFormat="1" ht="12.75" customHeight="1" x14ac:dyDescent="0.2"/>
    <row r="259" s="36" customFormat="1" ht="12.75" customHeight="1" x14ac:dyDescent="0.2"/>
    <row r="260" s="36" customFormat="1" ht="12.75" customHeight="1" x14ac:dyDescent="0.2"/>
    <row r="261" s="36" customFormat="1" ht="12.75" customHeight="1" x14ac:dyDescent="0.2"/>
    <row r="262" s="36" customFormat="1" ht="12.75" customHeight="1" x14ac:dyDescent="0.2"/>
  </sheetData>
  <mergeCells count="48">
    <mergeCell ref="B247:D247"/>
    <mergeCell ref="B249:C249"/>
    <mergeCell ref="B242:C242"/>
    <mergeCell ref="B243:C243"/>
    <mergeCell ref="B244:C244"/>
    <mergeCell ref="B245:C245"/>
    <mergeCell ref="B246:C246"/>
    <mergeCell ref="B237:D237"/>
    <mergeCell ref="B238:C238"/>
    <mergeCell ref="B239:C239"/>
    <mergeCell ref="B240:C240"/>
    <mergeCell ref="B241:C241"/>
    <mergeCell ref="B231:G231"/>
    <mergeCell ref="B232:B233"/>
    <mergeCell ref="C232:C233"/>
    <mergeCell ref="D232:F232"/>
    <mergeCell ref="B235:G235"/>
    <mergeCell ref="B221:J221"/>
    <mergeCell ref="D229:E229"/>
    <mergeCell ref="F229:G229"/>
    <mergeCell ref="D230:E230"/>
    <mergeCell ref="F230:G230"/>
    <mergeCell ref="B217:B219"/>
    <mergeCell ref="C217:C219"/>
    <mergeCell ref="D217:F217"/>
    <mergeCell ref="G217:J217"/>
    <mergeCell ref="D218:D219"/>
    <mergeCell ref="E218:E219"/>
    <mergeCell ref="F218:F219"/>
    <mergeCell ref="G218:H218"/>
    <mergeCell ref="J218:J219"/>
    <mergeCell ref="B195:D195"/>
    <mergeCell ref="B196:C196"/>
    <mergeCell ref="B197:C197"/>
    <mergeCell ref="B198:C198"/>
    <mergeCell ref="A1:I1"/>
    <mergeCell ref="A2:I2"/>
    <mergeCell ref="A3:I3"/>
    <mergeCell ref="B189:H189"/>
    <mergeCell ref="B190:H190"/>
    <mergeCell ref="B191:H191"/>
    <mergeCell ref="B192:H192"/>
    <mergeCell ref="B193:H193"/>
    <mergeCell ref="B206:C206"/>
    <mergeCell ref="B212:C212"/>
    <mergeCell ref="B213:C213"/>
    <mergeCell ref="B214:C214"/>
    <mergeCell ref="B211:C211"/>
  </mergeCells>
  <hyperlinks>
    <hyperlink ref="J1" location="Index!B2" display="Index" xr:uid="{B578D77E-287B-484D-AA9A-689142CC0CD6}"/>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C9977-7DE1-42A6-9B46-878F8620A769}">
  <sheetPr>
    <outlinePr summaryBelow="0" summaryRight="0"/>
  </sheetPr>
  <dimension ref="A1:Q292"/>
  <sheetViews>
    <sheetView showGridLines="0" workbookViewId="0">
      <selection sqref="A1:H1"/>
    </sheetView>
  </sheetViews>
  <sheetFormatPr defaultRowHeight="12.75" x14ac:dyDescent="0.2"/>
  <cols>
    <col min="1" max="1" width="5.85546875" style="36" bestFit="1" customWidth="1"/>
    <col min="2" max="2" width="22" style="36" customWidth="1"/>
    <col min="3" max="3" width="46.7109375" style="36" customWidth="1"/>
    <col min="4" max="4" width="20.5703125" style="36" customWidth="1"/>
    <col min="5" max="5" width="16.28515625" style="36" bestFit="1" customWidth="1"/>
    <col min="6" max="6" width="10.140625" style="36" bestFit="1" customWidth="1"/>
    <col min="7" max="7" width="14" style="36" bestFit="1" customWidth="1"/>
    <col min="8" max="8" width="10.140625" style="36" bestFit="1" customWidth="1"/>
    <col min="9" max="9" width="6.7109375" style="36" customWidth="1"/>
    <col min="10" max="16384" width="9.140625" style="36"/>
  </cols>
  <sheetData>
    <row r="1" spans="1:9" ht="15" x14ac:dyDescent="0.2">
      <c r="A1" s="35" t="s">
        <v>0</v>
      </c>
      <c r="B1" s="35"/>
      <c r="C1" s="35"/>
      <c r="D1" s="35"/>
      <c r="E1" s="35"/>
      <c r="F1" s="35"/>
      <c r="G1" s="35"/>
      <c r="H1" s="35"/>
      <c r="I1" s="7" t="s">
        <v>966</v>
      </c>
    </row>
    <row r="2" spans="1:9" ht="15" x14ac:dyDescent="0.2">
      <c r="A2" s="96" t="s">
        <v>641</v>
      </c>
      <c r="B2" s="96"/>
      <c r="C2" s="96"/>
      <c r="D2" s="96"/>
      <c r="E2" s="96"/>
      <c r="F2" s="96"/>
      <c r="G2" s="96"/>
      <c r="H2" s="96"/>
    </row>
    <row r="3" spans="1:9" ht="15" x14ac:dyDescent="0.2">
      <c r="A3" s="96" t="s">
        <v>979</v>
      </c>
      <c r="B3" s="96"/>
      <c r="C3" s="96"/>
      <c r="D3" s="96"/>
      <c r="E3" s="96"/>
      <c r="F3" s="96"/>
      <c r="G3" s="96"/>
      <c r="H3" s="96"/>
    </row>
    <row r="4" spans="1:9" s="39" customFormat="1" ht="30" x14ac:dyDescent="0.2">
      <c r="A4" s="37" t="s">
        <v>3</v>
      </c>
      <c r="B4" s="37" t="s">
        <v>4</v>
      </c>
      <c r="C4" s="37" t="s">
        <v>5</v>
      </c>
      <c r="D4" s="37" t="s">
        <v>6</v>
      </c>
      <c r="E4" s="37" t="s">
        <v>7</v>
      </c>
      <c r="F4" s="37" t="s">
        <v>8</v>
      </c>
      <c r="G4" s="37" t="s">
        <v>9</v>
      </c>
      <c r="H4" s="38" t="s">
        <v>965</v>
      </c>
    </row>
    <row r="5" spans="1:9" x14ac:dyDescent="0.2">
      <c r="A5" s="40"/>
      <c r="B5" s="40"/>
      <c r="C5" s="41" t="s">
        <v>10</v>
      </c>
      <c r="D5" s="40"/>
      <c r="E5" s="40"/>
      <c r="F5" s="40"/>
      <c r="G5" s="40"/>
      <c r="H5" s="42" t="s">
        <v>134</v>
      </c>
    </row>
    <row r="6" spans="1:9" x14ac:dyDescent="0.2">
      <c r="A6" s="43"/>
      <c r="B6" s="44"/>
      <c r="C6" s="44" t="s">
        <v>11</v>
      </c>
      <c r="D6" s="44"/>
      <c r="E6" s="45"/>
      <c r="F6" s="46"/>
      <c r="G6" s="47"/>
      <c r="H6" s="42" t="s">
        <v>134</v>
      </c>
    </row>
    <row r="7" spans="1:9" x14ac:dyDescent="0.2">
      <c r="A7" s="48">
        <v>1</v>
      </c>
      <c r="B7" s="49" t="s">
        <v>476</v>
      </c>
      <c r="C7" s="49" t="s">
        <v>477</v>
      </c>
      <c r="D7" s="49" t="s">
        <v>179</v>
      </c>
      <c r="E7" s="50">
        <v>318000</v>
      </c>
      <c r="F7" s="51">
        <v>2548.9290000000001</v>
      </c>
      <c r="G7" s="52">
        <v>6.1863040000000001E-2</v>
      </c>
      <c r="H7" s="42" t="s">
        <v>134</v>
      </c>
    </row>
    <row r="8" spans="1:9" x14ac:dyDescent="0.2">
      <c r="A8" s="48">
        <v>2</v>
      </c>
      <c r="B8" s="49" t="s">
        <v>18</v>
      </c>
      <c r="C8" s="49" t="s">
        <v>19</v>
      </c>
      <c r="D8" s="49" t="s">
        <v>20</v>
      </c>
      <c r="E8" s="50">
        <v>186500</v>
      </c>
      <c r="F8" s="51">
        <v>2506.3735000000001</v>
      </c>
      <c r="G8" s="52">
        <v>6.0830210000000003E-2</v>
      </c>
      <c r="H8" s="42" t="s">
        <v>134</v>
      </c>
    </row>
    <row r="9" spans="1:9" x14ac:dyDescent="0.2">
      <c r="A9" s="48">
        <v>3</v>
      </c>
      <c r="B9" s="49" t="s">
        <v>320</v>
      </c>
      <c r="C9" s="49" t="s">
        <v>321</v>
      </c>
      <c r="D9" s="49" t="s">
        <v>34</v>
      </c>
      <c r="E9" s="50">
        <v>305250</v>
      </c>
      <c r="F9" s="51">
        <v>2233.0563750000001</v>
      </c>
      <c r="G9" s="52">
        <v>5.419674E-2</v>
      </c>
      <c r="H9" s="42" t="s">
        <v>134</v>
      </c>
    </row>
    <row r="10" spans="1:9" x14ac:dyDescent="0.2">
      <c r="A10" s="48">
        <v>4</v>
      </c>
      <c r="B10" s="49" t="s">
        <v>38</v>
      </c>
      <c r="C10" s="49" t="s">
        <v>39</v>
      </c>
      <c r="D10" s="49" t="s">
        <v>34</v>
      </c>
      <c r="E10" s="50">
        <v>175000</v>
      </c>
      <c r="F10" s="51">
        <v>2110.3249999999998</v>
      </c>
      <c r="G10" s="52">
        <v>5.1218029999999998E-2</v>
      </c>
      <c r="H10" s="42" t="s">
        <v>134</v>
      </c>
    </row>
    <row r="11" spans="1:9" x14ac:dyDescent="0.2">
      <c r="A11" s="48">
        <v>5</v>
      </c>
      <c r="B11" s="49" t="s">
        <v>32</v>
      </c>
      <c r="C11" s="49" t="s">
        <v>33</v>
      </c>
      <c r="D11" s="49" t="s">
        <v>34</v>
      </c>
      <c r="E11" s="50">
        <v>180750</v>
      </c>
      <c r="F11" s="51">
        <v>1770.2655</v>
      </c>
      <c r="G11" s="52">
        <v>4.2964710000000003E-2</v>
      </c>
      <c r="H11" s="42" t="s">
        <v>134</v>
      </c>
    </row>
    <row r="12" spans="1:9" x14ac:dyDescent="0.2">
      <c r="A12" s="48">
        <v>6</v>
      </c>
      <c r="B12" s="49" t="s">
        <v>642</v>
      </c>
      <c r="C12" s="49" t="s">
        <v>643</v>
      </c>
      <c r="D12" s="49" t="s">
        <v>179</v>
      </c>
      <c r="E12" s="50">
        <v>445200</v>
      </c>
      <c r="F12" s="51">
        <v>1358.3052</v>
      </c>
      <c r="G12" s="52">
        <v>3.2966349999999998E-2</v>
      </c>
      <c r="H12" s="42" t="s">
        <v>134</v>
      </c>
    </row>
    <row r="13" spans="1:9" x14ac:dyDescent="0.2">
      <c r="A13" s="48">
        <v>7</v>
      </c>
      <c r="B13" s="49" t="s">
        <v>331</v>
      </c>
      <c r="C13" s="49" t="s">
        <v>332</v>
      </c>
      <c r="D13" s="49" t="s">
        <v>34</v>
      </c>
      <c r="E13" s="50">
        <v>108125</v>
      </c>
      <c r="F13" s="51">
        <v>1255.6556250000001</v>
      </c>
      <c r="G13" s="52">
        <v>3.0475019999999998E-2</v>
      </c>
      <c r="H13" s="42" t="s">
        <v>134</v>
      </c>
    </row>
    <row r="14" spans="1:9" ht="38.25" x14ac:dyDescent="0.2">
      <c r="A14" s="48">
        <v>8</v>
      </c>
      <c r="B14" s="49" t="s">
        <v>644</v>
      </c>
      <c r="C14" s="49" t="s">
        <v>645</v>
      </c>
      <c r="D14" s="49" t="s">
        <v>343</v>
      </c>
      <c r="E14" s="50">
        <v>725000</v>
      </c>
      <c r="F14" s="51">
        <v>1117.4425000000001</v>
      </c>
      <c r="G14" s="52">
        <v>2.7120559999999998E-2</v>
      </c>
      <c r="H14" s="42" t="s">
        <v>134</v>
      </c>
    </row>
    <row r="15" spans="1:9" x14ac:dyDescent="0.2">
      <c r="A15" s="48">
        <v>9</v>
      </c>
      <c r="B15" s="49" t="s">
        <v>225</v>
      </c>
      <c r="C15" s="49" t="s">
        <v>226</v>
      </c>
      <c r="D15" s="49" t="s">
        <v>227</v>
      </c>
      <c r="E15" s="50">
        <v>29400</v>
      </c>
      <c r="F15" s="51">
        <v>988.95719999999994</v>
      </c>
      <c r="G15" s="52">
        <v>2.4002200000000001E-2</v>
      </c>
      <c r="H15" s="42" t="s">
        <v>134</v>
      </c>
    </row>
    <row r="16" spans="1:9" x14ac:dyDescent="0.2">
      <c r="A16" s="48">
        <v>10</v>
      </c>
      <c r="B16" s="49" t="s">
        <v>646</v>
      </c>
      <c r="C16" s="49" t="s">
        <v>647</v>
      </c>
      <c r="D16" s="49" t="s">
        <v>484</v>
      </c>
      <c r="E16" s="50">
        <v>337600</v>
      </c>
      <c r="F16" s="51">
        <v>971.27520000000004</v>
      </c>
      <c r="G16" s="52">
        <v>2.3573050000000002E-2</v>
      </c>
      <c r="H16" s="42" t="s">
        <v>134</v>
      </c>
    </row>
    <row r="17" spans="1:8" x14ac:dyDescent="0.2">
      <c r="A17" s="48">
        <v>11</v>
      </c>
      <c r="B17" s="49" t="s">
        <v>328</v>
      </c>
      <c r="C17" s="49" t="s">
        <v>329</v>
      </c>
      <c r="D17" s="49" t="s">
        <v>330</v>
      </c>
      <c r="E17" s="50">
        <v>240000</v>
      </c>
      <c r="F17" s="51">
        <v>926.64</v>
      </c>
      <c r="G17" s="52">
        <v>2.2489749999999999E-2</v>
      </c>
      <c r="H17" s="42" t="s">
        <v>134</v>
      </c>
    </row>
    <row r="18" spans="1:8" ht="25.5" x14ac:dyDescent="0.2">
      <c r="A18" s="48">
        <v>12</v>
      </c>
      <c r="B18" s="49" t="s">
        <v>190</v>
      </c>
      <c r="C18" s="49" t="s">
        <v>191</v>
      </c>
      <c r="D18" s="49" t="s">
        <v>192</v>
      </c>
      <c r="E18" s="50">
        <v>104400</v>
      </c>
      <c r="F18" s="51">
        <v>768.33180000000004</v>
      </c>
      <c r="G18" s="52">
        <v>1.8647569999999999E-2</v>
      </c>
      <c r="H18" s="42" t="s">
        <v>134</v>
      </c>
    </row>
    <row r="19" spans="1:8" x14ac:dyDescent="0.2">
      <c r="A19" s="48">
        <v>13</v>
      </c>
      <c r="B19" s="49" t="s">
        <v>335</v>
      </c>
      <c r="C19" s="49" t="s">
        <v>336</v>
      </c>
      <c r="D19" s="49" t="s">
        <v>34</v>
      </c>
      <c r="E19" s="50">
        <v>214000</v>
      </c>
      <c r="F19" s="51">
        <v>756.27599999999995</v>
      </c>
      <c r="G19" s="52">
        <v>1.835498E-2</v>
      </c>
      <c r="H19" s="42" t="s">
        <v>134</v>
      </c>
    </row>
    <row r="20" spans="1:8" x14ac:dyDescent="0.2">
      <c r="A20" s="48">
        <v>14</v>
      </c>
      <c r="B20" s="49" t="s">
        <v>648</v>
      </c>
      <c r="C20" s="49" t="s">
        <v>649</v>
      </c>
      <c r="D20" s="49" t="s">
        <v>330</v>
      </c>
      <c r="E20" s="50">
        <v>81200</v>
      </c>
      <c r="F20" s="51">
        <v>718.17340000000002</v>
      </c>
      <c r="G20" s="52">
        <v>1.743022E-2</v>
      </c>
      <c r="H20" s="42" t="s">
        <v>134</v>
      </c>
    </row>
    <row r="21" spans="1:8" x14ac:dyDescent="0.2">
      <c r="A21" s="48">
        <v>15</v>
      </c>
      <c r="B21" s="49" t="s">
        <v>15</v>
      </c>
      <c r="C21" s="49" t="s">
        <v>16</v>
      </c>
      <c r="D21" s="49" t="s">
        <v>17</v>
      </c>
      <c r="E21" s="50">
        <v>19775</v>
      </c>
      <c r="F21" s="51">
        <v>692.93577500000004</v>
      </c>
      <c r="G21" s="52">
        <v>1.6817700000000001E-2</v>
      </c>
      <c r="H21" s="42" t="s">
        <v>134</v>
      </c>
    </row>
    <row r="22" spans="1:8" x14ac:dyDescent="0.2">
      <c r="A22" s="48">
        <v>16</v>
      </c>
      <c r="B22" s="49" t="s">
        <v>30</v>
      </c>
      <c r="C22" s="49" t="s">
        <v>31</v>
      </c>
      <c r="D22" s="49" t="s">
        <v>23</v>
      </c>
      <c r="E22" s="50">
        <v>214700</v>
      </c>
      <c r="F22" s="51">
        <v>635.72670000000005</v>
      </c>
      <c r="G22" s="52">
        <v>1.542922E-2</v>
      </c>
      <c r="H22" s="42" t="s">
        <v>134</v>
      </c>
    </row>
    <row r="23" spans="1:8" x14ac:dyDescent="0.2">
      <c r="A23" s="48">
        <v>17</v>
      </c>
      <c r="B23" s="49" t="s">
        <v>272</v>
      </c>
      <c r="C23" s="49" t="s">
        <v>273</v>
      </c>
      <c r="D23" s="49" t="s">
        <v>23</v>
      </c>
      <c r="E23" s="50">
        <v>723200</v>
      </c>
      <c r="F23" s="51">
        <v>533.14304000000004</v>
      </c>
      <c r="G23" s="52">
        <v>1.293949E-2</v>
      </c>
      <c r="H23" s="42" t="s">
        <v>134</v>
      </c>
    </row>
    <row r="24" spans="1:8" ht="25.5" x14ac:dyDescent="0.2">
      <c r="A24" s="48">
        <v>18</v>
      </c>
      <c r="B24" s="49" t="s">
        <v>113</v>
      </c>
      <c r="C24" s="49" t="s">
        <v>114</v>
      </c>
      <c r="D24" s="49" t="s">
        <v>26</v>
      </c>
      <c r="E24" s="50">
        <v>115500</v>
      </c>
      <c r="F24" s="51">
        <v>463.44375000000002</v>
      </c>
      <c r="G24" s="52">
        <v>1.124788E-2</v>
      </c>
      <c r="H24" s="42" t="s">
        <v>134</v>
      </c>
    </row>
    <row r="25" spans="1:8" x14ac:dyDescent="0.2">
      <c r="A25" s="48">
        <v>19</v>
      </c>
      <c r="B25" s="49" t="s">
        <v>237</v>
      </c>
      <c r="C25" s="49" t="s">
        <v>238</v>
      </c>
      <c r="D25" s="49" t="s">
        <v>239</v>
      </c>
      <c r="E25" s="50">
        <v>30400</v>
      </c>
      <c r="F25" s="51">
        <v>453.1728</v>
      </c>
      <c r="G25" s="52">
        <v>1.0998600000000001E-2</v>
      </c>
      <c r="H25" s="42" t="s">
        <v>134</v>
      </c>
    </row>
    <row r="26" spans="1:8" x14ac:dyDescent="0.2">
      <c r="A26" s="48">
        <v>20</v>
      </c>
      <c r="B26" s="49" t="s">
        <v>12</v>
      </c>
      <c r="C26" s="49" t="s">
        <v>13</v>
      </c>
      <c r="D26" s="49" t="s">
        <v>14</v>
      </c>
      <c r="E26" s="50">
        <v>23750</v>
      </c>
      <c r="F26" s="51">
        <v>423.32</v>
      </c>
      <c r="G26" s="52">
        <v>1.027407E-2</v>
      </c>
      <c r="H26" s="42" t="s">
        <v>134</v>
      </c>
    </row>
    <row r="27" spans="1:8" x14ac:dyDescent="0.2">
      <c r="A27" s="48">
        <v>21</v>
      </c>
      <c r="B27" s="49" t="s">
        <v>322</v>
      </c>
      <c r="C27" s="49" t="s">
        <v>323</v>
      </c>
      <c r="D27" s="49" t="s">
        <v>285</v>
      </c>
      <c r="E27" s="50">
        <v>157625</v>
      </c>
      <c r="F27" s="51">
        <v>360.92972500000002</v>
      </c>
      <c r="G27" s="52">
        <v>8.7598399999999996E-3</v>
      </c>
      <c r="H27" s="42" t="s">
        <v>134</v>
      </c>
    </row>
    <row r="28" spans="1:8" x14ac:dyDescent="0.2">
      <c r="A28" s="48">
        <v>22</v>
      </c>
      <c r="B28" s="49" t="s">
        <v>101</v>
      </c>
      <c r="C28" s="49" t="s">
        <v>102</v>
      </c>
      <c r="D28" s="49" t="s">
        <v>103</v>
      </c>
      <c r="E28" s="50">
        <v>252000</v>
      </c>
      <c r="F28" s="51">
        <v>347.0292</v>
      </c>
      <c r="G28" s="52">
        <v>8.4224699999999996E-3</v>
      </c>
      <c r="H28" s="42" t="s">
        <v>134</v>
      </c>
    </row>
    <row r="29" spans="1:8" x14ac:dyDescent="0.2">
      <c r="A29" s="48">
        <v>23</v>
      </c>
      <c r="B29" s="49" t="s">
        <v>650</v>
      </c>
      <c r="C29" s="49" t="s">
        <v>651</v>
      </c>
      <c r="D29" s="49" t="s">
        <v>187</v>
      </c>
      <c r="E29" s="50">
        <v>300000</v>
      </c>
      <c r="F29" s="51">
        <v>344.25</v>
      </c>
      <c r="G29" s="52">
        <v>8.3550199999999995E-3</v>
      </c>
      <c r="H29" s="42" t="s">
        <v>134</v>
      </c>
    </row>
    <row r="30" spans="1:8" x14ac:dyDescent="0.2">
      <c r="A30" s="48">
        <v>24</v>
      </c>
      <c r="B30" s="49" t="s">
        <v>509</v>
      </c>
      <c r="C30" s="49" t="s">
        <v>510</v>
      </c>
      <c r="D30" s="49" t="s">
        <v>220</v>
      </c>
      <c r="E30" s="50">
        <v>58000</v>
      </c>
      <c r="F30" s="51">
        <v>331.15100000000001</v>
      </c>
      <c r="G30" s="52">
        <v>8.0371000000000001E-3</v>
      </c>
      <c r="H30" s="42" t="s">
        <v>134</v>
      </c>
    </row>
    <row r="31" spans="1:8" x14ac:dyDescent="0.2">
      <c r="A31" s="48">
        <v>25</v>
      </c>
      <c r="B31" s="49" t="s">
        <v>337</v>
      </c>
      <c r="C31" s="49" t="s">
        <v>338</v>
      </c>
      <c r="D31" s="49" t="s">
        <v>34</v>
      </c>
      <c r="E31" s="50">
        <v>102375</v>
      </c>
      <c r="F31" s="51">
        <v>253.48050000000001</v>
      </c>
      <c r="G31" s="52">
        <v>6.1520300000000002E-3</v>
      </c>
      <c r="H31" s="42" t="s">
        <v>134</v>
      </c>
    </row>
    <row r="32" spans="1:8" x14ac:dyDescent="0.2">
      <c r="A32" s="48">
        <v>26</v>
      </c>
      <c r="B32" s="49" t="s">
        <v>339</v>
      </c>
      <c r="C32" s="49" t="s">
        <v>340</v>
      </c>
      <c r="D32" s="49" t="s">
        <v>227</v>
      </c>
      <c r="E32" s="50">
        <v>6800</v>
      </c>
      <c r="F32" s="51">
        <v>200.9196</v>
      </c>
      <c r="G32" s="52">
        <v>4.8763599999999997E-3</v>
      </c>
      <c r="H32" s="42" t="s">
        <v>134</v>
      </c>
    </row>
    <row r="33" spans="1:8" x14ac:dyDescent="0.2">
      <c r="A33" s="48">
        <v>27</v>
      </c>
      <c r="B33" s="49" t="s">
        <v>501</v>
      </c>
      <c r="C33" s="49" t="s">
        <v>502</v>
      </c>
      <c r="D33" s="49" t="s">
        <v>285</v>
      </c>
      <c r="E33" s="50">
        <v>6000</v>
      </c>
      <c r="F33" s="51">
        <v>197.74799999999999</v>
      </c>
      <c r="G33" s="52">
        <v>4.7993899999999997E-3</v>
      </c>
      <c r="H33" s="42" t="s">
        <v>134</v>
      </c>
    </row>
    <row r="34" spans="1:8" ht="25.5" x14ac:dyDescent="0.2">
      <c r="A34" s="48">
        <v>28</v>
      </c>
      <c r="B34" s="49" t="s">
        <v>652</v>
      </c>
      <c r="C34" s="49" t="s">
        <v>653</v>
      </c>
      <c r="D34" s="49" t="s">
        <v>195</v>
      </c>
      <c r="E34" s="50">
        <v>15750</v>
      </c>
      <c r="F34" s="51">
        <v>192.8115</v>
      </c>
      <c r="G34" s="52">
        <v>4.67958E-3</v>
      </c>
      <c r="H34" s="42" t="s">
        <v>134</v>
      </c>
    </row>
    <row r="35" spans="1:8" x14ac:dyDescent="0.2">
      <c r="A35" s="48">
        <v>29</v>
      </c>
      <c r="B35" s="49" t="s">
        <v>654</v>
      </c>
      <c r="C35" s="49" t="s">
        <v>655</v>
      </c>
      <c r="D35" s="49" t="s">
        <v>61</v>
      </c>
      <c r="E35" s="50">
        <v>15000</v>
      </c>
      <c r="F35" s="51">
        <v>178.59</v>
      </c>
      <c r="G35" s="52">
        <v>4.3344200000000003E-3</v>
      </c>
      <c r="H35" s="42" t="s">
        <v>134</v>
      </c>
    </row>
    <row r="36" spans="1:8" ht="25.5" x14ac:dyDescent="0.2">
      <c r="A36" s="48">
        <v>30</v>
      </c>
      <c r="B36" s="49" t="s">
        <v>485</v>
      </c>
      <c r="C36" s="49" t="s">
        <v>486</v>
      </c>
      <c r="D36" s="49" t="s">
        <v>192</v>
      </c>
      <c r="E36" s="50">
        <v>17050</v>
      </c>
      <c r="F36" s="51">
        <v>173.02340000000001</v>
      </c>
      <c r="G36" s="52">
        <v>4.1993100000000004E-3</v>
      </c>
      <c r="H36" s="42" t="s">
        <v>134</v>
      </c>
    </row>
    <row r="37" spans="1:8" x14ac:dyDescent="0.2">
      <c r="A37" s="48">
        <v>31</v>
      </c>
      <c r="B37" s="49" t="s">
        <v>495</v>
      </c>
      <c r="C37" s="49" t="s">
        <v>496</v>
      </c>
      <c r="D37" s="49" t="s">
        <v>227</v>
      </c>
      <c r="E37" s="50">
        <v>1400</v>
      </c>
      <c r="F37" s="51">
        <v>172.28399999999999</v>
      </c>
      <c r="G37" s="52">
        <v>4.1813700000000002E-3</v>
      </c>
      <c r="H37" s="42" t="s">
        <v>134</v>
      </c>
    </row>
    <row r="38" spans="1:8" x14ac:dyDescent="0.2">
      <c r="A38" s="48">
        <v>32</v>
      </c>
      <c r="B38" s="49" t="s">
        <v>656</v>
      </c>
      <c r="C38" s="49" t="s">
        <v>657</v>
      </c>
      <c r="D38" s="49" t="s">
        <v>418</v>
      </c>
      <c r="E38" s="50">
        <v>3125</v>
      </c>
      <c r="F38" s="51">
        <v>169.46875</v>
      </c>
      <c r="G38" s="52">
        <v>4.1130400000000001E-3</v>
      </c>
      <c r="H38" s="42" t="s">
        <v>134</v>
      </c>
    </row>
    <row r="39" spans="1:8" x14ac:dyDescent="0.2">
      <c r="A39" s="48">
        <v>33</v>
      </c>
      <c r="B39" s="49" t="s">
        <v>252</v>
      </c>
      <c r="C39" s="49" t="s">
        <v>253</v>
      </c>
      <c r="D39" s="49" t="s">
        <v>254</v>
      </c>
      <c r="E39" s="50">
        <v>4500</v>
      </c>
      <c r="F39" s="51">
        <v>80.491500000000002</v>
      </c>
      <c r="G39" s="52">
        <v>1.9535500000000001E-3</v>
      </c>
      <c r="H39" s="42" t="s">
        <v>134</v>
      </c>
    </row>
    <row r="40" spans="1:8" x14ac:dyDescent="0.2">
      <c r="A40" s="53"/>
      <c r="B40" s="53"/>
      <c r="C40" s="54" t="s">
        <v>133</v>
      </c>
      <c r="D40" s="53"/>
      <c r="E40" s="53" t="s">
        <v>134</v>
      </c>
      <c r="F40" s="55">
        <v>26233.92554</v>
      </c>
      <c r="G40" s="56">
        <v>0.63670287000000003</v>
      </c>
      <c r="H40" s="42" t="s">
        <v>134</v>
      </c>
    </row>
    <row r="41" spans="1:8" x14ac:dyDescent="0.2">
      <c r="A41" s="53"/>
      <c r="B41" s="53"/>
      <c r="C41" s="57"/>
      <c r="D41" s="53"/>
      <c r="E41" s="53"/>
      <c r="F41" s="58"/>
      <c r="G41" s="58"/>
      <c r="H41" s="42" t="s">
        <v>134</v>
      </c>
    </row>
    <row r="42" spans="1:8" x14ac:dyDescent="0.2">
      <c r="A42" s="53"/>
      <c r="B42" s="53"/>
      <c r="C42" s="54" t="s">
        <v>135</v>
      </c>
      <c r="D42" s="53"/>
      <c r="E42" s="53"/>
      <c r="F42" s="53"/>
      <c r="G42" s="53"/>
      <c r="H42" s="42" t="s">
        <v>134</v>
      </c>
    </row>
    <row r="43" spans="1:8" x14ac:dyDescent="0.2">
      <c r="A43" s="53"/>
      <c r="B43" s="53"/>
      <c r="C43" s="54" t="s">
        <v>133</v>
      </c>
      <c r="D43" s="53"/>
      <c r="E43" s="53" t="s">
        <v>134</v>
      </c>
      <c r="F43" s="59" t="s">
        <v>136</v>
      </c>
      <c r="G43" s="56">
        <v>0</v>
      </c>
      <c r="H43" s="42" t="s">
        <v>134</v>
      </c>
    </row>
    <row r="44" spans="1:8" x14ac:dyDescent="0.2">
      <c r="A44" s="53"/>
      <c r="B44" s="53"/>
      <c r="C44" s="57"/>
      <c r="D44" s="53"/>
      <c r="E44" s="53"/>
      <c r="F44" s="58"/>
      <c r="G44" s="58"/>
      <c r="H44" s="42" t="s">
        <v>134</v>
      </c>
    </row>
    <row r="45" spans="1:8" x14ac:dyDescent="0.2">
      <c r="A45" s="53"/>
      <c r="B45" s="53"/>
      <c r="C45" s="54" t="s">
        <v>137</v>
      </c>
      <c r="D45" s="53"/>
      <c r="E45" s="53"/>
      <c r="F45" s="53"/>
      <c r="G45" s="53"/>
      <c r="H45" s="42" t="s">
        <v>134</v>
      </c>
    </row>
    <row r="46" spans="1:8" x14ac:dyDescent="0.2">
      <c r="A46" s="53"/>
      <c r="B46" s="53"/>
      <c r="C46" s="54" t="s">
        <v>133</v>
      </c>
      <c r="D46" s="53"/>
      <c r="E46" s="53" t="s">
        <v>134</v>
      </c>
      <c r="F46" s="59" t="s">
        <v>136</v>
      </c>
      <c r="G46" s="56">
        <v>0</v>
      </c>
      <c r="H46" s="42" t="s">
        <v>134</v>
      </c>
    </row>
    <row r="47" spans="1:8" x14ac:dyDescent="0.2">
      <c r="A47" s="53"/>
      <c r="B47" s="53"/>
      <c r="C47" s="57"/>
      <c r="D47" s="53"/>
      <c r="E47" s="53"/>
      <c r="F47" s="58"/>
      <c r="G47" s="58"/>
      <c r="H47" s="42" t="s">
        <v>134</v>
      </c>
    </row>
    <row r="48" spans="1:8" x14ac:dyDescent="0.2">
      <c r="A48" s="53"/>
      <c r="B48" s="53"/>
      <c r="C48" s="54" t="s">
        <v>138</v>
      </c>
      <c r="D48" s="53"/>
      <c r="E48" s="53"/>
      <c r="F48" s="53"/>
      <c r="G48" s="53"/>
      <c r="H48" s="42" t="s">
        <v>134</v>
      </c>
    </row>
    <row r="49" spans="1:8" x14ac:dyDescent="0.2">
      <c r="A49" s="53"/>
      <c r="B49" s="53"/>
      <c r="C49" s="54" t="s">
        <v>133</v>
      </c>
      <c r="D49" s="53"/>
      <c r="E49" s="53" t="s">
        <v>134</v>
      </c>
      <c r="F49" s="59" t="s">
        <v>136</v>
      </c>
      <c r="G49" s="56">
        <v>0</v>
      </c>
      <c r="H49" s="42" t="s">
        <v>134</v>
      </c>
    </row>
    <row r="50" spans="1:8" x14ac:dyDescent="0.2">
      <c r="A50" s="53"/>
      <c r="B50" s="53"/>
      <c r="C50" s="57"/>
      <c r="D50" s="53"/>
      <c r="E50" s="53"/>
      <c r="F50" s="58"/>
      <c r="G50" s="58"/>
      <c r="H50" s="42" t="s">
        <v>134</v>
      </c>
    </row>
    <row r="51" spans="1:8" x14ac:dyDescent="0.2">
      <c r="A51" s="53"/>
      <c r="B51" s="53"/>
      <c r="C51" s="54" t="s">
        <v>139</v>
      </c>
      <c r="D51" s="53"/>
      <c r="E51" s="53"/>
      <c r="F51" s="58"/>
      <c r="G51" s="58"/>
      <c r="H51" s="42" t="s">
        <v>134</v>
      </c>
    </row>
    <row r="52" spans="1:8" x14ac:dyDescent="0.2">
      <c r="A52" s="53"/>
      <c r="B52" s="53"/>
      <c r="C52" s="54" t="s">
        <v>133</v>
      </c>
      <c r="D52" s="53"/>
      <c r="E52" s="53" t="s">
        <v>134</v>
      </c>
      <c r="F52" s="59" t="s">
        <v>136</v>
      </c>
      <c r="G52" s="56">
        <v>0</v>
      </c>
      <c r="H52" s="42" t="s">
        <v>134</v>
      </c>
    </row>
    <row r="53" spans="1:8" x14ac:dyDescent="0.2">
      <c r="A53" s="53"/>
      <c r="B53" s="53"/>
      <c r="C53" s="57"/>
      <c r="D53" s="53"/>
      <c r="E53" s="53"/>
      <c r="F53" s="58"/>
      <c r="G53" s="58"/>
      <c r="H53" s="42" t="s">
        <v>134</v>
      </c>
    </row>
    <row r="54" spans="1:8" x14ac:dyDescent="0.2">
      <c r="A54" s="53"/>
      <c r="B54" s="53"/>
      <c r="C54" s="54" t="s">
        <v>140</v>
      </c>
      <c r="D54" s="53"/>
      <c r="E54" s="53"/>
      <c r="F54" s="58"/>
      <c r="G54" s="58"/>
      <c r="H54" s="42" t="s">
        <v>134</v>
      </c>
    </row>
    <row r="55" spans="1:8" x14ac:dyDescent="0.2">
      <c r="A55" s="48">
        <v>1</v>
      </c>
      <c r="B55" s="49"/>
      <c r="C55" s="49" t="s">
        <v>1050</v>
      </c>
      <c r="D55" s="49" t="s">
        <v>658</v>
      </c>
      <c r="E55" s="50">
        <v>-4500</v>
      </c>
      <c r="F55" s="51">
        <v>-80.914500000000004</v>
      </c>
      <c r="G55" s="52">
        <f>F55/$F$146</f>
        <v>-1.9638117972211036E-3</v>
      </c>
      <c r="H55" s="42" t="s">
        <v>134</v>
      </c>
    </row>
    <row r="56" spans="1:8" x14ac:dyDescent="0.2">
      <c r="A56" s="48">
        <v>2</v>
      </c>
      <c r="B56" s="49"/>
      <c r="C56" s="49" t="s">
        <v>1051</v>
      </c>
      <c r="D56" s="49" t="s">
        <v>658</v>
      </c>
      <c r="E56" s="50">
        <v>-3125</v>
      </c>
      <c r="F56" s="51">
        <v>-170.3125</v>
      </c>
      <c r="G56" s="52">
        <f t="shared" ref="G56:G89" si="0">F56/$F$146</f>
        <v>-4.1335199094626948E-3</v>
      </c>
      <c r="H56" s="42" t="s">
        <v>134</v>
      </c>
    </row>
    <row r="57" spans="1:8" x14ac:dyDescent="0.2">
      <c r="A57" s="48">
        <v>3</v>
      </c>
      <c r="B57" s="49"/>
      <c r="C57" s="49" t="s">
        <v>1052</v>
      </c>
      <c r="D57" s="49" t="s">
        <v>658</v>
      </c>
      <c r="E57" s="50">
        <v>-1400</v>
      </c>
      <c r="F57" s="51">
        <v>-172.816</v>
      </c>
      <c r="G57" s="52">
        <f t="shared" si="0"/>
        <v>-4.1942803767997354E-3</v>
      </c>
      <c r="H57" s="42" t="s">
        <v>134</v>
      </c>
    </row>
    <row r="58" spans="1:8" x14ac:dyDescent="0.2">
      <c r="A58" s="48">
        <v>4</v>
      </c>
      <c r="B58" s="49"/>
      <c r="C58" s="49" t="s">
        <v>1053</v>
      </c>
      <c r="D58" s="49" t="s">
        <v>658</v>
      </c>
      <c r="E58" s="50">
        <v>-17050</v>
      </c>
      <c r="F58" s="51">
        <v>-173.91</v>
      </c>
      <c r="G58" s="52">
        <f t="shared" si="0"/>
        <v>-4.2208319850548679E-3</v>
      </c>
      <c r="H58" s="42" t="s">
        <v>134</v>
      </c>
    </row>
    <row r="59" spans="1:8" x14ac:dyDescent="0.2">
      <c r="A59" s="48">
        <v>5</v>
      </c>
      <c r="B59" s="49"/>
      <c r="C59" s="49" t="s">
        <v>1054</v>
      </c>
      <c r="D59" s="49" t="s">
        <v>658</v>
      </c>
      <c r="E59" s="50">
        <v>-15000</v>
      </c>
      <c r="F59" s="51">
        <v>-178.69499999999999</v>
      </c>
      <c r="G59" s="52">
        <f t="shared" si="0"/>
        <v>-4.3369649334102671E-3</v>
      </c>
      <c r="H59" s="42" t="s">
        <v>134</v>
      </c>
    </row>
    <row r="60" spans="1:8" x14ac:dyDescent="0.2">
      <c r="A60" s="48">
        <v>6</v>
      </c>
      <c r="B60" s="49"/>
      <c r="C60" s="49" t="s">
        <v>1055</v>
      </c>
      <c r="D60" s="49" t="s">
        <v>658</v>
      </c>
      <c r="E60" s="50">
        <v>-15750</v>
      </c>
      <c r="F60" s="51">
        <v>-193.28399999999999</v>
      </c>
      <c r="G60" s="52">
        <f t="shared" si="0"/>
        <v>-4.6910430072988618E-3</v>
      </c>
      <c r="H60" s="42" t="s">
        <v>134</v>
      </c>
    </row>
    <row r="61" spans="1:8" x14ac:dyDescent="0.2">
      <c r="A61" s="48">
        <v>7</v>
      </c>
      <c r="B61" s="49"/>
      <c r="C61" s="49" t="s">
        <v>1056</v>
      </c>
      <c r="D61" s="49" t="s">
        <v>658</v>
      </c>
      <c r="E61" s="50">
        <v>-6000</v>
      </c>
      <c r="F61" s="51">
        <v>-198.078</v>
      </c>
      <c r="G61" s="52">
        <f t="shared" si="0"/>
        <v>-4.8073943875320459E-3</v>
      </c>
      <c r="H61" s="42" t="s">
        <v>134</v>
      </c>
    </row>
    <row r="62" spans="1:8" x14ac:dyDescent="0.2">
      <c r="A62" s="48">
        <v>8</v>
      </c>
      <c r="B62" s="49"/>
      <c r="C62" s="49" t="s">
        <v>1057</v>
      </c>
      <c r="D62" s="49" t="s">
        <v>658</v>
      </c>
      <c r="E62" s="50">
        <v>-6800</v>
      </c>
      <c r="F62" s="51">
        <v>-201.8716</v>
      </c>
      <c r="G62" s="52">
        <f t="shared" si="0"/>
        <v>-4.8994658510390565E-3</v>
      </c>
      <c r="H62" s="42" t="s">
        <v>134</v>
      </c>
    </row>
    <row r="63" spans="1:8" x14ac:dyDescent="0.2">
      <c r="A63" s="48">
        <v>9</v>
      </c>
      <c r="B63" s="49"/>
      <c r="C63" s="49" t="s">
        <v>1058</v>
      </c>
      <c r="D63" s="49" t="s">
        <v>658</v>
      </c>
      <c r="E63" s="50">
        <v>-102375</v>
      </c>
      <c r="F63" s="51">
        <v>-254.7601875</v>
      </c>
      <c r="G63" s="52">
        <f t="shared" si="0"/>
        <v>-6.1830829044826367E-3</v>
      </c>
      <c r="H63" s="42" t="s">
        <v>134</v>
      </c>
    </row>
    <row r="64" spans="1:8" x14ac:dyDescent="0.2">
      <c r="A64" s="48">
        <v>10</v>
      </c>
      <c r="B64" s="49"/>
      <c r="C64" s="49" t="s">
        <v>1059</v>
      </c>
      <c r="D64" s="49" t="s">
        <v>658</v>
      </c>
      <c r="E64" s="50">
        <v>-58000</v>
      </c>
      <c r="F64" s="51">
        <v>-332.83300000000003</v>
      </c>
      <c r="G64" s="52">
        <f t="shared" si="0"/>
        <v>-8.077926353181341E-3</v>
      </c>
      <c r="H64" s="42" t="s">
        <v>134</v>
      </c>
    </row>
    <row r="65" spans="1:8" x14ac:dyDescent="0.2">
      <c r="A65" s="48">
        <v>11</v>
      </c>
      <c r="B65" s="49"/>
      <c r="C65" s="49" t="s">
        <v>1060</v>
      </c>
      <c r="D65" s="49" t="s">
        <v>658</v>
      </c>
      <c r="E65" s="50">
        <v>-300000</v>
      </c>
      <c r="F65" s="51">
        <v>-345.78</v>
      </c>
      <c r="G65" s="52">
        <f t="shared" si="0"/>
        <v>-8.3921527444785933E-3</v>
      </c>
      <c r="H65" s="42" t="s">
        <v>134</v>
      </c>
    </row>
    <row r="66" spans="1:8" x14ac:dyDescent="0.2">
      <c r="A66" s="48">
        <v>12</v>
      </c>
      <c r="B66" s="49"/>
      <c r="C66" s="49" t="s">
        <v>1061</v>
      </c>
      <c r="D66" s="49" t="s">
        <v>658</v>
      </c>
      <c r="E66" s="50">
        <v>-252000</v>
      </c>
      <c r="F66" s="51">
        <v>-348.1884</v>
      </c>
      <c r="G66" s="52">
        <f t="shared" si="0"/>
        <v>-8.4506051149737128E-3</v>
      </c>
      <c r="H66" s="42" t="s">
        <v>134</v>
      </c>
    </row>
    <row r="67" spans="1:8" x14ac:dyDescent="0.2">
      <c r="A67" s="48">
        <v>13</v>
      </c>
      <c r="B67" s="49"/>
      <c r="C67" s="49" t="s">
        <v>1062</v>
      </c>
      <c r="D67" s="49" t="s">
        <v>658</v>
      </c>
      <c r="E67" s="50">
        <v>-157625</v>
      </c>
      <c r="F67" s="51">
        <v>-361.97005000000001</v>
      </c>
      <c r="G67" s="52">
        <f t="shared" si="0"/>
        <v>-8.7850886359146108E-3</v>
      </c>
      <c r="H67" s="42" t="s">
        <v>134</v>
      </c>
    </row>
    <row r="68" spans="1:8" x14ac:dyDescent="0.2">
      <c r="A68" s="48">
        <v>14</v>
      </c>
      <c r="B68" s="49"/>
      <c r="C68" s="49" t="s">
        <v>1063</v>
      </c>
      <c r="D68" s="49" t="s">
        <v>658</v>
      </c>
      <c r="E68" s="50">
        <v>-23750</v>
      </c>
      <c r="F68" s="51">
        <v>-425.24374999999998</v>
      </c>
      <c r="G68" s="52">
        <f t="shared" si="0"/>
        <v>-1.0320754536511276E-2</v>
      </c>
      <c r="H68" s="42" t="s">
        <v>134</v>
      </c>
    </row>
    <row r="69" spans="1:8" ht="25.5" x14ac:dyDescent="0.2">
      <c r="A69" s="48">
        <v>15</v>
      </c>
      <c r="B69" s="49"/>
      <c r="C69" s="49" t="s">
        <v>1064</v>
      </c>
      <c r="D69" s="49" t="s">
        <v>658</v>
      </c>
      <c r="E69" s="50">
        <v>-30400</v>
      </c>
      <c r="F69" s="51">
        <v>-455.08800000000002</v>
      </c>
      <c r="G69" s="52">
        <f t="shared" si="0"/>
        <v>-1.1045080710796676E-2</v>
      </c>
      <c r="H69" s="42" t="s">
        <v>134</v>
      </c>
    </row>
    <row r="70" spans="1:8" x14ac:dyDescent="0.2">
      <c r="A70" s="48">
        <v>16</v>
      </c>
      <c r="B70" s="49"/>
      <c r="C70" s="49" t="s">
        <v>1065</v>
      </c>
      <c r="D70" s="49" t="s">
        <v>658</v>
      </c>
      <c r="E70" s="50">
        <v>-115500</v>
      </c>
      <c r="F70" s="51">
        <v>-464.88749999999999</v>
      </c>
      <c r="G70" s="52">
        <f t="shared" si="0"/>
        <v>-1.1282916620390977E-2</v>
      </c>
      <c r="H70" s="42" t="s">
        <v>134</v>
      </c>
    </row>
    <row r="71" spans="1:8" x14ac:dyDescent="0.2">
      <c r="A71" s="48">
        <v>17</v>
      </c>
      <c r="B71" s="49"/>
      <c r="C71" s="49" t="s">
        <v>1066</v>
      </c>
      <c r="D71" s="49" t="s">
        <v>658</v>
      </c>
      <c r="E71" s="50">
        <v>-723200</v>
      </c>
      <c r="F71" s="51">
        <v>-533.14304000000004</v>
      </c>
      <c r="G71" s="52">
        <f t="shared" si="0"/>
        <v>-1.2939492817212276E-2</v>
      </c>
      <c r="H71" s="42" t="s">
        <v>134</v>
      </c>
    </row>
    <row r="72" spans="1:8" x14ac:dyDescent="0.2">
      <c r="A72" s="48">
        <v>18</v>
      </c>
      <c r="B72" s="49"/>
      <c r="C72" s="49" t="s">
        <v>1067</v>
      </c>
      <c r="D72" s="49" t="s">
        <v>658</v>
      </c>
      <c r="E72" s="50">
        <v>-214700</v>
      </c>
      <c r="F72" s="51">
        <v>-636.69285000000002</v>
      </c>
      <c r="G72" s="52">
        <f t="shared" si="0"/>
        <v>-1.5452668310825953E-2</v>
      </c>
      <c r="H72" s="42" t="s">
        <v>134</v>
      </c>
    </row>
    <row r="73" spans="1:8" x14ac:dyDescent="0.2">
      <c r="A73" s="48">
        <v>19</v>
      </c>
      <c r="B73" s="49"/>
      <c r="C73" s="49" t="s">
        <v>1068</v>
      </c>
      <c r="D73" s="49" t="s">
        <v>658</v>
      </c>
      <c r="E73" s="50">
        <v>-86900</v>
      </c>
      <c r="F73" s="51">
        <v>-639.49710000000005</v>
      </c>
      <c r="G73" s="52">
        <f t="shared" si="0"/>
        <v>-1.552072804341229E-2</v>
      </c>
      <c r="H73" s="42" t="s">
        <v>134</v>
      </c>
    </row>
    <row r="74" spans="1:8" x14ac:dyDescent="0.2">
      <c r="A74" s="48">
        <v>20</v>
      </c>
      <c r="B74" s="49"/>
      <c r="C74" s="49" t="s">
        <v>1069</v>
      </c>
      <c r="D74" s="49" t="s">
        <v>658</v>
      </c>
      <c r="E74" s="50">
        <v>-19775</v>
      </c>
      <c r="F74" s="51">
        <v>-695.09124999999995</v>
      </c>
      <c r="G74" s="52">
        <f t="shared" si="0"/>
        <v>-1.6870009663226781E-2</v>
      </c>
      <c r="H74" s="42" t="s">
        <v>134</v>
      </c>
    </row>
    <row r="75" spans="1:8" x14ac:dyDescent="0.2">
      <c r="A75" s="48">
        <v>21</v>
      </c>
      <c r="B75" s="49"/>
      <c r="C75" s="49" t="s">
        <v>1070</v>
      </c>
      <c r="D75" s="49" t="s">
        <v>658</v>
      </c>
      <c r="E75" s="50">
        <v>-81200</v>
      </c>
      <c r="F75" s="51">
        <v>-720.97479999999996</v>
      </c>
      <c r="G75" s="52">
        <f t="shared" si="0"/>
        <v>-1.7498208822140971E-2</v>
      </c>
      <c r="H75" s="42" t="s">
        <v>134</v>
      </c>
    </row>
    <row r="76" spans="1:8" x14ac:dyDescent="0.2">
      <c r="A76" s="48">
        <v>22</v>
      </c>
      <c r="B76" s="49"/>
      <c r="C76" s="49" t="s">
        <v>1071</v>
      </c>
      <c r="D76" s="49" t="s">
        <v>658</v>
      </c>
      <c r="E76" s="50">
        <v>-214000</v>
      </c>
      <c r="F76" s="51">
        <v>-758.73699999999997</v>
      </c>
      <c r="G76" s="52">
        <f t="shared" si="0"/>
        <v>-1.8414705294948968E-2</v>
      </c>
      <c r="H76" s="42" t="s">
        <v>134</v>
      </c>
    </row>
    <row r="77" spans="1:8" x14ac:dyDescent="0.2">
      <c r="A77" s="48">
        <v>23</v>
      </c>
      <c r="B77" s="49"/>
      <c r="C77" s="49" t="s">
        <v>1072</v>
      </c>
      <c r="D77" s="49" t="s">
        <v>658</v>
      </c>
      <c r="E77" s="50">
        <v>-104400</v>
      </c>
      <c r="F77" s="51">
        <v>-772.19460000000004</v>
      </c>
      <c r="G77" s="52">
        <f t="shared" si="0"/>
        <v>-1.8741324054779195E-2</v>
      </c>
      <c r="H77" s="42" t="s">
        <v>134</v>
      </c>
    </row>
    <row r="78" spans="1:8" x14ac:dyDescent="0.2">
      <c r="A78" s="48">
        <v>24</v>
      </c>
      <c r="B78" s="49"/>
      <c r="C78" s="49" t="s">
        <v>1073</v>
      </c>
      <c r="D78" s="49" t="s">
        <v>658</v>
      </c>
      <c r="E78" s="50">
        <v>-240000</v>
      </c>
      <c r="F78" s="51">
        <v>-929.04</v>
      </c>
      <c r="G78" s="52">
        <f t="shared" si="0"/>
        <v>-2.2547994637429559E-2</v>
      </c>
      <c r="H78" s="42" t="s">
        <v>134</v>
      </c>
    </row>
    <row r="79" spans="1:8" x14ac:dyDescent="0.2">
      <c r="A79" s="48">
        <v>25</v>
      </c>
      <c r="B79" s="49"/>
      <c r="C79" s="49" t="s">
        <v>1074</v>
      </c>
      <c r="D79" s="49" t="s">
        <v>658</v>
      </c>
      <c r="E79" s="50">
        <v>-337600</v>
      </c>
      <c r="F79" s="51">
        <v>-976.17039999999997</v>
      </c>
      <c r="G79" s="52">
        <f t="shared" si="0"/>
        <v>-2.3691859278844256E-2</v>
      </c>
      <c r="H79" s="42" t="s">
        <v>134</v>
      </c>
    </row>
    <row r="80" spans="1:8" x14ac:dyDescent="0.2">
      <c r="A80" s="48">
        <v>26</v>
      </c>
      <c r="B80" s="49"/>
      <c r="C80" s="49" t="s">
        <v>1075</v>
      </c>
      <c r="D80" s="49" t="s">
        <v>658</v>
      </c>
      <c r="E80" s="50">
        <v>-29400</v>
      </c>
      <c r="F80" s="51">
        <v>-992.54399999999998</v>
      </c>
      <c r="G80" s="52">
        <f t="shared" si="0"/>
        <v>-2.4089249967076641E-2</v>
      </c>
      <c r="H80" s="42" t="s">
        <v>134</v>
      </c>
    </row>
    <row r="81" spans="1:8" x14ac:dyDescent="0.2">
      <c r="A81" s="48">
        <v>27</v>
      </c>
      <c r="B81" s="49"/>
      <c r="C81" s="49" t="s">
        <v>1076</v>
      </c>
      <c r="D81" s="49" t="s">
        <v>658</v>
      </c>
      <c r="E81" s="50">
        <v>-125250</v>
      </c>
      <c r="F81" s="51">
        <v>-1007.63625</v>
      </c>
      <c r="G81" s="52">
        <f t="shared" si="0"/>
        <v>-2.4455542023464685E-2</v>
      </c>
      <c r="H81" s="42" t="s">
        <v>134</v>
      </c>
    </row>
    <row r="82" spans="1:8" x14ac:dyDescent="0.2">
      <c r="A82" s="48">
        <v>28</v>
      </c>
      <c r="B82" s="49"/>
      <c r="C82" s="49" t="s">
        <v>1077</v>
      </c>
      <c r="D82" s="49" t="s">
        <v>658</v>
      </c>
      <c r="E82" s="50">
        <v>-725000</v>
      </c>
      <c r="F82" s="51">
        <v>-1119.0374999999999</v>
      </c>
      <c r="G82" s="52">
        <f t="shared" si="0"/>
        <v>-2.715927360402413E-2</v>
      </c>
      <c r="H82" s="42" t="s">
        <v>134</v>
      </c>
    </row>
    <row r="83" spans="1:8" x14ac:dyDescent="0.2">
      <c r="A83" s="48">
        <v>29</v>
      </c>
      <c r="B83" s="49"/>
      <c r="C83" s="49" t="s">
        <v>1078</v>
      </c>
      <c r="D83" s="49" t="s">
        <v>658</v>
      </c>
      <c r="E83" s="50">
        <v>-108125</v>
      </c>
      <c r="F83" s="51">
        <v>-1262.359375</v>
      </c>
      <c r="G83" s="52">
        <f t="shared" si="0"/>
        <v>-3.0637725413339499E-2</v>
      </c>
      <c r="H83" s="42" t="s">
        <v>134</v>
      </c>
    </row>
    <row r="84" spans="1:8" ht="25.5" x14ac:dyDescent="0.2">
      <c r="A84" s="48">
        <v>30</v>
      </c>
      <c r="B84" s="49"/>
      <c r="C84" s="49" t="s">
        <v>1079</v>
      </c>
      <c r="D84" s="49" t="s">
        <v>658</v>
      </c>
      <c r="E84" s="50">
        <v>-445200</v>
      </c>
      <c r="F84" s="51">
        <v>-1363.6476</v>
      </c>
      <c r="G84" s="52">
        <f t="shared" si="0"/>
        <v>-3.3096011767139936E-2</v>
      </c>
      <c r="H84" s="42" t="s">
        <v>134</v>
      </c>
    </row>
    <row r="85" spans="1:8" x14ac:dyDescent="0.2">
      <c r="A85" s="48">
        <v>31</v>
      </c>
      <c r="B85" s="49"/>
      <c r="C85" s="49" t="s">
        <v>1080</v>
      </c>
      <c r="D85" s="49" t="s">
        <v>658</v>
      </c>
      <c r="E85" s="50">
        <v>-192750</v>
      </c>
      <c r="F85" s="51">
        <v>-1558.672875</v>
      </c>
      <c r="G85" s="52">
        <f t="shared" si="0"/>
        <v>-3.7829315881993147E-2</v>
      </c>
      <c r="H85" s="42" t="s">
        <v>134</v>
      </c>
    </row>
    <row r="86" spans="1:8" x14ac:dyDescent="0.2">
      <c r="A86" s="48">
        <v>32</v>
      </c>
      <c r="B86" s="49"/>
      <c r="C86" s="49" t="s">
        <v>1081</v>
      </c>
      <c r="D86" s="49" t="s">
        <v>658</v>
      </c>
      <c r="E86" s="50">
        <v>-218350</v>
      </c>
      <c r="F86" s="51">
        <v>-1610.5496000000001</v>
      </c>
      <c r="G86" s="52">
        <f t="shared" si="0"/>
        <v>-3.9088374821443984E-2</v>
      </c>
      <c r="H86" s="42" t="s">
        <v>134</v>
      </c>
    </row>
    <row r="87" spans="1:8" x14ac:dyDescent="0.2">
      <c r="A87" s="48">
        <v>33</v>
      </c>
      <c r="B87" s="49"/>
      <c r="C87" s="49" t="s">
        <v>1082</v>
      </c>
      <c r="D87" s="49" t="s">
        <v>658</v>
      </c>
      <c r="E87" s="50">
        <v>-180750</v>
      </c>
      <c r="F87" s="51">
        <v>-1769.0002500000001</v>
      </c>
      <c r="G87" s="52">
        <f t="shared" si="0"/>
        <v>-4.2934005156518074E-2</v>
      </c>
      <c r="H87" s="42" t="s">
        <v>134</v>
      </c>
    </row>
    <row r="88" spans="1:8" x14ac:dyDescent="0.2">
      <c r="A88" s="48">
        <v>34</v>
      </c>
      <c r="B88" s="49"/>
      <c r="C88" s="49" t="s">
        <v>1083</v>
      </c>
      <c r="D88" s="49" t="s">
        <v>658</v>
      </c>
      <c r="E88" s="50">
        <v>-175000</v>
      </c>
      <c r="F88" s="51">
        <v>-2120.65</v>
      </c>
      <c r="G88" s="52">
        <f t="shared" si="0"/>
        <v>-5.1468617958177254E-2</v>
      </c>
      <c r="H88" s="42" t="s">
        <v>134</v>
      </c>
    </row>
    <row r="89" spans="1:8" x14ac:dyDescent="0.2">
      <c r="A89" s="48">
        <v>35</v>
      </c>
      <c r="B89" s="49"/>
      <c r="C89" s="49" t="s">
        <v>1084</v>
      </c>
      <c r="D89" s="49" t="s">
        <v>658</v>
      </c>
      <c r="E89" s="50">
        <v>-186500</v>
      </c>
      <c r="F89" s="51">
        <v>-2516.4445000000001</v>
      </c>
      <c r="G89" s="52">
        <f t="shared" si="0"/>
        <v>-6.1074633052817004E-2</v>
      </c>
      <c r="H89" s="42" t="s">
        <v>134</v>
      </c>
    </row>
    <row r="90" spans="1:8" x14ac:dyDescent="0.2">
      <c r="A90" s="53"/>
      <c r="B90" s="53"/>
      <c r="C90" s="54" t="s">
        <v>133</v>
      </c>
      <c r="D90" s="53"/>
      <c r="E90" s="53" t="s">
        <v>134</v>
      </c>
      <c r="F90" s="55">
        <v>-26340.715477500002</v>
      </c>
      <c r="G90" s="56">
        <v>-0.63929469000000005</v>
      </c>
      <c r="H90" s="42" t="s">
        <v>134</v>
      </c>
    </row>
    <row r="91" spans="1:8" x14ac:dyDescent="0.2">
      <c r="A91" s="53"/>
      <c r="B91" s="53"/>
      <c r="C91" s="57"/>
      <c r="D91" s="53"/>
      <c r="E91" s="53"/>
      <c r="F91" s="58"/>
      <c r="G91" s="58"/>
      <c r="H91" s="42" t="s">
        <v>134</v>
      </c>
    </row>
    <row r="92" spans="1:8" x14ac:dyDescent="0.2">
      <c r="A92" s="53"/>
      <c r="B92" s="53"/>
      <c r="C92" s="54" t="s">
        <v>141</v>
      </c>
      <c r="D92" s="53"/>
      <c r="E92" s="53"/>
      <c r="F92" s="55">
        <f>F40</f>
        <v>26233.92554</v>
      </c>
      <c r="G92" s="56">
        <f>G40</f>
        <v>0.63670287000000003</v>
      </c>
      <c r="H92" s="42" t="s">
        <v>134</v>
      </c>
    </row>
    <row r="93" spans="1:8" x14ac:dyDescent="0.2">
      <c r="A93" s="53"/>
      <c r="B93" s="53"/>
      <c r="C93" s="57"/>
      <c r="D93" s="53"/>
      <c r="E93" s="53"/>
      <c r="F93" s="58"/>
      <c r="G93" s="58"/>
      <c r="H93" s="42" t="s">
        <v>134</v>
      </c>
    </row>
    <row r="94" spans="1:8" x14ac:dyDescent="0.2">
      <c r="A94" s="53"/>
      <c r="B94" s="53"/>
      <c r="C94" s="54" t="s">
        <v>142</v>
      </c>
      <c r="D94" s="53"/>
      <c r="E94" s="53"/>
      <c r="F94" s="58"/>
      <c r="G94" s="58"/>
      <c r="H94" s="42" t="s">
        <v>134</v>
      </c>
    </row>
    <row r="95" spans="1:8" x14ac:dyDescent="0.2">
      <c r="A95" s="53"/>
      <c r="B95" s="53"/>
      <c r="C95" s="54" t="s">
        <v>11</v>
      </c>
      <c r="D95" s="53"/>
      <c r="E95" s="53"/>
      <c r="F95" s="58"/>
      <c r="G95" s="58"/>
      <c r="H95" s="42" t="s">
        <v>134</v>
      </c>
    </row>
    <row r="96" spans="1:8" x14ac:dyDescent="0.2">
      <c r="A96" s="53"/>
      <c r="B96" s="53"/>
      <c r="C96" s="54" t="s">
        <v>133</v>
      </c>
      <c r="D96" s="53"/>
      <c r="E96" s="53" t="s">
        <v>134</v>
      </c>
      <c r="F96" s="59" t="s">
        <v>136</v>
      </c>
      <c r="G96" s="56">
        <v>0</v>
      </c>
      <c r="H96" s="42" t="s">
        <v>134</v>
      </c>
    </row>
    <row r="97" spans="1:8" x14ac:dyDescent="0.2">
      <c r="A97" s="53"/>
      <c r="B97" s="53"/>
      <c r="C97" s="57"/>
      <c r="D97" s="53"/>
      <c r="E97" s="53"/>
      <c r="F97" s="58"/>
      <c r="G97" s="58"/>
      <c r="H97" s="42" t="s">
        <v>134</v>
      </c>
    </row>
    <row r="98" spans="1:8" x14ac:dyDescent="0.2">
      <c r="A98" s="53"/>
      <c r="B98" s="53"/>
      <c r="C98" s="54" t="s">
        <v>143</v>
      </c>
      <c r="D98" s="53"/>
      <c r="E98" s="53"/>
      <c r="F98" s="53"/>
      <c r="G98" s="53"/>
      <c r="H98" s="42" t="s">
        <v>134</v>
      </c>
    </row>
    <row r="99" spans="1:8" x14ac:dyDescent="0.2">
      <c r="A99" s="53"/>
      <c r="B99" s="53"/>
      <c r="C99" s="54" t="s">
        <v>133</v>
      </c>
      <c r="D99" s="53"/>
      <c r="E99" s="53" t="s">
        <v>134</v>
      </c>
      <c r="F99" s="59" t="s">
        <v>136</v>
      </c>
      <c r="G99" s="56">
        <v>0</v>
      </c>
      <c r="H99" s="42" t="s">
        <v>134</v>
      </c>
    </row>
    <row r="100" spans="1:8" x14ac:dyDescent="0.2">
      <c r="A100" s="53"/>
      <c r="B100" s="53"/>
      <c r="C100" s="57"/>
      <c r="D100" s="53"/>
      <c r="E100" s="53"/>
      <c r="F100" s="58"/>
      <c r="G100" s="58"/>
      <c r="H100" s="42" t="s">
        <v>134</v>
      </c>
    </row>
    <row r="101" spans="1:8" x14ac:dyDescent="0.2">
      <c r="A101" s="53"/>
      <c r="B101" s="53"/>
      <c r="C101" s="54" t="s">
        <v>144</v>
      </c>
      <c r="D101" s="53"/>
      <c r="E101" s="53"/>
      <c r="F101" s="53"/>
      <c r="G101" s="53"/>
      <c r="H101" s="42" t="s">
        <v>134</v>
      </c>
    </row>
    <row r="102" spans="1:8" x14ac:dyDescent="0.2">
      <c r="A102" s="48">
        <v>1</v>
      </c>
      <c r="B102" s="49" t="s">
        <v>659</v>
      </c>
      <c r="C102" s="49" t="s">
        <v>1154</v>
      </c>
      <c r="D102" s="49" t="s">
        <v>606</v>
      </c>
      <c r="E102" s="50">
        <v>1000000</v>
      </c>
      <c r="F102" s="51">
        <v>1018.023</v>
      </c>
      <c r="G102" s="52">
        <v>2.4707630000000001E-2</v>
      </c>
      <c r="H102" s="42">
        <v>5.9009999999999998</v>
      </c>
    </row>
    <row r="103" spans="1:8" x14ac:dyDescent="0.2">
      <c r="A103" s="53"/>
      <c r="B103" s="53"/>
      <c r="C103" s="54" t="s">
        <v>133</v>
      </c>
      <c r="D103" s="53"/>
      <c r="E103" s="53" t="s">
        <v>134</v>
      </c>
      <c r="F103" s="55">
        <v>1018.023</v>
      </c>
      <c r="G103" s="56">
        <v>2.4707630000000001E-2</v>
      </c>
      <c r="H103" s="42" t="s">
        <v>134</v>
      </c>
    </row>
    <row r="104" spans="1:8" x14ac:dyDescent="0.2">
      <c r="A104" s="53"/>
      <c r="B104" s="53"/>
      <c r="C104" s="57"/>
      <c r="D104" s="53"/>
      <c r="E104" s="53"/>
      <c r="F104" s="58"/>
      <c r="G104" s="58"/>
      <c r="H104" s="42" t="s">
        <v>134</v>
      </c>
    </row>
    <row r="105" spans="1:8" x14ac:dyDescent="0.2">
      <c r="A105" s="53"/>
      <c r="B105" s="53"/>
      <c r="C105" s="54" t="s">
        <v>145</v>
      </c>
      <c r="D105" s="53"/>
      <c r="E105" s="53"/>
      <c r="F105" s="58"/>
      <c r="G105" s="58"/>
      <c r="H105" s="42" t="s">
        <v>134</v>
      </c>
    </row>
    <row r="106" spans="1:8" x14ac:dyDescent="0.2">
      <c r="A106" s="53"/>
      <c r="B106" s="53"/>
      <c r="C106" s="54" t="s">
        <v>133</v>
      </c>
      <c r="D106" s="53"/>
      <c r="E106" s="53" t="s">
        <v>134</v>
      </c>
      <c r="F106" s="59" t="s">
        <v>136</v>
      </c>
      <c r="G106" s="56">
        <v>0</v>
      </c>
      <c r="H106" s="42" t="s">
        <v>134</v>
      </c>
    </row>
    <row r="107" spans="1:8" x14ac:dyDescent="0.2">
      <c r="A107" s="53"/>
      <c r="B107" s="53"/>
      <c r="C107" s="57"/>
      <c r="D107" s="53"/>
      <c r="E107" s="53"/>
      <c r="F107" s="58"/>
      <c r="G107" s="58"/>
      <c r="H107" s="42" t="s">
        <v>134</v>
      </c>
    </row>
    <row r="108" spans="1:8" x14ac:dyDescent="0.2">
      <c r="A108" s="53"/>
      <c r="B108" s="53"/>
      <c r="C108" s="54" t="s">
        <v>146</v>
      </c>
      <c r="D108" s="53"/>
      <c r="E108" s="53"/>
      <c r="F108" s="55">
        <v>1018.023</v>
      </c>
      <c r="G108" s="56">
        <v>2.4707630000000001E-2</v>
      </c>
      <c r="H108" s="42" t="s">
        <v>134</v>
      </c>
    </row>
    <row r="109" spans="1:8" x14ac:dyDescent="0.2">
      <c r="A109" s="53"/>
      <c r="B109" s="53"/>
      <c r="C109" s="57"/>
      <c r="D109" s="53"/>
      <c r="E109" s="53"/>
      <c r="F109" s="58"/>
      <c r="G109" s="58"/>
      <c r="H109" s="42" t="s">
        <v>134</v>
      </c>
    </row>
    <row r="110" spans="1:8" x14ac:dyDescent="0.2">
      <c r="A110" s="53"/>
      <c r="B110" s="53"/>
      <c r="C110" s="54" t="s">
        <v>147</v>
      </c>
      <c r="D110" s="53"/>
      <c r="E110" s="53"/>
      <c r="F110" s="58"/>
      <c r="G110" s="58"/>
      <c r="H110" s="42" t="s">
        <v>134</v>
      </c>
    </row>
    <row r="111" spans="1:8" x14ac:dyDescent="0.2">
      <c r="A111" s="53"/>
      <c r="B111" s="53"/>
      <c r="C111" s="54" t="s">
        <v>148</v>
      </c>
      <c r="D111" s="53"/>
      <c r="E111" s="53"/>
      <c r="F111" s="58"/>
      <c r="G111" s="58"/>
      <c r="H111" s="42" t="s">
        <v>134</v>
      </c>
    </row>
    <row r="112" spans="1:8" x14ac:dyDescent="0.2">
      <c r="A112" s="53"/>
      <c r="B112" s="53"/>
      <c r="C112" s="54" t="s">
        <v>133</v>
      </c>
      <c r="D112" s="53"/>
      <c r="E112" s="53" t="s">
        <v>134</v>
      </c>
      <c r="F112" s="59" t="s">
        <v>136</v>
      </c>
      <c r="G112" s="56">
        <v>0</v>
      </c>
      <c r="H112" s="42" t="s">
        <v>134</v>
      </c>
    </row>
    <row r="113" spans="1:8" x14ac:dyDescent="0.2">
      <c r="A113" s="53"/>
      <c r="B113" s="53"/>
      <c r="C113" s="57"/>
      <c r="D113" s="53"/>
      <c r="E113" s="53"/>
      <c r="F113" s="58"/>
      <c r="G113" s="58"/>
      <c r="H113" s="42" t="s">
        <v>134</v>
      </c>
    </row>
    <row r="114" spans="1:8" x14ac:dyDescent="0.2">
      <c r="A114" s="53"/>
      <c r="B114" s="53"/>
      <c r="C114" s="54" t="s">
        <v>149</v>
      </c>
      <c r="D114" s="53"/>
      <c r="E114" s="53"/>
      <c r="F114" s="58"/>
      <c r="G114" s="58"/>
      <c r="H114" s="42" t="s">
        <v>134</v>
      </c>
    </row>
    <row r="115" spans="1:8" x14ac:dyDescent="0.2">
      <c r="A115" s="48">
        <v>1</v>
      </c>
      <c r="B115" s="49" t="s">
        <v>661</v>
      </c>
      <c r="C115" s="49" t="s">
        <v>662</v>
      </c>
      <c r="D115" s="49" t="s">
        <v>628</v>
      </c>
      <c r="E115" s="50">
        <v>200</v>
      </c>
      <c r="F115" s="51">
        <v>985.99699999999996</v>
      </c>
      <c r="G115" s="52">
        <v>2.393035E-2</v>
      </c>
      <c r="H115" s="42">
        <v>9.4250000000000007</v>
      </c>
    </row>
    <row r="116" spans="1:8" ht="25.5" x14ac:dyDescent="0.2">
      <c r="A116" s="48">
        <v>2</v>
      </c>
      <c r="B116" s="49" t="s">
        <v>663</v>
      </c>
      <c r="C116" s="49" t="s">
        <v>664</v>
      </c>
      <c r="D116" s="49" t="s">
        <v>628</v>
      </c>
      <c r="E116" s="50">
        <v>200</v>
      </c>
      <c r="F116" s="51">
        <v>936.072</v>
      </c>
      <c r="G116" s="52">
        <v>2.2718660000000002E-2</v>
      </c>
      <c r="H116" s="42">
        <v>8.4499999999999993</v>
      </c>
    </row>
    <row r="117" spans="1:8" x14ac:dyDescent="0.2">
      <c r="A117" s="53"/>
      <c r="B117" s="53"/>
      <c r="C117" s="54" t="s">
        <v>133</v>
      </c>
      <c r="D117" s="53"/>
      <c r="E117" s="53" t="s">
        <v>134</v>
      </c>
      <c r="F117" s="55">
        <v>1922.069</v>
      </c>
      <c r="G117" s="56">
        <v>4.6649009999999998E-2</v>
      </c>
      <c r="H117" s="42" t="s">
        <v>134</v>
      </c>
    </row>
    <row r="118" spans="1:8" x14ac:dyDescent="0.2">
      <c r="A118" s="53"/>
      <c r="B118" s="53"/>
      <c r="C118" s="57"/>
      <c r="D118" s="53"/>
      <c r="E118" s="53"/>
      <c r="F118" s="58"/>
      <c r="G118" s="58"/>
      <c r="H118" s="42" t="s">
        <v>134</v>
      </c>
    </row>
    <row r="119" spans="1:8" x14ac:dyDescent="0.2">
      <c r="A119" s="53"/>
      <c r="B119" s="53"/>
      <c r="C119" s="54" t="s">
        <v>150</v>
      </c>
      <c r="D119" s="53"/>
      <c r="E119" s="53"/>
      <c r="F119" s="58"/>
      <c r="G119" s="58"/>
      <c r="H119" s="42" t="s">
        <v>134</v>
      </c>
    </row>
    <row r="120" spans="1:8" x14ac:dyDescent="0.2">
      <c r="A120" s="48">
        <v>1</v>
      </c>
      <c r="B120" s="49" t="s">
        <v>665</v>
      </c>
      <c r="C120" s="49" t="s">
        <v>1156</v>
      </c>
      <c r="D120" s="49" t="s">
        <v>606</v>
      </c>
      <c r="E120" s="50">
        <v>3000000</v>
      </c>
      <c r="F120" s="51">
        <v>2854.203</v>
      </c>
      <c r="G120" s="52">
        <v>6.9272100000000003E-2</v>
      </c>
      <c r="H120" s="42">
        <v>5.65</v>
      </c>
    </row>
    <row r="121" spans="1:8" x14ac:dyDescent="0.2">
      <c r="A121" s="48">
        <v>2</v>
      </c>
      <c r="B121" s="49" t="s">
        <v>666</v>
      </c>
      <c r="C121" s="49" t="s">
        <v>1157</v>
      </c>
      <c r="D121" s="49" t="s">
        <v>606</v>
      </c>
      <c r="E121" s="50">
        <v>1500000</v>
      </c>
      <c r="F121" s="51">
        <v>1467.0150000000001</v>
      </c>
      <c r="G121" s="52">
        <v>3.5604759999999999E-2</v>
      </c>
      <c r="H121" s="42">
        <v>5.5082000000000004</v>
      </c>
    </row>
    <row r="122" spans="1:8" x14ac:dyDescent="0.2">
      <c r="A122" s="48">
        <v>3</v>
      </c>
      <c r="B122" s="49" t="s">
        <v>667</v>
      </c>
      <c r="C122" s="49" t="s">
        <v>1155</v>
      </c>
      <c r="D122" s="49" t="s">
        <v>606</v>
      </c>
      <c r="E122" s="50">
        <v>500000</v>
      </c>
      <c r="F122" s="51">
        <v>487.5215</v>
      </c>
      <c r="G122" s="52">
        <v>1.1832250000000001E-2</v>
      </c>
      <c r="H122" s="42">
        <v>5.5282</v>
      </c>
    </row>
    <row r="123" spans="1:8" x14ac:dyDescent="0.2">
      <c r="A123" s="53"/>
      <c r="B123" s="53"/>
      <c r="C123" s="54" t="s">
        <v>133</v>
      </c>
      <c r="D123" s="53"/>
      <c r="E123" s="53" t="s">
        <v>134</v>
      </c>
      <c r="F123" s="55">
        <v>4808.7394999999997</v>
      </c>
      <c r="G123" s="56">
        <v>0.11670911</v>
      </c>
      <c r="H123" s="42" t="s">
        <v>134</v>
      </c>
    </row>
    <row r="124" spans="1:8" x14ac:dyDescent="0.2">
      <c r="A124" s="53"/>
      <c r="B124" s="53"/>
      <c r="C124" s="57"/>
      <c r="D124" s="53"/>
      <c r="E124" s="53"/>
      <c r="F124" s="58"/>
      <c r="G124" s="58"/>
      <c r="H124" s="42" t="s">
        <v>134</v>
      </c>
    </row>
    <row r="125" spans="1:8" x14ac:dyDescent="0.2">
      <c r="A125" s="53"/>
      <c r="B125" s="53"/>
      <c r="C125" s="54" t="s">
        <v>151</v>
      </c>
      <c r="D125" s="53"/>
      <c r="E125" s="53"/>
      <c r="F125" s="58"/>
      <c r="G125" s="58"/>
      <c r="H125" s="42" t="s">
        <v>134</v>
      </c>
    </row>
    <row r="126" spans="1:8" x14ac:dyDescent="0.2">
      <c r="A126" s="48">
        <v>1</v>
      </c>
      <c r="B126" s="49"/>
      <c r="C126" s="49" t="s">
        <v>152</v>
      </c>
      <c r="D126" s="49"/>
      <c r="E126" s="60"/>
      <c r="F126" s="51">
        <v>322.19933559999998</v>
      </c>
      <c r="G126" s="52">
        <v>7.8198499999999997E-3</v>
      </c>
      <c r="H126" s="42">
        <v>6.61</v>
      </c>
    </row>
    <row r="127" spans="1:8" x14ac:dyDescent="0.2">
      <c r="A127" s="53"/>
      <c r="B127" s="53"/>
      <c r="C127" s="54" t="s">
        <v>133</v>
      </c>
      <c r="D127" s="53"/>
      <c r="E127" s="53" t="s">
        <v>134</v>
      </c>
      <c r="F127" s="55">
        <v>322.19933559999998</v>
      </c>
      <c r="G127" s="56">
        <v>7.8198499999999997E-3</v>
      </c>
      <c r="H127" s="42" t="s">
        <v>134</v>
      </c>
    </row>
    <row r="128" spans="1:8" x14ac:dyDescent="0.2">
      <c r="A128" s="53"/>
      <c r="B128" s="53"/>
      <c r="C128" s="57"/>
      <c r="D128" s="53"/>
      <c r="E128" s="53"/>
      <c r="F128" s="58"/>
      <c r="G128" s="58"/>
      <c r="H128" s="42" t="s">
        <v>134</v>
      </c>
    </row>
    <row r="129" spans="1:8" x14ac:dyDescent="0.2">
      <c r="A129" s="53"/>
      <c r="B129" s="53"/>
      <c r="C129" s="54" t="s">
        <v>153</v>
      </c>
      <c r="D129" s="53"/>
      <c r="E129" s="53"/>
      <c r="F129" s="55">
        <v>7053.0078356000004</v>
      </c>
      <c r="G129" s="56">
        <v>0.17117797000000001</v>
      </c>
      <c r="H129" s="42" t="s">
        <v>134</v>
      </c>
    </row>
    <row r="130" spans="1:8" x14ac:dyDescent="0.2">
      <c r="A130" s="53"/>
      <c r="B130" s="53"/>
      <c r="C130" s="58"/>
      <c r="D130" s="53"/>
      <c r="E130" s="53"/>
      <c r="F130" s="53"/>
      <c r="G130" s="53"/>
      <c r="H130" s="42" t="s">
        <v>134</v>
      </c>
    </row>
    <row r="131" spans="1:8" x14ac:dyDescent="0.2">
      <c r="A131" s="53"/>
      <c r="B131" s="53"/>
      <c r="C131" s="54" t="s">
        <v>154</v>
      </c>
      <c r="D131" s="53"/>
      <c r="E131" s="53"/>
      <c r="F131" s="53"/>
      <c r="G131" s="53"/>
      <c r="H131" s="42" t="s">
        <v>134</v>
      </c>
    </row>
    <row r="132" spans="1:8" x14ac:dyDescent="0.2">
      <c r="A132" s="53"/>
      <c r="B132" s="53"/>
      <c r="C132" s="54" t="s">
        <v>155</v>
      </c>
      <c r="D132" s="53"/>
      <c r="E132" s="53"/>
      <c r="F132" s="53"/>
      <c r="G132" s="53"/>
      <c r="H132" s="42" t="s">
        <v>134</v>
      </c>
    </row>
    <row r="133" spans="1:8" x14ac:dyDescent="0.2">
      <c r="A133" s="48">
        <v>1</v>
      </c>
      <c r="B133" s="49" t="s">
        <v>473</v>
      </c>
      <c r="C133" s="49" t="s">
        <v>1150</v>
      </c>
      <c r="D133" s="49"/>
      <c r="E133" s="100">
        <v>19332146.309900001</v>
      </c>
      <c r="F133" s="51">
        <v>3051.83061292</v>
      </c>
      <c r="G133" s="52">
        <v>7.406857E-2</v>
      </c>
      <c r="H133" s="42" t="s">
        <v>134</v>
      </c>
    </row>
    <row r="134" spans="1:8" x14ac:dyDescent="0.2">
      <c r="A134" s="48">
        <v>2</v>
      </c>
      <c r="B134" s="49" t="s">
        <v>156</v>
      </c>
      <c r="C134" s="49" t="s">
        <v>157</v>
      </c>
      <c r="D134" s="49"/>
      <c r="E134" s="100">
        <v>67206.350000000006</v>
      </c>
      <c r="F134" s="51">
        <v>1635.889591223</v>
      </c>
      <c r="G134" s="52">
        <v>3.9703380000000003E-2</v>
      </c>
      <c r="H134" s="42" t="s">
        <v>134</v>
      </c>
    </row>
    <row r="135" spans="1:8" x14ac:dyDescent="0.2">
      <c r="A135" s="53"/>
      <c r="B135" s="53"/>
      <c r="C135" s="54" t="s">
        <v>133</v>
      </c>
      <c r="D135" s="53"/>
      <c r="E135" s="53" t="s">
        <v>134</v>
      </c>
      <c r="F135" s="55">
        <v>4687.720204143</v>
      </c>
      <c r="G135" s="56">
        <v>0.11377195</v>
      </c>
      <c r="H135" s="42" t="s">
        <v>134</v>
      </c>
    </row>
    <row r="136" spans="1:8" x14ac:dyDescent="0.2">
      <c r="A136" s="53"/>
      <c r="B136" s="53"/>
      <c r="C136" s="57"/>
      <c r="D136" s="53"/>
      <c r="E136" s="53"/>
      <c r="F136" s="58"/>
      <c r="G136" s="58"/>
      <c r="H136" s="42" t="s">
        <v>134</v>
      </c>
    </row>
    <row r="137" spans="1:8" x14ac:dyDescent="0.2">
      <c r="A137" s="53"/>
      <c r="B137" s="53"/>
      <c r="C137" s="54" t="s">
        <v>158</v>
      </c>
      <c r="D137" s="53"/>
      <c r="E137" s="53"/>
      <c r="F137" s="53"/>
      <c r="G137" s="53"/>
      <c r="H137" s="42" t="s">
        <v>134</v>
      </c>
    </row>
    <row r="138" spans="1:8" x14ac:dyDescent="0.2">
      <c r="A138" s="53"/>
      <c r="B138" s="53"/>
      <c r="C138" s="54" t="s">
        <v>159</v>
      </c>
      <c r="D138" s="53"/>
      <c r="E138" s="53"/>
      <c r="F138" s="53"/>
      <c r="G138" s="53"/>
      <c r="H138" s="42" t="s">
        <v>134</v>
      </c>
    </row>
    <row r="139" spans="1:8" x14ac:dyDescent="0.2">
      <c r="A139" s="53"/>
      <c r="B139" s="53"/>
      <c r="C139" s="54" t="s">
        <v>133</v>
      </c>
      <c r="D139" s="53"/>
      <c r="E139" s="53" t="s">
        <v>134</v>
      </c>
      <c r="F139" s="59" t="s">
        <v>136</v>
      </c>
      <c r="G139" s="56">
        <v>0</v>
      </c>
      <c r="H139" s="42" t="s">
        <v>134</v>
      </c>
    </row>
    <row r="140" spans="1:8" x14ac:dyDescent="0.2">
      <c r="A140" s="53"/>
      <c r="B140" s="53"/>
      <c r="C140" s="57"/>
      <c r="D140" s="53"/>
      <c r="E140" s="53"/>
      <c r="F140" s="58"/>
      <c r="G140" s="58"/>
      <c r="H140" s="42" t="s">
        <v>134</v>
      </c>
    </row>
    <row r="141" spans="1:8" x14ac:dyDescent="0.2">
      <c r="A141" s="53"/>
      <c r="B141" s="53"/>
      <c r="C141" s="54" t="s">
        <v>160</v>
      </c>
      <c r="D141" s="53"/>
      <c r="E141" s="53"/>
      <c r="F141" s="58"/>
      <c r="G141" s="58"/>
      <c r="H141" s="42" t="s">
        <v>134</v>
      </c>
    </row>
    <row r="142" spans="1:8" x14ac:dyDescent="0.2">
      <c r="A142" s="53"/>
      <c r="B142" s="53"/>
      <c r="C142" s="54" t="s">
        <v>133</v>
      </c>
      <c r="D142" s="53"/>
      <c r="E142" s="53" t="s">
        <v>134</v>
      </c>
      <c r="F142" s="59" t="s">
        <v>136</v>
      </c>
      <c r="G142" s="56">
        <v>0</v>
      </c>
      <c r="H142" s="42" t="s">
        <v>134</v>
      </c>
    </row>
    <row r="143" spans="1:8" x14ac:dyDescent="0.2">
      <c r="A143" s="53"/>
      <c r="B143" s="53"/>
      <c r="C143" s="57"/>
      <c r="D143" s="53"/>
      <c r="E143" s="53"/>
      <c r="F143" s="58"/>
      <c r="G143" s="58"/>
      <c r="H143" s="42" t="s">
        <v>134</v>
      </c>
    </row>
    <row r="144" spans="1:8" x14ac:dyDescent="0.2">
      <c r="A144" s="60"/>
      <c r="B144" s="49"/>
      <c r="C144" s="49" t="s">
        <v>668</v>
      </c>
      <c r="D144" s="49"/>
      <c r="E144" s="60"/>
      <c r="F144" s="51">
        <v>1024.3701991999999</v>
      </c>
      <c r="G144" s="52">
        <v>2.4861680000000001E-2</v>
      </c>
      <c r="H144" s="42" t="s">
        <v>134</v>
      </c>
    </row>
    <row r="145" spans="1:17" x14ac:dyDescent="0.2">
      <c r="A145" s="60"/>
      <c r="B145" s="49"/>
      <c r="C145" s="44" t="s">
        <v>1009</v>
      </c>
      <c r="D145" s="49"/>
      <c r="E145" s="60"/>
      <c r="F145" s="51">
        <f>27526.44592726+F90</f>
        <v>1185.730449759998</v>
      </c>
      <c r="G145" s="52">
        <f>F145/F146</f>
        <v>2.8777925409697508E-2</v>
      </c>
      <c r="H145" s="42" t="s">
        <v>134</v>
      </c>
    </row>
    <row r="146" spans="1:17" x14ac:dyDescent="0.2">
      <c r="A146" s="57"/>
      <c r="B146" s="57"/>
      <c r="C146" s="54" t="s">
        <v>162</v>
      </c>
      <c r="D146" s="58"/>
      <c r="E146" s="58"/>
      <c r="F146" s="55">
        <v>41202.777228703002</v>
      </c>
      <c r="G146" s="61">
        <v>1</v>
      </c>
      <c r="H146" s="42" t="s">
        <v>134</v>
      </c>
    </row>
    <row r="147" spans="1:17" ht="12.75" customHeight="1" x14ac:dyDescent="0.2">
      <c r="A147" s="62"/>
      <c r="B147" s="62"/>
      <c r="C147" s="63"/>
      <c r="D147" s="64"/>
      <c r="E147" s="64"/>
      <c r="F147" s="65"/>
      <c r="G147" s="66"/>
      <c r="H147" s="67"/>
    </row>
    <row r="148" spans="1:17" x14ac:dyDescent="0.2">
      <c r="A148" s="62"/>
      <c r="B148" s="68" t="s">
        <v>968</v>
      </c>
      <c r="C148" s="68"/>
      <c r="D148" s="68"/>
      <c r="E148" s="68"/>
      <c r="F148" s="68"/>
      <c r="G148" s="68"/>
      <c r="H148" s="68"/>
      <c r="J148" s="69"/>
    </row>
    <row r="149" spans="1:17" x14ac:dyDescent="0.2">
      <c r="A149" s="62"/>
      <c r="B149" s="68" t="s">
        <v>969</v>
      </c>
      <c r="C149" s="68"/>
      <c r="D149" s="68"/>
      <c r="E149" s="68"/>
      <c r="F149" s="68"/>
      <c r="G149" s="68"/>
      <c r="H149" s="68"/>
      <c r="J149" s="69"/>
    </row>
    <row r="150" spans="1:17" x14ac:dyDescent="0.2">
      <c r="A150" s="62"/>
      <c r="B150" s="68" t="s">
        <v>970</v>
      </c>
      <c r="C150" s="68"/>
      <c r="D150" s="68"/>
      <c r="E150" s="68"/>
      <c r="F150" s="68"/>
      <c r="G150" s="68"/>
      <c r="H150" s="68"/>
      <c r="J150" s="69"/>
    </row>
    <row r="151" spans="1:17" s="72" customFormat="1" ht="66.75" customHeight="1" x14ac:dyDescent="0.25">
      <c r="A151" s="70"/>
      <c r="B151" s="71" t="s">
        <v>971</v>
      </c>
      <c r="C151" s="71"/>
      <c r="D151" s="71"/>
      <c r="E151" s="71"/>
      <c r="F151" s="71"/>
      <c r="G151" s="71"/>
      <c r="H151" s="71"/>
      <c r="I151" s="36"/>
      <c r="J151" s="69"/>
      <c r="K151" s="36"/>
      <c r="L151" s="36"/>
      <c r="M151" s="36"/>
      <c r="N151" s="36"/>
      <c r="O151" s="36"/>
      <c r="P151" s="36"/>
      <c r="Q151" s="36"/>
    </row>
    <row r="152" spans="1:17" x14ac:dyDescent="0.2">
      <c r="A152" s="62"/>
      <c r="B152" s="68" t="s">
        <v>972</v>
      </c>
      <c r="C152" s="68"/>
      <c r="D152" s="68"/>
      <c r="E152" s="68"/>
      <c r="F152" s="68"/>
      <c r="G152" s="68"/>
      <c r="H152" s="68"/>
      <c r="J152" s="69"/>
    </row>
    <row r="153" spans="1:17" x14ac:dyDescent="0.2">
      <c r="A153" s="62"/>
      <c r="B153" s="183" t="s">
        <v>1085</v>
      </c>
      <c r="C153" s="68"/>
      <c r="D153" s="68"/>
      <c r="E153" s="68"/>
      <c r="F153" s="68"/>
      <c r="G153" s="68"/>
      <c r="H153" s="68"/>
      <c r="I153" s="184"/>
    </row>
    <row r="154" spans="1:17" x14ac:dyDescent="0.2">
      <c r="A154" s="62"/>
      <c r="B154" s="62"/>
      <c r="C154" s="62"/>
      <c r="D154" s="64"/>
      <c r="E154" s="64"/>
      <c r="F154" s="64"/>
      <c r="G154" s="64"/>
    </row>
    <row r="155" spans="1:17" x14ac:dyDescent="0.2">
      <c r="A155" s="62"/>
      <c r="B155" s="73" t="s">
        <v>163</v>
      </c>
      <c r="C155" s="74"/>
      <c r="D155" s="75"/>
      <c r="E155" s="76"/>
      <c r="F155" s="64"/>
      <c r="G155" s="64"/>
    </row>
    <row r="156" spans="1:17" ht="27.75" customHeight="1" x14ac:dyDescent="0.2">
      <c r="A156" s="62"/>
      <c r="B156" s="77" t="s">
        <v>164</v>
      </c>
      <c r="C156" s="78"/>
      <c r="D156" s="185" t="s">
        <v>1010</v>
      </c>
      <c r="E156" s="76"/>
      <c r="F156" s="64"/>
      <c r="G156" s="64"/>
    </row>
    <row r="157" spans="1:17" ht="12.75" customHeight="1" x14ac:dyDescent="0.2">
      <c r="A157" s="62"/>
      <c r="B157" s="77" t="s">
        <v>973</v>
      </c>
      <c r="C157" s="78"/>
      <c r="D157" s="41" t="s">
        <v>165</v>
      </c>
      <c r="E157" s="76"/>
      <c r="F157" s="64"/>
      <c r="G157" s="64"/>
    </row>
    <row r="158" spans="1:17" x14ac:dyDescent="0.2">
      <c r="A158" s="62"/>
      <c r="B158" s="77" t="s">
        <v>166</v>
      </c>
      <c r="C158" s="78"/>
      <c r="D158" s="79" t="s">
        <v>134</v>
      </c>
      <c r="E158" s="76"/>
      <c r="F158" s="64"/>
      <c r="G158" s="64"/>
    </row>
    <row r="159" spans="1:17" x14ac:dyDescent="0.2">
      <c r="A159" s="80"/>
      <c r="B159" s="81" t="s">
        <v>134</v>
      </c>
      <c r="C159" s="81" t="s">
        <v>974</v>
      </c>
      <c r="D159" s="81" t="s">
        <v>167</v>
      </c>
      <c r="E159" s="80"/>
      <c r="F159" s="80"/>
      <c r="G159" s="80"/>
      <c r="H159" s="80"/>
      <c r="J159" s="69"/>
    </row>
    <row r="160" spans="1:17" x14ac:dyDescent="0.2">
      <c r="A160" s="80"/>
      <c r="B160" s="82" t="s">
        <v>168</v>
      </c>
      <c r="C160" s="83">
        <v>46081</v>
      </c>
      <c r="D160" s="83">
        <v>46112</v>
      </c>
      <c r="E160" s="80"/>
      <c r="F160" s="80"/>
      <c r="G160" s="80"/>
      <c r="J160" s="69"/>
    </row>
    <row r="161" spans="1:15" x14ac:dyDescent="0.2">
      <c r="A161" s="84"/>
      <c r="B161" s="44" t="s">
        <v>169</v>
      </c>
      <c r="C161" s="85">
        <v>15.896699999999999</v>
      </c>
      <c r="D161" s="85">
        <v>15.9895</v>
      </c>
      <c r="E161" s="84"/>
      <c r="F161" s="86"/>
      <c r="G161" s="87"/>
    </row>
    <row r="162" spans="1:15" ht="25.5" x14ac:dyDescent="0.2">
      <c r="A162" s="84"/>
      <c r="B162" s="44" t="s">
        <v>1011</v>
      </c>
      <c r="C162" s="85">
        <v>13.7453</v>
      </c>
      <c r="D162" s="85">
        <v>13.8255</v>
      </c>
      <c r="E162" s="84"/>
      <c r="F162" s="86"/>
      <c r="G162" s="87"/>
    </row>
    <row r="163" spans="1:15" x14ac:dyDescent="0.2">
      <c r="A163" s="84"/>
      <c r="B163" s="44" t="s">
        <v>170</v>
      </c>
      <c r="C163" s="85">
        <v>14.9895</v>
      </c>
      <c r="D163" s="85">
        <v>15.0679</v>
      </c>
      <c r="E163" s="84"/>
      <c r="F163" s="86"/>
      <c r="G163" s="87"/>
    </row>
    <row r="164" spans="1:15" ht="25.5" x14ac:dyDescent="0.2">
      <c r="A164" s="84"/>
      <c r="B164" s="44" t="s">
        <v>1012</v>
      </c>
      <c r="C164" s="85">
        <v>13.179</v>
      </c>
      <c r="D164" s="85">
        <v>13.2478</v>
      </c>
      <c r="E164" s="84"/>
      <c r="F164" s="86"/>
      <c r="G164" s="87"/>
    </row>
    <row r="165" spans="1:15" x14ac:dyDescent="0.2">
      <c r="A165" s="84"/>
      <c r="B165" s="84"/>
      <c r="C165" s="84"/>
      <c r="D165" s="84"/>
      <c r="E165" s="84"/>
      <c r="F165" s="84"/>
      <c r="G165" s="84"/>
    </row>
    <row r="166" spans="1:15" x14ac:dyDescent="0.2">
      <c r="A166" s="80"/>
      <c r="B166" s="77" t="s">
        <v>975</v>
      </c>
      <c r="C166" s="78"/>
      <c r="D166" s="41" t="s">
        <v>165</v>
      </c>
      <c r="E166" s="80"/>
      <c r="F166" s="80"/>
      <c r="G166" s="80"/>
    </row>
    <row r="167" spans="1:15" x14ac:dyDescent="0.2">
      <c r="A167" s="80"/>
      <c r="B167" s="88"/>
      <c r="C167" s="88"/>
      <c r="D167" s="88"/>
      <c r="E167" s="80"/>
      <c r="F167" s="80"/>
      <c r="G167" s="80"/>
    </row>
    <row r="168" spans="1:15" x14ac:dyDescent="0.2">
      <c r="A168" s="80"/>
      <c r="B168" s="77" t="s">
        <v>172</v>
      </c>
      <c r="C168" s="78"/>
      <c r="D168" s="41" t="s">
        <v>984</v>
      </c>
      <c r="E168" s="89"/>
      <c r="F168" s="80"/>
      <c r="G168" s="80"/>
    </row>
    <row r="169" spans="1:15" x14ac:dyDescent="0.2">
      <c r="A169" s="80"/>
      <c r="B169" s="77" t="s">
        <v>173</v>
      </c>
      <c r="C169" s="78"/>
      <c r="D169" s="41" t="s">
        <v>165</v>
      </c>
      <c r="E169" s="89"/>
      <c r="F169" s="80"/>
      <c r="G169" s="80"/>
      <c r="I169" s="186"/>
    </row>
    <row r="170" spans="1:15" ht="17.100000000000001" customHeight="1" x14ac:dyDescent="0.2">
      <c r="A170" s="80"/>
      <c r="B170" s="77" t="s">
        <v>174</v>
      </c>
      <c r="C170" s="78"/>
      <c r="D170" s="41" t="s">
        <v>165</v>
      </c>
      <c r="E170" s="89"/>
      <c r="F170" s="80"/>
      <c r="G170" s="80"/>
    </row>
    <row r="171" spans="1:15" x14ac:dyDescent="0.2">
      <c r="A171" s="80"/>
      <c r="B171" s="77" t="s">
        <v>175</v>
      </c>
      <c r="C171" s="78"/>
      <c r="D171" s="90">
        <v>9.6126913922899941</v>
      </c>
      <c r="E171" s="80"/>
      <c r="F171" s="91"/>
      <c r="G171" s="92"/>
    </row>
    <row r="173" spans="1:15" s="169" customFormat="1" x14ac:dyDescent="0.2">
      <c r="B173" s="170" t="s">
        <v>1147</v>
      </c>
      <c r="C173" s="170"/>
      <c r="D173" s="170"/>
      <c r="E173" s="11"/>
      <c r="F173" s="12"/>
      <c r="I173" s="36"/>
      <c r="J173" s="36"/>
      <c r="K173" s="36"/>
      <c r="L173" s="36"/>
      <c r="M173" s="36"/>
      <c r="N173" s="36"/>
    </row>
    <row r="174" spans="1:15" ht="13.5" customHeight="1" x14ac:dyDescent="0.2">
      <c r="B174" s="187" t="s">
        <v>1013</v>
      </c>
      <c r="C174" s="187" t="s">
        <v>1014</v>
      </c>
      <c r="D174" s="188" t="s">
        <v>1015</v>
      </c>
      <c r="E174" s="189"/>
      <c r="F174" s="190"/>
      <c r="G174" s="191" t="s">
        <v>1016</v>
      </c>
      <c r="H174" s="192"/>
      <c r="I174" s="193"/>
      <c r="J174" s="194"/>
      <c r="K174" s="194"/>
      <c r="L174" s="194"/>
      <c r="M174" s="194"/>
      <c r="N174" s="194"/>
      <c r="O174" s="194"/>
    </row>
    <row r="175" spans="1:15" ht="46.5" customHeight="1" x14ac:dyDescent="0.2">
      <c r="B175" s="195"/>
      <c r="C175" s="195"/>
      <c r="D175" s="196" t="s">
        <v>1017</v>
      </c>
      <c r="E175" s="196" t="s">
        <v>1018</v>
      </c>
      <c r="F175" s="196" t="s">
        <v>1019</v>
      </c>
      <c r="G175" s="197" t="s">
        <v>1020</v>
      </c>
      <c r="H175" s="198"/>
      <c r="I175" s="196" t="s">
        <v>1021</v>
      </c>
      <c r="J175" s="194"/>
      <c r="K175" s="194"/>
      <c r="L175" s="194"/>
      <c r="M175" s="194"/>
      <c r="N175" s="194"/>
      <c r="O175" s="194"/>
    </row>
    <row r="176" spans="1:15" ht="21" customHeight="1" x14ac:dyDescent="0.2">
      <c r="B176" s="199"/>
      <c r="C176" s="199"/>
      <c r="D176" s="200"/>
      <c r="E176" s="200"/>
      <c r="F176" s="200"/>
      <c r="G176" s="201" t="s">
        <v>1022</v>
      </c>
      <c r="H176" s="201" t="s">
        <v>1023</v>
      </c>
      <c r="I176" s="200"/>
      <c r="J176" s="194"/>
      <c r="K176" s="194"/>
      <c r="L176" s="194"/>
      <c r="M176" s="194"/>
      <c r="N176" s="194"/>
      <c r="O176" s="194"/>
    </row>
    <row r="177" spans="2:16" ht="13.5" x14ac:dyDescent="0.25">
      <c r="B177" s="202" t="s">
        <v>1024</v>
      </c>
      <c r="C177" s="203" t="s">
        <v>1025</v>
      </c>
      <c r="D177" s="204">
        <v>48.884799999999998</v>
      </c>
      <c r="E177" s="8">
        <v>1.1152</v>
      </c>
      <c r="F177" s="205">
        <f>D177+E177</f>
        <v>50</v>
      </c>
      <c r="G177" s="9">
        <v>2.1270963690000002</v>
      </c>
      <c r="H177" s="9">
        <v>1.34</v>
      </c>
      <c r="I177" s="9">
        <f>G177+H177</f>
        <v>3.4670963690000001</v>
      </c>
      <c r="J177" s="194"/>
      <c r="K177" s="194"/>
      <c r="L177" s="194"/>
      <c r="M177" s="194"/>
      <c r="N177" s="194"/>
      <c r="O177" s="194"/>
    </row>
    <row r="178" spans="2:16" s="169" customFormat="1" x14ac:dyDescent="0.2">
      <c r="B178" s="206"/>
      <c r="C178" s="207"/>
      <c r="D178" s="208"/>
      <c r="E178" s="13"/>
      <c r="F178" s="209"/>
      <c r="G178" s="206"/>
      <c r="I178" s="36"/>
      <c r="J178" s="36"/>
      <c r="K178" s="36"/>
      <c r="L178" s="36"/>
      <c r="M178" s="36"/>
      <c r="N178" s="36"/>
      <c r="O178" s="36"/>
    </row>
    <row r="179" spans="2:16" ht="42" customHeight="1" x14ac:dyDescent="0.2">
      <c r="B179" s="210" t="s">
        <v>1026</v>
      </c>
      <c r="C179" s="210"/>
      <c r="D179" s="210"/>
      <c r="E179" s="210"/>
      <c r="F179" s="210"/>
      <c r="G179" s="210"/>
      <c r="H179" s="210"/>
      <c r="I179" s="210"/>
      <c r="J179" s="211"/>
      <c r="K179" s="194"/>
      <c r="L179" s="194"/>
      <c r="M179" s="194"/>
      <c r="N179" s="194"/>
      <c r="O179" s="194"/>
    </row>
    <row r="180" spans="2:16" ht="13.5" x14ac:dyDescent="0.25">
      <c r="B180" s="114" t="s">
        <v>1027</v>
      </c>
      <c r="I180" s="194"/>
      <c r="J180" s="39"/>
      <c r="K180" s="194"/>
      <c r="L180" s="194"/>
      <c r="M180" s="194"/>
      <c r="N180" s="194"/>
      <c r="O180" s="194"/>
      <c r="P180" s="194"/>
    </row>
    <row r="181" spans="2:16" x14ac:dyDescent="0.2">
      <c r="B181" s="10" t="s">
        <v>1028</v>
      </c>
      <c r="J181" s="39"/>
      <c r="K181" s="194"/>
      <c r="L181" s="194"/>
      <c r="M181" s="194"/>
      <c r="N181" s="194"/>
      <c r="O181" s="194"/>
    </row>
    <row r="182" spans="2:16" x14ac:dyDescent="0.2">
      <c r="B182" s="10"/>
      <c r="J182" s="39"/>
      <c r="K182" s="194"/>
      <c r="L182" s="194"/>
      <c r="M182" s="194"/>
      <c r="N182" s="194"/>
      <c r="O182" s="194"/>
    </row>
    <row r="183" spans="2:16" x14ac:dyDescent="0.2">
      <c r="B183" s="10" t="s">
        <v>1029</v>
      </c>
      <c r="J183" s="39"/>
      <c r="K183" s="194"/>
      <c r="L183" s="194"/>
      <c r="M183" s="194"/>
      <c r="N183" s="194"/>
      <c r="O183" s="194"/>
    </row>
    <row r="184" spans="2:16" x14ac:dyDescent="0.2">
      <c r="B184" s="10"/>
      <c r="J184" s="39"/>
      <c r="K184" s="194"/>
      <c r="L184" s="194"/>
      <c r="M184" s="194"/>
      <c r="N184" s="194"/>
      <c r="O184" s="194"/>
    </row>
    <row r="185" spans="2:16" x14ac:dyDescent="0.2">
      <c r="B185" s="10" t="s">
        <v>1030</v>
      </c>
      <c r="J185" s="39"/>
    </row>
    <row r="186" spans="2:16" s="169" customFormat="1" x14ac:dyDescent="0.2">
      <c r="I186" s="36"/>
      <c r="J186" s="36"/>
      <c r="K186" s="36"/>
      <c r="L186" s="36"/>
      <c r="M186" s="36"/>
      <c r="N186" s="36"/>
      <c r="O186" s="36"/>
      <c r="P186" s="36"/>
    </row>
    <row r="187" spans="2:16" s="169" customFormat="1" x14ac:dyDescent="0.2">
      <c r="B187" s="101" t="s">
        <v>1041</v>
      </c>
      <c r="C187" s="102"/>
      <c r="D187" s="103"/>
      <c r="I187" s="36"/>
      <c r="J187" s="36"/>
      <c r="K187" s="36"/>
      <c r="L187" s="36"/>
      <c r="M187" s="36"/>
      <c r="N187" s="36"/>
      <c r="O187" s="36"/>
      <c r="P187" s="36"/>
    </row>
    <row r="188" spans="2:16" s="169" customFormat="1" ht="25.5" x14ac:dyDescent="0.2">
      <c r="B188" s="104" t="s">
        <v>1042</v>
      </c>
      <c r="C188" s="104"/>
      <c r="D188" s="163" t="s">
        <v>641</v>
      </c>
      <c r="I188" s="36"/>
      <c r="J188" s="36"/>
      <c r="K188" s="36"/>
      <c r="L188" s="36"/>
      <c r="M188" s="36"/>
      <c r="N188" s="36"/>
      <c r="O188" s="36"/>
      <c r="P188" s="36"/>
    </row>
    <row r="189" spans="2:16" s="169" customFormat="1" x14ac:dyDescent="0.2">
      <c r="B189" s="104" t="s">
        <v>1043</v>
      </c>
      <c r="C189" s="104"/>
      <c r="D189" s="106"/>
      <c r="I189" s="36"/>
      <c r="J189" s="36"/>
      <c r="K189" s="36"/>
      <c r="L189" s="36"/>
      <c r="M189" s="36"/>
      <c r="N189" s="36"/>
      <c r="O189" s="36"/>
      <c r="P189" s="36"/>
    </row>
    <row r="190" spans="2:16" s="169" customFormat="1" x14ac:dyDescent="0.2">
      <c r="B190" s="107"/>
      <c r="C190" s="108"/>
      <c r="D190" s="109"/>
      <c r="I190" s="36"/>
      <c r="J190" s="36"/>
      <c r="K190" s="36"/>
      <c r="L190" s="36"/>
      <c r="M190" s="36"/>
      <c r="N190" s="36"/>
      <c r="O190" s="36"/>
      <c r="P190" s="36"/>
    </row>
    <row r="191" spans="2:16" s="169" customFormat="1" x14ac:dyDescent="0.2">
      <c r="B191" s="104" t="s">
        <v>1044</v>
      </c>
      <c r="C191" s="104"/>
      <c r="D191" s="110">
        <v>5.0779579284151044</v>
      </c>
      <c r="I191" s="36"/>
      <c r="J191" s="36"/>
      <c r="K191" s="36"/>
      <c r="L191" s="36"/>
      <c r="M191" s="36"/>
      <c r="N191" s="36"/>
      <c r="O191" s="36"/>
      <c r="P191" s="36"/>
    </row>
    <row r="192" spans="2:16" s="169" customFormat="1" x14ac:dyDescent="0.2">
      <c r="B192" s="107"/>
      <c r="C192" s="108"/>
      <c r="D192" s="109"/>
      <c r="I192" s="36"/>
      <c r="J192" s="36"/>
      <c r="K192" s="36"/>
      <c r="L192" s="36"/>
      <c r="M192" s="36"/>
      <c r="N192" s="36"/>
      <c r="O192" s="36"/>
      <c r="P192" s="36"/>
    </row>
    <row r="193" spans="2:16" s="169" customFormat="1" x14ac:dyDescent="0.2">
      <c r="B193" s="104" t="s">
        <v>1045</v>
      </c>
      <c r="C193" s="104"/>
      <c r="D193" s="110">
        <v>0.37051936556942899</v>
      </c>
      <c r="I193" s="36"/>
      <c r="J193" s="36"/>
      <c r="K193" s="36"/>
      <c r="L193" s="36"/>
      <c r="M193" s="36"/>
      <c r="N193" s="36"/>
      <c r="O193" s="36"/>
      <c r="P193" s="36"/>
    </row>
    <row r="194" spans="2:16" s="169" customFormat="1" x14ac:dyDescent="0.2">
      <c r="B194" s="104" t="s">
        <v>1046</v>
      </c>
      <c r="C194" s="104"/>
      <c r="D194" s="110">
        <v>0.37419717500631178</v>
      </c>
      <c r="I194" s="36"/>
      <c r="J194" s="36"/>
      <c r="K194" s="36"/>
      <c r="L194" s="36"/>
      <c r="M194" s="36"/>
      <c r="N194" s="36"/>
      <c r="O194" s="36"/>
      <c r="P194" s="36"/>
    </row>
    <row r="195" spans="2:16" s="169" customFormat="1" x14ac:dyDescent="0.2">
      <c r="B195" s="107"/>
      <c r="C195" s="108"/>
      <c r="D195" s="109"/>
      <c r="I195" s="36"/>
      <c r="J195" s="36"/>
      <c r="K195" s="36"/>
      <c r="L195" s="36"/>
      <c r="M195" s="36"/>
      <c r="N195" s="36"/>
      <c r="O195" s="36"/>
      <c r="P195" s="36"/>
    </row>
    <row r="196" spans="2:16" s="169" customFormat="1" x14ac:dyDescent="0.2">
      <c r="B196" s="104" t="s">
        <v>1047</v>
      </c>
      <c r="C196" s="104"/>
      <c r="D196" s="111" t="s">
        <v>1149</v>
      </c>
      <c r="I196" s="36"/>
      <c r="J196" s="36"/>
      <c r="K196" s="36"/>
      <c r="L196" s="36"/>
      <c r="M196" s="36"/>
      <c r="N196" s="36"/>
      <c r="O196" s="36"/>
      <c r="P196" s="36"/>
    </row>
    <row r="197" spans="2:16" s="169" customFormat="1" x14ac:dyDescent="0.2">
      <c r="B197" s="107" t="s">
        <v>1048</v>
      </c>
      <c r="C197" s="112"/>
      <c r="D197" s="108"/>
      <c r="I197" s="36"/>
      <c r="J197" s="36"/>
      <c r="K197" s="36"/>
      <c r="L197" s="36"/>
      <c r="M197" s="36"/>
      <c r="N197" s="36"/>
      <c r="O197" s="36"/>
      <c r="P197" s="36"/>
    </row>
    <row r="199" spans="2:16" x14ac:dyDescent="0.2">
      <c r="B199" s="93" t="s">
        <v>976</v>
      </c>
      <c r="C199" s="93"/>
    </row>
    <row r="201" spans="2:16" ht="153.75" customHeight="1" x14ac:dyDescent="0.2"/>
    <row r="204" spans="2:16" x14ac:dyDescent="0.2">
      <c r="B204" s="94" t="s">
        <v>977</v>
      </c>
      <c r="C204" s="95"/>
      <c r="D204" s="94"/>
    </row>
    <row r="205" spans="2:16" x14ac:dyDescent="0.2">
      <c r="B205" s="94" t="s">
        <v>1086</v>
      </c>
      <c r="D205" s="94"/>
    </row>
    <row r="206" spans="2:16" ht="165" customHeight="1" x14ac:dyDescent="0.2"/>
    <row r="208" spans="2:16" x14ac:dyDescent="0.2">
      <c r="J208" s="39"/>
    </row>
    <row r="209" spans="2:9" ht="13.5" x14ac:dyDescent="0.25">
      <c r="B209" s="113"/>
      <c r="C209" s="113"/>
      <c r="D209" s="113"/>
      <c r="E209" s="113"/>
      <c r="F209" s="113"/>
      <c r="G209" s="114" t="s">
        <v>984</v>
      </c>
      <c r="H209" s="113"/>
      <c r="I209" s="113"/>
    </row>
    <row r="210" spans="2:9" ht="13.5" x14ac:dyDescent="0.25">
      <c r="B210" s="115" t="s">
        <v>1164</v>
      </c>
      <c r="C210" s="115"/>
      <c r="D210" s="115"/>
      <c r="E210" s="115"/>
      <c r="F210" s="115"/>
      <c r="G210" s="115"/>
      <c r="H210" s="113"/>
      <c r="I210" s="113"/>
    </row>
    <row r="211" spans="2:9" ht="13.5" x14ac:dyDescent="0.25">
      <c r="B211" s="115" t="s">
        <v>1165</v>
      </c>
      <c r="C211" s="115"/>
      <c r="D211" s="115"/>
      <c r="E211" s="115"/>
      <c r="F211" s="115"/>
      <c r="G211" s="115"/>
      <c r="H211" s="113"/>
      <c r="I211" s="113"/>
    </row>
    <row r="212" spans="2:9" ht="13.5" x14ac:dyDescent="0.25">
      <c r="B212" s="114"/>
      <c r="C212" s="114"/>
      <c r="D212" s="114"/>
      <c r="E212" s="114"/>
      <c r="F212" s="114"/>
      <c r="G212" s="114"/>
      <c r="H212" s="113"/>
      <c r="I212" s="113"/>
    </row>
    <row r="213" spans="2:9" ht="13.5" x14ac:dyDescent="0.25">
      <c r="B213" s="115" t="s">
        <v>1166</v>
      </c>
      <c r="C213" s="115"/>
      <c r="D213" s="115"/>
      <c r="E213" s="115"/>
      <c r="F213" s="115"/>
      <c r="G213" s="115"/>
      <c r="H213" s="113"/>
      <c r="I213" s="113"/>
    </row>
    <row r="214" spans="2:9" ht="13.5" x14ac:dyDescent="0.25">
      <c r="B214" s="114" t="s">
        <v>1167</v>
      </c>
      <c r="C214" s="113"/>
      <c r="D214" s="113"/>
      <c r="E214" s="113"/>
      <c r="F214" s="113"/>
      <c r="G214" s="113"/>
      <c r="H214" s="113"/>
      <c r="I214" s="113"/>
    </row>
    <row r="215" spans="2:9" ht="13.5" x14ac:dyDescent="0.25">
      <c r="B215" s="113"/>
      <c r="C215" s="113"/>
      <c r="D215" s="113"/>
      <c r="E215" s="113"/>
      <c r="F215" s="113"/>
      <c r="G215" s="113"/>
      <c r="H215" s="113"/>
      <c r="I215" s="113"/>
    </row>
    <row r="216" spans="2:9" ht="40.5" x14ac:dyDescent="0.25">
      <c r="B216" s="128" t="s">
        <v>1168</v>
      </c>
      <c r="C216" s="128" t="s">
        <v>1169</v>
      </c>
      <c r="D216" s="128" t="s">
        <v>1170</v>
      </c>
      <c r="E216" s="129" t="s">
        <v>1171</v>
      </c>
      <c r="F216" s="129" t="s">
        <v>1172</v>
      </c>
      <c r="G216" s="129" t="s">
        <v>1173</v>
      </c>
      <c r="H216" s="114"/>
      <c r="I216" s="114"/>
    </row>
    <row r="217" spans="2:9" ht="13.5" x14ac:dyDescent="0.25">
      <c r="B217" s="118" t="s">
        <v>641</v>
      </c>
      <c r="C217" s="118" t="s">
        <v>1077</v>
      </c>
      <c r="D217" s="119" t="s">
        <v>1174</v>
      </c>
      <c r="E217" s="120">
        <v>156.01</v>
      </c>
      <c r="F217" s="121">
        <v>154.35</v>
      </c>
      <c r="G217" s="122">
        <v>236.58381249999999</v>
      </c>
      <c r="H217" s="113"/>
      <c r="I217" s="113"/>
    </row>
    <row r="218" spans="2:9" ht="13.5" x14ac:dyDescent="0.25">
      <c r="B218" s="118" t="s">
        <v>641</v>
      </c>
      <c r="C218" s="118" t="s">
        <v>1078</v>
      </c>
      <c r="D218" s="119" t="s">
        <v>1174</v>
      </c>
      <c r="E218" s="120">
        <v>1192.56</v>
      </c>
      <c r="F218" s="121">
        <v>1167.5</v>
      </c>
      <c r="G218" s="122">
        <v>222.94563629999999</v>
      </c>
      <c r="H218" s="113"/>
      <c r="I218" s="113"/>
    </row>
    <row r="219" spans="2:9" ht="13.5" x14ac:dyDescent="0.25">
      <c r="B219" s="118" t="s">
        <v>641</v>
      </c>
      <c r="C219" s="118" t="s">
        <v>1076</v>
      </c>
      <c r="D219" s="119" t="s">
        <v>1174</v>
      </c>
      <c r="E219" s="120">
        <v>855.2</v>
      </c>
      <c r="F219" s="121">
        <v>804.5</v>
      </c>
      <c r="G219" s="122">
        <v>191.7671521</v>
      </c>
      <c r="H219" s="113"/>
      <c r="I219" s="113"/>
    </row>
    <row r="220" spans="2:9" ht="13.5" x14ac:dyDescent="0.25">
      <c r="B220" s="118" t="s">
        <v>641</v>
      </c>
      <c r="C220" s="118" t="s">
        <v>1080</v>
      </c>
      <c r="D220" s="119" t="s">
        <v>1174</v>
      </c>
      <c r="E220" s="120">
        <v>819.76</v>
      </c>
      <c r="F220" s="121">
        <v>808.65</v>
      </c>
      <c r="G220" s="122">
        <v>296.74391919999999</v>
      </c>
      <c r="H220" s="113"/>
      <c r="I220" s="113"/>
    </row>
    <row r="221" spans="2:9" ht="13.5" x14ac:dyDescent="0.25">
      <c r="B221" s="118" t="s">
        <v>641</v>
      </c>
      <c r="C221" s="118" t="s">
        <v>1058</v>
      </c>
      <c r="D221" s="119" t="s">
        <v>1174</v>
      </c>
      <c r="E221" s="120">
        <v>269</v>
      </c>
      <c r="F221" s="121">
        <v>248.85</v>
      </c>
      <c r="G221" s="122">
        <v>49.887081999999992</v>
      </c>
      <c r="H221" s="113"/>
      <c r="I221" s="113"/>
    </row>
    <row r="222" spans="2:9" ht="13.5" x14ac:dyDescent="0.25">
      <c r="B222" s="118" t="s">
        <v>641</v>
      </c>
      <c r="C222" s="118" t="s">
        <v>1063</v>
      </c>
      <c r="D222" s="119" t="s">
        <v>1174</v>
      </c>
      <c r="E222" s="120">
        <v>1815.22</v>
      </c>
      <c r="F222" s="121">
        <v>1790.5</v>
      </c>
      <c r="G222" s="122">
        <v>75.149154999999993</v>
      </c>
      <c r="H222" s="113"/>
      <c r="I222" s="113"/>
    </row>
    <row r="223" spans="2:9" ht="13.5" x14ac:dyDescent="0.25">
      <c r="B223" s="118" t="s">
        <v>641</v>
      </c>
      <c r="C223" s="118" t="s">
        <v>1051</v>
      </c>
      <c r="D223" s="119" t="s">
        <v>1174</v>
      </c>
      <c r="E223" s="120">
        <v>5503.62</v>
      </c>
      <c r="F223" s="121">
        <v>5450</v>
      </c>
      <c r="G223" s="122">
        <v>30.087499999999999</v>
      </c>
      <c r="H223" s="113"/>
      <c r="I223" s="113"/>
    </row>
    <row r="224" spans="2:9" ht="13.5" x14ac:dyDescent="0.25">
      <c r="B224" s="118" t="s">
        <v>641</v>
      </c>
      <c r="C224" s="118" t="s">
        <v>1055</v>
      </c>
      <c r="D224" s="119" t="s">
        <v>1174</v>
      </c>
      <c r="E224" s="120">
        <v>1236.0899999999999</v>
      </c>
      <c r="F224" s="121">
        <v>1227.2</v>
      </c>
      <c r="G224" s="122">
        <v>34.214039999999997</v>
      </c>
      <c r="H224" s="113"/>
      <c r="I224" s="113"/>
    </row>
    <row r="225" spans="2:9" ht="13.5" x14ac:dyDescent="0.25">
      <c r="B225" s="118" t="s">
        <v>641</v>
      </c>
      <c r="C225" s="118" t="s">
        <v>1050</v>
      </c>
      <c r="D225" s="119" t="s">
        <v>1174</v>
      </c>
      <c r="E225" s="120">
        <v>1922.09</v>
      </c>
      <c r="F225" s="121">
        <v>1798.1</v>
      </c>
      <c r="G225" s="122">
        <v>14.355158000000003</v>
      </c>
      <c r="H225" s="113"/>
      <c r="I225" s="113"/>
    </row>
    <row r="226" spans="2:9" ht="13.5" x14ac:dyDescent="0.25">
      <c r="B226" s="118" t="s">
        <v>641</v>
      </c>
      <c r="C226" s="118" t="s">
        <v>1062</v>
      </c>
      <c r="D226" s="119" t="s">
        <v>1174</v>
      </c>
      <c r="E226" s="120">
        <v>234.32</v>
      </c>
      <c r="F226" s="121">
        <v>229.64</v>
      </c>
      <c r="G226" s="122">
        <v>86.847279999999998</v>
      </c>
      <c r="H226" s="113"/>
      <c r="I226" s="113"/>
    </row>
    <row r="227" spans="2:9" ht="13.5" x14ac:dyDescent="0.25">
      <c r="B227" s="118" t="s">
        <v>641</v>
      </c>
      <c r="C227" s="118" t="s">
        <v>1061</v>
      </c>
      <c r="D227" s="119" t="s">
        <v>1174</v>
      </c>
      <c r="E227" s="120">
        <v>136.38</v>
      </c>
      <c r="F227" s="121">
        <v>138.16999999999999</v>
      </c>
      <c r="G227" s="122">
        <v>67.021792000000005</v>
      </c>
      <c r="H227" s="113"/>
      <c r="I227" s="113"/>
    </row>
    <row r="228" spans="2:9" ht="13.5" x14ac:dyDescent="0.25">
      <c r="B228" s="118" t="s">
        <v>641</v>
      </c>
      <c r="C228" s="118" t="s">
        <v>1065</v>
      </c>
      <c r="D228" s="119" t="s">
        <v>1174</v>
      </c>
      <c r="E228" s="120">
        <v>406.45</v>
      </c>
      <c r="F228" s="121">
        <v>402.5</v>
      </c>
      <c r="G228" s="122">
        <v>105.63052500000001</v>
      </c>
      <c r="H228" s="113"/>
      <c r="I228" s="113"/>
    </row>
    <row r="229" spans="2:9" ht="13.5" x14ac:dyDescent="0.25">
      <c r="B229" s="118" t="s">
        <v>641</v>
      </c>
      <c r="C229" s="118" t="s">
        <v>1054</v>
      </c>
      <c r="D229" s="119" t="s">
        <v>1174</v>
      </c>
      <c r="E229" s="120">
        <v>1241.0899999999999</v>
      </c>
      <c r="F229" s="121">
        <v>1191.3</v>
      </c>
      <c r="G229" s="122">
        <v>31.679324999999999</v>
      </c>
      <c r="H229" s="113"/>
      <c r="I229" s="113"/>
    </row>
    <row r="230" spans="2:9" ht="13.5" x14ac:dyDescent="0.25">
      <c r="B230" s="118" t="s">
        <v>641</v>
      </c>
      <c r="C230" s="118" t="s">
        <v>1068</v>
      </c>
      <c r="D230" s="119" t="s">
        <v>1174</v>
      </c>
      <c r="E230" s="120">
        <v>756.25</v>
      </c>
      <c r="F230" s="121">
        <v>735.9</v>
      </c>
      <c r="G230" s="122">
        <v>112.88875640000001</v>
      </c>
      <c r="H230" s="113"/>
      <c r="I230" s="113"/>
    </row>
    <row r="231" spans="2:9" ht="13.5" x14ac:dyDescent="0.25">
      <c r="B231" s="118" t="s">
        <v>641</v>
      </c>
      <c r="C231" s="118" t="s">
        <v>1081</v>
      </c>
      <c r="D231" s="119" t="s">
        <v>1174</v>
      </c>
      <c r="E231" s="120">
        <v>768.42</v>
      </c>
      <c r="F231" s="121">
        <v>737.6</v>
      </c>
      <c r="G231" s="122">
        <v>285.047191</v>
      </c>
      <c r="H231" s="113"/>
      <c r="I231" s="113"/>
    </row>
    <row r="232" spans="2:9" ht="13.5" x14ac:dyDescent="0.25">
      <c r="B232" s="118" t="s">
        <v>641</v>
      </c>
      <c r="C232" s="118" t="s">
        <v>1070</v>
      </c>
      <c r="D232" s="119" t="s">
        <v>1174</v>
      </c>
      <c r="E232" s="120">
        <v>852.73</v>
      </c>
      <c r="F232" s="121">
        <v>887.9</v>
      </c>
      <c r="G232" s="122">
        <v>141.52063800000002</v>
      </c>
      <c r="H232" s="113"/>
      <c r="I232" s="113"/>
    </row>
    <row r="233" spans="2:9" ht="13.5" x14ac:dyDescent="0.25">
      <c r="B233" s="118" t="s">
        <v>641</v>
      </c>
      <c r="C233" s="118" t="s">
        <v>1083</v>
      </c>
      <c r="D233" s="119" t="s">
        <v>1174</v>
      </c>
      <c r="E233" s="120">
        <v>1266.03</v>
      </c>
      <c r="F233" s="121">
        <v>1211.8</v>
      </c>
      <c r="G233" s="122">
        <v>374.66275000000002</v>
      </c>
      <c r="H233" s="113"/>
      <c r="I233" s="113"/>
    </row>
    <row r="234" spans="2:9" ht="13.5" x14ac:dyDescent="0.25">
      <c r="B234" s="118" t="s">
        <v>641</v>
      </c>
      <c r="C234" s="118" t="s">
        <v>1060</v>
      </c>
      <c r="D234" s="119" t="s">
        <v>1174</v>
      </c>
      <c r="E234" s="120">
        <v>117.13</v>
      </c>
      <c r="F234" s="121">
        <v>115.26</v>
      </c>
      <c r="G234" s="122">
        <v>92.322304000000003</v>
      </c>
      <c r="H234" s="113"/>
      <c r="I234" s="113"/>
    </row>
    <row r="235" spans="2:9" ht="13.5" x14ac:dyDescent="0.25">
      <c r="B235" s="118" t="s">
        <v>641</v>
      </c>
      <c r="C235" s="118" t="s">
        <v>1059</v>
      </c>
      <c r="D235" s="119" t="s">
        <v>1174</v>
      </c>
      <c r="E235" s="120">
        <v>617.24</v>
      </c>
      <c r="F235" s="121">
        <v>573.85</v>
      </c>
      <c r="G235" s="122">
        <v>62.834155000000003</v>
      </c>
      <c r="H235" s="113"/>
      <c r="I235" s="113"/>
    </row>
    <row r="236" spans="2:9" ht="13.5" x14ac:dyDescent="0.25">
      <c r="B236" s="118" t="s">
        <v>641</v>
      </c>
      <c r="C236" s="118" t="s">
        <v>1074</v>
      </c>
      <c r="D236" s="119" t="s">
        <v>1174</v>
      </c>
      <c r="E236" s="120">
        <v>295.72000000000003</v>
      </c>
      <c r="F236" s="121">
        <v>289.14999999999998</v>
      </c>
      <c r="G236" s="122">
        <v>172.446924</v>
      </c>
      <c r="H236" s="113"/>
      <c r="I236" s="113"/>
    </row>
    <row r="237" spans="2:9" ht="13.5" x14ac:dyDescent="0.25">
      <c r="B237" s="118" t="s">
        <v>641</v>
      </c>
      <c r="C237" s="118" t="s">
        <v>1071</v>
      </c>
      <c r="D237" s="119" t="s">
        <v>1174</v>
      </c>
      <c r="E237" s="120">
        <v>371.83</v>
      </c>
      <c r="F237" s="121">
        <v>354.55</v>
      </c>
      <c r="G237" s="122">
        <v>134.21919500000001</v>
      </c>
      <c r="H237" s="113"/>
      <c r="I237" s="113"/>
    </row>
    <row r="238" spans="2:9" ht="13.5" x14ac:dyDescent="0.25">
      <c r="B238" s="118" t="s">
        <v>641</v>
      </c>
      <c r="C238" s="118" t="s">
        <v>1069</v>
      </c>
      <c r="D238" s="119" t="s">
        <v>1174</v>
      </c>
      <c r="E238" s="120">
        <v>3585.51</v>
      </c>
      <c r="F238" s="121">
        <v>3515</v>
      </c>
      <c r="G238" s="122">
        <v>124.27302690000002</v>
      </c>
      <c r="H238" s="113"/>
      <c r="I238" s="113"/>
    </row>
    <row r="239" spans="2:9" ht="13.5" x14ac:dyDescent="0.25">
      <c r="B239" s="118" t="s">
        <v>641</v>
      </c>
      <c r="C239" s="118" t="s">
        <v>1057</v>
      </c>
      <c r="D239" s="119" t="s">
        <v>1174</v>
      </c>
      <c r="E239" s="120">
        <v>3007.27</v>
      </c>
      <c r="F239" s="121">
        <v>2968.7</v>
      </c>
      <c r="G239" s="122">
        <v>38.338025999999999</v>
      </c>
      <c r="H239" s="113"/>
      <c r="I239" s="113"/>
    </row>
    <row r="240" spans="2:9" ht="13.5" x14ac:dyDescent="0.25">
      <c r="B240" s="118" t="s">
        <v>641</v>
      </c>
      <c r="C240" s="118" t="s">
        <v>1072</v>
      </c>
      <c r="D240" s="119" t="s">
        <v>1174</v>
      </c>
      <c r="E240" s="120">
        <v>735.19</v>
      </c>
      <c r="F240" s="121">
        <v>739.65</v>
      </c>
      <c r="G240" s="122">
        <v>136.406691</v>
      </c>
      <c r="H240" s="113"/>
      <c r="I240" s="113"/>
    </row>
    <row r="241" spans="2:9" ht="13.5" x14ac:dyDescent="0.25">
      <c r="B241" s="118" t="s">
        <v>641</v>
      </c>
      <c r="C241" s="118" t="s">
        <v>1052</v>
      </c>
      <c r="D241" s="119" t="s">
        <v>1174</v>
      </c>
      <c r="E241" s="120">
        <v>12495</v>
      </c>
      <c r="F241" s="121">
        <v>12344</v>
      </c>
      <c r="G241" s="122">
        <v>30.575579999999999</v>
      </c>
      <c r="H241" s="113"/>
      <c r="I241" s="113"/>
    </row>
    <row r="242" spans="2:9" ht="13.5" x14ac:dyDescent="0.25">
      <c r="B242" s="118" t="s">
        <v>641</v>
      </c>
      <c r="C242" s="118" t="s">
        <v>1064</v>
      </c>
      <c r="D242" s="119" t="s">
        <v>1174</v>
      </c>
      <c r="E242" s="120">
        <v>1574.65</v>
      </c>
      <c r="F242" s="121">
        <v>1497</v>
      </c>
      <c r="G242" s="122">
        <v>80.445999999999998</v>
      </c>
      <c r="H242" s="113"/>
      <c r="I242" s="113"/>
    </row>
    <row r="243" spans="2:9" ht="13.5" x14ac:dyDescent="0.25">
      <c r="B243" s="118" t="s">
        <v>641</v>
      </c>
      <c r="C243" s="118" t="s">
        <v>1073</v>
      </c>
      <c r="D243" s="119" t="s">
        <v>1174</v>
      </c>
      <c r="E243" s="120">
        <v>364.42</v>
      </c>
      <c r="F243" s="121">
        <v>387.1</v>
      </c>
      <c r="G243" s="122">
        <v>249.06840320000001</v>
      </c>
      <c r="H243" s="113"/>
      <c r="I243" s="113"/>
    </row>
    <row r="244" spans="2:9" ht="13.5" x14ac:dyDescent="0.25">
      <c r="B244" s="118" t="s">
        <v>641</v>
      </c>
      <c r="C244" s="118" t="s">
        <v>1066</v>
      </c>
      <c r="D244" s="119" t="s">
        <v>1174</v>
      </c>
      <c r="E244" s="120">
        <v>75.47</v>
      </c>
      <c r="F244" s="121">
        <v>73.72</v>
      </c>
      <c r="G244" s="122">
        <v>102.76816640000001</v>
      </c>
      <c r="H244" s="113"/>
      <c r="I244" s="113"/>
    </row>
    <row r="245" spans="2:9" ht="13.5" x14ac:dyDescent="0.25">
      <c r="B245" s="118" t="s">
        <v>641</v>
      </c>
      <c r="C245" s="118" t="s">
        <v>1067</v>
      </c>
      <c r="D245" s="119" t="s">
        <v>1174</v>
      </c>
      <c r="E245" s="120">
        <v>300.64</v>
      </c>
      <c r="F245" s="121">
        <v>296.55</v>
      </c>
      <c r="G245" s="122">
        <v>112.7803054</v>
      </c>
      <c r="H245" s="113"/>
      <c r="I245" s="113"/>
    </row>
    <row r="246" spans="2:9" ht="13.5" x14ac:dyDescent="0.25">
      <c r="B246" s="118" t="s">
        <v>641</v>
      </c>
      <c r="C246" s="118" t="s">
        <v>1079</v>
      </c>
      <c r="D246" s="119" t="s">
        <v>1174</v>
      </c>
      <c r="E246" s="120">
        <v>319.76</v>
      </c>
      <c r="F246" s="121">
        <v>306.3</v>
      </c>
      <c r="G246" s="122">
        <v>305.45394599999997</v>
      </c>
      <c r="H246" s="113"/>
      <c r="I246" s="113"/>
    </row>
    <row r="247" spans="2:9" ht="13.5" x14ac:dyDescent="0.25">
      <c r="B247" s="118" t="s">
        <v>641</v>
      </c>
      <c r="C247" s="118" t="s">
        <v>1084</v>
      </c>
      <c r="D247" s="119" t="s">
        <v>1174</v>
      </c>
      <c r="E247" s="120">
        <v>1413.49</v>
      </c>
      <c r="F247" s="121">
        <v>1349.3</v>
      </c>
      <c r="G247" s="122">
        <v>444.88735750000001</v>
      </c>
      <c r="H247" s="113"/>
      <c r="I247" s="113"/>
    </row>
    <row r="248" spans="2:9" ht="13.5" x14ac:dyDescent="0.25">
      <c r="B248" s="118" t="s">
        <v>641</v>
      </c>
      <c r="C248" s="118" t="s">
        <v>1082</v>
      </c>
      <c r="D248" s="119" t="s">
        <v>1174</v>
      </c>
      <c r="E248" s="120">
        <v>1025.27</v>
      </c>
      <c r="F248" s="121">
        <v>978.7</v>
      </c>
      <c r="G248" s="122">
        <v>315.34459580000004</v>
      </c>
      <c r="H248" s="113"/>
      <c r="I248" s="113"/>
    </row>
    <row r="249" spans="2:9" ht="13.5" x14ac:dyDescent="0.25">
      <c r="B249" s="118" t="s">
        <v>641</v>
      </c>
      <c r="C249" s="118" t="s">
        <v>1053</v>
      </c>
      <c r="D249" s="119" t="s">
        <v>1174</v>
      </c>
      <c r="E249" s="120">
        <v>1053.6199999999999</v>
      </c>
      <c r="F249" s="121">
        <v>1020</v>
      </c>
      <c r="G249" s="122">
        <v>30.718985</v>
      </c>
      <c r="H249" s="113"/>
      <c r="I249" s="113"/>
    </row>
    <row r="250" spans="2:9" ht="13.5" x14ac:dyDescent="0.25">
      <c r="B250" s="118" t="s">
        <v>641</v>
      </c>
      <c r="C250" s="118" t="s">
        <v>1056</v>
      </c>
      <c r="D250" s="119" t="s">
        <v>1174</v>
      </c>
      <c r="E250" s="120">
        <v>3461.79</v>
      </c>
      <c r="F250" s="121">
        <v>3301.3</v>
      </c>
      <c r="G250" s="122">
        <v>44.501130000000003</v>
      </c>
      <c r="H250" s="113"/>
      <c r="I250" s="113"/>
    </row>
    <row r="251" spans="2:9" ht="13.5" x14ac:dyDescent="0.25">
      <c r="B251" s="118" t="s">
        <v>641</v>
      </c>
      <c r="C251" s="118" t="s">
        <v>1075</v>
      </c>
      <c r="D251" s="119" t="s">
        <v>1174</v>
      </c>
      <c r="E251" s="120">
        <v>3412</v>
      </c>
      <c r="F251" s="121">
        <v>3376</v>
      </c>
      <c r="G251" s="122">
        <v>177.67008000000001</v>
      </c>
      <c r="H251" s="113"/>
      <c r="I251" s="113"/>
    </row>
    <row r="252" spans="2:9" ht="13.5" x14ac:dyDescent="0.25">
      <c r="B252" s="113"/>
      <c r="C252" s="113"/>
      <c r="D252" s="113"/>
      <c r="E252" s="113"/>
      <c r="F252" s="113"/>
      <c r="G252" s="123"/>
      <c r="H252" s="113"/>
      <c r="I252" s="113"/>
    </row>
    <row r="253" spans="2:9" ht="13.5" x14ac:dyDescent="0.25">
      <c r="B253" s="114" t="s">
        <v>1175</v>
      </c>
      <c r="C253" s="113"/>
      <c r="D253" s="113"/>
      <c r="E253" s="124"/>
      <c r="F253" s="124"/>
      <c r="G253" s="124"/>
      <c r="H253" s="113"/>
      <c r="I253" s="113"/>
    </row>
    <row r="254" spans="2:9" ht="13.5" x14ac:dyDescent="0.25">
      <c r="B254" s="113"/>
      <c r="C254" s="113"/>
      <c r="D254" s="113"/>
      <c r="E254" s="113"/>
      <c r="F254" s="113"/>
      <c r="G254" s="113"/>
      <c r="H254" s="113"/>
      <c r="I254" s="113"/>
    </row>
    <row r="255" spans="2:9" ht="13.5" x14ac:dyDescent="0.25">
      <c r="B255" s="125" t="s">
        <v>1168</v>
      </c>
      <c r="C255" s="125" t="s">
        <v>1176</v>
      </c>
      <c r="D255" s="113"/>
      <c r="E255" s="113"/>
      <c r="F255" s="113"/>
      <c r="G255" s="113"/>
      <c r="H255" s="113"/>
      <c r="I255" s="113"/>
    </row>
    <row r="256" spans="2:9" ht="13.5" x14ac:dyDescent="0.25">
      <c r="B256" s="118" t="s">
        <v>641</v>
      </c>
      <c r="C256" s="127">
        <v>63.929465999999998</v>
      </c>
      <c r="D256" s="113"/>
      <c r="E256" s="113"/>
      <c r="F256" s="113"/>
      <c r="G256" s="113"/>
      <c r="H256" s="113"/>
      <c r="I256" s="113"/>
    </row>
    <row r="257" spans="2:9" ht="13.5" x14ac:dyDescent="0.25">
      <c r="B257" s="113"/>
      <c r="C257" s="113"/>
      <c r="D257" s="113"/>
      <c r="E257" s="113"/>
      <c r="F257" s="113"/>
      <c r="G257" s="113"/>
      <c r="H257" s="113"/>
      <c r="I257" s="113"/>
    </row>
    <row r="258" spans="2:9" ht="13.5" x14ac:dyDescent="0.25">
      <c r="B258" s="114" t="s">
        <v>1177</v>
      </c>
      <c r="C258" s="113"/>
      <c r="D258" s="113"/>
      <c r="E258" s="113"/>
      <c r="F258" s="113"/>
      <c r="G258" s="113"/>
      <c r="H258" s="113"/>
      <c r="I258" s="113"/>
    </row>
    <row r="259" spans="2:9" ht="13.5" x14ac:dyDescent="0.25">
      <c r="B259" s="114"/>
      <c r="C259" s="113"/>
      <c r="D259" s="113"/>
      <c r="E259" s="113"/>
      <c r="F259" s="113"/>
      <c r="G259" s="113"/>
      <c r="H259" s="113"/>
      <c r="I259" s="113"/>
    </row>
    <row r="260" spans="2:9" ht="121.5" x14ac:dyDescent="0.25">
      <c r="B260" s="128" t="s">
        <v>1168</v>
      </c>
      <c r="C260" s="129" t="s">
        <v>1178</v>
      </c>
      <c r="D260" s="129" t="s">
        <v>1179</v>
      </c>
      <c r="E260" s="129" t="s">
        <v>1180</v>
      </c>
      <c r="F260" s="129" t="s">
        <v>1181</v>
      </c>
      <c r="G260" s="129" t="s">
        <v>1182</v>
      </c>
      <c r="H260" s="113"/>
      <c r="I260" s="113"/>
    </row>
    <row r="261" spans="2:9" ht="13.5" x14ac:dyDescent="0.25">
      <c r="B261" s="164" t="s">
        <v>641</v>
      </c>
      <c r="C261" s="25">
        <v>3599</v>
      </c>
      <c r="D261" s="25">
        <v>3599</v>
      </c>
      <c r="E261" s="26">
        <v>21565.1579858</v>
      </c>
      <c r="F261" s="26">
        <v>24051.225583399995</v>
      </c>
      <c r="G261" s="26">
        <v>2486.0675975999948</v>
      </c>
      <c r="H261" s="24"/>
      <c r="I261" s="130"/>
    </row>
    <row r="262" spans="2:9" ht="13.5" x14ac:dyDescent="0.25">
      <c r="B262" s="131"/>
      <c r="C262" s="132"/>
      <c r="D262" s="132"/>
      <c r="E262" s="113"/>
      <c r="F262" s="113"/>
      <c r="G262" s="133"/>
      <c r="H262" s="113"/>
      <c r="I262" s="113"/>
    </row>
    <row r="263" spans="2:9" ht="13.5" x14ac:dyDescent="0.25">
      <c r="B263" s="114" t="s">
        <v>1183</v>
      </c>
      <c r="C263" s="132"/>
      <c r="D263" s="113"/>
      <c r="E263" s="113"/>
      <c r="F263" s="113"/>
      <c r="G263" s="113"/>
      <c r="H263" s="113"/>
      <c r="I263" s="113"/>
    </row>
    <row r="264" spans="2:9" ht="13.5" x14ac:dyDescent="0.25">
      <c r="B264" s="131"/>
      <c r="C264" s="132"/>
      <c r="D264" s="113"/>
      <c r="E264" s="113"/>
      <c r="F264" s="113"/>
      <c r="G264" s="113"/>
      <c r="H264" s="113"/>
      <c r="I264" s="113"/>
    </row>
    <row r="265" spans="2:9" ht="13.5" x14ac:dyDescent="0.25">
      <c r="B265" s="114" t="s">
        <v>1209</v>
      </c>
      <c r="C265" s="113"/>
      <c r="D265" s="113"/>
      <c r="E265" s="113"/>
      <c r="F265" s="113"/>
      <c r="G265" s="113"/>
      <c r="H265" s="113"/>
      <c r="I265" s="113"/>
    </row>
    <row r="266" spans="2:9" ht="13.5" x14ac:dyDescent="0.25">
      <c r="B266" s="113"/>
      <c r="C266" s="134"/>
      <c r="D266" s="134"/>
      <c r="E266" s="133"/>
      <c r="F266" s="133"/>
      <c r="G266" s="133"/>
      <c r="H266" s="24"/>
      <c r="I266" s="130"/>
    </row>
    <row r="267" spans="2:9" ht="13.5" x14ac:dyDescent="0.25">
      <c r="B267" s="114" t="s">
        <v>1184</v>
      </c>
      <c r="C267" s="113"/>
      <c r="D267" s="135"/>
      <c r="E267" s="113"/>
      <c r="F267" s="113"/>
      <c r="G267" s="113"/>
      <c r="H267" s="113"/>
      <c r="I267" s="113"/>
    </row>
    <row r="268" spans="2:9" ht="13.5" x14ac:dyDescent="0.25">
      <c r="B268" s="113"/>
      <c r="C268" s="113"/>
      <c r="D268" s="135"/>
      <c r="E268" s="135"/>
      <c r="F268" s="136"/>
      <c r="G268" s="136"/>
      <c r="H268" s="113"/>
      <c r="I268" s="113"/>
    </row>
    <row r="269" spans="2:9" ht="13.5" x14ac:dyDescent="0.25">
      <c r="B269" s="114" t="s">
        <v>1210</v>
      </c>
      <c r="C269" s="113"/>
      <c r="D269" s="113"/>
      <c r="E269" s="113"/>
      <c r="F269" s="113"/>
      <c r="G269" s="113" t="s">
        <v>1185</v>
      </c>
      <c r="H269" s="113"/>
      <c r="I269" s="113"/>
    </row>
    <row r="270" spans="2:9" ht="13.5" x14ac:dyDescent="0.25">
      <c r="B270" s="113"/>
      <c r="C270" s="137"/>
      <c r="D270" s="138"/>
      <c r="E270" s="113"/>
      <c r="F270" s="113"/>
      <c r="G270" s="113"/>
      <c r="H270" s="113"/>
      <c r="I270" s="113"/>
    </row>
    <row r="271" spans="2:9" ht="13.5" x14ac:dyDescent="0.25">
      <c r="B271" s="114" t="s">
        <v>1211</v>
      </c>
      <c r="C271" s="113"/>
      <c r="D271" s="113"/>
      <c r="E271" s="113"/>
      <c r="F271" s="113"/>
      <c r="G271" s="113"/>
      <c r="H271" s="113"/>
      <c r="I271" s="113"/>
    </row>
    <row r="272" spans="2:9" ht="13.5" x14ac:dyDescent="0.25">
      <c r="B272" s="113"/>
      <c r="C272" s="113"/>
      <c r="D272" s="113"/>
      <c r="E272" s="113"/>
      <c r="F272" s="113"/>
      <c r="G272" s="113"/>
      <c r="H272" s="113"/>
      <c r="I272" s="113"/>
    </row>
    <row r="273" spans="2:9" ht="13.5" x14ac:dyDescent="0.25">
      <c r="B273" s="114" t="s">
        <v>1186</v>
      </c>
      <c r="C273" s="113"/>
      <c r="D273" s="113"/>
      <c r="E273" s="113"/>
      <c r="F273" s="113"/>
      <c r="G273" s="113"/>
      <c r="H273" s="113"/>
      <c r="I273" s="113"/>
    </row>
    <row r="274" spans="2:9" ht="13.5" x14ac:dyDescent="0.25">
      <c r="B274" s="113"/>
      <c r="C274" s="139"/>
      <c r="D274" s="140"/>
      <c r="E274" s="27"/>
      <c r="F274" s="136"/>
      <c r="G274" s="136"/>
      <c r="H274" s="113"/>
      <c r="I274" s="113"/>
    </row>
    <row r="275" spans="2:9" ht="13.5" x14ac:dyDescent="0.25">
      <c r="B275" s="114" t="s">
        <v>1212</v>
      </c>
      <c r="C275" s="113"/>
      <c r="D275" s="113"/>
      <c r="E275" s="113"/>
      <c r="F275" s="113"/>
      <c r="G275" s="113"/>
      <c r="H275" s="113"/>
      <c r="I275" s="113"/>
    </row>
    <row r="276" spans="2:9" ht="13.5" x14ac:dyDescent="0.25">
      <c r="B276" s="131"/>
      <c r="C276" s="138"/>
      <c r="D276" s="113"/>
      <c r="E276" s="113"/>
      <c r="F276" s="113"/>
      <c r="G276" s="113"/>
      <c r="H276" s="113"/>
      <c r="I276" s="113"/>
    </row>
    <row r="277" spans="2:9" ht="13.5" x14ac:dyDescent="0.25">
      <c r="B277" s="114" t="s">
        <v>1213</v>
      </c>
      <c r="C277" s="113"/>
      <c r="D277" s="113"/>
      <c r="E277" s="113"/>
      <c r="F277" s="113"/>
      <c r="G277" s="113"/>
      <c r="H277" s="113"/>
      <c r="I277" s="113"/>
    </row>
    <row r="278" spans="2:9" ht="13.5" x14ac:dyDescent="0.25">
      <c r="B278" s="113"/>
      <c r="C278" s="113"/>
      <c r="D278" s="113"/>
      <c r="E278" s="113"/>
      <c r="F278" s="28"/>
      <c r="G278" s="141"/>
      <c r="H278" s="113"/>
      <c r="I278" s="113"/>
    </row>
    <row r="279" spans="2:9" ht="13.5" x14ac:dyDescent="0.25">
      <c r="B279" s="114" t="s">
        <v>1187</v>
      </c>
      <c r="C279" s="113"/>
      <c r="D279" s="113"/>
      <c r="E279" s="113"/>
      <c r="F279" s="113"/>
      <c r="G279" s="113"/>
      <c r="H279" s="113"/>
      <c r="I279" s="113"/>
    </row>
    <row r="280" spans="2:9" ht="27" x14ac:dyDescent="0.25">
      <c r="B280" s="165" t="s">
        <v>1188</v>
      </c>
      <c r="C280" s="166" t="s">
        <v>1189</v>
      </c>
      <c r="D280" s="166" t="s">
        <v>1190</v>
      </c>
      <c r="E280" s="167" t="s">
        <v>1191</v>
      </c>
      <c r="F280" s="167" t="s">
        <v>1192</v>
      </c>
      <c r="G280" s="166" t="s">
        <v>1193</v>
      </c>
      <c r="H280" s="166" t="s">
        <v>1194</v>
      </c>
      <c r="I280" s="113"/>
    </row>
    <row r="281" spans="2:9" ht="13.5" x14ac:dyDescent="0.25">
      <c r="B281" s="29" t="s">
        <v>1195</v>
      </c>
      <c r="C281" s="29" t="s">
        <v>1196</v>
      </c>
      <c r="D281" s="29" t="s">
        <v>1197</v>
      </c>
      <c r="E281" s="29" t="s">
        <v>1198</v>
      </c>
      <c r="F281" s="29" t="s">
        <v>1199</v>
      </c>
      <c r="G281" s="26">
        <v>2500</v>
      </c>
      <c r="H281" s="30">
        <v>46168</v>
      </c>
      <c r="I281" s="113"/>
    </row>
    <row r="282" spans="2:9" ht="13.5" x14ac:dyDescent="0.25">
      <c r="B282" s="29" t="s">
        <v>1195</v>
      </c>
      <c r="C282" s="29" t="s">
        <v>1196</v>
      </c>
      <c r="D282" s="29" t="s">
        <v>1200</v>
      </c>
      <c r="E282" s="29" t="s">
        <v>1198</v>
      </c>
      <c r="F282" s="29" t="s">
        <v>1199</v>
      </c>
      <c r="G282" s="26">
        <v>5000</v>
      </c>
      <c r="H282" s="30">
        <v>46444</v>
      </c>
      <c r="I282" s="113"/>
    </row>
    <row r="283" spans="2:9" ht="13.5" x14ac:dyDescent="0.25">
      <c r="B283" s="29" t="s">
        <v>1195</v>
      </c>
      <c r="C283" s="29" t="s">
        <v>1196</v>
      </c>
      <c r="D283" s="29" t="s">
        <v>1201</v>
      </c>
      <c r="E283" s="29" t="s">
        <v>1198</v>
      </c>
      <c r="F283" s="29" t="s">
        <v>1199</v>
      </c>
      <c r="G283" s="26">
        <v>2500</v>
      </c>
      <c r="H283" s="30">
        <v>46452</v>
      </c>
      <c r="I283" s="113"/>
    </row>
    <row r="284" spans="2:9" ht="13.5" x14ac:dyDescent="0.25">
      <c r="B284" s="29" t="s">
        <v>1195</v>
      </c>
      <c r="C284" s="29" t="s">
        <v>1196</v>
      </c>
      <c r="D284" s="29" t="s">
        <v>1202</v>
      </c>
      <c r="E284" s="29" t="s">
        <v>1198</v>
      </c>
      <c r="F284" s="29" t="s">
        <v>1199</v>
      </c>
      <c r="G284" s="26">
        <v>2500</v>
      </c>
      <c r="H284" s="30">
        <v>46452</v>
      </c>
      <c r="I284" s="113"/>
    </row>
    <row r="285" spans="2:9" ht="13.5" x14ac:dyDescent="0.25">
      <c r="B285" s="29" t="s">
        <v>1195</v>
      </c>
      <c r="C285" s="29" t="s">
        <v>1196</v>
      </c>
      <c r="D285" s="29" t="s">
        <v>1203</v>
      </c>
      <c r="E285" s="29" t="s">
        <v>1198</v>
      </c>
      <c r="F285" s="29" t="s">
        <v>1199</v>
      </c>
      <c r="G285" s="26">
        <v>4500</v>
      </c>
      <c r="H285" s="30">
        <v>46455</v>
      </c>
      <c r="I285" s="113"/>
    </row>
    <row r="286" spans="2:9" ht="13.5" x14ac:dyDescent="0.25">
      <c r="B286" s="29" t="s">
        <v>1195</v>
      </c>
      <c r="C286" s="29" t="s">
        <v>1196</v>
      </c>
      <c r="D286" s="29" t="s">
        <v>1204</v>
      </c>
      <c r="E286" s="29" t="s">
        <v>1198</v>
      </c>
      <c r="F286" s="29" t="s">
        <v>1199</v>
      </c>
      <c r="G286" s="26">
        <v>500</v>
      </c>
      <c r="H286" s="30">
        <v>46455</v>
      </c>
      <c r="I286" s="113"/>
    </row>
    <row r="287" spans="2:9" ht="13.5" x14ac:dyDescent="0.25">
      <c r="B287" s="29" t="s">
        <v>1195</v>
      </c>
      <c r="C287" s="29" t="s">
        <v>1196</v>
      </c>
      <c r="D287" s="29" t="s">
        <v>1205</v>
      </c>
      <c r="E287" s="29" t="s">
        <v>1198</v>
      </c>
      <c r="F287" s="29" t="s">
        <v>1199</v>
      </c>
      <c r="G287" s="26">
        <v>2500</v>
      </c>
      <c r="H287" s="30">
        <v>46373</v>
      </c>
      <c r="I287" s="113"/>
    </row>
    <row r="288" spans="2:9" ht="13.5" x14ac:dyDescent="0.25">
      <c r="B288" s="29" t="s">
        <v>1195</v>
      </c>
      <c r="C288" s="29" t="s">
        <v>1196</v>
      </c>
      <c r="D288" s="29" t="s">
        <v>1206</v>
      </c>
      <c r="E288" s="29" t="s">
        <v>1198</v>
      </c>
      <c r="F288" s="29" t="s">
        <v>1199</v>
      </c>
      <c r="G288" s="26">
        <v>2500</v>
      </c>
      <c r="H288" s="30">
        <v>46286</v>
      </c>
      <c r="I288" s="113"/>
    </row>
    <row r="289" spans="2:9" ht="13.5" x14ac:dyDescent="0.25">
      <c r="B289" s="29" t="s">
        <v>1195</v>
      </c>
      <c r="C289" s="29" t="s">
        <v>1196</v>
      </c>
      <c r="D289" s="29" t="s">
        <v>1207</v>
      </c>
      <c r="E289" s="29" t="s">
        <v>1198</v>
      </c>
      <c r="F289" s="29" t="s">
        <v>1199</v>
      </c>
      <c r="G289" s="26">
        <v>2500</v>
      </c>
      <c r="H289" s="30">
        <v>46286</v>
      </c>
      <c r="I289" s="113"/>
    </row>
    <row r="290" spans="2:9" ht="13.5" x14ac:dyDescent="0.25">
      <c r="B290" s="113"/>
      <c r="C290" s="113"/>
      <c r="D290" s="113"/>
      <c r="E290" s="141"/>
      <c r="F290" s="113"/>
      <c r="G290" s="113"/>
      <c r="H290" s="113"/>
      <c r="I290" s="113"/>
    </row>
    <row r="291" spans="2:9" ht="13.5" x14ac:dyDescent="0.25">
      <c r="B291" s="114" t="s">
        <v>1208</v>
      </c>
      <c r="C291" s="113"/>
      <c r="D291" s="113"/>
      <c r="E291" s="141"/>
      <c r="F291" s="113"/>
      <c r="G291" s="113"/>
      <c r="H291" s="113"/>
      <c r="I291" s="113"/>
    </row>
    <row r="292" spans="2:9" ht="13.5" x14ac:dyDescent="0.25">
      <c r="B292" s="113"/>
      <c r="C292" s="113"/>
      <c r="D292" s="113"/>
      <c r="E292" s="113"/>
      <c r="F292" s="113"/>
      <c r="G292" s="113"/>
      <c r="H292" s="113"/>
      <c r="I292" s="113"/>
    </row>
  </sheetData>
  <mergeCells count="43">
    <mergeCell ref="B210:G210"/>
    <mergeCell ref="B211:G211"/>
    <mergeCell ref="B213:G213"/>
    <mergeCell ref="B196:C196"/>
    <mergeCell ref="B197:D197"/>
    <mergeCell ref="B199:C199"/>
    <mergeCell ref="B191:C191"/>
    <mergeCell ref="B192:C192"/>
    <mergeCell ref="B193:C193"/>
    <mergeCell ref="B194:C194"/>
    <mergeCell ref="B195:C195"/>
    <mergeCell ref="B179:I179"/>
    <mergeCell ref="B187:D187"/>
    <mergeCell ref="B188:C188"/>
    <mergeCell ref="B189:C189"/>
    <mergeCell ref="B190:C190"/>
    <mergeCell ref="D174:F174"/>
    <mergeCell ref="G174:I174"/>
    <mergeCell ref="D175:D176"/>
    <mergeCell ref="E175:E176"/>
    <mergeCell ref="F175:F176"/>
    <mergeCell ref="G175:H175"/>
    <mergeCell ref="I175:I176"/>
    <mergeCell ref="A1:H1"/>
    <mergeCell ref="A2:H2"/>
    <mergeCell ref="A3:H3"/>
    <mergeCell ref="B148:H148"/>
    <mergeCell ref="B149:H149"/>
    <mergeCell ref="B150:H150"/>
    <mergeCell ref="B151:H151"/>
    <mergeCell ref="B152:H152"/>
    <mergeCell ref="B155:D155"/>
    <mergeCell ref="B156:C156"/>
    <mergeCell ref="B157:C157"/>
    <mergeCell ref="B158:C158"/>
    <mergeCell ref="B153:H153"/>
    <mergeCell ref="B166:C166"/>
    <mergeCell ref="B170:C170"/>
    <mergeCell ref="B171:C171"/>
    <mergeCell ref="B168:C168"/>
    <mergeCell ref="B169:C169"/>
    <mergeCell ref="B174:B176"/>
    <mergeCell ref="C174:C176"/>
  </mergeCells>
  <hyperlinks>
    <hyperlink ref="I1" location="Index!B2" display="Index" xr:uid="{192D4851-0D12-4CB4-8E64-06EB89B80065}"/>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67297-F979-43C4-87A9-6E1C5B71282A}">
  <sheetPr>
    <outlinePr summaryBelow="0" summaryRight="0"/>
  </sheetPr>
  <dimension ref="A1:Q271"/>
  <sheetViews>
    <sheetView showGridLines="0" workbookViewId="0">
      <selection sqref="A1:H1"/>
    </sheetView>
  </sheetViews>
  <sheetFormatPr defaultRowHeight="12.75" x14ac:dyDescent="0.2"/>
  <cols>
    <col min="1" max="1" width="5.85546875" style="36" bestFit="1" customWidth="1"/>
    <col min="2" max="2" width="22" style="36" customWidth="1"/>
    <col min="3" max="3" width="46.7109375" style="36" customWidth="1"/>
    <col min="4" max="4" width="20.5703125" style="36" customWidth="1"/>
    <col min="5" max="5" width="8.7109375" style="36" bestFit="1" customWidth="1"/>
    <col min="6" max="6" width="10.140625" style="36" bestFit="1" customWidth="1"/>
    <col min="7" max="7" width="14" style="36" bestFit="1" customWidth="1"/>
    <col min="8" max="8" width="10.140625" style="36" bestFit="1" customWidth="1"/>
    <col min="9" max="9" width="5.7109375" style="36" bestFit="1" customWidth="1"/>
    <col min="10" max="16384" width="9.140625" style="36"/>
  </cols>
  <sheetData>
    <row r="1" spans="1:9" ht="15" x14ac:dyDescent="0.2">
      <c r="A1" s="35" t="s">
        <v>0</v>
      </c>
      <c r="B1" s="35"/>
      <c r="C1" s="35"/>
      <c r="D1" s="35"/>
      <c r="E1" s="35"/>
      <c r="F1" s="35"/>
      <c r="G1" s="35"/>
      <c r="H1" s="35"/>
      <c r="I1" s="7" t="s">
        <v>966</v>
      </c>
    </row>
    <row r="2" spans="1:9" ht="15" x14ac:dyDescent="0.2">
      <c r="A2" s="35" t="s">
        <v>669</v>
      </c>
      <c r="B2" s="35"/>
      <c r="C2" s="35"/>
      <c r="D2" s="35"/>
      <c r="E2" s="35"/>
      <c r="F2" s="35"/>
      <c r="G2" s="35"/>
      <c r="H2" s="35"/>
    </row>
    <row r="3" spans="1:9" ht="15" x14ac:dyDescent="0.2">
      <c r="A3" s="35" t="s">
        <v>979</v>
      </c>
      <c r="B3" s="35"/>
      <c r="C3" s="35"/>
      <c r="D3" s="35"/>
      <c r="E3" s="35"/>
      <c r="F3" s="35"/>
      <c r="G3" s="35"/>
      <c r="H3" s="35"/>
    </row>
    <row r="4" spans="1:9" s="39" customFormat="1" ht="30" x14ac:dyDescent="0.2">
      <c r="A4" s="37" t="s">
        <v>3</v>
      </c>
      <c r="B4" s="37" t="s">
        <v>4</v>
      </c>
      <c r="C4" s="37" t="s">
        <v>5</v>
      </c>
      <c r="D4" s="37" t="s">
        <v>6</v>
      </c>
      <c r="E4" s="37" t="s">
        <v>7</v>
      </c>
      <c r="F4" s="37" t="s">
        <v>8</v>
      </c>
      <c r="G4" s="37" t="s">
        <v>9</v>
      </c>
      <c r="H4" s="38" t="s">
        <v>965</v>
      </c>
    </row>
    <row r="5" spans="1:9" x14ac:dyDescent="0.2">
      <c r="A5" s="40"/>
      <c r="B5" s="40"/>
      <c r="C5" s="41" t="s">
        <v>10</v>
      </c>
      <c r="D5" s="40"/>
      <c r="E5" s="40"/>
      <c r="F5" s="40"/>
      <c r="G5" s="40"/>
      <c r="H5" s="42" t="s">
        <v>134</v>
      </c>
    </row>
    <row r="6" spans="1:9" x14ac:dyDescent="0.2">
      <c r="A6" s="43"/>
      <c r="B6" s="44"/>
      <c r="C6" s="44" t="s">
        <v>11</v>
      </c>
      <c r="D6" s="44"/>
      <c r="E6" s="45"/>
      <c r="F6" s="46"/>
      <c r="G6" s="47"/>
      <c r="H6" s="42" t="s">
        <v>134</v>
      </c>
    </row>
    <row r="7" spans="1:9" x14ac:dyDescent="0.2">
      <c r="A7" s="48">
        <v>1</v>
      </c>
      <c r="B7" s="49" t="s">
        <v>38</v>
      </c>
      <c r="C7" s="49" t="s">
        <v>39</v>
      </c>
      <c r="D7" s="49" t="s">
        <v>34</v>
      </c>
      <c r="E7" s="50">
        <v>916228</v>
      </c>
      <c r="F7" s="51">
        <v>11048.793452</v>
      </c>
      <c r="G7" s="52">
        <v>7.0616470000000001E-2</v>
      </c>
      <c r="H7" s="42" t="s">
        <v>134</v>
      </c>
    </row>
    <row r="8" spans="1:9" x14ac:dyDescent="0.2">
      <c r="A8" s="48">
        <v>2</v>
      </c>
      <c r="B8" s="49" t="s">
        <v>320</v>
      </c>
      <c r="C8" s="49" t="s">
        <v>321</v>
      </c>
      <c r="D8" s="49" t="s">
        <v>34</v>
      </c>
      <c r="E8" s="50">
        <v>1386133</v>
      </c>
      <c r="F8" s="51">
        <v>10140.255961499999</v>
      </c>
      <c r="G8" s="52">
        <v>6.4809710000000006E-2</v>
      </c>
      <c r="H8" s="42" t="s">
        <v>134</v>
      </c>
    </row>
    <row r="9" spans="1:9" x14ac:dyDescent="0.2">
      <c r="A9" s="48">
        <v>3</v>
      </c>
      <c r="B9" s="49" t="s">
        <v>18</v>
      </c>
      <c r="C9" s="49" t="s">
        <v>19</v>
      </c>
      <c r="D9" s="49" t="s">
        <v>20</v>
      </c>
      <c r="E9" s="50">
        <v>577037</v>
      </c>
      <c r="F9" s="51">
        <v>7754.8002429999997</v>
      </c>
      <c r="G9" s="52">
        <v>4.956348E-2</v>
      </c>
      <c r="H9" s="42" t="s">
        <v>134</v>
      </c>
    </row>
    <row r="10" spans="1:9" x14ac:dyDescent="0.2">
      <c r="A10" s="48">
        <v>4</v>
      </c>
      <c r="B10" s="49" t="s">
        <v>12</v>
      </c>
      <c r="C10" s="49" t="s">
        <v>13</v>
      </c>
      <c r="D10" s="49" t="s">
        <v>14</v>
      </c>
      <c r="E10" s="50">
        <v>397237</v>
      </c>
      <c r="F10" s="51">
        <v>7080.352288</v>
      </c>
      <c r="G10" s="52">
        <v>4.5252859999999999E-2</v>
      </c>
      <c r="H10" s="42" t="s">
        <v>134</v>
      </c>
    </row>
    <row r="11" spans="1:9" x14ac:dyDescent="0.2">
      <c r="A11" s="48">
        <v>5</v>
      </c>
      <c r="B11" s="49" t="s">
        <v>335</v>
      </c>
      <c r="C11" s="49" t="s">
        <v>336</v>
      </c>
      <c r="D11" s="49" t="s">
        <v>34</v>
      </c>
      <c r="E11" s="50">
        <v>1446380</v>
      </c>
      <c r="F11" s="51">
        <v>5111.5069199999998</v>
      </c>
      <c r="G11" s="52">
        <v>3.2669320000000002E-2</v>
      </c>
      <c r="H11" s="42" t="s">
        <v>134</v>
      </c>
    </row>
    <row r="12" spans="1:9" x14ac:dyDescent="0.2">
      <c r="A12" s="48">
        <v>6</v>
      </c>
      <c r="B12" s="49" t="s">
        <v>15</v>
      </c>
      <c r="C12" s="49" t="s">
        <v>16</v>
      </c>
      <c r="D12" s="49" t="s">
        <v>17</v>
      </c>
      <c r="E12" s="50">
        <v>130175</v>
      </c>
      <c r="F12" s="51">
        <v>4561.4621749999997</v>
      </c>
      <c r="G12" s="52">
        <v>2.9153800000000001E-2</v>
      </c>
      <c r="H12" s="42" t="s">
        <v>134</v>
      </c>
    </row>
    <row r="13" spans="1:9" x14ac:dyDescent="0.2">
      <c r="A13" s="48">
        <v>7</v>
      </c>
      <c r="B13" s="49" t="s">
        <v>339</v>
      </c>
      <c r="C13" s="49" t="s">
        <v>340</v>
      </c>
      <c r="D13" s="49" t="s">
        <v>227</v>
      </c>
      <c r="E13" s="50">
        <v>119010</v>
      </c>
      <c r="F13" s="51">
        <v>3516.3884699999999</v>
      </c>
      <c r="G13" s="52">
        <v>2.247439E-2</v>
      </c>
      <c r="H13" s="42" t="s">
        <v>134</v>
      </c>
    </row>
    <row r="14" spans="1:9" x14ac:dyDescent="0.2">
      <c r="A14" s="43">
        <v>8</v>
      </c>
      <c r="B14" s="44" t="s">
        <v>999</v>
      </c>
      <c r="C14" s="44" t="s">
        <v>1000</v>
      </c>
      <c r="D14" s="44" t="s">
        <v>110</v>
      </c>
      <c r="E14" s="45">
        <v>729150</v>
      </c>
      <c r="F14" s="46">
        <v>3064.544535</v>
      </c>
      <c r="G14" s="168">
        <f>F14/F159</f>
        <v>1.9586510643216488E-2</v>
      </c>
      <c r="H14" s="42" t="s">
        <v>134</v>
      </c>
    </row>
    <row r="15" spans="1:9" x14ac:dyDescent="0.2">
      <c r="A15" s="48">
        <v>9</v>
      </c>
      <c r="B15" s="49" t="s">
        <v>324</v>
      </c>
      <c r="C15" s="49" t="s">
        <v>325</v>
      </c>
      <c r="D15" s="49" t="s">
        <v>211</v>
      </c>
      <c r="E15" s="50">
        <v>219113</v>
      </c>
      <c r="F15" s="51">
        <v>2740.2271780000001</v>
      </c>
      <c r="G15" s="52">
        <v>1.7513689999999998E-2</v>
      </c>
      <c r="H15" s="42" t="s">
        <v>134</v>
      </c>
    </row>
    <row r="16" spans="1:9" x14ac:dyDescent="0.2">
      <c r="A16" s="48">
        <v>10</v>
      </c>
      <c r="B16" s="49" t="s">
        <v>476</v>
      </c>
      <c r="C16" s="49" t="s">
        <v>477</v>
      </c>
      <c r="D16" s="49" t="s">
        <v>179</v>
      </c>
      <c r="E16" s="50">
        <v>330752</v>
      </c>
      <c r="F16" s="51">
        <v>2651.142656</v>
      </c>
      <c r="G16" s="52">
        <v>1.6944319999999999E-2</v>
      </c>
      <c r="H16" s="42" t="s">
        <v>134</v>
      </c>
    </row>
    <row r="17" spans="1:8" x14ac:dyDescent="0.2">
      <c r="A17" s="48">
        <v>11</v>
      </c>
      <c r="B17" s="49" t="s">
        <v>478</v>
      </c>
      <c r="C17" s="49" t="s">
        <v>479</v>
      </c>
      <c r="D17" s="49" t="s">
        <v>211</v>
      </c>
      <c r="E17" s="50">
        <v>175727</v>
      </c>
      <c r="F17" s="51">
        <v>2357.5534320000002</v>
      </c>
      <c r="G17" s="52">
        <v>1.50679E-2</v>
      </c>
      <c r="H17" s="42" t="s">
        <v>134</v>
      </c>
    </row>
    <row r="18" spans="1:8" x14ac:dyDescent="0.2">
      <c r="A18" s="48">
        <v>12</v>
      </c>
      <c r="B18" s="49" t="s">
        <v>27</v>
      </c>
      <c r="C18" s="49" t="s">
        <v>28</v>
      </c>
      <c r="D18" s="49" t="s">
        <v>29</v>
      </c>
      <c r="E18" s="50">
        <v>543536</v>
      </c>
      <c r="F18" s="51">
        <v>2177.6769840000002</v>
      </c>
      <c r="G18" s="52">
        <v>1.391825E-2</v>
      </c>
      <c r="H18" s="42" t="s">
        <v>134</v>
      </c>
    </row>
    <row r="19" spans="1:8" x14ac:dyDescent="0.2">
      <c r="A19" s="48">
        <v>13</v>
      </c>
      <c r="B19" s="49" t="s">
        <v>32</v>
      </c>
      <c r="C19" s="49" t="s">
        <v>33</v>
      </c>
      <c r="D19" s="49" t="s">
        <v>34</v>
      </c>
      <c r="E19" s="50">
        <v>217870</v>
      </c>
      <c r="F19" s="51">
        <v>2133.8187800000001</v>
      </c>
      <c r="G19" s="52">
        <v>1.3637939999999999E-2</v>
      </c>
      <c r="H19" s="42" t="s">
        <v>134</v>
      </c>
    </row>
    <row r="20" spans="1:8" x14ac:dyDescent="0.2">
      <c r="A20" s="48">
        <v>14</v>
      </c>
      <c r="B20" s="49" t="s">
        <v>322</v>
      </c>
      <c r="C20" s="49" t="s">
        <v>323</v>
      </c>
      <c r="D20" s="49" t="s">
        <v>285</v>
      </c>
      <c r="E20" s="50">
        <v>892400</v>
      </c>
      <c r="F20" s="51">
        <v>2043.41752</v>
      </c>
      <c r="G20" s="52">
        <v>1.306015E-2</v>
      </c>
      <c r="H20" s="42" t="s">
        <v>134</v>
      </c>
    </row>
    <row r="21" spans="1:8" x14ac:dyDescent="0.2">
      <c r="A21" s="48">
        <v>15</v>
      </c>
      <c r="B21" s="49" t="s">
        <v>480</v>
      </c>
      <c r="C21" s="49" t="s">
        <v>481</v>
      </c>
      <c r="D21" s="49" t="s">
        <v>179</v>
      </c>
      <c r="E21" s="50">
        <v>146715</v>
      </c>
      <c r="F21" s="51">
        <v>1987.5481050000001</v>
      </c>
      <c r="G21" s="52">
        <v>1.270307E-2</v>
      </c>
      <c r="H21" s="42" t="s">
        <v>134</v>
      </c>
    </row>
    <row r="22" spans="1:8" x14ac:dyDescent="0.2">
      <c r="A22" s="48">
        <v>16</v>
      </c>
      <c r="B22" s="49" t="s">
        <v>55</v>
      </c>
      <c r="C22" s="49" t="s">
        <v>56</v>
      </c>
      <c r="D22" s="49" t="s">
        <v>54</v>
      </c>
      <c r="E22" s="50">
        <v>43756</v>
      </c>
      <c r="F22" s="51">
        <v>1969.063756</v>
      </c>
      <c r="G22" s="52">
        <v>1.2584929999999999E-2</v>
      </c>
      <c r="H22" s="42" t="s">
        <v>134</v>
      </c>
    </row>
    <row r="23" spans="1:8" x14ac:dyDescent="0.2">
      <c r="A23" s="48">
        <v>17</v>
      </c>
      <c r="B23" s="49" t="s">
        <v>482</v>
      </c>
      <c r="C23" s="49" t="s">
        <v>483</v>
      </c>
      <c r="D23" s="49" t="s">
        <v>484</v>
      </c>
      <c r="E23" s="50">
        <v>92101</v>
      </c>
      <c r="F23" s="51">
        <v>1892.8597520000001</v>
      </c>
      <c r="G23" s="52">
        <v>1.209789E-2</v>
      </c>
      <c r="H23" s="42" t="s">
        <v>134</v>
      </c>
    </row>
    <row r="24" spans="1:8" ht="25.5" x14ac:dyDescent="0.2">
      <c r="A24" s="48">
        <v>18</v>
      </c>
      <c r="B24" s="49" t="s">
        <v>204</v>
      </c>
      <c r="C24" s="49" t="s">
        <v>205</v>
      </c>
      <c r="D24" s="49" t="s">
        <v>206</v>
      </c>
      <c r="E24" s="50">
        <v>130195</v>
      </c>
      <c r="F24" s="51">
        <v>1858.9242099999999</v>
      </c>
      <c r="G24" s="52">
        <v>1.1880999999999999E-2</v>
      </c>
      <c r="H24" s="42" t="s">
        <v>134</v>
      </c>
    </row>
    <row r="25" spans="1:8" x14ac:dyDescent="0.2">
      <c r="A25" s="48">
        <v>19</v>
      </c>
      <c r="B25" s="49" t="s">
        <v>44</v>
      </c>
      <c r="C25" s="49" t="s">
        <v>45</v>
      </c>
      <c r="D25" s="49" t="s">
        <v>23</v>
      </c>
      <c r="E25" s="50">
        <v>475862</v>
      </c>
      <c r="F25" s="51">
        <v>1802.327325</v>
      </c>
      <c r="G25" s="52">
        <v>1.151927E-2</v>
      </c>
      <c r="H25" s="42" t="s">
        <v>134</v>
      </c>
    </row>
    <row r="26" spans="1:8" ht="25.5" x14ac:dyDescent="0.2">
      <c r="A26" s="48">
        <v>20</v>
      </c>
      <c r="B26" s="49" t="s">
        <v>180</v>
      </c>
      <c r="C26" s="49" t="s">
        <v>181</v>
      </c>
      <c r="D26" s="49" t="s">
        <v>182</v>
      </c>
      <c r="E26" s="50">
        <v>93249</v>
      </c>
      <c r="F26" s="51">
        <v>1780.869402</v>
      </c>
      <c r="G26" s="52">
        <v>1.1382120000000001E-2</v>
      </c>
      <c r="H26" s="42" t="s">
        <v>134</v>
      </c>
    </row>
    <row r="27" spans="1:8" x14ac:dyDescent="0.2">
      <c r="A27" s="48">
        <v>21</v>
      </c>
      <c r="B27" s="49" t="s">
        <v>119</v>
      </c>
      <c r="C27" s="49" t="s">
        <v>120</v>
      </c>
      <c r="D27" s="49" t="s">
        <v>121</v>
      </c>
      <c r="E27" s="50">
        <v>906765</v>
      </c>
      <c r="F27" s="51">
        <v>1739.719329</v>
      </c>
      <c r="G27" s="52">
        <v>1.111912E-2</v>
      </c>
      <c r="H27" s="42" t="s">
        <v>134</v>
      </c>
    </row>
    <row r="28" spans="1:8" x14ac:dyDescent="0.2">
      <c r="A28" s="48">
        <v>22</v>
      </c>
      <c r="B28" s="49" t="s">
        <v>225</v>
      </c>
      <c r="C28" s="49" t="s">
        <v>226</v>
      </c>
      <c r="D28" s="49" t="s">
        <v>227</v>
      </c>
      <c r="E28" s="50">
        <v>50665</v>
      </c>
      <c r="F28" s="51">
        <v>1704.26927</v>
      </c>
      <c r="G28" s="52">
        <v>1.0892550000000001E-2</v>
      </c>
      <c r="H28" s="42" t="s">
        <v>134</v>
      </c>
    </row>
    <row r="29" spans="1:8" x14ac:dyDescent="0.2">
      <c r="A29" s="48">
        <v>23</v>
      </c>
      <c r="B29" s="49" t="s">
        <v>209</v>
      </c>
      <c r="C29" s="49" t="s">
        <v>210</v>
      </c>
      <c r="D29" s="49" t="s">
        <v>211</v>
      </c>
      <c r="E29" s="50">
        <v>141750</v>
      </c>
      <c r="F29" s="51">
        <v>1580.08725</v>
      </c>
      <c r="G29" s="52">
        <v>1.0098859999999999E-2</v>
      </c>
      <c r="H29" s="42" t="s">
        <v>134</v>
      </c>
    </row>
    <row r="30" spans="1:8" x14ac:dyDescent="0.2">
      <c r="A30" s="48">
        <v>24</v>
      </c>
      <c r="B30" s="49" t="s">
        <v>670</v>
      </c>
      <c r="C30" s="49" t="s">
        <v>671</v>
      </c>
      <c r="D30" s="49" t="s">
        <v>179</v>
      </c>
      <c r="E30" s="50">
        <v>96500</v>
      </c>
      <c r="F30" s="51">
        <v>1574.6869999999999</v>
      </c>
      <c r="G30" s="52">
        <v>1.006434E-2</v>
      </c>
      <c r="H30" s="42" t="s">
        <v>134</v>
      </c>
    </row>
    <row r="31" spans="1:8" x14ac:dyDescent="0.2">
      <c r="A31" s="48">
        <v>25</v>
      </c>
      <c r="B31" s="49" t="s">
        <v>505</v>
      </c>
      <c r="C31" s="49" t="s">
        <v>506</v>
      </c>
      <c r="D31" s="49" t="s">
        <v>29</v>
      </c>
      <c r="E31" s="50">
        <v>44540</v>
      </c>
      <c r="F31" s="51">
        <v>1553.1988799999999</v>
      </c>
      <c r="G31" s="52">
        <v>9.9270000000000001E-3</v>
      </c>
      <c r="H31" s="42" t="s">
        <v>134</v>
      </c>
    </row>
    <row r="32" spans="1:8" x14ac:dyDescent="0.2">
      <c r="A32" s="48">
        <v>26</v>
      </c>
      <c r="B32" s="49" t="s">
        <v>59</v>
      </c>
      <c r="C32" s="49" t="s">
        <v>60</v>
      </c>
      <c r="D32" s="49" t="s">
        <v>61</v>
      </c>
      <c r="E32" s="50">
        <v>22619</v>
      </c>
      <c r="F32" s="51">
        <v>1481.3183100000001</v>
      </c>
      <c r="G32" s="52">
        <v>9.4675899999999997E-3</v>
      </c>
      <c r="H32" s="42" t="s">
        <v>134</v>
      </c>
    </row>
    <row r="33" spans="1:8" x14ac:dyDescent="0.2">
      <c r="A33" s="48">
        <v>27</v>
      </c>
      <c r="B33" s="49" t="s">
        <v>294</v>
      </c>
      <c r="C33" s="49" t="s">
        <v>295</v>
      </c>
      <c r="D33" s="49" t="s">
        <v>211</v>
      </c>
      <c r="E33" s="50">
        <v>191520</v>
      </c>
      <c r="F33" s="51">
        <v>1454.49864</v>
      </c>
      <c r="G33" s="52">
        <v>9.2961799999999994E-3</v>
      </c>
      <c r="H33" s="42" t="s">
        <v>134</v>
      </c>
    </row>
    <row r="34" spans="1:8" x14ac:dyDescent="0.2">
      <c r="A34" s="48">
        <v>28</v>
      </c>
      <c r="B34" s="49" t="s">
        <v>218</v>
      </c>
      <c r="C34" s="49" t="s">
        <v>219</v>
      </c>
      <c r="D34" s="49" t="s">
        <v>220</v>
      </c>
      <c r="E34" s="50">
        <v>326016</v>
      </c>
      <c r="F34" s="51">
        <v>1415.2354560000001</v>
      </c>
      <c r="G34" s="52">
        <v>9.0452399999999995E-3</v>
      </c>
      <c r="H34" s="42" t="s">
        <v>134</v>
      </c>
    </row>
    <row r="35" spans="1:8" x14ac:dyDescent="0.2">
      <c r="A35" s="48">
        <v>29</v>
      </c>
      <c r="B35" s="49" t="s">
        <v>344</v>
      </c>
      <c r="C35" s="49" t="s">
        <v>345</v>
      </c>
      <c r="D35" s="49" t="s">
        <v>187</v>
      </c>
      <c r="E35" s="50">
        <v>58750</v>
      </c>
      <c r="F35" s="51">
        <v>1403.7725</v>
      </c>
      <c r="G35" s="52">
        <v>8.9719699999999993E-3</v>
      </c>
      <c r="H35" s="42" t="s">
        <v>134</v>
      </c>
    </row>
    <row r="36" spans="1:8" x14ac:dyDescent="0.2">
      <c r="A36" s="48">
        <v>30</v>
      </c>
      <c r="B36" s="49" t="s">
        <v>88</v>
      </c>
      <c r="C36" s="49" t="s">
        <v>89</v>
      </c>
      <c r="D36" s="49" t="s">
        <v>85</v>
      </c>
      <c r="E36" s="50">
        <v>33130</v>
      </c>
      <c r="F36" s="51">
        <v>1306.48155</v>
      </c>
      <c r="G36" s="52">
        <v>8.3501500000000006E-3</v>
      </c>
      <c r="H36" s="42" t="s">
        <v>134</v>
      </c>
    </row>
    <row r="37" spans="1:8" ht="25.5" x14ac:dyDescent="0.2">
      <c r="A37" s="48">
        <v>31</v>
      </c>
      <c r="B37" s="49" t="s">
        <v>24</v>
      </c>
      <c r="C37" s="49" t="s">
        <v>25</v>
      </c>
      <c r="D37" s="49" t="s">
        <v>26</v>
      </c>
      <c r="E37" s="50">
        <v>12153</v>
      </c>
      <c r="F37" s="51">
        <v>1305.8398500000001</v>
      </c>
      <c r="G37" s="52">
        <v>8.3460500000000007E-3</v>
      </c>
      <c r="H37" s="42" t="s">
        <v>134</v>
      </c>
    </row>
    <row r="38" spans="1:8" ht="25.5" x14ac:dyDescent="0.2">
      <c r="A38" s="48">
        <v>32</v>
      </c>
      <c r="B38" s="49" t="s">
        <v>485</v>
      </c>
      <c r="C38" s="49" t="s">
        <v>486</v>
      </c>
      <c r="D38" s="49" t="s">
        <v>192</v>
      </c>
      <c r="E38" s="50">
        <v>127295</v>
      </c>
      <c r="F38" s="51">
        <v>1291.7896599999999</v>
      </c>
      <c r="G38" s="52">
        <v>8.2562499999999997E-3</v>
      </c>
      <c r="H38" s="42" t="s">
        <v>134</v>
      </c>
    </row>
    <row r="39" spans="1:8" x14ac:dyDescent="0.2">
      <c r="A39" s="48">
        <v>33</v>
      </c>
      <c r="B39" s="49" t="s">
        <v>302</v>
      </c>
      <c r="C39" s="49" t="s">
        <v>303</v>
      </c>
      <c r="D39" s="49" t="s">
        <v>187</v>
      </c>
      <c r="E39" s="50">
        <v>785500</v>
      </c>
      <c r="F39" s="51">
        <v>1179.1926000000001</v>
      </c>
      <c r="G39" s="52">
        <v>7.53661E-3</v>
      </c>
      <c r="H39" s="42" t="s">
        <v>134</v>
      </c>
    </row>
    <row r="40" spans="1:8" x14ac:dyDescent="0.2">
      <c r="A40" s="43">
        <v>34</v>
      </c>
      <c r="B40" s="44" t="s">
        <v>1001</v>
      </c>
      <c r="C40" s="44" t="s">
        <v>1002</v>
      </c>
      <c r="D40" s="44" t="s">
        <v>110</v>
      </c>
      <c r="E40" s="45">
        <v>360489</v>
      </c>
      <c r="F40" s="46">
        <v>1166.8668441</v>
      </c>
      <c r="G40" s="168">
        <f>F40/F159</f>
        <v>7.4578292467794346E-3</v>
      </c>
      <c r="H40" s="42" t="s">
        <v>134</v>
      </c>
    </row>
    <row r="41" spans="1:8" x14ac:dyDescent="0.2">
      <c r="A41" s="48">
        <v>35</v>
      </c>
      <c r="B41" s="49" t="s">
        <v>487</v>
      </c>
      <c r="C41" s="49" t="s">
        <v>488</v>
      </c>
      <c r="D41" s="49" t="s">
        <v>51</v>
      </c>
      <c r="E41" s="50">
        <v>165695</v>
      </c>
      <c r="F41" s="51">
        <v>1114.2160275000001</v>
      </c>
      <c r="G41" s="52">
        <v>7.1213200000000004E-3</v>
      </c>
      <c r="H41" s="42" t="s">
        <v>134</v>
      </c>
    </row>
    <row r="42" spans="1:8" ht="25.5" x14ac:dyDescent="0.2">
      <c r="A42" s="48">
        <v>36</v>
      </c>
      <c r="B42" s="49" t="s">
        <v>266</v>
      </c>
      <c r="C42" s="49" t="s">
        <v>267</v>
      </c>
      <c r="D42" s="49" t="s">
        <v>195</v>
      </c>
      <c r="E42" s="50">
        <v>54975</v>
      </c>
      <c r="F42" s="51">
        <v>1102.6885500000001</v>
      </c>
      <c r="G42" s="52">
        <v>7.0476499999999999E-3</v>
      </c>
      <c r="H42" s="42" t="s">
        <v>134</v>
      </c>
    </row>
    <row r="43" spans="1:8" x14ac:dyDescent="0.2">
      <c r="A43" s="48">
        <v>37</v>
      </c>
      <c r="B43" s="49" t="s">
        <v>491</v>
      </c>
      <c r="C43" s="49" t="s">
        <v>492</v>
      </c>
      <c r="D43" s="49" t="s">
        <v>179</v>
      </c>
      <c r="E43" s="50">
        <v>119599</v>
      </c>
      <c r="F43" s="51">
        <v>1082.131752</v>
      </c>
      <c r="G43" s="52">
        <v>6.9162599999999996E-3</v>
      </c>
      <c r="H43" s="42" t="s">
        <v>134</v>
      </c>
    </row>
    <row r="44" spans="1:8" ht="25.5" x14ac:dyDescent="0.2">
      <c r="A44" s="48">
        <v>38</v>
      </c>
      <c r="B44" s="49" t="s">
        <v>489</v>
      </c>
      <c r="C44" s="49" t="s">
        <v>490</v>
      </c>
      <c r="D44" s="49" t="s">
        <v>195</v>
      </c>
      <c r="E44" s="50">
        <v>59799</v>
      </c>
      <c r="F44" s="51">
        <v>1050.7880279999999</v>
      </c>
      <c r="G44" s="52">
        <v>6.7159300000000002E-3</v>
      </c>
      <c r="H44" s="42" t="s">
        <v>134</v>
      </c>
    </row>
    <row r="45" spans="1:8" ht="25.5" x14ac:dyDescent="0.2">
      <c r="A45" s="48">
        <v>39</v>
      </c>
      <c r="B45" s="49" t="s">
        <v>73</v>
      </c>
      <c r="C45" s="49" t="s">
        <v>74</v>
      </c>
      <c r="D45" s="49" t="s">
        <v>26</v>
      </c>
      <c r="E45" s="50">
        <v>19800</v>
      </c>
      <c r="F45" s="51">
        <v>1005.84</v>
      </c>
      <c r="G45" s="52">
        <v>6.4286500000000002E-3</v>
      </c>
      <c r="H45" s="42" t="s">
        <v>134</v>
      </c>
    </row>
    <row r="46" spans="1:8" x14ac:dyDescent="0.2">
      <c r="A46" s="48">
        <v>40</v>
      </c>
      <c r="B46" s="49" t="s">
        <v>493</v>
      </c>
      <c r="C46" s="49" t="s">
        <v>494</v>
      </c>
      <c r="D46" s="49" t="s">
        <v>227</v>
      </c>
      <c r="E46" s="50">
        <v>11410</v>
      </c>
      <c r="F46" s="51">
        <v>1001.96915</v>
      </c>
      <c r="G46" s="52">
        <v>6.4039099999999996E-3</v>
      </c>
      <c r="H46" s="42" t="s">
        <v>134</v>
      </c>
    </row>
    <row r="47" spans="1:8" x14ac:dyDescent="0.2">
      <c r="A47" s="48">
        <v>41</v>
      </c>
      <c r="B47" s="49" t="s">
        <v>495</v>
      </c>
      <c r="C47" s="49" t="s">
        <v>496</v>
      </c>
      <c r="D47" s="49" t="s">
        <v>227</v>
      </c>
      <c r="E47" s="50">
        <v>7824</v>
      </c>
      <c r="F47" s="51">
        <v>962.82144000000005</v>
      </c>
      <c r="G47" s="52">
        <v>6.1537099999999997E-3</v>
      </c>
      <c r="H47" s="42" t="s">
        <v>134</v>
      </c>
    </row>
    <row r="48" spans="1:8" x14ac:dyDescent="0.2">
      <c r="A48" s="48">
        <v>42</v>
      </c>
      <c r="B48" s="49" t="s">
        <v>497</v>
      </c>
      <c r="C48" s="49" t="s">
        <v>498</v>
      </c>
      <c r="D48" s="49" t="s">
        <v>179</v>
      </c>
      <c r="E48" s="50">
        <v>24768</v>
      </c>
      <c r="F48" s="51">
        <v>931.57401600000003</v>
      </c>
      <c r="G48" s="52">
        <v>5.9540000000000001E-3</v>
      </c>
      <c r="H48" s="42" t="s">
        <v>134</v>
      </c>
    </row>
    <row r="49" spans="1:8" x14ac:dyDescent="0.2">
      <c r="A49" s="48">
        <v>43</v>
      </c>
      <c r="B49" s="49" t="s">
        <v>268</v>
      </c>
      <c r="C49" s="49" t="s">
        <v>269</v>
      </c>
      <c r="D49" s="49" t="s">
        <v>51</v>
      </c>
      <c r="E49" s="50">
        <v>84850</v>
      </c>
      <c r="F49" s="51">
        <v>875.31259999999997</v>
      </c>
      <c r="G49" s="52">
        <v>5.5944100000000002E-3</v>
      </c>
      <c r="H49" s="42" t="s">
        <v>134</v>
      </c>
    </row>
    <row r="50" spans="1:8" x14ac:dyDescent="0.2">
      <c r="A50" s="48">
        <v>44</v>
      </c>
      <c r="B50" s="49" t="s">
        <v>451</v>
      </c>
      <c r="C50" s="49" t="s">
        <v>452</v>
      </c>
      <c r="D50" s="49" t="s">
        <v>187</v>
      </c>
      <c r="E50" s="50">
        <v>38397</v>
      </c>
      <c r="F50" s="51">
        <v>835.13475000000005</v>
      </c>
      <c r="G50" s="52">
        <v>5.3376200000000004E-3</v>
      </c>
      <c r="H50" s="42" t="s">
        <v>134</v>
      </c>
    </row>
    <row r="51" spans="1:8" x14ac:dyDescent="0.2">
      <c r="A51" s="48">
        <v>45</v>
      </c>
      <c r="B51" s="49" t="s">
        <v>499</v>
      </c>
      <c r="C51" s="49" t="s">
        <v>500</v>
      </c>
      <c r="D51" s="49" t="s">
        <v>103</v>
      </c>
      <c r="E51" s="50">
        <v>441105</v>
      </c>
      <c r="F51" s="51">
        <v>642.33710099999996</v>
      </c>
      <c r="G51" s="52">
        <v>4.1053900000000004E-3</v>
      </c>
      <c r="H51" s="42" t="s">
        <v>134</v>
      </c>
    </row>
    <row r="52" spans="1:8" x14ac:dyDescent="0.2">
      <c r="A52" s="48">
        <v>46</v>
      </c>
      <c r="B52" s="49" t="s">
        <v>501</v>
      </c>
      <c r="C52" s="49" t="s">
        <v>502</v>
      </c>
      <c r="D52" s="49" t="s">
        <v>285</v>
      </c>
      <c r="E52" s="50">
        <v>18795</v>
      </c>
      <c r="F52" s="51">
        <v>619.44560999999999</v>
      </c>
      <c r="G52" s="52">
        <v>3.9590800000000002E-3</v>
      </c>
      <c r="H52" s="42" t="s">
        <v>134</v>
      </c>
    </row>
    <row r="53" spans="1:8" x14ac:dyDescent="0.2">
      <c r="A53" s="48">
        <v>47</v>
      </c>
      <c r="B53" s="49" t="s">
        <v>101</v>
      </c>
      <c r="C53" s="49" t="s">
        <v>102</v>
      </c>
      <c r="D53" s="49" t="s">
        <v>103</v>
      </c>
      <c r="E53" s="50">
        <v>433375</v>
      </c>
      <c r="F53" s="51">
        <v>596.80071250000003</v>
      </c>
      <c r="G53" s="52">
        <v>3.8143500000000002E-3</v>
      </c>
      <c r="H53" s="42" t="s">
        <v>134</v>
      </c>
    </row>
    <row r="54" spans="1:8" x14ac:dyDescent="0.2">
      <c r="A54" s="48">
        <v>48</v>
      </c>
      <c r="B54" s="49" t="s">
        <v>296</v>
      </c>
      <c r="C54" s="49" t="s">
        <v>297</v>
      </c>
      <c r="D54" s="49" t="s">
        <v>100</v>
      </c>
      <c r="E54" s="50">
        <v>135867</v>
      </c>
      <c r="F54" s="51">
        <v>590.477982</v>
      </c>
      <c r="G54" s="52">
        <v>3.7739399999999999E-3</v>
      </c>
      <c r="H54" s="42" t="s">
        <v>134</v>
      </c>
    </row>
    <row r="55" spans="1:8" x14ac:dyDescent="0.2">
      <c r="A55" s="48">
        <v>49</v>
      </c>
      <c r="B55" s="49" t="s">
        <v>270</v>
      </c>
      <c r="C55" s="49" t="s">
        <v>271</v>
      </c>
      <c r="D55" s="49" t="s">
        <v>110</v>
      </c>
      <c r="E55" s="50">
        <v>48690</v>
      </c>
      <c r="F55" s="51">
        <v>548.49284999999998</v>
      </c>
      <c r="G55" s="52">
        <v>3.5056000000000002E-3</v>
      </c>
      <c r="H55" s="42" t="s">
        <v>134</v>
      </c>
    </row>
    <row r="56" spans="1:8" x14ac:dyDescent="0.2">
      <c r="A56" s="48">
        <v>50</v>
      </c>
      <c r="B56" s="49" t="s">
        <v>42</v>
      </c>
      <c r="C56" s="49" t="s">
        <v>43</v>
      </c>
      <c r="D56" s="49" t="s">
        <v>20</v>
      </c>
      <c r="E56" s="50">
        <v>189886</v>
      </c>
      <c r="F56" s="51">
        <v>533.57965999999999</v>
      </c>
      <c r="G56" s="52">
        <v>3.4102799999999999E-3</v>
      </c>
      <c r="H56" s="42" t="s">
        <v>134</v>
      </c>
    </row>
    <row r="57" spans="1:8" x14ac:dyDescent="0.2">
      <c r="A57" s="48">
        <v>51</v>
      </c>
      <c r="B57" s="49" t="s">
        <v>503</v>
      </c>
      <c r="C57" s="49" t="s">
        <v>504</v>
      </c>
      <c r="D57" s="49" t="s">
        <v>211</v>
      </c>
      <c r="E57" s="50">
        <v>34681</v>
      </c>
      <c r="F57" s="51">
        <v>479.98504000000003</v>
      </c>
      <c r="G57" s="52">
        <v>3.0677399999999998E-3</v>
      </c>
      <c r="H57" s="42" t="s">
        <v>134</v>
      </c>
    </row>
    <row r="58" spans="1:8" x14ac:dyDescent="0.2">
      <c r="A58" s="48">
        <v>52</v>
      </c>
      <c r="B58" s="49" t="s">
        <v>507</v>
      </c>
      <c r="C58" s="49" t="s">
        <v>508</v>
      </c>
      <c r="D58" s="49" t="s">
        <v>234</v>
      </c>
      <c r="E58" s="50">
        <v>34843</v>
      </c>
      <c r="F58" s="51">
        <v>424.66648400000003</v>
      </c>
      <c r="G58" s="52">
        <v>2.7141800000000001E-3</v>
      </c>
      <c r="H58" s="42" t="s">
        <v>134</v>
      </c>
    </row>
    <row r="59" spans="1:8" x14ac:dyDescent="0.2">
      <c r="A59" s="48">
        <v>53</v>
      </c>
      <c r="B59" s="49" t="s">
        <v>337</v>
      </c>
      <c r="C59" s="49" t="s">
        <v>338</v>
      </c>
      <c r="D59" s="49" t="s">
        <v>34</v>
      </c>
      <c r="E59" s="50">
        <v>155025</v>
      </c>
      <c r="F59" s="51">
        <v>383.84190000000001</v>
      </c>
      <c r="G59" s="52">
        <v>2.4532600000000001E-3</v>
      </c>
      <c r="H59" s="42" t="s">
        <v>134</v>
      </c>
    </row>
    <row r="60" spans="1:8" x14ac:dyDescent="0.2">
      <c r="A60" s="48">
        <v>54</v>
      </c>
      <c r="B60" s="49" t="s">
        <v>509</v>
      </c>
      <c r="C60" s="49" t="s">
        <v>510</v>
      </c>
      <c r="D60" s="49" t="s">
        <v>220</v>
      </c>
      <c r="E60" s="50">
        <v>60937</v>
      </c>
      <c r="F60" s="51">
        <v>347.91980150000001</v>
      </c>
      <c r="G60" s="52">
        <v>2.2236700000000001E-3</v>
      </c>
      <c r="H60" s="42" t="s">
        <v>134</v>
      </c>
    </row>
    <row r="61" spans="1:8" ht="25.5" x14ac:dyDescent="0.2">
      <c r="A61" s="48">
        <v>55</v>
      </c>
      <c r="B61" s="49" t="s">
        <v>652</v>
      </c>
      <c r="C61" s="49" t="s">
        <v>653</v>
      </c>
      <c r="D61" s="49" t="s">
        <v>195</v>
      </c>
      <c r="E61" s="50">
        <v>27550</v>
      </c>
      <c r="F61" s="51">
        <v>337.26710000000003</v>
      </c>
      <c r="G61" s="52">
        <v>2.1555900000000002E-3</v>
      </c>
      <c r="H61" s="42" t="s">
        <v>134</v>
      </c>
    </row>
    <row r="62" spans="1:8" x14ac:dyDescent="0.2">
      <c r="A62" s="48">
        <v>56</v>
      </c>
      <c r="B62" s="49" t="s">
        <v>511</v>
      </c>
      <c r="C62" s="49" t="s">
        <v>512</v>
      </c>
      <c r="D62" s="49" t="s">
        <v>418</v>
      </c>
      <c r="E62" s="50">
        <v>90441</v>
      </c>
      <c r="F62" s="51">
        <v>20.322092699999999</v>
      </c>
      <c r="G62" s="52">
        <v>1.2988999999999999E-4</v>
      </c>
      <c r="H62" s="42" t="s">
        <v>134</v>
      </c>
    </row>
    <row r="63" spans="1:8" x14ac:dyDescent="0.2">
      <c r="A63" s="53"/>
      <c r="B63" s="53"/>
      <c r="C63" s="54" t="s">
        <v>133</v>
      </c>
      <c r="D63" s="53"/>
      <c r="E63" s="53" t="s">
        <v>134</v>
      </c>
      <c r="F63" s="55">
        <f>SUM(F7:F62)</f>
        <v>113318.10293079999</v>
      </c>
      <c r="G63" s="56">
        <f>SUM(G7:G62)</f>
        <v>0.7242532398899959</v>
      </c>
      <c r="H63" s="42" t="s">
        <v>134</v>
      </c>
    </row>
    <row r="64" spans="1:8" x14ac:dyDescent="0.2">
      <c r="A64" s="53"/>
      <c r="B64" s="53"/>
      <c r="C64" s="57"/>
      <c r="D64" s="53"/>
      <c r="E64" s="53"/>
      <c r="F64" s="58"/>
      <c r="G64" s="58"/>
      <c r="H64" s="42" t="s">
        <v>134</v>
      </c>
    </row>
    <row r="65" spans="1:8" x14ac:dyDescent="0.2">
      <c r="A65" s="53"/>
      <c r="B65" s="53"/>
      <c r="C65" s="54" t="s">
        <v>135</v>
      </c>
      <c r="D65" s="53"/>
      <c r="E65" s="53"/>
      <c r="F65" s="53"/>
      <c r="G65" s="53"/>
      <c r="H65" s="42" t="s">
        <v>134</v>
      </c>
    </row>
    <row r="66" spans="1:8" x14ac:dyDescent="0.2">
      <c r="A66" s="53"/>
      <c r="B66" s="53"/>
      <c r="C66" s="54" t="s">
        <v>133</v>
      </c>
      <c r="D66" s="53"/>
      <c r="E66" s="53" t="s">
        <v>134</v>
      </c>
      <c r="F66" s="59" t="s">
        <v>136</v>
      </c>
      <c r="G66" s="56">
        <v>0</v>
      </c>
      <c r="H66" s="42" t="s">
        <v>134</v>
      </c>
    </row>
    <row r="67" spans="1:8" x14ac:dyDescent="0.2">
      <c r="A67" s="53"/>
      <c r="B67" s="53"/>
      <c r="C67" s="57"/>
      <c r="D67" s="53"/>
      <c r="E67" s="53"/>
      <c r="F67" s="58"/>
      <c r="G67" s="58"/>
      <c r="H67" s="42" t="s">
        <v>134</v>
      </c>
    </row>
    <row r="68" spans="1:8" x14ac:dyDescent="0.2">
      <c r="A68" s="53"/>
      <c r="B68" s="53"/>
      <c r="C68" s="54" t="s">
        <v>137</v>
      </c>
      <c r="D68" s="53"/>
      <c r="E68" s="53"/>
      <c r="F68" s="53"/>
      <c r="G68" s="53"/>
      <c r="H68" s="42" t="s">
        <v>134</v>
      </c>
    </row>
    <row r="69" spans="1:8" x14ac:dyDescent="0.2">
      <c r="A69" s="53"/>
      <c r="B69" s="53"/>
      <c r="C69" s="54" t="s">
        <v>133</v>
      </c>
      <c r="D69" s="53"/>
      <c r="E69" s="53" t="s">
        <v>134</v>
      </c>
      <c r="F69" s="59" t="s">
        <v>136</v>
      </c>
      <c r="G69" s="56">
        <v>0</v>
      </c>
      <c r="H69" s="42" t="s">
        <v>134</v>
      </c>
    </row>
    <row r="70" spans="1:8" x14ac:dyDescent="0.2">
      <c r="A70" s="53"/>
      <c r="B70" s="53"/>
      <c r="C70" s="57"/>
      <c r="D70" s="53"/>
      <c r="E70" s="53"/>
      <c r="F70" s="58"/>
      <c r="G70" s="58"/>
      <c r="H70" s="42" t="s">
        <v>134</v>
      </c>
    </row>
    <row r="71" spans="1:8" x14ac:dyDescent="0.2">
      <c r="A71" s="53"/>
      <c r="B71" s="53"/>
      <c r="C71" s="54" t="s">
        <v>138</v>
      </c>
      <c r="D71" s="53"/>
      <c r="E71" s="53"/>
      <c r="F71" s="53"/>
      <c r="G71" s="53"/>
      <c r="H71" s="42" t="s">
        <v>134</v>
      </c>
    </row>
    <row r="72" spans="1:8" x14ac:dyDescent="0.2">
      <c r="A72" s="53"/>
      <c r="B72" s="53"/>
      <c r="C72" s="54" t="s">
        <v>133</v>
      </c>
      <c r="D72" s="53"/>
      <c r="E72" s="53" t="s">
        <v>134</v>
      </c>
      <c r="F72" s="59" t="s">
        <v>136</v>
      </c>
      <c r="G72" s="56">
        <v>0</v>
      </c>
      <c r="H72" s="42" t="s">
        <v>134</v>
      </c>
    </row>
    <row r="73" spans="1:8" x14ac:dyDescent="0.2">
      <c r="A73" s="53"/>
      <c r="B73" s="53"/>
      <c r="C73" s="57"/>
      <c r="D73" s="53"/>
      <c r="E73" s="53"/>
      <c r="F73" s="58"/>
      <c r="G73" s="58"/>
      <c r="H73" s="42" t="s">
        <v>134</v>
      </c>
    </row>
    <row r="74" spans="1:8" x14ac:dyDescent="0.2">
      <c r="A74" s="53"/>
      <c r="B74" s="53"/>
      <c r="C74" s="54" t="s">
        <v>139</v>
      </c>
      <c r="D74" s="53"/>
      <c r="E74" s="53"/>
      <c r="F74" s="58"/>
      <c r="G74" s="58"/>
      <c r="H74" s="42" t="s">
        <v>134</v>
      </c>
    </row>
    <row r="75" spans="1:8" x14ac:dyDescent="0.2">
      <c r="A75" s="53"/>
      <c r="B75" s="53"/>
      <c r="C75" s="54" t="s">
        <v>133</v>
      </c>
      <c r="D75" s="53"/>
      <c r="E75" s="53" t="s">
        <v>134</v>
      </c>
      <c r="F75" s="59" t="s">
        <v>136</v>
      </c>
      <c r="G75" s="56">
        <v>0</v>
      </c>
      <c r="H75" s="42" t="s">
        <v>134</v>
      </c>
    </row>
    <row r="76" spans="1:8" x14ac:dyDescent="0.2">
      <c r="A76" s="40"/>
      <c r="B76" s="40"/>
      <c r="C76" s="97"/>
      <c r="D76" s="40"/>
      <c r="E76" s="40"/>
      <c r="F76" s="79"/>
      <c r="G76" s="79"/>
      <c r="H76" s="42" t="s">
        <v>134</v>
      </c>
    </row>
    <row r="77" spans="1:8" x14ac:dyDescent="0.2">
      <c r="A77" s="40"/>
      <c r="B77" s="40"/>
      <c r="C77" s="41" t="s">
        <v>1004</v>
      </c>
      <c r="D77" s="40"/>
      <c r="E77" s="40"/>
      <c r="F77" s="40"/>
      <c r="G77" s="40"/>
      <c r="H77" s="42" t="s">
        <v>134</v>
      </c>
    </row>
    <row r="78" spans="1:8" ht="25.5" x14ac:dyDescent="0.2">
      <c r="A78" s="43">
        <v>1</v>
      </c>
      <c r="B78" s="44" t="s">
        <v>1005</v>
      </c>
      <c r="C78" s="44" t="s">
        <v>1006</v>
      </c>
      <c r="D78" s="44" t="s">
        <v>1007</v>
      </c>
      <c r="E78" s="45">
        <v>750</v>
      </c>
      <c r="F78" s="46">
        <v>855.77660000000014</v>
      </c>
      <c r="G78" s="47">
        <f>F78/F159</f>
        <v>5.4695493221525726E-3</v>
      </c>
      <c r="H78" s="42">
        <v>7.96</v>
      </c>
    </row>
    <row r="79" spans="1:8" x14ac:dyDescent="0.2">
      <c r="A79" s="40"/>
      <c r="B79" s="40"/>
      <c r="C79" s="41" t="s">
        <v>133</v>
      </c>
      <c r="D79" s="40"/>
      <c r="E79" s="40" t="s">
        <v>134</v>
      </c>
      <c r="F79" s="98">
        <f>SUM(F78)</f>
        <v>855.77660000000014</v>
      </c>
      <c r="G79" s="99">
        <f>SUM(G78)</f>
        <v>5.4695493221525726E-3</v>
      </c>
      <c r="H79" s="42" t="s">
        <v>134</v>
      </c>
    </row>
    <row r="80" spans="1:8" x14ac:dyDescent="0.2">
      <c r="A80" s="40"/>
      <c r="B80" s="40"/>
      <c r="C80" s="97"/>
      <c r="D80" s="40"/>
      <c r="E80" s="40"/>
      <c r="F80" s="79"/>
      <c r="G80" s="79"/>
      <c r="H80" s="42" t="s">
        <v>134</v>
      </c>
    </row>
    <row r="81" spans="1:8" x14ac:dyDescent="0.2">
      <c r="A81" s="53"/>
      <c r="B81" s="53"/>
      <c r="C81" s="54" t="s">
        <v>140</v>
      </c>
      <c r="D81" s="53"/>
      <c r="E81" s="53"/>
      <c r="F81" s="58"/>
      <c r="G81" s="52"/>
      <c r="H81" s="42" t="s">
        <v>134</v>
      </c>
    </row>
    <row r="82" spans="1:8" x14ac:dyDescent="0.2">
      <c r="A82" s="48">
        <v>1</v>
      </c>
      <c r="B82" s="49"/>
      <c r="C82" s="49" t="s">
        <v>1055</v>
      </c>
      <c r="D82" s="49" t="s">
        <v>658</v>
      </c>
      <c r="E82" s="50">
        <v>-27375</v>
      </c>
      <c r="F82" s="51">
        <v>-335.94600000000003</v>
      </c>
      <c r="G82" s="52">
        <f>F82/$F$159</f>
        <v>-2.1471412242165398E-3</v>
      </c>
      <c r="H82" s="42" t="s">
        <v>134</v>
      </c>
    </row>
    <row r="83" spans="1:8" x14ac:dyDescent="0.2">
      <c r="A83" s="48">
        <v>2</v>
      </c>
      <c r="B83" s="49"/>
      <c r="C83" s="49" t="s">
        <v>1058</v>
      </c>
      <c r="D83" s="49" t="s">
        <v>658</v>
      </c>
      <c r="E83" s="50">
        <v>-155025</v>
      </c>
      <c r="F83" s="51">
        <v>-385.77971250000002</v>
      </c>
      <c r="G83" s="52">
        <f t="shared" ref="G83:G92" si="0">F83/$F$159</f>
        <v>-2.4656448482052317E-3</v>
      </c>
      <c r="H83" s="42" t="s">
        <v>134</v>
      </c>
    </row>
    <row r="84" spans="1:8" x14ac:dyDescent="0.2">
      <c r="A84" s="48">
        <v>3</v>
      </c>
      <c r="B84" s="49"/>
      <c r="C84" s="49" t="s">
        <v>1087</v>
      </c>
      <c r="D84" s="49" t="s">
        <v>658</v>
      </c>
      <c r="E84" s="50">
        <v>-31950</v>
      </c>
      <c r="F84" s="51">
        <v>-1118.40975</v>
      </c>
      <c r="G84" s="52">
        <f t="shared" si="0"/>
        <v>-7.1481240431221504E-3</v>
      </c>
      <c r="H84" s="42" t="s">
        <v>134</v>
      </c>
    </row>
    <row r="85" spans="1:8" x14ac:dyDescent="0.2">
      <c r="A85" s="48">
        <v>4</v>
      </c>
      <c r="B85" s="49"/>
      <c r="C85" s="49" t="s">
        <v>1088</v>
      </c>
      <c r="D85" s="49" t="s">
        <v>658</v>
      </c>
      <c r="E85" s="50">
        <v>-58750</v>
      </c>
      <c r="F85" s="51">
        <v>-1406.5337500000001</v>
      </c>
      <c r="G85" s="52">
        <f t="shared" si="0"/>
        <v>-8.9896191586650246E-3</v>
      </c>
      <c r="H85" s="42" t="s">
        <v>134</v>
      </c>
    </row>
    <row r="86" spans="1:8" x14ac:dyDescent="0.2">
      <c r="A86" s="48">
        <v>5</v>
      </c>
      <c r="B86" s="49"/>
      <c r="C86" s="49" t="s">
        <v>1089</v>
      </c>
      <c r="D86" s="49" t="s">
        <v>658</v>
      </c>
      <c r="E86" s="50">
        <v>-96500</v>
      </c>
      <c r="F86" s="51">
        <v>-1579.8015</v>
      </c>
      <c r="G86" s="52">
        <f t="shared" si="0"/>
        <v>-1.0097030257032754E-2</v>
      </c>
      <c r="H86" s="42" t="s">
        <v>134</v>
      </c>
    </row>
    <row r="87" spans="1:8" x14ac:dyDescent="0.2">
      <c r="A87" s="48">
        <v>6</v>
      </c>
      <c r="B87" s="49"/>
      <c r="C87" s="49" t="s">
        <v>1084</v>
      </c>
      <c r="D87" s="49" t="s">
        <v>658</v>
      </c>
      <c r="E87" s="50">
        <v>-134500</v>
      </c>
      <c r="F87" s="51">
        <v>-1814.8085000000001</v>
      </c>
      <c r="G87" s="52">
        <f t="shared" si="0"/>
        <v>-1.1599037179810392E-2</v>
      </c>
      <c r="H87" s="42" t="s">
        <v>134</v>
      </c>
    </row>
    <row r="88" spans="1:8" x14ac:dyDescent="0.2">
      <c r="A88" s="48">
        <v>7</v>
      </c>
      <c r="B88" s="49"/>
      <c r="C88" s="49" t="s">
        <v>1071</v>
      </c>
      <c r="D88" s="49" t="s">
        <v>658</v>
      </c>
      <c r="E88" s="50">
        <v>-554000</v>
      </c>
      <c r="F88" s="51">
        <v>-1964.2070000000001</v>
      </c>
      <c r="G88" s="52">
        <f t="shared" si="0"/>
        <v>-1.2553892061803674E-2</v>
      </c>
      <c r="H88" s="42" t="s">
        <v>134</v>
      </c>
    </row>
    <row r="89" spans="1:8" x14ac:dyDescent="0.2">
      <c r="A89" s="48">
        <v>8</v>
      </c>
      <c r="B89" s="49"/>
      <c r="C89" s="49" t="s">
        <v>1068</v>
      </c>
      <c r="D89" s="49" t="s">
        <v>658</v>
      </c>
      <c r="E89" s="50">
        <v>-268400</v>
      </c>
      <c r="F89" s="51">
        <v>-1975.1556</v>
      </c>
      <c r="G89" s="52">
        <f t="shared" si="0"/>
        <v>-1.2623868160365516E-2</v>
      </c>
      <c r="H89" s="42" t="s">
        <v>134</v>
      </c>
    </row>
    <row r="90" spans="1:8" x14ac:dyDescent="0.2">
      <c r="A90" s="48">
        <v>9</v>
      </c>
      <c r="B90" s="49"/>
      <c r="C90" s="49" t="s">
        <v>1062</v>
      </c>
      <c r="D90" s="49" t="s">
        <v>658</v>
      </c>
      <c r="E90" s="50">
        <v>-892400</v>
      </c>
      <c r="F90" s="51">
        <v>-2049.3073599999998</v>
      </c>
      <c r="G90" s="52">
        <f t="shared" si="0"/>
        <v>-1.3097796412954357E-2</v>
      </c>
      <c r="H90" s="42" t="s">
        <v>134</v>
      </c>
    </row>
    <row r="91" spans="1:8" x14ac:dyDescent="0.2">
      <c r="A91" s="48">
        <v>10</v>
      </c>
      <c r="B91" s="49"/>
      <c r="C91" s="49" t="s">
        <v>1063</v>
      </c>
      <c r="D91" s="49" t="s">
        <v>658</v>
      </c>
      <c r="E91" s="50">
        <v>-121600</v>
      </c>
      <c r="F91" s="51">
        <v>-2177.248</v>
      </c>
      <c r="G91" s="52">
        <f t="shared" si="0"/>
        <v>-1.3915507064060927E-2</v>
      </c>
      <c r="H91" s="42" t="s">
        <v>134</v>
      </c>
    </row>
    <row r="92" spans="1:8" x14ac:dyDescent="0.2">
      <c r="A92" s="48">
        <v>11</v>
      </c>
      <c r="B92" s="49"/>
      <c r="C92" s="49" t="s">
        <v>1083</v>
      </c>
      <c r="D92" s="49" t="s">
        <v>658</v>
      </c>
      <c r="E92" s="50">
        <v>-360500</v>
      </c>
      <c r="F92" s="51">
        <v>-4368.5389999999998</v>
      </c>
      <c r="G92" s="52">
        <f t="shared" si="0"/>
        <v>-2.7920767553409467E-2</v>
      </c>
      <c r="H92" s="42" t="s">
        <v>134</v>
      </c>
    </row>
    <row r="93" spans="1:8" x14ac:dyDescent="0.2">
      <c r="A93" s="53"/>
      <c r="B93" s="53"/>
      <c r="C93" s="54" t="s">
        <v>133</v>
      </c>
      <c r="D93" s="53"/>
      <c r="E93" s="53" t="s">
        <v>134</v>
      </c>
      <c r="F93" s="55">
        <f>SUM(F82:F92)</f>
        <v>-19175.736172500001</v>
      </c>
      <c r="G93" s="56">
        <f>SUM(G82:G92)</f>
        <v>-0.12255842796364604</v>
      </c>
      <c r="H93" s="42" t="s">
        <v>134</v>
      </c>
    </row>
    <row r="94" spans="1:8" x14ac:dyDescent="0.2">
      <c r="A94" s="53"/>
      <c r="B94" s="53"/>
      <c r="C94" s="57"/>
      <c r="D94" s="53"/>
      <c r="E94" s="53"/>
      <c r="F94" s="58"/>
      <c r="G94" s="58"/>
      <c r="H94" s="42" t="s">
        <v>134</v>
      </c>
    </row>
    <row r="95" spans="1:8" x14ac:dyDescent="0.2">
      <c r="A95" s="53"/>
      <c r="B95" s="53"/>
      <c r="C95" s="54" t="s">
        <v>141</v>
      </c>
      <c r="D95" s="53"/>
      <c r="E95" s="53"/>
      <c r="F95" s="55">
        <f>F79+F63</f>
        <v>114173.87953079998</v>
      </c>
      <c r="G95" s="56">
        <f>G79+G63</f>
        <v>0.7297227892121485</v>
      </c>
      <c r="H95" s="42" t="s">
        <v>134</v>
      </c>
    </row>
    <row r="96" spans="1:8" x14ac:dyDescent="0.2">
      <c r="A96" s="53"/>
      <c r="B96" s="53"/>
      <c r="C96" s="57"/>
      <c r="D96" s="53"/>
      <c r="E96" s="53"/>
      <c r="F96" s="58"/>
      <c r="G96" s="58"/>
      <c r="H96" s="42" t="s">
        <v>134</v>
      </c>
    </row>
    <row r="97" spans="1:8" x14ac:dyDescent="0.2">
      <c r="A97" s="53"/>
      <c r="B97" s="53"/>
      <c r="C97" s="54" t="s">
        <v>142</v>
      </c>
      <c r="D97" s="53"/>
      <c r="E97" s="53"/>
      <c r="F97" s="58"/>
      <c r="G97" s="58"/>
      <c r="H97" s="42" t="s">
        <v>134</v>
      </c>
    </row>
    <row r="98" spans="1:8" x14ac:dyDescent="0.2">
      <c r="A98" s="53"/>
      <c r="B98" s="53"/>
      <c r="C98" s="54" t="s">
        <v>11</v>
      </c>
      <c r="D98" s="53"/>
      <c r="E98" s="53"/>
      <c r="F98" s="58"/>
      <c r="G98" s="58"/>
      <c r="H98" s="42" t="s">
        <v>134</v>
      </c>
    </row>
    <row r="99" spans="1:8" x14ac:dyDescent="0.2">
      <c r="A99" s="48">
        <v>1</v>
      </c>
      <c r="B99" s="49" t="s">
        <v>672</v>
      </c>
      <c r="C99" s="49" t="s">
        <v>673</v>
      </c>
      <c r="D99" s="49" t="s">
        <v>516</v>
      </c>
      <c r="E99" s="50">
        <v>2500</v>
      </c>
      <c r="F99" s="51">
        <v>2501.4299999999998</v>
      </c>
      <c r="G99" s="52">
        <v>1.5987459999999998E-2</v>
      </c>
      <c r="H99" s="42">
        <v>7.5449999999999999</v>
      </c>
    </row>
    <row r="100" spans="1:8" ht="25.5" x14ac:dyDescent="0.2">
      <c r="A100" s="48">
        <v>2</v>
      </c>
      <c r="B100" s="49" t="s">
        <v>558</v>
      </c>
      <c r="C100" s="49" t="s">
        <v>559</v>
      </c>
      <c r="D100" s="49" t="s">
        <v>519</v>
      </c>
      <c r="E100" s="50">
        <v>2500</v>
      </c>
      <c r="F100" s="51">
        <v>2471.4324999999999</v>
      </c>
      <c r="G100" s="52">
        <v>1.5795739999999999E-2</v>
      </c>
      <c r="H100" s="42">
        <v>7.54</v>
      </c>
    </row>
    <row r="101" spans="1:8" x14ac:dyDescent="0.2">
      <c r="A101" s="48">
        <v>3</v>
      </c>
      <c r="B101" s="49" t="s">
        <v>531</v>
      </c>
      <c r="C101" s="49" t="s">
        <v>532</v>
      </c>
      <c r="D101" s="49" t="s">
        <v>519</v>
      </c>
      <c r="E101" s="50">
        <v>150</v>
      </c>
      <c r="F101" s="51">
        <v>1525.0785000000001</v>
      </c>
      <c r="G101" s="52">
        <v>9.7472800000000005E-3</v>
      </c>
      <c r="H101" s="42">
        <v>7.7050000000000001</v>
      </c>
    </row>
    <row r="102" spans="1:8" ht="25.5" x14ac:dyDescent="0.2">
      <c r="A102" s="48">
        <v>4</v>
      </c>
      <c r="B102" s="49" t="s">
        <v>541</v>
      </c>
      <c r="C102" s="49" t="s">
        <v>542</v>
      </c>
      <c r="D102" s="49" t="s">
        <v>516</v>
      </c>
      <c r="E102" s="50">
        <v>1500</v>
      </c>
      <c r="F102" s="51">
        <v>1502.6565000000001</v>
      </c>
      <c r="G102" s="52">
        <v>9.6039699999999999E-3</v>
      </c>
      <c r="H102" s="42">
        <v>7.48</v>
      </c>
    </row>
    <row r="103" spans="1:8" ht="25.5" x14ac:dyDescent="0.2">
      <c r="A103" s="48">
        <v>5</v>
      </c>
      <c r="B103" s="49" t="s">
        <v>674</v>
      </c>
      <c r="C103" s="49" t="s">
        <v>675</v>
      </c>
      <c r="D103" s="49" t="s">
        <v>519</v>
      </c>
      <c r="E103" s="50">
        <v>1500</v>
      </c>
      <c r="F103" s="51">
        <v>1497.78</v>
      </c>
      <c r="G103" s="52">
        <v>9.5727999999999994E-3</v>
      </c>
      <c r="H103" s="42">
        <v>7.65</v>
      </c>
    </row>
    <row r="104" spans="1:8" ht="25.5" x14ac:dyDescent="0.2">
      <c r="A104" s="48">
        <v>6</v>
      </c>
      <c r="B104" s="49" t="s">
        <v>524</v>
      </c>
      <c r="C104" s="49" t="s">
        <v>525</v>
      </c>
      <c r="D104" s="49" t="s">
        <v>516</v>
      </c>
      <c r="E104" s="50">
        <v>1500</v>
      </c>
      <c r="F104" s="51">
        <v>1468.68</v>
      </c>
      <c r="G104" s="52">
        <v>9.3868200000000006E-3</v>
      </c>
      <c r="H104" s="42">
        <v>7.57</v>
      </c>
    </row>
    <row r="105" spans="1:8" ht="25.5" x14ac:dyDescent="0.2">
      <c r="A105" s="48">
        <v>7</v>
      </c>
      <c r="B105" s="49" t="s">
        <v>573</v>
      </c>
      <c r="C105" s="49" t="s">
        <v>574</v>
      </c>
      <c r="D105" s="49" t="s">
        <v>516</v>
      </c>
      <c r="E105" s="50">
        <v>1000</v>
      </c>
      <c r="F105" s="51">
        <v>1000.5359999999999</v>
      </c>
      <c r="G105" s="52">
        <v>6.3947500000000003E-3</v>
      </c>
      <c r="H105" s="42">
        <v>7.7275999999999998</v>
      </c>
    </row>
    <row r="106" spans="1:8" x14ac:dyDescent="0.2">
      <c r="A106" s="48">
        <v>8</v>
      </c>
      <c r="B106" s="49" t="s">
        <v>594</v>
      </c>
      <c r="C106" s="49" t="s">
        <v>595</v>
      </c>
      <c r="D106" s="49" t="s">
        <v>516</v>
      </c>
      <c r="E106" s="50">
        <v>1000</v>
      </c>
      <c r="F106" s="51">
        <v>998.67899999999997</v>
      </c>
      <c r="G106" s="52">
        <v>6.3828899999999996E-3</v>
      </c>
      <c r="H106" s="42">
        <v>7.54</v>
      </c>
    </row>
    <row r="107" spans="1:8" x14ac:dyDescent="0.2">
      <c r="A107" s="48">
        <v>9</v>
      </c>
      <c r="B107" s="49" t="s">
        <v>581</v>
      </c>
      <c r="C107" s="49" t="s">
        <v>582</v>
      </c>
      <c r="D107" s="49" t="s">
        <v>583</v>
      </c>
      <c r="E107" s="50">
        <v>1000</v>
      </c>
      <c r="F107" s="51">
        <v>989.49800000000005</v>
      </c>
      <c r="G107" s="52">
        <v>6.3242100000000002E-3</v>
      </c>
      <c r="H107" s="42">
        <v>7.8273000000000001</v>
      </c>
    </row>
    <row r="108" spans="1:8" x14ac:dyDescent="0.2">
      <c r="A108" s="48">
        <v>10</v>
      </c>
      <c r="B108" s="49" t="s">
        <v>575</v>
      </c>
      <c r="C108" s="49" t="s">
        <v>576</v>
      </c>
      <c r="D108" s="49" t="s">
        <v>519</v>
      </c>
      <c r="E108" s="50">
        <v>50</v>
      </c>
      <c r="F108" s="51">
        <v>496.53550000000001</v>
      </c>
      <c r="G108" s="52">
        <v>3.17352E-3</v>
      </c>
      <c r="H108" s="42">
        <v>7.585</v>
      </c>
    </row>
    <row r="109" spans="1:8" x14ac:dyDescent="0.2">
      <c r="A109" s="53"/>
      <c r="B109" s="53"/>
      <c r="C109" s="54" t="s">
        <v>133</v>
      </c>
      <c r="D109" s="53"/>
      <c r="E109" s="53" t="s">
        <v>134</v>
      </c>
      <c r="F109" s="55">
        <v>14452.306</v>
      </c>
      <c r="G109" s="56">
        <v>9.2369439999999997E-2</v>
      </c>
      <c r="H109" s="42" t="s">
        <v>134</v>
      </c>
    </row>
    <row r="110" spans="1:8" x14ac:dyDescent="0.2">
      <c r="A110" s="53"/>
      <c r="B110" s="53"/>
      <c r="C110" s="57"/>
      <c r="D110" s="53"/>
      <c r="E110" s="53"/>
      <c r="F110" s="58"/>
      <c r="G110" s="58"/>
      <c r="H110" s="42" t="s">
        <v>134</v>
      </c>
    </row>
    <row r="111" spans="1:8" x14ac:dyDescent="0.2">
      <c r="A111" s="53"/>
      <c r="B111" s="53"/>
      <c r="C111" s="54" t="s">
        <v>143</v>
      </c>
      <c r="D111" s="53"/>
      <c r="E111" s="53"/>
      <c r="F111" s="53"/>
      <c r="G111" s="53"/>
      <c r="H111" s="42" t="s">
        <v>134</v>
      </c>
    </row>
    <row r="112" spans="1:8" x14ac:dyDescent="0.2">
      <c r="A112" s="53"/>
      <c r="B112" s="53"/>
      <c r="C112" s="54" t="s">
        <v>133</v>
      </c>
      <c r="D112" s="53"/>
      <c r="E112" s="53" t="s">
        <v>134</v>
      </c>
      <c r="F112" s="59" t="s">
        <v>136</v>
      </c>
      <c r="G112" s="56">
        <v>0</v>
      </c>
      <c r="H112" s="42" t="s">
        <v>134</v>
      </c>
    </row>
    <row r="113" spans="1:8" x14ac:dyDescent="0.2">
      <c r="A113" s="53"/>
      <c r="B113" s="53"/>
      <c r="C113" s="57"/>
      <c r="D113" s="53"/>
      <c r="E113" s="53"/>
      <c r="F113" s="58"/>
      <c r="G113" s="58"/>
      <c r="H113" s="42" t="s">
        <v>134</v>
      </c>
    </row>
    <row r="114" spans="1:8" x14ac:dyDescent="0.2">
      <c r="A114" s="53"/>
      <c r="B114" s="53"/>
      <c r="C114" s="54" t="s">
        <v>144</v>
      </c>
      <c r="D114" s="53"/>
      <c r="E114" s="53"/>
      <c r="F114" s="53"/>
      <c r="G114" s="53"/>
      <c r="H114" s="42" t="s">
        <v>134</v>
      </c>
    </row>
    <row r="115" spans="1:8" x14ac:dyDescent="0.2">
      <c r="A115" s="48">
        <v>1</v>
      </c>
      <c r="B115" s="49" t="s">
        <v>604</v>
      </c>
      <c r="C115" s="49" t="s">
        <v>1153</v>
      </c>
      <c r="D115" s="49" t="s">
        <v>606</v>
      </c>
      <c r="E115" s="50">
        <v>5900000</v>
      </c>
      <c r="F115" s="51">
        <v>5681.6292000000003</v>
      </c>
      <c r="G115" s="52">
        <v>3.6313159999999997E-2</v>
      </c>
      <c r="H115" s="42">
        <v>7.1428000000000003</v>
      </c>
    </row>
    <row r="116" spans="1:8" x14ac:dyDescent="0.2">
      <c r="A116" s="48">
        <v>2</v>
      </c>
      <c r="B116" s="49" t="s">
        <v>607</v>
      </c>
      <c r="C116" s="49" t="s">
        <v>608</v>
      </c>
      <c r="D116" s="49" t="s">
        <v>606</v>
      </c>
      <c r="E116" s="50">
        <v>4000000</v>
      </c>
      <c r="F116" s="51">
        <v>4018.268</v>
      </c>
      <c r="G116" s="52">
        <v>2.5682070000000001E-2</v>
      </c>
      <c r="H116" s="42">
        <v>7.1475999999999997</v>
      </c>
    </row>
    <row r="117" spans="1:8" x14ac:dyDescent="0.2">
      <c r="A117" s="48">
        <v>3</v>
      </c>
      <c r="B117" s="49" t="s">
        <v>659</v>
      </c>
      <c r="C117" s="49" t="s">
        <v>660</v>
      </c>
      <c r="D117" s="49" t="s">
        <v>606</v>
      </c>
      <c r="E117" s="50">
        <v>3000000</v>
      </c>
      <c r="F117" s="51">
        <v>3054.069</v>
      </c>
      <c r="G117" s="52">
        <v>1.9519559999999998E-2</v>
      </c>
      <c r="H117" s="42">
        <v>5.9009999999999998</v>
      </c>
    </row>
    <row r="118" spans="1:8" x14ac:dyDescent="0.2">
      <c r="A118" s="48">
        <v>4</v>
      </c>
      <c r="B118" s="49" t="s">
        <v>676</v>
      </c>
      <c r="C118" s="49" t="s">
        <v>1158</v>
      </c>
      <c r="D118" s="49" t="s">
        <v>606</v>
      </c>
      <c r="E118" s="50">
        <v>3000000</v>
      </c>
      <c r="F118" s="51">
        <v>3048.7649999999999</v>
      </c>
      <c r="G118" s="52">
        <v>1.9485659999999998E-2</v>
      </c>
      <c r="H118" s="42">
        <v>7.0190000000000001</v>
      </c>
    </row>
    <row r="119" spans="1:8" x14ac:dyDescent="0.2">
      <c r="A119" s="48">
        <v>5</v>
      </c>
      <c r="B119" s="49" t="s">
        <v>609</v>
      </c>
      <c r="C119" s="49" t="s">
        <v>1152</v>
      </c>
      <c r="D119" s="49" t="s">
        <v>606</v>
      </c>
      <c r="E119" s="50">
        <v>2000000</v>
      </c>
      <c r="F119" s="51">
        <v>1996.258</v>
      </c>
      <c r="G119" s="52">
        <v>1.2758739999999999E-2</v>
      </c>
      <c r="H119" s="42">
        <v>7.3834</v>
      </c>
    </row>
    <row r="120" spans="1:8" x14ac:dyDescent="0.2">
      <c r="A120" s="48">
        <v>6</v>
      </c>
      <c r="B120" s="49" t="s">
        <v>616</v>
      </c>
      <c r="C120" s="49" t="s">
        <v>617</v>
      </c>
      <c r="D120" s="49" t="s">
        <v>606</v>
      </c>
      <c r="E120" s="50">
        <v>1500000</v>
      </c>
      <c r="F120" s="51">
        <v>1423.8689999999999</v>
      </c>
      <c r="G120" s="52">
        <v>9.1004099999999997E-3</v>
      </c>
      <c r="H120" s="42">
        <v>7.9065000000000003</v>
      </c>
    </row>
    <row r="121" spans="1:8" x14ac:dyDescent="0.2">
      <c r="A121" s="48">
        <v>7</v>
      </c>
      <c r="B121" s="49" t="s">
        <v>677</v>
      </c>
      <c r="C121" s="49" t="s">
        <v>678</v>
      </c>
      <c r="D121" s="49" t="s">
        <v>606</v>
      </c>
      <c r="E121" s="50">
        <v>1000000</v>
      </c>
      <c r="F121" s="51">
        <v>1013.174</v>
      </c>
      <c r="G121" s="52">
        <v>6.4755300000000002E-3</v>
      </c>
      <c r="H121" s="42">
        <v>6.9059999999999997</v>
      </c>
    </row>
    <row r="122" spans="1:8" ht="25.5" x14ac:dyDescent="0.2">
      <c r="A122" s="48">
        <v>8</v>
      </c>
      <c r="B122" s="49" t="s">
        <v>622</v>
      </c>
      <c r="C122" s="49" t="s">
        <v>623</v>
      </c>
      <c r="D122" s="49" t="s">
        <v>606</v>
      </c>
      <c r="E122" s="50">
        <v>500000</v>
      </c>
      <c r="F122" s="51">
        <v>496.00749999999999</v>
      </c>
      <c r="G122" s="52">
        <v>3.1701500000000001E-3</v>
      </c>
      <c r="H122" s="42">
        <v>7.7182000000000004</v>
      </c>
    </row>
    <row r="123" spans="1:8" x14ac:dyDescent="0.2">
      <c r="A123" s="53"/>
      <c r="B123" s="53"/>
      <c r="C123" s="54" t="s">
        <v>133</v>
      </c>
      <c r="D123" s="53"/>
      <c r="E123" s="53" t="s">
        <v>134</v>
      </c>
      <c r="F123" s="55">
        <v>20732.039700000001</v>
      </c>
      <c r="G123" s="56">
        <v>0.13250528</v>
      </c>
      <c r="H123" s="42" t="s">
        <v>134</v>
      </c>
    </row>
    <row r="124" spans="1:8" x14ac:dyDescent="0.2">
      <c r="A124" s="53"/>
      <c r="B124" s="53"/>
      <c r="C124" s="57"/>
      <c r="D124" s="53"/>
      <c r="E124" s="53"/>
      <c r="F124" s="58"/>
      <c r="G124" s="58"/>
      <c r="H124" s="42" t="s">
        <v>134</v>
      </c>
    </row>
    <row r="125" spans="1:8" x14ac:dyDescent="0.2">
      <c r="A125" s="53"/>
      <c r="B125" s="53"/>
      <c r="C125" s="54" t="s">
        <v>145</v>
      </c>
      <c r="D125" s="53"/>
      <c r="E125" s="53"/>
      <c r="F125" s="58"/>
      <c r="G125" s="58"/>
      <c r="H125" s="42" t="s">
        <v>134</v>
      </c>
    </row>
    <row r="126" spans="1:8" x14ac:dyDescent="0.2">
      <c r="A126" s="53"/>
      <c r="B126" s="53"/>
      <c r="C126" s="54" t="s">
        <v>133</v>
      </c>
      <c r="D126" s="53"/>
      <c r="E126" s="53" t="s">
        <v>134</v>
      </c>
      <c r="F126" s="59" t="s">
        <v>136</v>
      </c>
      <c r="G126" s="56">
        <v>0</v>
      </c>
      <c r="H126" s="42" t="s">
        <v>134</v>
      </c>
    </row>
    <row r="127" spans="1:8" x14ac:dyDescent="0.2">
      <c r="A127" s="53"/>
      <c r="B127" s="53"/>
      <c r="C127" s="57"/>
      <c r="D127" s="53"/>
      <c r="E127" s="53"/>
      <c r="F127" s="58"/>
      <c r="G127" s="58"/>
      <c r="H127" s="42" t="s">
        <v>134</v>
      </c>
    </row>
    <row r="128" spans="1:8" x14ac:dyDescent="0.2">
      <c r="A128" s="53"/>
      <c r="B128" s="53"/>
      <c r="C128" s="54" t="s">
        <v>146</v>
      </c>
      <c r="D128" s="53"/>
      <c r="E128" s="53"/>
      <c r="F128" s="55">
        <v>35184.345699999998</v>
      </c>
      <c r="G128" s="56">
        <v>0.22487472</v>
      </c>
      <c r="H128" s="42" t="s">
        <v>134</v>
      </c>
    </row>
    <row r="129" spans="1:8" x14ac:dyDescent="0.2">
      <c r="A129" s="53"/>
      <c r="B129" s="53"/>
      <c r="C129" s="57"/>
      <c r="D129" s="53"/>
      <c r="E129" s="53"/>
      <c r="F129" s="58"/>
      <c r="G129" s="58"/>
      <c r="H129" s="42" t="s">
        <v>134</v>
      </c>
    </row>
    <row r="130" spans="1:8" x14ac:dyDescent="0.2">
      <c r="A130" s="53"/>
      <c r="B130" s="53"/>
      <c r="C130" s="54" t="s">
        <v>147</v>
      </c>
      <c r="D130" s="53"/>
      <c r="E130" s="53"/>
      <c r="F130" s="58"/>
      <c r="G130" s="58"/>
      <c r="H130" s="42" t="s">
        <v>134</v>
      </c>
    </row>
    <row r="131" spans="1:8" x14ac:dyDescent="0.2">
      <c r="A131" s="53"/>
      <c r="B131" s="53"/>
      <c r="C131" s="54" t="s">
        <v>148</v>
      </c>
      <c r="D131" s="53"/>
      <c r="E131" s="53"/>
      <c r="F131" s="58"/>
      <c r="G131" s="58"/>
      <c r="H131" s="42" t="s">
        <v>134</v>
      </c>
    </row>
    <row r="132" spans="1:8" x14ac:dyDescent="0.2">
      <c r="A132" s="53"/>
      <c r="B132" s="53"/>
      <c r="C132" s="54" t="s">
        <v>133</v>
      </c>
      <c r="D132" s="53"/>
      <c r="E132" s="53" t="s">
        <v>134</v>
      </c>
      <c r="F132" s="59" t="s">
        <v>136</v>
      </c>
      <c r="G132" s="56">
        <v>0</v>
      </c>
      <c r="H132" s="42" t="s">
        <v>134</v>
      </c>
    </row>
    <row r="133" spans="1:8" x14ac:dyDescent="0.2">
      <c r="A133" s="53"/>
      <c r="B133" s="53"/>
      <c r="C133" s="57"/>
      <c r="D133" s="53"/>
      <c r="E133" s="53"/>
      <c r="F133" s="58"/>
      <c r="G133" s="58"/>
      <c r="H133" s="42" t="s">
        <v>134</v>
      </c>
    </row>
    <row r="134" spans="1:8" x14ac:dyDescent="0.2">
      <c r="A134" s="53"/>
      <c r="B134" s="53"/>
      <c r="C134" s="54" t="s">
        <v>149</v>
      </c>
      <c r="D134" s="53"/>
      <c r="E134" s="53"/>
      <c r="F134" s="58"/>
      <c r="G134" s="58"/>
      <c r="H134" s="42" t="s">
        <v>134</v>
      </c>
    </row>
    <row r="135" spans="1:8" x14ac:dyDescent="0.2">
      <c r="A135" s="53"/>
      <c r="B135" s="53"/>
      <c r="C135" s="54" t="s">
        <v>133</v>
      </c>
      <c r="D135" s="53"/>
      <c r="E135" s="53" t="s">
        <v>134</v>
      </c>
      <c r="F135" s="59" t="s">
        <v>136</v>
      </c>
      <c r="G135" s="56">
        <v>0</v>
      </c>
      <c r="H135" s="42" t="s">
        <v>134</v>
      </c>
    </row>
    <row r="136" spans="1:8" x14ac:dyDescent="0.2">
      <c r="A136" s="53"/>
      <c r="B136" s="53"/>
      <c r="C136" s="57"/>
      <c r="D136" s="53"/>
      <c r="E136" s="53"/>
      <c r="F136" s="58"/>
      <c r="G136" s="58"/>
      <c r="H136" s="42" t="s">
        <v>134</v>
      </c>
    </row>
    <row r="137" spans="1:8" x14ac:dyDescent="0.2">
      <c r="A137" s="53"/>
      <c r="B137" s="53"/>
      <c r="C137" s="54" t="s">
        <v>150</v>
      </c>
      <c r="D137" s="53"/>
      <c r="E137" s="53"/>
      <c r="F137" s="58"/>
      <c r="G137" s="58"/>
      <c r="H137" s="42" t="s">
        <v>134</v>
      </c>
    </row>
    <row r="138" spans="1:8" x14ac:dyDescent="0.2">
      <c r="A138" s="53"/>
      <c r="B138" s="53"/>
      <c r="C138" s="54" t="s">
        <v>133</v>
      </c>
      <c r="D138" s="53"/>
      <c r="E138" s="53" t="s">
        <v>134</v>
      </c>
      <c r="F138" s="59" t="s">
        <v>136</v>
      </c>
      <c r="G138" s="56">
        <v>0</v>
      </c>
      <c r="H138" s="42" t="s">
        <v>134</v>
      </c>
    </row>
    <row r="139" spans="1:8" x14ac:dyDescent="0.2">
      <c r="A139" s="53"/>
      <c r="B139" s="53"/>
      <c r="C139" s="57"/>
      <c r="D139" s="53"/>
      <c r="E139" s="53"/>
      <c r="F139" s="58"/>
      <c r="G139" s="58"/>
      <c r="H139" s="42" t="s">
        <v>134</v>
      </c>
    </row>
    <row r="140" spans="1:8" x14ac:dyDescent="0.2">
      <c r="A140" s="53"/>
      <c r="B140" s="53"/>
      <c r="C140" s="54" t="s">
        <v>151</v>
      </c>
      <c r="D140" s="53"/>
      <c r="E140" s="53"/>
      <c r="F140" s="58"/>
      <c r="G140" s="58"/>
      <c r="H140" s="42" t="s">
        <v>134</v>
      </c>
    </row>
    <row r="141" spans="1:8" x14ac:dyDescent="0.2">
      <c r="A141" s="48">
        <v>1</v>
      </c>
      <c r="B141" s="49"/>
      <c r="C141" s="49" t="s">
        <v>152</v>
      </c>
      <c r="D141" s="49"/>
      <c r="E141" s="60"/>
      <c r="F141" s="51">
        <v>3390.028196104</v>
      </c>
      <c r="G141" s="52">
        <v>2.166678E-2</v>
      </c>
      <c r="H141" s="42">
        <v>6.61</v>
      </c>
    </row>
    <row r="142" spans="1:8" x14ac:dyDescent="0.2">
      <c r="A142" s="53"/>
      <c r="B142" s="53"/>
      <c r="C142" s="54" t="s">
        <v>133</v>
      </c>
      <c r="D142" s="53"/>
      <c r="E142" s="53" t="s">
        <v>134</v>
      </c>
      <c r="F142" s="55">
        <v>3390.028196104</v>
      </c>
      <c r="G142" s="56">
        <v>2.166678E-2</v>
      </c>
      <c r="H142" s="42" t="s">
        <v>134</v>
      </c>
    </row>
    <row r="143" spans="1:8" x14ac:dyDescent="0.2">
      <c r="A143" s="53"/>
      <c r="B143" s="53"/>
      <c r="C143" s="57"/>
      <c r="D143" s="53"/>
      <c r="E143" s="53"/>
      <c r="F143" s="58"/>
      <c r="G143" s="58"/>
      <c r="H143" s="42" t="s">
        <v>134</v>
      </c>
    </row>
    <row r="144" spans="1:8" x14ac:dyDescent="0.2">
      <c r="A144" s="53"/>
      <c r="B144" s="53"/>
      <c r="C144" s="54" t="s">
        <v>153</v>
      </c>
      <c r="D144" s="53"/>
      <c r="E144" s="53"/>
      <c r="F144" s="55">
        <v>3390.028196104</v>
      </c>
      <c r="G144" s="56">
        <v>2.166678E-2</v>
      </c>
      <c r="H144" s="42" t="s">
        <v>134</v>
      </c>
    </row>
    <row r="145" spans="1:8" x14ac:dyDescent="0.2">
      <c r="A145" s="53"/>
      <c r="B145" s="53"/>
      <c r="C145" s="58"/>
      <c r="D145" s="53"/>
      <c r="E145" s="53"/>
      <c r="F145" s="53"/>
      <c r="G145" s="53"/>
      <c r="H145" s="42" t="s">
        <v>134</v>
      </c>
    </row>
    <row r="146" spans="1:8" x14ac:dyDescent="0.2">
      <c r="A146" s="53"/>
      <c r="B146" s="53"/>
      <c r="C146" s="54" t="s">
        <v>154</v>
      </c>
      <c r="D146" s="53"/>
      <c r="E146" s="53"/>
      <c r="F146" s="53"/>
      <c r="G146" s="53"/>
      <c r="H146" s="42" t="s">
        <v>134</v>
      </c>
    </row>
    <row r="147" spans="1:8" x14ac:dyDescent="0.2">
      <c r="A147" s="53"/>
      <c r="B147" s="53"/>
      <c r="C147" s="54" t="s">
        <v>155</v>
      </c>
      <c r="D147" s="53"/>
      <c r="E147" s="53"/>
      <c r="F147" s="53"/>
      <c r="G147" s="53"/>
      <c r="H147" s="42" t="s">
        <v>134</v>
      </c>
    </row>
    <row r="148" spans="1:8" x14ac:dyDescent="0.2">
      <c r="A148" s="53"/>
      <c r="B148" s="53"/>
      <c r="C148" s="54" t="s">
        <v>133</v>
      </c>
      <c r="D148" s="53"/>
      <c r="E148" s="53" t="s">
        <v>134</v>
      </c>
      <c r="F148" s="59" t="s">
        <v>136</v>
      </c>
      <c r="G148" s="56">
        <v>0</v>
      </c>
      <c r="H148" s="42" t="s">
        <v>134</v>
      </c>
    </row>
    <row r="149" spans="1:8" x14ac:dyDescent="0.2">
      <c r="A149" s="53"/>
      <c r="B149" s="53"/>
      <c r="C149" s="57"/>
      <c r="D149" s="53"/>
      <c r="E149" s="53"/>
      <c r="F149" s="58"/>
      <c r="G149" s="58"/>
      <c r="H149" s="42" t="s">
        <v>134</v>
      </c>
    </row>
    <row r="150" spans="1:8" x14ac:dyDescent="0.2">
      <c r="A150" s="53"/>
      <c r="B150" s="53"/>
      <c r="C150" s="54" t="s">
        <v>158</v>
      </c>
      <c r="D150" s="53"/>
      <c r="E150" s="53"/>
      <c r="F150" s="53"/>
      <c r="G150" s="53"/>
      <c r="H150" s="42" t="s">
        <v>134</v>
      </c>
    </row>
    <row r="151" spans="1:8" x14ac:dyDescent="0.2">
      <c r="A151" s="53"/>
      <c r="B151" s="53"/>
      <c r="C151" s="54" t="s">
        <v>159</v>
      </c>
      <c r="D151" s="53"/>
      <c r="E151" s="53"/>
      <c r="F151" s="53"/>
      <c r="G151" s="53"/>
      <c r="H151" s="42" t="s">
        <v>134</v>
      </c>
    </row>
    <row r="152" spans="1:8" x14ac:dyDescent="0.2">
      <c r="A152" s="53"/>
      <c r="B152" s="53"/>
      <c r="C152" s="54" t="s">
        <v>133</v>
      </c>
      <c r="D152" s="53"/>
      <c r="E152" s="53" t="s">
        <v>134</v>
      </c>
      <c r="F152" s="59" t="s">
        <v>136</v>
      </c>
      <c r="G152" s="56">
        <v>0</v>
      </c>
      <c r="H152" s="42" t="s">
        <v>134</v>
      </c>
    </row>
    <row r="153" spans="1:8" x14ac:dyDescent="0.2">
      <c r="A153" s="53"/>
      <c r="B153" s="53"/>
      <c r="C153" s="57"/>
      <c r="D153" s="53"/>
      <c r="E153" s="53"/>
      <c r="F153" s="58"/>
      <c r="G153" s="58"/>
      <c r="H153" s="42" t="s">
        <v>134</v>
      </c>
    </row>
    <row r="154" spans="1:8" x14ac:dyDescent="0.2">
      <c r="A154" s="53"/>
      <c r="B154" s="53"/>
      <c r="C154" s="54" t="s">
        <v>160</v>
      </c>
      <c r="D154" s="53"/>
      <c r="E154" s="53"/>
      <c r="F154" s="58"/>
      <c r="G154" s="58"/>
      <c r="H154" s="42" t="s">
        <v>134</v>
      </c>
    </row>
    <row r="155" spans="1:8" x14ac:dyDescent="0.2">
      <c r="A155" s="53"/>
      <c r="B155" s="53"/>
      <c r="C155" s="54" t="s">
        <v>133</v>
      </c>
      <c r="D155" s="53"/>
      <c r="E155" s="53" t="s">
        <v>134</v>
      </c>
      <c r="F155" s="59" t="s">
        <v>136</v>
      </c>
      <c r="G155" s="56">
        <v>0</v>
      </c>
      <c r="H155" s="42" t="s">
        <v>134</v>
      </c>
    </row>
    <row r="156" spans="1:8" x14ac:dyDescent="0.2">
      <c r="A156" s="53"/>
      <c r="B156" s="53"/>
      <c r="C156" s="57"/>
      <c r="D156" s="53"/>
      <c r="E156" s="53"/>
      <c r="F156" s="58"/>
      <c r="G156" s="58"/>
      <c r="H156" s="42" t="s">
        <v>134</v>
      </c>
    </row>
    <row r="157" spans="1:8" x14ac:dyDescent="0.2">
      <c r="A157" s="60"/>
      <c r="B157" s="49"/>
      <c r="C157" s="49" t="s">
        <v>668</v>
      </c>
      <c r="D157" s="49"/>
      <c r="E157" s="60"/>
      <c r="F157" s="51">
        <v>980.69262040000001</v>
      </c>
      <c r="G157" s="52">
        <v>6.2679299999999997E-3</v>
      </c>
      <c r="H157" s="42" t="s">
        <v>134</v>
      </c>
    </row>
    <row r="158" spans="1:8" x14ac:dyDescent="0.2">
      <c r="A158" s="60"/>
      <c r="B158" s="49"/>
      <c r="C158" s="44" t="s">
        <v>1009</v>
      </c>
      <c r="D158" s="49"/>
      <c r="E158" s="60"/>
      <c r="F158" s="51">
        <f>21908.78536381+F93</f>
        <v>2733.0491913099977</v>
      </c>
      <c r="G158" s="52">
        <f>F158/F159</f>
        <v>1.746781502525219E-2</v>
      </c>
      <c r="H158" s="42" t="s">
        <v>134</v>
      </c>
    </row>
    <row r="159" spans="1:8" x14ac:dyDescent="0.2">
      <c r="A159" s="57"/>
      <c r="B159" s="57"/>
      <c r="C159" s="54" t="s">
        <v>162</v>
      </c>
      <c r="D159" s="58"/>
      <c r="E159" s="58"/>
      <c r="F159" s="55">
        <f>F158+F157+F144+F128+F95</f>
        <v>156461.99523861398</v>
      </c>
      <c r="G159" s="61">
        <f>G158+G157+G144+G128+G95</f>
        <v>1.0000000342374007</v>
      </c>
      <c r="H159" s="42" t="s">
        <v>134</v>
      </c>
    </row>
    <row r="160" spans="1:8" ht="12.75" customHeight="1" x14ac:dyDescent="0.2">
      <c r="A160" s="62"/>
      <c r="B160" s="62"/>
      <c r="C160" s="63"/>
      <c r="D160" s="64"/>
      <c r="E160" s="64"/>
      <c r="F160" s="65"/>
      <c r="G160" s="66"/>
      <c r="H160" s="67"/>
    </row>
    <row r="161" spans="1:17" x14ac:dyDescent="0.2">
      <c r="A161" s="62"/>
      <c r="B161" s="68" t="s">
        <v>968</v>
      </c>
      <c r="C161" s="68"/>
      <c r="D161" s="68"/>
      <c r="E161" s="68"/>
      <c r="F161" s="68"/>
      <c r="G161" s="68"/>
      <c r="H161" s="68"/>
      <c r="J161" s="69"/>
    </row>
    <row r="162" spans="1:17" x14ac:dyDescent="0.2">
      <c r="A162" s="62"/>
      <c r="B162" s="68" t="s">
        <v>969</v>
      </c>
      <c r="C162" s="68"/>
      <c r="D162" s="68"/>
      <c r="E162" s="68"/>
      <c r="F162" s="68"/>
      <c r="G162" s="68"/>
      <c r="H162" s="68"/>
      <c r="J162" s="69"/>
    </row>
    <row r="163" spans="1:17" x14ac:dyDescent="0.2">
      <c r="A163" s="62"/>
      <c r="B163" s="68" t="s">
        <v>970</v>
      </c>
      <c r="C163" s="68"/>
      <c r="D163" s="68"/>
      <c r="E163" s="68"/>
      <c r="F163" s="68"/>
      <c r="G163" s="68"/>
      <c r="H163" s="68"/>
      <c r="J163" s="69"/>
    </row>
    <row r="164" spans="1:17" s="72" customFormat="1" ht="66.75" customHeight="1" x14ac:dyDescent="0.25">
      <c r="A164" s="70"/>
      <c r="B164" s="71" t="s">
        <v>971</v>
      </c>
      <c r="C164" s="71"/>
      <c r="D164" s="71"/>
      <c r="E164" s="71"/>
      <c r="F164" s="71"/>
      <c r="G164" s="71"/>
      <c r="H164" s="71"/>
      <c r="I164" s="36"/>
      <c r="J164" s="69"/>
      <c r="K164" s="36"/>
      <c r="L164" s="36"/>
      <c r="M164" s="36"/>
      <c r="N164" s="36"/>
      <c r="O164" s="36"/>
      <c r="P164" s="36"/>
      <c r="Q164" s="36"/>
    </row>
    <row r="165" spans="1:17" x14ac:dyDescent="0.2">
      <c r="A165" s="62"/>
      <c r="B165" s="68" t="s">
        <v>972</v>
      </c>
      <c r="C165" s="68"/>
      <c r="D165" s="68"/>
      <c r="E165" s="68"/>
      <c r="F165" s="68"/>
      <c r="G165" s="68"/>
      <c r="H165" s="68"/>
      <c r="J165" s="69"/>
    </row>
    <row r="166" spans="1:17" x14ac:dyDescent="0.2">
      <c r="A166" s="62"/>
      <c r="B166" s="62"/>
      <c r="C166" s="62"/>
      <c r="D166" s="64"/>
      <c r="E166" s="64"/>
      <c r="F166" s="64"/>
      <c r="G166" s="64"/>
    </row>
    <row r="167" spans="1:17" x14ac:dyDescent="0.2">
      <c r="A167" s="62"/>
      <c r="B167" s="73" t="s">
        <v>163</v>
      </c>
      <c r="C167" s="74"/>
      <c r="D167" s="75"/>
      <c r="E167" s="76"/>
      <c r="F167" s="64"/>
      <c r="G167" s="64"/>
    </row>
    <row r="168" spans="1:17" ht="27.75" customHeight="1" x14ac:dyDescent="0.2">
      <c r="A168" s="62"/>
      <c r="B168" s="77" t="s">
        <v>164</v>
      </c>
      <c r="C168" s="78"/>
      <c r="D168" s="41" t="s">
        <v>165</v>
      </c>
      <c r="E168" s="76"/>
      <c r="F168" s="64"/>
      <c r="G168" s="64"/>
    </row>
    <row r="169" spans="1:17" ht="12.75" customHeight="1" x14ac:dyDescent="0.2">
      <c r="A169" s="62"/>
      <c r="B169" s="77" t="s">
        <v>973</v>
      </c>
      <c r="C169" s="78"/>
      <c r="D169" s="41" t="s">
        <v>165</v>
      </c>
      <c r="E169" s="76"/>
      <c r="F169" s="64"/>
      <c r="G169" s="64"/>
    </row>
    <row r="170" spans="1:17" x14ac:dyDescent="0.2">
      <c r="A170" s="62"/>
      <c r="B170" s="77" t="s">
        <v>166</v>
      </c>
      <c r="C170" s="78"/>
      <c r="D170" s="79" t="s">
        <v>134</v>
      </c>
      <c r="E170" s="76"/>
      <c r="F170" s="64"/>
      <c r="G170" s="64"/>
    </row>
    <row r="171" spans="1:17" x14ac:dyDescent="0.2">
      <c r="A171" s="80"/>
      <c r="B171" s="81" t="s">
        <v>134</v>
      </c>
      <c r="C171" s="81" t="s">
        <v>974</v>
      </c>
      <c r="D171" s="81" t="s">
        <v>167</v>
      </c>
      <c r="E171" s="80"/>
      <c r="F171" s="80"/>
      <c r="G171" s="80"/>
      <c r="H171" s="80"/>
      <c r="J171" s="69"/>
    </row>
    <row r="172" spans="1:17" x14ac:dyDescent="0.2">
      <c r="A172" s="80"/>
      <c r="B172" s="82" t="s">
        <v>168</v>
      </c>
      <c r="C172" s="83">
        <v>46081</v>
      </c>
      <c r="D172" s="83">
        <v>46112</v>
      </c>
      <c r="E172" s="80"/>
      <c r="F172" s="80"/>
      <c r="G172" s="80"/>
      <c r="J172" s="69"/>
    </row>
    <row r="173" spans="1:17" x14ac:dyDescent="0.2">
      <c r="A173" s="84"/>
      <c r="B173" s="44" t="s">
        <v>169</v>
      </c>
      <c r="C173" s="85">
        <v>41.8157</v>
      </c>
      <c r="D173" s="85">
        <v>38.660600000000002</v>
      </c>
      <c r="E173" s="84"/>
      <c r="F173" s="86"/>
      <c r="G173" s="87"/>
    </row>
    <row r="174" spans="1:17" ht="25.5" x14ac:dyDescent="0.2">
      <c r="A174" s="84"/>
      <c r="B174" s="44" t="s">
        <v>1011</v>
      </c>
      <c r="C174" s="85">
        <v>18.366700000000002</v>
      </c>
      <c r="D174" s="85">
        <v>16.846599999999999</v>
      </c>
      <c r="E174" s="84"/>
      <c r="F174" s="86"/>
      <c r="G174" s="87"/>
    </row>
    <row r="175" spans="1:17" x14ac:dyDescent="0.2">
      <c r="A175" s="84"/>
      <c r="B175" s="44" t="s">
        <v>170</v>
      </c>
      <c r="C175" s="85">
        <v>35.326500000000003</v>
      </c>
      <c r="D175" s="85">
        <v>32.620899999999999</v>
      </c>
      <c r="E175" s="84"/>
      <c r="F175" s="86"/>
      <c r="G175" s="87"/>
    </row>
    <row r="176" spans="1:17" ht="25.5" x14ac:dyDescent="0.2">
      <c r="A176" s="84"/>
      <c r="B176" s="44" t="s">
        <v>1012</v>
      </c>
      <c r="C176" s="85">
        <v>14.882400000000001</v>
      </c>
      <c r="D176" s="85">
        <v>13.632300000000001</v>
      </c>
      <c r="E176" s="84"/>
      <c r="F176" s="86"/>
      <c r="G176" s="87"/>
    </row>
    <row r="177" spans="1:7" x14ac:dyDescent="0.2">
      <c r="A177" s="84"/>
      <c r="B177" s="84"/>
      <c r="C177" s="84"/>
      <c r="D177" s="84"/>
      <c r="E177" s="84"/>
      <c r="F177" s="84"/>
      <c r="G177" s="84"/>
    </row>
    <row r="178" spans="1:7" x14ac:dyDescent="0.2">
      <c r="A178" s="84"/>
      <c r="B178" s="176" t="s">
        <v>171</v>
      </c>
      <c r="C178" s="177"/>
      <c r="D178" s="54" t="s">
        <v>134</v>
      </c>
      <c r="E178" s="84"/>
      <c r="F178" s="84"/>
      <c r="G178" s="84"/>
    </row>
    <row r="179" spans="1:7" x14ac:dyDescent="0.2">
      <c r="A179" s="84"/>
      <c r="B179" s="178" t="s">
        <v>168</v>
      </c>
      <c r="C179" s="179" t="s">
        <v>639</v>
      </c>
      <c r="D179" s="179" t="s">
        <v>640</v>
      </c>
      <c r="E179" s="84"/>
      <c r="F179" s="84"/>
      <c r="G179" s="84"/>
    </row>
    <row r="180" spans="1:7" ht="25.5" x14ac:dyDescent="0.2">
      <c r="A180" s="84"/>
      <c r="B180" s="44" t="s">
        <v>1011</v>
      </c>
      <c r="C180" s="180">
        <v>0.14000000000000001</v>
      </c>
      <c r="D180" s="60" t="s">
        <v>679</v>
      </c>
      <c r="E180" s="84"/>
      <c r="F180" s="86"/>
      <c r="G180" s="87"/>
    </row>
    <row r="181" spans="1:7" ht="25.5" x14ac:dyDescent="0.2">
      <c r="A181" s="84"/>
      <c r="B181" s="44" t="s">
        <v>1012</v>
      </c>
      <c r="C181" s="180">
        <v>0.115</v>
      </c>
      <c r="D181" s="180">
        <v>0.115</v>
      </c>
      <c r="E181" s="84"/>
      <c r="F181" s="86"/>
      <c r="G181" s="87"/>
    </row>
    <row r="182" spans="1:7" x14ac:dyDescent="0.2">
      <c r="A182" s="84"/>
      <c r="B182" s="181"/>
      <c r="C182" s="181"/>
      <c r="D182" s="182"/>
      <c r="E182" s="84"/>
      <c r="F182" s="86"/>
      <c r="G182" s="87"/>
    </row>
    <row r="183" spans="1:7" x14ac:dyDescent="0.2">
      <c r="A183" s="80"/>
      <c r="B183" s="77" t="s">
        <v>172</v>
      </c>
      <c r="C183" s="78"/>
      <c r="D183" s="41" t="s">
        <v>984</v>
      </c>
      <c r="E183" s="89"/>
      <c r="F183" s="80"/>
      <c r="G183" s="80"/>
    </row>
    <row r="184" spans="1:7" x14ac:dyDescent="0.2">
      <c r="A184" s="80"/>
      <c r="B184" s="77" t="s">
        <v>173</v>
      </c>
      <c r="C184" s="78"/>
      <c r="D184" s="41" t="s">
        <v>165</v>
      </c>
      <c r="E184" s="89"/>
      <c r="F184" s="80"/>
      <c r="G184" s="80"/>
    </row>
    <row r="185" spans="1:7" x14ac:dyDescent="0.2">
      <c r="A185" s="80"/>
      <c r="B185" s="77" t="s">
        <v>174</v>
      </c>
      <c r="C185" s="78"/>
      <c r="D185" s="41" t="s">
        <v>165</v>
      </c>
      <c r="E185" s="89"/>
      <c r="F185" s="80"/>
      <c r="G185" s="80"/>
    </row>
    <row r="186" spans="1:7" x14ac:dyDescent="0.2">
      <c r="A186" s="80"/>
      <c r="B186" s="77" t="s">
        <v>175</v>
      </c>
      <c r="C186" s="78"/>
      <c r="D186" s="90">
        <v>2.7816931075022957</v>
      </c>
      <c r="E186" s="80"/>
      <c r="F186" s="91"/>
      <c r="G186" s="92"/>
    </row>
    <row r="188" spans="1:7" x14ac:dyDescent="0.2">
      <c r="B188" s="101" t="s">
        <v>1041</v>
      </c>
      <c r="C188" s="102"/>
      <c r="D188" s="103"/>
      <c r="F188" s="80"/>
      <c r="G188" s="80"/>
    </row>
    <row r="189" spans="1:7" ht="25.5" x14ac:dyDescent="0.2">
      <c r="B189" s="104" t="s">
        <v>1042</v>
      </c>
      <c r="C189" s="104"/>
      <c r="D189" s="163" t="s">
        <v>669</v>
      </c>
    </row>
    <row r="190" spans="1:7" x14ac:dyDescent="0.2">
      <c r="B190" s="104" t="s">
        <v>1043</v>
      </c>
      <c r="C190" s="104"/>
      <c r="D190" s="106"/>
    </row>
    <row r="191" spans="1:7" x14ac:dyDescent="0.2">
      <c r="B191" s="107"/>
      <c r="C191" s="108"/>
      <c r="D191" s="109"/>
    </row>
    <row r="192" spans="1:7" x14ac:dyDescent="0.2">
      <c r="B192" s="104" t="s">
        <v>1044</v>
      </c>
      <c r="C192" s="104"/>
      <c r="D192" s="110">
        <v>7.1783118614971722</v>
      </c>
    </row>
    <row r="193" spans="2:4" x14ac:dyDescent="0.2">
      <c r="B193" s="107"/>
      <c r="C193" s="108"/>
      <c r="D193" s="109"/>
    </row>
    <row r="194" spans="2:4" x14ac:dyDescent="0.2">
      <c r="B194" s="104" t="s">
        <v>1045</v>
      </c>
      <c r="C194" s="104"/>
      <c r="D194" s="110">
        <v>3.8216806783765436</v>
      </c>
    </row>
    <row r="195" spans="2:4" x14ac:dyDescent="0.2">
      <c r="B195" s="104" t="s">
        <v>1046</v>
      </c>
      <c r="C195" s="104"/>
      <c r="D195" s="110">
        <v>5.7502984459755568</v>
      </c>
    </row>
    <row r="196" spans="2:4" x14ac:dyDescent="0.2">
      <c r="B196" s="107"/>
      <c r="C196" s="108"/>
      <c r="D196" s="109"/>
    </row>
    <row r="197" spans="2:4" x14ac:dyDescent="0.2">
      <c r="B197" s="104" t="s">
        <v>1047</v>
      </c>
      <c r="C197" s="104"/>
      <c r="D197" s="111" t="s">
        <v>1149</v>
      </c>
    </row>
    <row r="198" spans="2:4" x14ac:dyDescent="0.2">
      <c r="B198" s="107" t="s">
        <v>1048</v>
      </c>
      <c r="C198" s="112"/>
      <c r="D198" s="108"/>
    </row>
    <row r="200" spans="2:4" x14ac:dyDescent="0.2">
      <c r="B200" s="93" t="s">
        <v>976</v>
      </c>
      <c r="C200" s="93"/>
    </row>
    <row r="202" spans="2:4" ht="153.75" customHeight="1" x14ac:dyDescent="0.2"/>
    <row r="205" spans="2:4" x14ac:dyDescent="0.2">
      <c r="B205" s="94" t="s">
        <v>977</v>
      </c>
      <c r="C205" s="95"/>
      <c r="D205" s="94"/>
    </row>
    <row r="206" spans="2:4" x14ac:dyDescent="0.2">
      <c r="B206" s="94" t="s">
        <v>1090</v>
      </c>
      <c r="D206" s="94"/>
    </row>
    <row r="207" spans="2:4" ht="165" customHeight="1" x14ac:dyDescent="0.2"/>
    <row r="209" spans="2:10" x14ac:dyDescent="0.2">
      <c r="J209" s="39"/>
    </row>
    <row r="212" spans="2:10" ht="13.5" x14ac:dyDescent="0.25">
      <c r="B212" s="113"/>
      <c r="C212" s="113"/>
      <c r="D212" s="113"/>
      <c r="E212" s="113"/>
      <c r="F212" s="113"/>
      <c r="G212" s="114" t="s">
        <v>984</v>
      </c>
      <c r="H212" s="113"/>
      <c r="I212" s="113"/>
    </row>
    <row r="213" spans="2:10" ht="13.5" x14ac:dyDescent="0.25">
      <c r="B213" s="115" t="s">
        <v>1164</v>
      </c>
      <c r="C213" s="115"/>
      <c r="D213" s="115"/>
      <c r="E213" s="115"/>
      <c r="F213" s="115"/>
      <c r="G213" s="115"/>
      <c r="H213" s="113"/>
      <c r="I213" s="113"/>
    </row>
    <row r="214" spans="2:10" ht="13.5" x14ac:dyDescent="0.25">
      <c r="B214" s="115" t="s">
        <v>1165</v>
      </c>
      <c r="C214" s="115"/>
      <c r="D214" s="115"/>
      <c r="E214" s="115"/>
      <c r="F214" s="115"/>
      <c r="G214" s="115"/>
      <c r="H214" s="113"/>
      <c r="I214" s="113"/>
    </row>
    <row r="215" spans="2:10" ht="13.5" x14ac:dyDescent="0.25">
      <c r="B215" s="114"/>
      <c r="C215" s="114"/>
      <c r="D215" s="114"/>
      <c r="E215" s="114"/>
      <c r="F215" s="114"/>
      <c r="G215" s="114"/>
      <c r="H215" s="113"/>
      <c r="I215" s="113"/>
    </row>
    <row r="216" spans="2:10" ht="13.5" x14ac:dyDescent="0.25">
      <c r="B216" s="115" t="s">
        <v>1166</v>
      </c>
      <c r="C216" s="115"/>
      <c r="D216" s="115"/>
      <c r="E216" s="115"/>
      <c r="F216" s="115"/>
      <c r="G216" s="115"/>
      <c r="H216" s="113"/>
      <c r="I216" s="113"/>
    </row>
    <row r="217" spans="2:10" ht="13.5" x14ac:dyDescent="0.25">
      <c r="B217" s="114" t="s">
        <v>1167</v>
      </c>
      <c r="C217" s="113"/>
      <c r="D217" s="113"/>
      <c r="E217" s="113"/>
      <c r="F217" s="113"/>
      <c r="G217" s="113"/>
      <c r="H217" s="113"/>
      <c r="I217" s="113"/>
    </row>
    <row r="218" spans="2:10" ht="13.5" x14ac:dyDescent="0.25">
      <c r="B218" s="113"/>
      <c r="C218" s="113"/>
      <c r="D218" s="113"/>
      <c r="E218" s="113"/>
      <c r="F218" s="113"/>
      <c r="G218" s="113"/>
      <c r="H218" s="113"/>
      <c r="I218" s="113"/>
    </row>
    <row r="219" spans="2:10" ht="67.5" x14ac:dyDescent="0.25">
      <c r="B219" s="116" t="s">
        <v>1168</v>
      </c>
      <c r="C219" s="116" t="s">
        <v>1169</v>
      </c>
      <c r="D219" s="116" t="s">
        <v>1170</v>
      </c>
      <c r="E219" s="117" t="s">
        <v>1171</v>
      </c>
      <c r="F219" s="117" t="s">
        <v>1172</v>
      </c>
      <c r="G219" s="117" t="s">
        <v>1173</v>
      </c>
      <c r="H219" s="114"/>
      <c r="I219" s="114"/>
    </row>
    <row r="220" spans="2:10" ht="13.5" x14ac:dyDescent="0.25">
      <c r="B220" s="118" t="s">
        <v>669</v>
      </c>
      <c r="C220" s="118" t="s">
        <v>1089</v>
      </c>
      <c r="D220" s="119" t="s">
        <v>1174</v>
      </c>
      <c r="E220" s="120">
        <v>1765.62</v>
      </c>
      <c r="F220" s="121">
        <v>1637.1</v>
      </c>
      <c r="G220" s="122">
        <v>279.47222180000006</v>
      </c>
      <c r="H220" s="113"/>
      <c r="I220" s="113"/>
    </row>
    <row r="221" spans="2:10" ht="13.5" x14ac:dyDescent="0.25">
      <c r="B221" s="118" t="s">
        <v>669</v>
      </c>
      <c r="C221" s="118" t="s">
        <v>1058</v>
      </c>
      <c r="D221" s="119" t="s">
        <v>1174</v>
      </c>
      <c r="E221" s="120">
        <v>266.69</v>
      </c>
      <c r="F221" s="121">
        <v>248.85</v>
      </c>
      <c r="G221" s="122">
        <v>75.543295599999993</v>
      </c>
      <c r="H221" s="113"/>
      <c r="I221" s="113"/>
    </row>
    <row r="222" spans="2:10" ht="13.5" x14ac:dyDescent="0.25">
      <c r="B222" s="118" t="s">
        <v>669</v>
      </c>
      <c r="C222" s="118" t="s">
        <v>1063</v>
      </c>
      <c r="D222" s="119" t="s">
        <v>1174</v>
      </c>
      <c r="E222" s="120">
        <v>1834.75</v>
      </c>
      <c r="F222" s="121">
        <v>1790.5</v>
      </c>
      <c r="G222" s="122">
        <v>384.7636736</v>
      </c>
      <c r="H222" s="113"/>
      <c r="I222" s="113"/>
    </row>
    <row r="223" spans="2:10" ht="13.5" x14ac:dyDescent="0.25">
      <c r="B223" s="118" t="s">
        <v>669</v>
      </c>
      <c r="C223" s="118" t="s">
        <v>1055</v>
      </c>
      <c r="D223" s="119" t="s">
        <v>1174</v>
      </c>
      <c r="E223" s="120">
        <v>1247.6199999999999</v>
      </c>
      <c r="F223" s="121">
        <v>1227.2</v>
      </c>
      <c r="G223" s="122">
        <v>59.467260000000003</v>
      </c>
      <c r="H223" s="113"/>
      <c r="I223" s="113"/>
    </row>
    <row r="224" spans="2:10" ht="13.5" x14ac:dyDescent="0.25">
      <c r="B224" s="118" t="s">
        <v>669</v>
      </c>
      <c r="C224" s="118" t="s">
        <v>1062</v>
      </c>
      <c r="D224" s="119" t="s">
        <v>1174</v>
      </c>
      <c r="E224" s="120">
        <v>243.51</v>
      </c>
      <c r="F224" s="121">
        <v>229.64</v>
      </c>
      <c r="G224" s="122">
        <v>491.68921599999999</v>
      </c>
      <c r="H224" s="113"/>
      <c r="I224" s="113"/>
    </row>
    <row r="225" spans="2:9" ht="13.5" x14ac:dyDescent="0.25">
      <c r="B225" s="118" t="s">
        <v>669</v>
      </c>
      <c r="C225" s="118" t="s">
        <v>1068</v>
      </c>
      <c r="D225" s="119" t="s">
        <v>1174</v>
      </c>
      <c r="E225" s="120">
        <v>749.83</v>
      </c>
      <c r="F225" s="121">
        <v>735.9</v>
      </c>
      <c r="G225" s="122">
        <v>348.66907040000001</v>
      </c>
      <c r="H225" s="113"/>
      <c r="I225" s="113"/>
    </row>
    <row r="226" spans="2:9" ht="13.5" x14ac:dyDescent="0.25">
      <c r="B226" s="118" t="s">
        <v>669</v>
      </c>
      <c r="C226" s="118" t="s">
        <v>1087</v>
      </c>
      <c r="D226" s="119" t="s">
        <v>1174</v>
      </c>
      <c r="E226" s="120">
        <v>3655.78</v>
      </c>
      <c r="F226" s="121">
        <v>3500.5</v>
      </c>
      <c r="G226" s="122">
        <v>230.3043969</v>
      </c>
      <c r="H226" s="113"/>
      <c r="I226" s="113"/>
    </row>
    <row r="227" spans="2:9" ht="13.5" x14ac:dyDescent="0.25">
      <c r="B227" s="118" t="s">
        <v>669</v>
      </c>
      <c r="C227" s="118" t="s">
        <v>1083</v>
      </c>
      <c r="D227" s="119" t="s">
        <v>1174</v>
      </c>
      <c r="E227" s="120">
        <v>1274.1400000000001</v>
      </c>
      <c r="F227" s="121">
        <v>1211.8</v>
      </c>
      <c r="G227" s="122">
        <v>771.80526499999996</v>
      </c>
      <c r="H227" s="113"/>
      <c r="I227" s="113"/>
    </row>
    <row r="228" spans="2:9" ht="13.5" x14ac:dyDescent="0.25">
      <c r="B228" s="118" t="s">
        <v>669</v>
      </c>
      <c r="C228" s="118" t="s">
        <v>1071</v>
      </c>
      <c r="D228" s="119" t="s">
        <v>1174</v>
      </c>
      <c r="E228" s="120">
        <v>378.27</v>
      </c>
      <c r="F228" s="121">
        <v>354.55</v>
      </c>
      <c r="G228" s="122">
        <v>347.46464500000002</v>
      </c>
      <c r="H228" s="113"/>
      <c r="I228" s="113"/>
    </row>
    <row r="229" spans="2:9" ht="13.5" x14ac:dyDescent="0.25">
      <c r="B229" s="118" t="s">
        <v>669</v>
      </c>
      <c r="C229" s="118" t="s">
        <v>1088</v>
      </c>
      <c r="D229" s="119" t="s">
        <v>1174</v>
      </c>
      <c r="E229" s="120">
        <v>2497.25</v>
      </c>
      <c r="F229" s="121">
        <v>2394.1</v>
      </c>
      <c r="G229" s="122">
        <v>363.60580859999999</v>
      </c>
      <c r="H229" s="113"/>
      <c r="I229" s="113"/>
    </row>
    <row r="230" spans="2:9" ht="13.5" x14ac:dyDescent="0.25">
      <c r="B230" s="118" t="s">
        <v>669</v>
      </c>
      <c r="C230" s="118" t="s">
        <v>1084</v>
      </c>
      <c r="D230" s="119" t="s">
        <v>1174</v>
      </c>
      <c r="E230" s="120">
        <v>1432.28</v>
      </c>
      <c r="F230" s="121">
        <v>1349.3</v>
      </c>
      <c r="G230" s="122">
        <v>320.84369750000002</v>
      </c>
      <c r="H230" s="113"/>
      <c r="I230" s="113"/>
    </row>
    <row r="231" spans="2:9" ht="13.5" x14ac:dyDescent="0.25">
      <c r="B231" s="113"/>
      <c r="C231" s="113"/>
      <c r="D231" s="113"/>
      <c r="E231" s="113"/>
      <c r="F231" s="113"/>
      <c r="G231" s="123"/>
      <c r="H231" s="113"/>
      <c r="I231" s="113"/>
    </row>
    <row r="232" spans="2:9" ht="13.5" x14ac:dyDescent="0.25">
      <c r="B232" s="114" t="s">
        <v>1175</v>
      </c>
      <c r="C232" s="113"/>
      <c r="D232" s="113"/>
      <c r="E232" s="124"/>
      <c r="F232" s="124"/>
      <c r="G232" s="124"/>
      <c r="H232" s="113"/>
      <c r="I232" s="113"/>
    </row>
    <row r="233" spans="2:9" ht="13.5" x14ac:dyDescent="0.25">
      <c r="B233" s="113"/>
      <c r="C233" s="113"/>
      <c r="D233" s="113"/>
      <c r="E233" s="113"/>
      <c r="F233" s="113"/>
      <c r="G233" s="113"/>
      <c r="H233" s="113"/>
      <c r="I233" s="113"/>
    </row>
    <row r="234" spans="2:9" ht="13.5" x14ac:dyDescent="0.25">
      <c r="B234" s="125" t="s">
        <v>1168</v>
      </c>
      <c r="C234" s="125" t="s">
        <v>1176</v>
      </c>
      <c r="D234" s="113"/>
      <c r="E234" s="113"/>
      <c r="F234" s="113"/>
      <c r="G234" s="113"/>
      <c r="H234" s="113"/>
      <c r="I234" s="113"/>
    </row>
    <row r="235" spans="2:9" ht="13.5" x14ac:dyDescent="0.25">
      <c r="B235" s="118" t="s">
        <v>669</v>
      </c>
      <c r="C235" s="127">
        <v>12.255842999999999</v>
      </c>
      <c r="D235" s="113"/>
      <c r="E235" s="113"/>
      <c r="F235" s="113"/>
      <c r="G235" s="113"/>
      <c r="H235" s="113"/>
      <c r="I235" s="113"/>
    </row>
    <row r="236" spans="2:9" ht="13.5" x14ac:dyDescent="0.25">
      <c r="B236" s="113"/>
      <c r="C236" s="113"/>
      <c r="D236" s="113"/>
      <c r="E236" s="113"/>
      <c r="F236" s="113"/>
      <c r="G236" s="113"/>
      <c r="H236" s="113"/>
      <c r="I236" s="113"/>
    </row>
    <row r="237" spans="2:9" ht="13.5" x14ac:dyDescent="0.25">
      <c r="B237" s="114" t="s">
        <v>1177</v>
      </c>
      <c r="C237" s="113"/>
      <c r="D237" s="113"/>
      <c r="E237" s="113"/>
      <c r="F237" s="113"/>
      <c r="G237" s="113"/>
      <c r="H237" s="113"/>
      <c r="I237" s="113"/>
    </row>
    <row r="238" spans="2:9" ht="13.5" x14ac:dyDescent="0.25">
      <c r="B238" s="114"/>
      <c r="C238" s="113"/>
      <c r="D238" s="113"/>
      <c r="E238" s="113"/>
      <c r="F238" s="113"/>
      <c r="G238" s="113"/>
      <c r="H238" s="113"/>
      <c r="I238" s="113"/>
    </row>
    <row r="239" spans="2:9" ht="135" x14ac:dyDescent="0.25">
      <c r="B239" s="128" t="s">
        <v>1168</v>
      </c>
      <c r="C239" s="129" t="s">
        <v>1178</v>
      </c>
      <c r="D239" s="129" t="s">
        <v>1179</v>
      </c>
      <c r="E239" s="129" t="s">
        <v>1180</v>
      </c>
      <c r="F239" s="129" t="s">
        <v>1181</v>
      </c>
      <c r="G239" s="129" t="s">
        <v>1182</v>
      </c>
      <c r="H239" s="113"/>
      <c r="I239" s="113"/>
    </row>
    <row r="240" spans="2:9" ht="13.5" x14ac:dyDescent="0.25">
      <c r="B240" s="118" t="s">
        <v>669</v>
      </c>
      <c r="C240" s="22">
        <v>2771</v>
      </c>
      <c r="D240" s="22">
        <v>2771</v>
      </c>
      <c r="E240" s="23">
        <v>19943.281181500002</v>
      </c>
      <c r="F240" s="23">
        <v>22341.5352313</v>
      </c>
      <c r="G240" s="23">
        <v>2398.254049799998</v>
      </c>
      <c r="H240" s="24"/>
      <c r="I240" s="130"/>
    </row>
    <row r="241" spans="2:9" ht="13.5" x14ac:dyDescent="0.25">
      <c r="B241" s="131"/>
      <c r="C241" s="132"/>
      <c r="D241" s="132"/>
      <c r="E241" s="113"/>
      <c r="F241" s="113"/>
      <c r="G241" s="133"/>
      <c r="H241" s="113"/>
      <c r="I241" s="113"/>
    </row>
    <row r="242" spans="2:9" ht="13.5" x14ac:dyDescent="0.25">
      <c r="B242" s="114" t="s">
        <v>1183</v>
      </c>
      <c r="C242" s="132"/>
      <c r="D242" s="113"/>
      <c r="E242" s="113"/>
      <c r="F242" s="113"/>
      <c r="G242" s="113"/>
      <c r="H242" s="113"/>
      <c r="I242" s="113"/>
    </row>
    <row r="243" spans="2:9" ht="13.5" x14ac:dyDescent="0.25">
      <c r="B243" s="131"/>
      <c r="C243" s="132"/>
      <c r="D243" s="113"/>
      <c r="E243" s="113"/>
      <c r="F243" s="113"/>
      <c r="G243" s="113"/>
      <c r="H243" s="113"/>
      <c r="I243" s="113"/>
    </row>
    <row r="244" spans="2:9" ht="13.5" x14ac:dyDescent="0.25">
      <c r="B244" s="114" t="s">
        <v>1209</v>
      </c>
      <c r="C244" s="113"/>
      <c r="D244" s="113"/>
      <c r="E244" s="113"/>
      <c r="F244" s="113"/>
      <c r="G244" s="113"/>
      <c r="H244" s="113"/>
      <c r="I244" s="113"/>
    </row>
    <row r="245" spans="2:9" ht="13.5" x14ac:dyDescent="0.25">
      <c r="B245" s="113"/>
      <c r="C245" s="134"/>
      <c r="D245" s="134"/>
      <c r="E245" s="133"/>
      <c r="F245" s="133"/>
      <c r="G245" s="133"/>
      <c r="H245" s="24"/>
      <c r="I245" s="130"/>
    </row>
    <row r="246" spans="2:9" ht="13.5" x14ac:dyDescent="0.25">
      <c r="B246" s="114" t="s">
        <v>1184</v>
      </c>
      <c r="C246" s="113"/>
      <c r="D246" s="135"/>
      <c r="E246" s="113"/>
      <c r="F246" s="113"/>
      <c r="G246" s="113"/>
      <c r="H246" s="113"/>
      <c r="I246" s="113"/>
    </row>
    <row r="247" spans="2:9" ht="13.5" x14ac:dyDescent="0.25">
      <c r="B247" s="113"/>
      <c r="C247" s="113"/>
      <c r="D247" s="135"/>
      <c r="E247" s="135"/>
      <c r="F247" s="136"/>
      <c r="G247" s="136"/>
      <c r="H247" s="113"/>
      <c r="I247" s="113"/>
    </row>
    <row r="248" spans="2:9" ht="13.5" x14ac:dyDescent="0.25">
      <c r="B248" s="114" t="s">
        <v>1210</v>
      </c>
      <c r="C248" s="113"/>
      <c r="D248" s="113"/>
      <c r="E248" s="113"/>
      <c r="F248" s="113"/>
      <c r="G248" s="113" t="s">
        <v>1185</v>
      </c>
      <c r="H248" s="113"/>
      <c r="I248" s="113"/>
    </row>
    <row r="249" spans="2:9" ht="13.5" x14ac:dyDescent="0.25">
      <c r="B249" s="113"/>
      <c r="C249" s="137"/>
      <c r="D249" s="138"/>
      <c r="E249" s="113"/>
      <c r="F249" s="113"/>
      <c r="G249" s="113"/>
      <c r="H249" s="113"/>
      <c r="I249" s="113"/>
    </row>
    <row r="250" spans="2:9" ht="13.5" x14ac:dyDescent="0.25">
      <c r="B250" s="114" t="s">
        <v>1211</v>
      </c>
      <c r="C250" s="113"/>
      <c r="D250" s="113"/>
      <c r="E250" s="113"/>
      <c r="F250" s="113"/>
      <c r="G250" s="113"/>
      <c r="H250" s="113"/>
      <c r="I250" s="113"/>
    </row>
    <row r="251" spans="2:9" ht="13.5" x14ac:dyDescent="0.25">
      <c r="B251" s="113"/>
      <c r="C251" s="113"/>
      <c r="D251" s="113"/>
      <c r="E251" s="113"/>
      <c r="F251" s="113"/>
      <c r="G251" s="113"/>
      <c r="H251" s="113"/>
      <c r="I251" s="113"/>
    </row>
    <row r="252" spans="2:9" ht="13.5" x14ac:dyDescent="0.25">
      <c r="B252" s="114" t="s">
        <v>1186</v>
      </c>
      <c r="C252" s="113"/>
      <c r="D252" s="113"/>
      <c r="E252" s="113"/>
      <c r="F252" s="113"/>
      <c r="G252" s="113"/>
      <c r="H252" s="113"/>
      <c r="I252" s="113"/>
    </row>
    <row r="253" spans="2:9" ht="13.5" x14ac:dyDescent="0.25">
      <c r="B253" s="113"/>
      <c r="C253" s="139"/>
      <c r="D253" s="140"/>
      <c r="E253" s="27"/>
      <c r="F253" s="136"/>
      <c r="G253" s="136"/>
      <c r="H253" s="113"/>
      <c r="I253" s="113"/>
    </row>
    <row r="254" spans="2:9" ht="13.5" x14ac:dyDescent="0.25">
      <c r="B254" s="114" t="s">
        <v>1212</v>
      </c>
      <c r="C254" s="113"/>
      <c r="D254" s="113"/>
      <c r="E254" s="113"/>
      <c r="F254" s="113"/>
      <c r="G254" s="113"/>
      <c r="H254" s="113"/>
      <c r="I254" s="113"/>
    </row>
    <row r="255" spans="2:9" ht="13.5" x14ac:dyDescent="0.25">
      <c r="B255" s="131"/>
      <c r="C255" s="138"/>
      <c r="D255" s="113"/>
      <c r="E255" s="113"/>
      <c r="F255" s="113"/>
      <c r="G255" s="113"/>
      <c r="H255" s="113"/>
      <c r="I255" s="113"/>
    </row>
    <row r="256" spans="2:9" ht="13.5" x14ac:dyDescent="0.25">
      <c r="B256" s="114" t="s">
        <v>1213</v>
      </c>
      <c r="C256" s="113"/>
      <c r="D256" s="113"/>
      <c r="E256" s="113"/>
      <c r="F256" s="113"/>
      <c r="G256" s="113"/>
      <c r="H256" s="113"/>
      <c r="I256" s="113"/>
    </row>
    <row r="257" spans="2:9" ht="13.5" x14ac:dyDescent="0.25">
      <c r="B257" s="113"/>
      <c r="C257" s="113"/>
      <c r="D257" s="113"/>
      <c r="E257" s="113"/>
      <c r="F257" s="28"/>
      <c r="G257" s="141"/>
      <c r="H257" s="113"/>
      <c r="I257" s="113"/>
    </row>
    <row r="258" spans="2:9" ht="13.5" x14ac:dyDescent="0.25">
      <c r="B258" s="114" t="s">
        <v>1187</v>
      </c>
      <c r="C258" s="113"/>
      <c r="D258" s="113"/>
      <c r="E258" s="113"/>
      <c r="F258" s="113"/>
      <c r="G258" s="113"/>
      <c r="H258" s="113"/>
      <c r="I258" s="113"/>
    </row>
    <row r="259" spans="2:9" ht="27" x14ac:dyDescent="0.25">
      <c r="B259" s="142" t="s">
        <v>1188</v>
      </c>
      <c r="C259" s="143" t="s">
        <v>1189</v>
      </c>
      <c r="D259" s="143" t="s">
        <v>1190</v>
      </c>
      <c r="E259" s="144" t="s">
        <v>1191</v>
      </c>
      <c r="F259" s="144" t="s">
        <v>1192</v>
      </c>
      <c r="G259" s="143" t="s">
        <v>1193</v>
      </c>
      <c r="H259" s="143" t="s">
        <v>1194</v>
      </c>
      <c r="I259" s="113"/>
    </row>
    <row r="260" spans="2:9" ht="13.5" x14ac:dyDescent="0.25">
      <c r="B260" s="31" t="s">
        <v>1195</v>
      </c>
      <c r="C260" s="31" t="s">
        <v>1196</v>
      </c>
      <c r="D260" s="31" t="s">
        <v>1197</v>
      </c>
      <c r="E260" s="31" t="s">
        <v>1198</v>
      </c>
      <c r="F260" s="31" t="s">
        <v>1199</v>
      </c>
      <c r="G260" s="23">
        <v>2500</v>
      </c>
      <c r="H260" s="32">
        <v>46168</v>
      </c>
      <c r="I260" s="113"/>
    </row>
    <row r="261" spans="2:9" ht="13.5" x14ac:dyDescent="0.25">
      <c r="B261" s="31" t="s">
        <v>1195</v>
      </c>
      <c r="C261" s="31" t="s">
        <v>1196</v>
      </c>
      <c r="D261" s="31" t="s">
        <v>1200</v>
      </c>
      <c r="E261" s="31" t="s">
        <v>1198</v>
      </c>
      <c r="F261" s="31" t="s">
        <v>1199</v>
      </c>
      <c r="G261" s="23">
        <v>5000</v>
      </c>
      <c r="H261" s="32">
        <v>46444</v>
      </c>
      <c r="I261" s="113"/>
    </row>
    <row r="262" spans="2:9" ht="13.5" x14ac:dyDescent="0.25">
      <c r="B262" s="31" t="s">
        <v>1195</v>
      </c>
      <c r="C262" s="31" t="s">
        <v>1196</v>
      </c>
      <c r="D262" s="31" t="s">
        <v>1201</v>
      </c>
      <c r="E262" s="31" t="s">
        <v>1198</v>
      </c>
      <c r="F262" s="31" t="s">
        <v>1199</v>
      </c>
      <c r="G262" s="23">
        <v>2500</v>
      </c>
      <c r="H262" s="32">
        <v>46452</v>
      </c>
      <c r="I262" s="113"/>
    </row>
    <row r="263" spans="2:9" ht="13.5" x14ac:dyDescent="0.25">
      <c r="B263" s="31" t="s">
        <v>1195</v>
      </c>
      <c r="C263" s="31" t="s">
        <v>1196</v>
      </c>
      <c r="D263" s="31" t="s">
        <v>1202</v>
      </c>
      <c r="E263" s="31" t="s">
        <v>1198</v>
      </c>
      <c r="F263" s="31" t="s">
        <v>1199</v>
      </c>
      <c r="G263" s="23">
        <v>2500</v>
      </c>
      <c r="H263" s="32">
        <v>46452</v>
      </c>
      <c r="I263" s="113"/>
    </row>
    <row r="264" spans="2:9" ht="13.5" x14ac:dyDescent="0.25">
      <c r="B264" s="31" t="s">
        <v>1195</v>
      </c>
      <c r="C264" s="31" t="s">
        <v>1196</v>
      </c>
      <c r="D264" s="31" t="s">
        <v>1203</v>
      </c>
      <c r="E264" s="31" t="s">
        <v>1198</v>
      </c>
      <c r="F264" s="31" t="s">
        <v>1199</v>
      </c>
      <c r="G264" s="23">
        <v>4500</v>
      </c>
      <c r="H264" s="32">
        <v>46455</v>
      </c>
      <c r="I264" s="113"/>
    </row>
    <row r="265" spans="2:9" ht="13.5" x14ac:dyDescent="0.25">
      <c r="B265" s="31" t="s">
        <v>1195</v>
      </c>
      <c r="C265" s="31" t="s">
        <v>1196</v>
      </c>
      <c r="D265" s="31" t="s">
        <v>1204</v>
      </c>
      <c r="E265" s="31" t="s">
        <v>1198</v>
      </c>
      <c r="F265" s="31" t="s">
        <v>1199</v>
      </c>
      <c r="G265" s="23">
        <v>500</v>
      </c>
      <c r="H265" s="32">
        <v>46455</v>
      </c>
      <c r="I265" s="113"/>
    </row>
    <row r="266" spans="2:9" ht="13.5" x14ac:dyDescent="0.25">
      <c r="B266" s="31" t="s">
        <v>1195</v>
      </c>
      <c r="C266" s="31" t="s">
        <v>1196</v>
      </c>
      <c r="D266" s="31" t="s">
        <v>1205</v>
      </c>
      <c r="E266" s="31" t="s">
        <v>1198</v>
      </c>
      <c r="F266" s="31" t="s">
        <v>1199</v>
      </c>
      <c r="G266" s="23">
        <v>2500</v>
      </c>
      <c r="H266" s="32">
        <v>46373</v>
      </c>
      <c r="I266" s="113"/>
    </row>
    <row r="267" spans="2:9" ht="13.5" x14ac:dyDescent="0.25">
      <c r="B267" s="31" t="s">
        <v>1195</v>
      </c>
      <c r="C267" s="31" t="s">
        <v>1196</v>
      </c>
      <c r="D267" s="31" t="s">
        <v>1206</v>
      </c>
      <c r="E267" s="31" t="s">
        <v>1198</v>
      </c>
      <c r="F267" s="31" t="s">
        <v>1199</v>
      </c>
      <c r="G267" s="23">
        <v>2500</v>
      </c>
      <c r="H267" s="32">
        <v>46286</v>
      </c>
      <c r="I267" s="113"/>
    </row>
    <row r="268" spans="2:9" ht="13.5" x14ac:dyDescent="0.25">
      <c r="B268" s="31" t="s">
        <v>1195</v>
      </c>
      <c r="C268" s="31" t="s">
        <v>1196</v>
      </c>
      <c r="D268" s="31" t="s">
        <v>1207</v>
      </c>
      <c r="E268" s="31" t="s">
        <v>1198</v>
      </c>
      <c r="F268" s="31" t="s">
        <v>1199</v>
      </c>
      <c r="G268" s="23">
        <v>2500</v>
      </c>
      <c r="H268" s="32">
        <v>46286</v>
      </c>
      <c r="I268" s="113"/>
    </row>
    <row r="269" spans="2:9" ht="13.5" x14ac:dyDescent="0.25">
      <c r="B269" s="113"/>
      <c r="C269" s="113"/>
      <c r="D269" s="113"/>
      <c r="E269" s="141"/>
      <c r="F269" s="113"/>
      <c r="G269" s="113"/>
      <c r="H269" s="113"/>
      <c r="I269" s="113"/>
    </row>
    <row r="270" spans="2:9" ht="13.5" x14ac:dyDescent="0.25">
      <c r="B270" s="114" t="s">
        <v>1208</v>
      </c>
      <c r="C270" s="113"/>
      <c r="D270" s="113"/>
      <c r="E270" s="141"/>
      <c r="F270" s="113"/>
      <c r="G270" s="113"/>
      <c r="H270" s="113"/>
      <c r="I270" s="113"/>
    </row>
    <row r="271" spans="2:9" ht="13.5" x14ac:dyDescent="0.25">
      <c r="B271" s="113"/>
      <c r="C271" s="113"/>
      <c r="D271" s="113"/>
      <c r="E271" s="113"/>
      <c r="F271" s="113"/>
      <c r="G271" s="113"/>
      <c r="H271" s="113"/>
      <c r="I271" s="113"/>
    </row>
  </sheetData>
  <mergeCells count="32">
    <mergeCell ref="B213:G213"/>
    <mergeCell ref="B214:G214"/>
    <mergeCell ref="B216:G216"/>
    <mergeCell ref="B200:C200"/>
    <mergeCell ref="B194:C194"/>
    <mergeCell ref="B195:C195"/>
    <mergeCell ref="B196:C196"/>
    <mergeCell ref="B197:C197"/>
    <mergeCell ref="B198:D198"/>
    <mergeCell ref="B189:C189"/>
    <mergeCell ref="B190:C190"/>
    <mergeCell ref="B191:C191"/>
    <mergeCell ref="B192:C192"/>
    <mergeCell ref="B193:C193"/>
    <mergeCell ref="A1:H1"/>
    <mergeCell ref="A2:H2"/>
    <mergeCell ref="A3:H3"/>
    <mergeCell ref="B161:H161"/>
    <mergeCell ref="B162:H162"/>
    <mergeCell ref="B163:H163"/>
    <mergeCell ref="B164:H164"/>
    <mergeCell ref="B165:H165"/>
    <mergeCell ref="B167:D167"/>
    <mergeCell ref="B168:C168"/>
    <mergeCell ref="B186:C186"/>
    <mergeCell ref="B183:C183"/>
    <mergeCell ref="B188:D188"/>
    <mergeCell ref="B169:C169"/>
    <mergeCell ref="B170:C170"/>
    <mergeCell ref="B178:C178"/>
    <mergeCell ref="B184:C184"/>
    <mergeCell ref="B185:C185"/>
  </mergeCells>
  <hyperlinks>
    <hyperlink ref="I1" location="Index!B2" display="Index" xr:uid="{156DC1CE-16B5-4912-B658-F3AC794AB9F4}"/>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BD297-3BA8-4DF0-B407-67C5B744C691}">
  <sheetPr>
    <outlinePr summaryBelow="0" summaryRight="0"/>
  </sheetPr>
  <dimension ref="A1:S178"/>
  <sheetViews>
    <sheetView showGridLines="0" workbookViewId="0">
      <selection sqref="A1:H1"/>
    </sheetView>
  </sheetViews>
  <sheetFormatPr defaultRowHeight="12.75" x14ac:dyDescent="0.2"/>
  <cols>
    <col min="1" max="1" width="5.85546875" style="36" bestFit="1" customWidth="1"/>
    <col min="2" max="2" width="22" style="36" customWidth="1"/>
    <col min="3" max="3" width="46.7109375" style="36" customWidth="1"/>
    <col min="4" max="4" width="20.5703125" style="36" customWidth="1"/>
    <col min="5" max="5" width="11.42578125" style="36" bestFit="1" customWidth="1"/>
    <col min="6" max="6" width="10.140625" style="36" bestFit="1" customWidth="1"/>
    <col min="7" max="7" width="14" style="36" bestFit="1" customWidth="1"/>
    <col min="8" max="8" width="8.42578125" style="36" bestFit="1" customWidth="1"/>
    <col min="9" max="9" width="5.7109375" style="36" bestFit="1" customWidth="1"/>
    <col min="10" max="16384" width="9.140625" style="36"/>
  </cols>
  <sheetData>
    <row r="1" spans="1:9" ht="15" x14ac:dyDescent="0.2">
      <c r="A1" s="35" t="s">
        <v>0</v>
      </c>
      <c r="B1" s="35"/>
      <c r="C1" s="35"/>
      <c r="D1" s="35"/>
      <c r="E1" s="35"/>
      <c r="F1" s="35"/>
      <c r="G1" s="35"/>
      <c r="H1" s="35"/>
      <c r="I1" s="7" t="s">
        <v>966</v>
      </c>
    </row>
    <row r="2" spans="1:9" ht="15" x14ac:dyDescent="0.2">
      <c r="A2" s="96" t="s">
        <v>680</v>
      </c>
      <c r="B2" s="96"/>
      <c r="C2" s="96"/>
      <c r="D2" s="96"/>
      <c r="E2" s="96"/>
      <c r="F2" s="96"/>
      <c r="G2" s="96"/>
      <c r="H2" s="96"/>
    </row>
    <row r="3" spans="1:9" ht="15" x14ac:dyDescent="0.2">
      <c r="A3" s="96" t="s">
        <v>979</v>
      </c>
      <c r="B3" s="96"/>
      <c r="C3" s="96"/>
      <c r="D3" s="96"/>
      <c r="E3" s="96"/>
      <c r="F3" s="96"/>
      <c r="G3" s="96"/>
      <c r="H3" s="96"/>
    </row>
    <row r="4" spans="1:9" s="39" customFormat="1" ht="30" x14ac:dyDescent="0.2">
      <c r="A4" s="37" t="s">
        <v>3</v>
      </c>
      <c r="B4" s="37" t="s">
        <v>4</v>
      </c>
      <c r="C4" s="37" t="s">
        <v>5</v>
      </c>
      <c r="D4" s="37" t="s">
        <v>6</v>
      </c>
      <c r="E4" s="37" t="s">
        <v>7</v>
      </c>
      <c r="F4" s="37" t="s">
        <v>8</v>
      </c>
      <c r="G4" s="37" t="s">
        <v>9</v>
      </c>
      <c r="H4" s="38" t="s">
        <v>965</v>
      </c>
    </row>
    <row r="5" spans="1:9" x14ac:dyDescent="0.2">
      <c r="A5" s="40"/>
      <c r="B5" s="40"/>
      <c r="C5" s="41" t="s">
        <v>10</v>
      </c>
      <c r="D5" s="40"/>
      <c r="E5" s="40"/>
      <c r="F5" s="40"/>
      <c r="G5" s="40"/>
      <c r="H5" s="42" t="s">
        <v>134</v>
      </c>
    </row>
    <row r="6" spans="1:9" x14ac:dyDescent="0.2">
      <c r="A6" s="43"/>
      <c r="B6" s="44"/>
      <c r="C6" s="44" t="s">
        <v>11</v>
      </c>
      <c r="D6" s="44"/>
      <c r="E6" s="45"/>
      <c r="F6" s="46"/>
      <c r="G6" s="47"/>
      <c r="H6" s="42" t="s">
        <v>134</v>
      </c>
    </row>
    <row r="7" spans="1:9" x14ac:dyDescent="0.2">
      <c r="A7" s="48">
        <v>1</v>
      </c>
      <c r="B7" s="49" t="s">
        <v>320</v>
      </c>
      <c r="C7" s="49" t="s">
        <v>321</v>
      </c>
      <c r="D7" s="49" t="s">
        <v>34</v>
      </c>
      <c r="E7" s="50">
        <v>650000</v>
      </c>
      <c r="F7" s="51">
        <v>4755.0749999999998</v>
      </c>
      <c r="G7" s="52">
        <v>5.8724480000000003E-2</v>
      </c>
      <c r="H7" s="42" t="s">
        <v>134</v>
      </c>
    </row>
    <row r="8" spans="1:9" x14ac:dyDescent="0.2">
      <c r="A8" s="48">
        <v>2</v>
      </c>
      <c r="B8" s="49" t="s">
        <v>21</v>
      </c>
      <c r="C8" s="49" t="s">
        <v>22</v>
      </c>
      <c r="D8" s="49" t="s">
        <v>23</v>
      </c>
      <c r="E8" s="50">
        <v>950000</v>
      </c>
      <c r="F8" s="51">
        <v>3521.1750000000002</v>
      </c>
      <c r="G8" s="52">
        <v>4.3485999999999997E-2</v>
      </c>
      <c r="H8" s="42" t="s">
        <v>134</v>
      </c>
    </row>
    <row r="9" spans="1:9" x14ac:dyDescent="0.2">
      <c r="A9" s="48">
        <v>3</v>
      </c>
      <c r="B9" s="49" t="s">
        <v>38</v>
      </c>
      <c r="C9" s="49" t="s">
        <v>39</v>
      </c>
      <c r="D9" s="49" t="s">
        <v>34</v>
      </c>
      <c r="E9" s="50">
        <v>265000</v>
      </c>
      <c r="F9" s="51">
        <v>3195.6350000000002</v>
      </c>
      <c r="G9" s="52">
        <v>3.946562E-2</v>
      </c>
      <c r="H9" s="42" t="s">
        <v>134</v>
      </c>
    </row>
    <row r="10" spans="1:9" x14ac:dyDescent="0.2">
      <c r="A10" s="43">
        <v>4</v>
      </c>
      <c r="B10" s="44" t="s">
        <v>999</v>
      </c>
      <c r="C10" s="44" t="s">
        <v>1000</v>
      </c>
      <c r="D10" s="44" t="s">
        <v>110</v>
      </c>
      <c r="E10" s="45">
        <v>719587</v>
      </c>
      <c r="F10" s="46">
        <v>3024.3522023</v>
      </c>
      <c r="G10" s="168">
        <f>F10/F129</f>
        <v>3.7350306533999046E-2</v>
      </c>
      <c r="H10" s="42" t="s">
        <v>134</v>
      </c>
    </row>
    <row r="11" spans="1:9" x14ac:dyDescent="0.2">
      <c r="A11" s="48">
        <v>5</v>
      </c>
      <c r="B11" s="49" t="s">
        <v>32</v>
      </c>
      <c r="C11" s="49" t="s">
        <v>33</v>
      </c>
      <c r="D11" s="49" t="s">
        <v>34</v>
      </c>
      <c r="E11" s="50">
        <v>297000</v>
      </c>
      <c r="F11" s="51">
        <v>2908.8180000000002</v>
      </c>
      <c r="G11" s="52">
        <v>3.5923480000000001E-2</v>
      </c>
      <c r="H11" s="42" t="s">
        <v>134</v>
      </c>
    </row>
    <row r="12" spans="1:9" x14ac:dyDescent="0.2">
      <c r="A12" s="48">
        <v>6</v>
      </c>
      <c r="B12" s="49" t="s">
        <v>46</v>
      </c>
      <c r="C12" s="49" t="s">
        <v>47</v>
      </c>
      <c r="D12" s="49" t="s">
        <v>48</v>
      </c>
      <c r="E12" s="50">
        <v>1000000</v>
      </c>
      <c r="F12" s="51">
        <v>2846.5</v>
      </c>
      <c r="G12" s="52">
        <v>3.5153860000000002E-2</v>
      </c>
      <c r="H12" s="42" t="s">
        <v>134</v>
      </c>
    </row>
    <row r="13" spans="1:9" x14ac:dyDescent="0.2">
      <c r="A13" s="48">
        <v>7</v>
      </c>
      <c r="B13" s="49" t="s">
        <v>681</v>
      </c>
      <c r="C13" s="49" t="s">
        <v>682</v>
      </c>
      <c r="D13" s="49" t="s">
        <v>683</v>
      </c>
      <c r="E13" s="50">
        <v>600000</v>
      </c>
      <c r="F13" s="51">
        <v>2702.7</v>
      </c>
      <c r="G13" s="52">
        <v>3.3377950000000003E-2</v>
      </c>
      <c r="H13" s="42" t="s">
        <v>134</v>
      </c>
    </row>
    <row r="14" spans="1:9" x14ac:dyDescent="0.2">
      <c r="A14" s="48">
        <v>8</v>
      </c>
      <c r="B14" s="49" t="s">
        <v>324</v>
      </c>
      <c r="C14" s="49" t="s">
        <v>325</v>
      </c>
      <c r="D14" s="49" t="s">
        <v>211</v>
      </c>
      <c r="E14" s="50">
        <v>213555</v>
      </c>
      <c r="F14" s="51">
        <v>2670.7188299999998</v>
      </c>
      <c r="G14" s="52">
        <v>3.2982989999999997E-2</v>
      </c>
      <c r="H14" s="42" t="s">
        <v>134</v>
      </c>
    </row>
    <row r="15" spans="1:9" x14ac:dyDescent="0.2">
      <c r="A15" s="48">
        <v>9</v>
      </c>
      <c r="B15" s="49" t="s">
        <v>30</v>
      </c>
      <c r="C15" s="49" t="s">
        <v>31</v>
      </c>
      <c r="D15" s="49" t="s">
        <v>23</v>
      </c>
      <c r="E15" s="50">
        <v>875000</v>
      </c>
      <c r="F15" s="51">
        <v>2590.875</v>
      </c>
      <c r="G15" s="52">
        <v>3.199693E-2</v>
      </c>
      <c r="H15" s="42" t="s">
        <v>134</v>
      </c>
    </row>
    <row r="16" spans="1:9" x14ac:dyDescent="0.2">
      <c r="A16" s="48">
        <v>10</v>
      </c>
      <c r="B16" s="49" t="s">
        <v>646</v>
      </c>
      <c r="C16" s="49" t="s">
        <v>647</v>
      </c>
      <c r="D16" s="49" t="s">
        <v>484</v>
      </c>
      <c r="E16" s="50">
        <v>700000</v>
      </c>
      <c r="F16" s="51">
        <v>2013.9</v>
      </c>
      <c r="G16" s="52">
        <v>2.487137E-2</v>
      </c>
      <c r="H16" s="42" t="s">
        <v>134</v>
      </c>
    </row>
    <row r="17" spans="1:8" x14ac:dyDescent="0.2">
      <c r="A17" s="48">
        <v>11</v>
      </c>
      <c r="B17" s="49" t="s">
        <v>503</v>
      </c>
      <c r="C17" s="49" t="s">
        <v>504</v>
      </c>
      <c r="D17" s="49" t="s">
        <v>211</v>
      </c>
      <c r="E17" s="50">
        <v>140000</v>
      </c>
      <c r="F17" s="51">
        <v>1937.6</v>
      </c>
      <c r="G17" s="52">
        <v>2.3929079999999998E-2</v>
      </c>
      <c r="H17" s="42" t="s">
        <v>134</v>
      </c>
    </row>
    <row r="18" spans="1:8" x14ac:dyDescent="0.2">
      <c r="A18" s="48">
        <v>12</v>
      </c>
      <c r="B18" s="49" t="s">
        <v>15</v>
      </c>
      <c r="C18" s="49" t="s">
        <v>16</v>
      </c>
      <c r="D18" s="49" t="s">
        <v>17</v>
      </c>
      <c r="E18" s="50">
        <v>55000</v>
      </c>
      <c r="F18" s="51">
        <v>1927.2550000000001</v>
      </c>
      <c r="G18" s="52">
        <v>2.3801320000000001E-2</v>
      </c>
      <c r="H18" s="42" t="s">
        <v>134</v>
      </c>
    </row>
    <row r="19" spans="1:8" x14ac:dyDescent="0.2">
      <c r="A19" s="48">
        <v>13</v>
      </c>
      <c r="B19" s="49" t="s">
        <v>478</v>
      </c>
      <c r="C19" s="49" t="s">
        <v>479</v>
      </c>
      <c r="D19" s="49" t="s">
        <v>211</v>
      </c>
      <c r="E19" s="50">
        <v>135000</v>
      </c>
      <c r="F19" s="51">
        <v>1811.16</v>
      </c>
      <c r="G19" s="52">
        <v>2.2367560000000002E-2</v>
      </c>
      <c r="H19" s="42" t="s">
        <v>134</v>
      </c>
    </row>
    <row r="20" spans="1:8" x14ac:dyDescent="0.2">
      <c r="A20" s="48">
        <v>14</v>
      </c>
      <c r="B20" s="49" t="s">
        <v>12</v>
      </c>
      <c r="C20" s="49" t="s">
        <v>13</v>
      </c>
      <c r="D20" s="49" t="s">
        <v>14</v>
      </c>
      <c r="E20" s="50">
        <v>95000</v>
      </c>
      <c r="F20" s="51">
        <v>1693.28</v>
      </c>
      <c r="G20" s="52">
        <v>2.0911760000000001E-2</v>
      </c>
      <c r="H20" s="42" t="s">
        <v>134</v>
      </c>
    </row>
    <row r="21" spans="1:8" x14ac:dyDescent="0.2">
      <c r="A21" s="48">
        <v>15</v>
      </c>
      <c r="B21" s="49" t="s">
        <v>101</v>
      </c>
      <c r="C21" s="49" t="s">
        <v>102</v>
      </c>
      <c r="D21" s="49" t="s">
        <v>103</v>
      </c>
      <c r="E21" s="50">
        <v>1175000</v>
      </c>
      <c r="F21" s="51">
        <v>1618.0925</v>
      </c>
      <c r="G21" s="52">
        <v>1.9983210000000001E-2</v>
      </c>
      <c r="H21" s="42" t="s">
        <v>134</v>
      </c>
    </row>
    <row r="22" spans="1:8" x14ac:dyDescent="0.2">
      <c r="A22" s="48">
        <v>16</v>
      </c>
      <c r="B22" s="49" t="s">
        <v>337</v>
      </c>
      <c r="C22" s="49" t="s">
        <v>338</v>
      </c>
      <c r="D22" s="49" t="s">
        <v>34</v>
      </c>
      <c r="E22" s="50">
        <v>620000</v>
      </c>
      <c r="F22" s="51">
        <v>1535.12</v>
      </c>
      <c r="G22" s="52">
        <v>1.8958510000000001E-2</v>
      </c>
      <c r="H22" s="42" t="s">
        <v>134</v>
      </c>
    </row>
    <row r="23" spans="1:8" x14ac:dyDescent="0.2">
      <c r="A23" s="48">
        <v>17</v>
      </c>
      <c r="B23" s="49" t="s">
        <v>119</v>
      </c>
      <c r="C23" s="49" t="s">
        <v>120</v>
      </c>
      <c r="D23" s="49" t="s">
        <v>121</v>
      </c>
      <c r="E23" s="50">
        <v>800000</v>
      </c>
      <c r="F23" s="51">
        <v>1534.88</v>
      </c>
      <c r="G23" s="52">
        <v>1.895554E-2</v>
      </c>
      <c r="H23" s="42" t="s">
        <v>134</v>
      </c>
    </row>
    <row r="24" spans="1:8" x14ac:dyDescent="0.2">
      <c r="A24" s="48">
        <v>18</v>
      </c>
      <c r="B24" s="49" t="s">
        <v>18</v>
      </c>
      <c r="C24" s="49" t="s">
        <v>19</v>
      </c>
      <c r="D24" s="49" t="s">
        <v>20</v>
      </c>
      <c r="E24" s="50">
        <v>110000</v>
      </c>
      <c r="F24" s="51">
        <v>1478.29</v>
      </c>
      <c r="G24" s="52">
        <v>1.8256669999999999E-2</v>
      </c>
      <c r="H24" s="42" t="s">
        <v>134</v>
      </c>
    </row>
    <row r="25" spans="1:8" x14ac:dyDescent="0.2">
      <c r="A25" s="48">
        <v>19</v>
      </c>
      <c r="B25" s="49" t="s">
        <v>207</v>
      </c>
      <c r="C25" s="49" t="s">
        <v>208</v>
      </c>
      <c r="D25" s="49" t="s">
        <v>20</v>
      </c>
      <c r="E25" s="50">
        <v>420000</v>
      </c>
      <c r="F25" s="51">
        <v>1408.68</v>
      </c>
      <c r="G25" s="52">
        <v>1.7396990000000001E-2</v>
      </c>
      <c r="H25" s="42" t="s">
        <v>134</v>
      </c>
    </row>
    <row r="26" spans="1:8" x14ac:dyDescent="0.2">
      <c r="A26" s="48">
        <v>20</v>
      </c>
      <c r="B26" s="49" t="s">
        <v>493</v>
      </c>
      <c r="C26" s="49" t="s">
        <v>494</v>
      </c>
      <c r="D26" s="49" t="s">
        <v>227</v>
      </c>
      <c r="E26" s="50">
        <v>16000</v>
      </c>
      <c r="F26" s="51">
        <v>1405.04</v>
      </c>
      <c r="G26" s="52">
        <v>1.7352039999999999E-2</v>
      </c>
      <c r="H26" s="42" t="s">
        <v>134</v>
      </c>
    </row>
    <row r="27" spans="1:8" x14ac:dyDescent="0.2">
      <c r="A27" s="48">
        <v>21</v>
      </c>
      <c r="B27" s="49" t="s">
        <v>27</v>
      </c>
      <c r="C27" s="49" t="s">
        <v>28</v>
      </c>
      <c r="D27" s="49" t="s">
        <v>29</v>
      </c>
      <c r="E27" s="50">
        <v>350000</v>
      </c>
      <c r="F27" s="51">
        <v>1402.2750000000001</v>
      </c>
      <c r="G27" s="52">
        <v>1.7317889999999999E-2</v>
      </c>
      <c r="H27" s="42" t="s">
        <v>134</v>
      </c>
    </row>
    <row r="28" spans="1:8" x14ac:dyDescent="0.2">
      <c r="A28" s="48">
        <v>22</v>
      </c>
      <c r="B28" s="49" t="s">
        <v>55</v>
      </c>
      <c r="C28" s="49" t="s">
        <v>56</v>
      </c>
      <c r="D28" s="49" t="s">
        <v>54</v>
      </c>
      <c r="E28" s="50">
        <v>30000</v>
      </c>
      <c r="F28" s="51">
        <v>1350.03</v>
      </c>
      <c r="G28" s="52">
        <v>1.6672670000000001E-2</v>
      </c>
      <c r="H28" s="42" t="s">
        <v>134</v>
      </c>
    </row>
    <row r="29" spans="1:8" x14ac:dyDescent="0.2">
      <c r="A29" s="48">
        <v>23</v>
      </c>
      <c r="B29" s="49" t="s">
        <v>482</v>
      </c>
      <c r="C29" s="49" t="s">
        <v>483</v>
      </c>
      <c r="D29" s="49" t="s">
        <v>484</v>
      </c>
      <c r="E29" s="50">
        <v>65000</v>
      </c>
      <c r="F29" s="51">
        <v>1335.88</v>
      </c>
      <c r="G29" s="52">
        <v>1.6497919999999999E-2</v>
      </c>
      <c r="H29" s="42" t="s">
        <v>134</v>
      </c>
    </row>
    <row r="30" spans="1:8" ht="25.5" x14ac:dyDescent="0.2">
      <c r="A30" s="48">
        <v>24</v>
      </c>
      <c r="B30" s="49" t="s">
        <v>489</v>
      </c>
      <c r="C30" s="49" t="s">
        <v>490</v>
      </c>
      <c r="D30" s="49" t="s">
        <v>195</v>
      </c>
      <c r="E30" s="50">
        <v>75000</v>
      </c>
      <c r="F30" s="51">
        <v>1317.9</v>
      </c>
      <c r="G30" s="52">
        <v>1.6275870000000001E-2</v>
      </c>
      <c r="H30" s="42" t="s">
        <v>134</v>
      </c>
    </row>
    <row r="31" spans="1:8" x14ac:dyDescent="0.2">
      <c r="A31" s="48">
        <v>25</v>
      </c>
      <c r="B31" s="49" t="s">
        <v>495</v>
      </c>
      <c r="C31" s="49" t="s">
        <v>496</v>
      </c>
      <c r="D31" s="49" t="s">
        <v>227</v>
      </c>
      <c r="E31" s="50">
        <v>10500</v>
      </c>
      <c r="F31" s="51">
        <v>1292.1300000000001</v>
      </c>
      <c r="G31" s="52">
        <v>1.5957619999999999E-2</v>
      </c>
      <c r="H31" s="42" t="s">
        <v>134</v>
      </c>
    </row>
    <row r="32" spans="1:8" x14ac:dyDescent="0.2">
      <c r="A32" s="48">
        <v>26</v>
      </c>
      <c r="B32" s="49" t="s">
        <v>272</v>
      </c>
      <c r="C32" s="49" t="s">
        <v>273</v>
      </c>
      <c r="D32" s="49" t="s">
        <v>23</v>
      </c>
      <c r="E32" s="50">
        <v>1700000</v>
      </c>
      <c r="F32" s="51">
        <v>1253.24</v>
      </c>
      <c r="G32" s="52">
        <v>1.5477329999999999E-2</v>
      </c>
      <c r="H32" s="42" t="s">
        <v>134</v>
      </c>
    </row>
    <row r="33" spans="1:8" x14ac:dyDescent="0.2">
      <c r="A33" s="48">
        <v>27</v>
      </c>
      <c r="B33" s="49" t="s">
        <v>656</v>
      </c>
      <c r="C33" s="49" t="s">
        <v>657</v>
      </c>
      <c r="D33" s="49" t="s">
        <v>418</v>
      </c>
      <c r="E33" s="50">
        <v>23000</v>
      </c>
      <c r="F33" s="51">
        <v>1247.29</v>
      </c>
      <c r="G33" s="52">
        <v>1.540385E-2</v>
      </c>
      <c r="H33" s="42" t="s">
        <v>134</v>
      </c>
    </row>
    <row r="34" spans="1:8" x14ac:dyDescent="0.2">
      <c r="A34" s="48">
        <v>28</v>
      </c>
      <c r="B34" s="49" t="s">
        <v>684</v>
      </c>
      <c r="C34" s="49" t="s">
        <v>685</v>
      </c>
      <c r="D34" s="49" t="s">
        <v>23</v>
      </c>
      <c r="E34" s="50">
        <v>825000</v>
      </c>
      <c r="F34" s="51">
        <v>1238.9024999999999</v>
      </c>
      <c r="G34" s="52">
        <v>1.530026E-2</v>
      </c>
      <c r="H34" s="42" t="s">
        <v>134</v>
      </c>
    </row>
    <row r="35" spans="1:8" x14ac:dyDescent="0.2">
      <c r="A35" s="48">
        <v>29</v>
      </c>
      <c r="B35" s="49" t="s">
        <v>339</v>
      </c>
      <c r="C35" s="49" t="s">
        <v>340</v>
      </c>
      <c r="D35" s="49" t="s">
        <v>227</v>
      </c>
      <c r="E35" s="50">
        <v>37000</v>
      </c>
      <c r="F35" s="51">
        <v>1093.239</v>
      </c>
      <c r="G35" s="52">
        <v>1.3501340000000001E-2</v>
      </c>
      <c r="H35" s="42" t="s">
        <v>134</v>
      </c>
    </row>
    <row r="36" spans="1:8" x14ac:dyDescent="0.2">
      <c r="A36" s="48">
        <v>30</v>
      </c>
      <c r="B36" s="49" t="s">
        <v>686</v>
      </c>
      <c r="C36" s="49" t="s">
        <v>687</v>
      </c>
      <c r="D36" s="49" t="s">
        <v>48</v>
      </c>
      <c r="E36" s="50">
        <v>220000</v>
      </c>
      <c r="F36" s="51">
        <v>1045.99</v>
      </c>
      <c r="G36" s="52">
        <v>1.291782E-2</v>
      </c>
      <c r="H36" s="42" t="s">
        <v>134</v>
      </c>
    </row>
    <row r="37" spans="1:8" x14ac:dyDescent="0.2">
      <c r="A37" s="48">
        <v>31</v>
      </c>
      <c r="B37" s="49" t="s">
        <v>353</v>
      </c>
      <c r="C37" s="49" t="s">
        <v>354</v>
      </c>
      <c r="D37" s="49" t="s">
        <v>100</v>
      </c>
      <c r="E37" s="50">
        <v>150000</v>
      </c>
      <c r="F37" s="51">
        <v>1005</v>
      </c>
      <c r="G37" s="52">
        <v>1.24116E-2</v>
      </c>
      <c r="H37" s="42" t="s">
        <v>134</v>
      </c>
    </row>
    <row r="38" spans="1:8" x14ac:dyDescent="0.2">
      <c r="A38" s="48">
        <v>32</v>
      </c>
      <c r="B38" s="49" t="s">
        <v>326</v>
      </c>
      <c r="C38" s="49" t="s">
        <v>327</v>
      </c>
      <c r="D38" s="49" t="s">
        <v>179</v>
      </c>
      <c r="E38" s="50">
        <v>115000</v>
      </c>
      <c r="F38" s="51">
        <v>1002.915</v>
      </c>
      <c r="G38" s="52">
        <v>1.238585E-2</v>
      </c>
      <c r="H38" s="42" t="s">
        <v>134</v>
      </c>
    </row>
    <row r="39" spans="1:8" x14ac:dyDescent="0.2">
      <c r="A39" s="48">
        <v>33</v>
      </c>
      <c r="B39" s="49" t="s">
        <v>688</v>
      </c>
      <c r="C39" s="49" t="s">
        <v>689</v>
      </c>
      <c r="D39" s="49" t="s">
        <v>20</v>
      </c>
      <c r="E39" s="50">
        <v>575000</v>
      </c>
      <c r="F39" s="51">
        <v>997.74</v>
      </c>
      <c r="G39" s="52">
        <v>1.232194E-2</v>
      </c>
      <c r="H39" s="42" t="s">
        <v>134</v>
      </c>
    </row>
    <row r="40" spans="1:8" ht="25.5" x14ac:dyDescent="0.2">
      <c r="A40" s="48">
        <v>34</v>
      </c>
      <c r="B40" s="49" t="s">
        <v>433</v>
      </c>
      <c r="C40" s="49" t="s">
        <v>434</v>
      </c>
      <c r="D40" s="49" t="s">
        <v>192</v>
      </c>
      <c r="E40" s="50">
        <v>200000</v>
      </c>
      <c r="F40" s="51">
        <v>994.2</v>
      </c>
      <c r="G40" s="52">
        <v>1.2278219999999999E-2</v>
      </c>
      <c r="H40" s="42" t="s">
        <v>134</v>
      </c>
    </row>
    <row r="41" spans="1:8" x14ac:dyDescent="0.2">
      <c r="A41" s="48">
        <v>35</v>
      </c>
      <c r="B41" s="49" t="s">
        <v>331</v>
      </c>
      <c r="C41" s="49" t="s">
        <v>332</v>
      </c>
      <c r="D41" s="49" t="s">
        <v>34</v>
      </c>
      <c r="E41" s="50">
        <v>85000</v>
      </c>
      <c r="F41" s="51">
        <v>987.10500000000002</v>
      </c>
      <c r="G41" s="52">
        <v>1.2190599999999999E-2</v>
      </c>
      <c r="H41" s="42" t="s">
        <v>134</v>
      </c>
    </row>
    <row r="42" spans="1:8" x14ac:dyDescent="0.2">
      <c r="A42" s="48">
        <v>36</v>
      </c>
      <c r="B42" s="49" t="s">
        <v>690</v>
      </c>
      <c r="C42" s="49" t="s">
        <v>691</v>
      </c>
      <c r="D42" s="49" t="s">
        <v>227</v>
      </c>
      <c r="E42" s="50">
        <v>18000</v>
      </c>
      <c r="F42" s="51">
        <v>911.34</v>
      </c>
      <c r="G42" s="52">
        <v>1.125492E-2</v>
      </c>
      <c r="H42" s="42" t="s">
        <v>134</v>
      </c>
    </row>
    <row r="43" spans="1:8" x14ac:dyDescent="0.2">
      <c r="A43" s="48">
        <v>37</v>
      </c>
      <c r="B43" s="49" t="s">
        <v>177</v>
      </c>
      <c r="C43" s="49" t="s">
        <v>178</v>
      </c>
      <c r="D43" s="49" t="s">
        <v>179</v>
      </c>
      <c r="E43" s="50">
        <v>300000</v>
      </c>
      <c r="F43" s="51">
        <v>858.3</v>
      </c>
      <c r="G43" s="52">
        <v>1.0599880000000001E-2</v>
      </c>
      <c r="H43" s="42" t="s">
        <v>134</v>
      </c>
    </row>
    <row r="44" spans="1:8" x14ac:dyDescent="0.2">
      <c r="A44" s="43">
        <v>38</v>
      </c>
      <c r="B44" s="44" t="s">
        <v>1001</v>
      </c>
      <c r="C44" s="44" t="s">
        <v>1002</v>
      </c>
      <c r="D44" s="44" t="s">
        <v>110</v>
      </c>
      <c r="E44" s="45">
        <v>262787</v>
      </c>
      <c r="F44" s="46">
        <v>850.61524029999998</v>
      </c>
      <c r="G44" s="168">
        <f>F44/F129</f>
        <v>1.050497357534444E-2</v>
      </c>
      <c r="H44" s="42" t="s">
        <v>134</v>
      </c>
    </row>
    <row r="45" spans="1:8" x14ac:dyDescent="0.2">
      <c r="A45" s="48">
        <v>39</v>
      </c>
      <c r="B45" s="49" t="s">
        <v>692</v>
      </c>
      <c r="C45" s="49" t="s">
        <v>693</v>
      </c>
      <c r="D45" s="49" t="s">
        <v>20</v>
      </c>
      <c r="E45" s="50">
        <v>625000</v>
      </c>
      <c r="F45" s="51">
        <v>846.25</v>
      </c>
      <c r="G45" s="52">
        <v>1.045106E-2</v>
      </c>
      <c r="H45" s="42" t="s">
        <v>134</v>
      </c>
    </row>
    <row r="46" spans="1:8" x14ac:dyDescent="0.2">
      <c r="A46" s="48">
        <v>40</v>
      </c>
      <c r="B46" s="49" t="s">
        <v>694</v>
      </c>
      <c r="C46" s="49" t="s">
        <v>695</v>
      </c>
      <c r="D46" s="49" t="s">
        <v>211</v>
      </c>
      <c r="E46" s="50">
        <v>35000</v>
      </c>
      <c r="F46" s="51">
        <v>825.61500000000001</v>
      </c>
      <c r="G46" s="52">
        <v>1.0196220000000001E-2</v>
      </c>
      <c r="H46" s="42" t="s">
        <v>134</v>
      </c>
    </row>
    <row r="47" spans="1:8" ht="25.5" x14ac:dyDescent="0.2">
      <c r="A47" s="48">
        <v>41</v>
      </c>
      <c r="B47" s="49" t="s">
        <v>24</v>
      </c>
      <c r="C47" s="49" t="s">
        <v>25</v>
      </c>
      <c r="D47" s="49" t="s">
        <v>26</v>
      </c>
      <c r="E47" s="50">
        <v>7500</v>
      </c>
      <c r="F47" s="51">
        <v>805.875</v>
      </c>
      <c r="G47" s="52">
        <v>9.9524399999999999E-3</v>
      </c>
      <c r="H47" s="42" t="s">
        <v>134</v>
      </c>
    </row>
    <row r="48" spans="1:8" x14ac:dyDescent="0.2">
      <c r="A48" s="48">
        <v>42</v>
      </c>
      <c r="B48" s="49" t="s">
        <v>335</v>
      </c>
      <c r="C48" s="49" t="s">
        <v>336</v>
      </c>
      <c r="D48" s="49" t="s">
        <v>34</v>
      </c>
      <c r="E48" s="50">
        <v>225000</v>
      </c>
      <c r="F48" s="51">
        <v>795.15</v>
      </c>
      <c r="G48" s="52">
        <v>9.8199900000000007E-3</v>
      </c>
      <c r="H48" s="42" t="s">
        <v>134</v>
      </c>
    </row>
    <row r="49" spans="1:8" x14ac:dyDescent="0.2">
      <c r="A49" s="48">
        <v>43</v>
      </c>
      <c r="B49" s="49" t="s">
        <v>264</v>
      </c>
      <c r="C49" s="49" t="s">
        <v>265</v>
      </c>
      <c r="D49" s="49" t="s">
        <v>254</v>
      </c>
      <c r="E49" s="50">
        <v>200000</v>
      </c>
      <c r="F49" s="51">
        <v>786.8</v>
      </c>
      <c r="G49" s="52">
        <v>9.7168700000000007E-3</v>
      </c>
      <c r="H49" s="42" t="s">
        <v>134</v>
      </c>
    </row>
    <row r="50" spans="1:8" x14ac:dyDescent="0.2">
      <c r="A50" s="48">
        <v>44</v>
      </c>
      <c r="B50" s="49" t="s">
        <v>696</v>
      </c>
      <c r="C50" s="49" t="s">
        <v>697</v>
      </c>
      <c r="D50" s="49" t="s">
        <v>254</v>
      </c>
      <c r="E50" s="50">
        <v>75000</v>
      </c>
      <c r="F50" s="51">
        <v>738.6</v>
      </c>
      <c r="G50" s="52">
        <v>9.1216000000000005E-3</v>
      </c>
      <c r="H50" s="42" t="s">
        <v>134</v>
      </c>
    </row>
    <row r="51" spans="1:8" x14ac:dyDescent="0.2">
      <c r="A51" s="48">
        <v>45</v>
      </c>
      <c r="B51" s="49" t="s">
        <v>698</v>
      </c>
      <c r="C51" s="49" t="s">
        <v>699</v>
      </c>
      <c r="D51" s="49" t="s">
        <v>211</v>
      </c>
      <c r="E51" s="50">
        <v>18000</v>
      </c>
      <c r="F51" s="51">
        <v>722.48400000000004</v>
      </c>
      <c r="G51" s="52">
        <v>8.9225699999999995E-3</v>
      </c>
      <c r="H51" s="42" t="s">
        <v>134</v>
      </c>
    </row>
    <row r="52" spans="1:8" x14ac:dyDescent="0.2">
      <c r="A52" s="48">
        <v>46</v>
      </c>
      <c r="B52" s="49" t="s">
        <v>505</v>
      </c>
      <c r="C52" s="49" t="s">
        <v>506</v>
      </c>
      <c r="D52" s="49" t="s">
        <v>29</v>
      </c>
      <c r="E52" s="50">
        <v>20000</v>
      </c>
      <c r="F52" s="51">
        <v>697.44</v>
      </c>
      <c r="G52" s="52">
        <v>8.6132799999999992E-3</v>
      </c>
      <c r="H52" s="42" t="s">
        <v>134</v>
      </c>
    </row>
    <row r="53" spans="1:8" x14ac:dyDescent="0.2">
      <c r="A53" s="48">
        <v>47</v>
      </c>
      <c r="B53" s="49" t="s">
        <v>209</v>
      </c>
      <c r="C53" s="49" t="s">
        <v>210</v>
      </c>
      <c r="D53" s="49" t="s">
        <v>211</v>
      </c>
      <c r="E53" s="50">
        <v>60000</v>
      </c>
      <c r="F53" s="51">
        <v>668.82</v>
      </c>
      <c r="G53" s="52">
        <v>8.2598299999999993E-3</v>
      </c>
      <c r="H53" s="42" t="s">
        <v>134</v>
      </c>
    </row>
    <row r="54" spans="1:8" x14ac:dyDescent="0.2">
      <c r="A54" s="48">
        <v>48</v>
      </c>
      <c r="B54" s="49" t="s">
        <v>457</v>
      </c>
      <c r="C54" s="49" t="s">
        <v>458</v>
      </c>
      <c r="D54" s="49" t="s">
        <v>187</v>
      </c>
      <c r="E54" s="50">
        <v>61000</v>
      </c>
      <c r="F54" s="51">
        <v>571.7835</v>
      </c>
      <c r="G54" s="52">
        <v>7.0614400000000004E-3</v>
      </c>
      <c r="H54" s="42" t="s">
        <v>134</v>
      </c>
    </row>
    <row r="55" spans="1:8" x14ac:dyDescent="0.2">
      <c r="A55" s="48">
        <v>49</v>
      </c>
      <c r="B55" s="49" t="s">
        <v>700</v>
      </c>
      <c r="C55" s="49" t="s">
        <v>701</v>
      </c>
      <c r="D55" s="49" t="s">
        <v>61</v>
      </c>
      <c r="E55" s="50">
        <v>25000</v>
      </c>
      <c r="F55" s="51">
        <v>541.29999999999995</v>
      </c>
      <c r="G55" s="52">
        <v>6.6849800000000001E-3</v>
      </c>
      <c r="H55" s="42" t="s">
        <v>134</v>
      </c>
    </row>
    <row r="56" spans="1:8" x14ac:dyDescent="0.2">
      <c r="A56" s="48">
        <v>50</v>
      </c>
      <c r="B56" s="49" t="s">
        <v>702</v>
      </c>
      <c r="C56" s="49" t="s">
        <v>703</v>
      </c>
      <c r="D56" s="49" t="s">
        <v>413</v>
      </c>
      <c r="E56" s="50">
        <v>100000</v>
      </c>
      <c r="F56" s="51">
        <v>523.70000000000005</v>
      </c>
      <c r="G56" s="52">
        <v>6.4676200000000003E-3</v>
      </c>
      <c r="H56" s="42" t="s">
        <v>134</v>
      </c>
    </row>
    <row r="57" spans="1:8" ht="25.5" x14ac:dyDescent="0.2">
      <c r="A57" s="48">
        <v>51</v>
      </c>
      <c r="B57" s="49" t="s">
        <v>704</v>
      </c>
      <c r="C57" s="49" t="s">
        <v>705</v>
      </c>
      <c r="D57" s="49" t="s">
        <v>182</v>
      </c>
      <c r="E57" s="50">
        <v>10000</v>
      </c>
      <c r="F57" s="51">
        <v>464.56</v>
      </c>
      <c r="G57" s="52">
        <v>5.7372500000000002E-3</v>
      </c>
      <c r="H57" s="42" t="s">
        <v>134</v>
      </c>
    </row>
    <row r="58" spans="1:8" x14ac:dyDescent="0.2">
      <c r="A58" s="48">
        <v>52</v>
      </c>
      <c r="B58" s="49" t="s">
        <v>642</v>
      </c>
      <c r="C58" s="49" t="s">
        <v>643</v>
      </c>
      <c r="D58" s="49" t="s">
        <v>179</v>
      </c>
      <c r="E58" s="50">
        <v>150000</v>
      </c>
      <c r="F58" s="51">
        <v>457.65</v>
      </c>
      <c r="G58" s="52">
        <v>5.6519099999999996E-3</v>
      </c>
      <c r="H58" s="42" t="s">
        <v>134</v>
      </c>
    </row>
    <row r="59" spans="1:8" ht="25.5" x14ac:dyDescent="0.2">
      <c r="A59" s="48">
        <v>53</v>
      </c>
      <c r="B59" s="49" t="s">
        <v>706</v>
      </c>
      <c r="C59" s="49" t="s">
        <v>707</v>
      </c>
      <c r="D59" s="49" t="s">
        <v>195</v>
      </c>
      <c r="E59" s="50">
        <v>11397</v>
      </c>
      <c r="F59" s="51">
        <v>365.80950899999999</v>
      </c>
      <c r="G59" s="52">
        <v>4.5176900000000004E-3</v>
      </c>
      <c r="H59" s="42" t="s">
        <v>134</v>
      </c>
    </row>
    <row r="60" spans="1:8" x14ac:dyDescent="0.2">
      <c r="A60" s="48">
        <v>54</v>
      </c>
      <c r="B60" s="49" t="s">
        <v>476</v>
      </c>
      <c r="C60" s="49" t="s">
        <v>477</v>
      </c>
      <c r="D60" s="49" t="s">
        <v>179</v>
      </c>
      <c r="E60" s="50">
        <v>30000</v>
      </c>
      <c r="F60" s="51">
        <v>240.465</v>
      </c>
      <c r="G60" s="52">
        <v>2.96971E-3</v>
      </c>
      <c r="H60" s="42" t="s">
        <v>134</v>
      </c>
    </row>
    <row r="61" spans="1:8" x14ac:dyDescent="0.2">
      <c r="A61" s="48">
        <v>55</v>
      </c>
      <c r="B61" s="49" t="s">
        <v>511</v>
      </c>
      <c r="C61" s="49" t="s">
        <v>512</v>
      </c>
      <c r="D61" s="49" t="s">
        <v>418</v>
      </c>
      <c r="E61" s="50">
        <v>65000</v>
      </c>
      <c r="F61" s="51">
        <v>14.605499999999999</v>
      </c>
      <c r="G61" s="52">
        <v>1.8038E-4</v>
      </c>
      <c r="H61" s="42" t="s">
        <v>134</v>
      </c>
    </row>
    <row r="62" spans="1:8" x14ac:dyDescent="0.2">
      <c r="A62" s="53"/>
      <c r="B62" s="53"/>
      <c r="C62" s="54" t="s">
        <v>133</v>
      </c>
      <c r="D62" s="53"/>
      <c r="E62" s="53" t="s">
        <v>134</v>
      </c>
      <c r="F62" s="55">
        <f>SUM(F7:F61)</f>
        <v>76830.145781600004</v>
      </c>
      <c r="G62" s="56">
        <f>SUM(G7:G61)</f>
        <v>0.94884106010934288</v>
      </c>
      <c r="H62" s="42" t="s">
        <v>134</v>
      </c>
    </row>
    <row r="63" spans="1:8" x14ac:dyDescent="0.2">
      <c r="A63" s="53"/>
      <c r="B63" s="53"/>
      <c r="C63" s="57"/>
      <c r="D63" s="53"/>
      <c r="E63" s="53"/>
      <c r="F63" s="58"/>
      <c r="G63" s="58"/>
      <c r="H63" s="42" t="s">
        <v>134</v>
      </c>
    </row>
    <row r="64" spans="1:8" x14ac:dyDescent="0.2">
      <c r="A64" s="53"/>
      <c r="B64" s="53"/>
      <c r="C64" s="54" t="s">
        <v>135</v>
      </c>
      <c r="D64" s="53"/>
      <c r="E64" s="53"/>
      <c r="F64" s="53"/>
      <c r="G64" s="53"/>
      <c r="H64" s="42" t="s">
        <v>134</v>
      </c>
    </row>
    <row r="65" spans="1:8" x14ac:dyDescent="0.2">
      <c r="A65" s="53"/>
      <c r="B65" s="53"/>
      <c r="C65" s="54" t="s">
        <v>133</v>
      </c>
      <c r="D65" s="53"/>
      <c r="E65" s="53" t="s">
        <v>134</v>
      </c>
      <c r="F65" s="59" t="s">
        <v>136</v>
      </c>
      <c r="G65" s="56">
        <v>0</v>
      </c>
      <c r="H65" s="42" t="s">
        <v>134</v>
      </c>
    </row>
    <row r="66" spans="1:8" x14ac:dyDescent="0.2">
      <c r="A66" s="53"/>
      <c r="B66" s="53"/>
      <c r="C66" s="57"/>
      <c r="D66" s="53"/>
      <c r="E66" s="53"/>
      <c r="F66" s="58"/>
      <c r="G66" s="58"/>
      <c r="H66" s="42" t="s">
        <v>134</v>
      </c>
    </row>
    <row r="67" spans="1:8" x14ac:dyDescent="0.2">
      <c r="A67" s="53"/>
      <c r="B67" s="53"/>
      <c r="C67" s="54" t="s">
        <v>137</v>
      </c>
      <c r="D67" s="53"/>
      <c r="E67" s="53"/>
      <c r="F67" s="53"/>
      <c r="G67" s="53"/>
      <c r="H67" s="42" t="s">
        <v>134</v>
      </c>
    </row>
    <row r="68" spans="1:8" x14ac:dyDescent="0.2">
      <c r="A68" s="48">
        <v>1</v>
      </c>
      <c r="B68" s="49" t="s">
        <v>709</v>
      </c>
      <c r="C68" s="44" t="s">
        <v>1091</v>
      </c>
      <c r="D68" s="49"/>
      <c r="E68" s="50">
        <v>200000</v>
      </c>
      <c r="F68" s="51">
        <v>1.9999999999999999E-6</v>
      </c>
      <c r="G68" s="60" t="s">
        <v>132</v>
      </c>
      <c r="H68" s="42" t="s">
        <v>134</v>
      </c>
    </row>
    <row r="69" spans="1:8" x14ac:dyDescent="0.2">
      <c r="A69" s="48">
        <v>2</v>
      </c>
      <c r="B69" s="49" t="s">
        <v>708</v>
      </c>
      <c r="C69" s="44" t="s">
        <v>1092</v>
      </c>
      <c r="D69" s="49"/>
      <c r="E69" s="50">
        <v>50000</v>
      </c>
      <c r="F69" s="51">
        <v>4.9999999999999998E-7</v>
      </c>
      <c r="G69" s="60" t="s">
        <v>132</v>
      </c>
      <c r="H69" s="42" t="s">
        <v>134</v>
      </c>
    </row>
    <row r="70" spans="1:8" x14ac:dyDescent="0.2">
      <c r="A70" s="48">
        <v>3</v>
      </c>
      <c r="B70" s="49" t="s">
        <v>710</v>
      </c>
      <c r="C70" s="44" t="s">
        <v>1093</v>
      </c>
      <c r="D70" s="49"/>
      <c r="E70" s="50">
        <v>50000</v>
      </c>
      <c r="F70" s="51">
        <v>4.9999999999999998E-7</v>
      </c>
      <c r="G70" s="60" t="s">
        <v>132</v>
      </c>
      <c r="H70" s="42" t="s">
        <v>134</v>
      </c>
    </row>
    <row r="71" spans="1:8" x14ac:dyDescent="0.2">
      <c r="A71" s="48">
        <v>4</v>
      </c>
      <c r="B71" s="49" t="s">
        <v>711</v>
      </c>
      <c r="C71" s="44" t="s">
        <v>1094</v>
      </c>
      <c r="D71" s="49"/>
      <c r="E71" s="50">
        <v>20</v>
      </c>
      <c r="F71" s="51">
        <v>0</v>
      </c>
      <c r="G71" s="60" t="s">
        <v>132</v>
      </c>
      <c r="H71" s="42" t="s">
        <v>134</v>
      </c>
    </row>
    <row r="72" spans="1:8" x14ac:dyDescent="0.2">
      <c r="A72" s="53"/>
      <c r="B72" s="53"/>
      <c r="C72" s="54" t="s">
        <v>133</v>
      </c>
      <c r="D72" s="53"/>
      <c r="E72" s="53" t="s">
        <v>134</v>
      </c>
      <c r="F72" s="59" t="s">
        <v>136</v>
      </c>
      <c r="G72" s="56">
        <v>0</v>
      </c>
      <c r="H72" s="42" t="s">
        <v>134</v>
      </c>
    </row>
    <row r="73" spans="1:8" x14ac:dyDescent="0.2">
      <c r="A73" s="53"/>
      <c r="B73" s="53"/>
      <c r="C73" s="57"/>
      <c r="D73" s="53"/>
      <c r="E73" s="53"/>
      <c r="F73" s="58"/>
      <c r="G73" s="58"/>
      <c r="H73" s="42" t="s">
        <v>134</v>
      </c>
    </row>
    <row r="74" spans="1:8" x14ac:dyDescent="0.2">
      <c r="A74" s="53"/>
      <c r="B74" s="53"/>
      <c r="C74" s="54" t="s">
        <v>138</v>
      </c>
      <c r="D74" s="53"/>
      <c r="E74" s="53"/>
      <c r="F74" s="53"/>
      <c r="G74" s="53"/>
      <c r="H74" s="42" t="s">
        <v>134</v>
      </c>
    </row>
    <row r="75" spans="1:8" x14ac:dyDescent="0.2">
      <c r="A75" s="53"/>
      <c r="B75" s="53"/>
      <c r="C75" s="54" t="s">
        <v>133</v>
      </c>
      <c r="D75" s="53"/>
      <c r="E75" s="53" t="s">
        <v>134</v>
      </c>
      <c r="F75" s="59" t="s">
        <v>136</v>
      </c>
      <c r="G75" s="56">
        <v>0</v>
      </c>
      <c r="H75" s="42" t="s">
        <v>134</v>
      </c>
    </row>
    <row r="76" spans="1:8" x14ac:dyDescent="0.2">
      <c r="A76" s="53"/>
      <c r="B76" s="53"/>
      <c r="C76" s="57"/>
      <c r="D76" s="53"/>
      <c r="E76" s="53"/>
      <c r="F76" s="58"/>
      <c r="G76" s="58"/>
      <c r="H76" s="42" t="s">
        <v>134</v>
      </c>
    </row>
    <row r="77" spans="1:8" x14ac:dyDescent="0.2">
      <c r="A77" s="53"/>
      <c r="B77" s="53"/>
      <c r="C77" s="54" t="s">
        <v>139</v>
      </c>
      <c r="D77" s="53"/>
      <c r="E77" s="53"/>
      <c r="F77" s="58"/>
      <c r="G77" s="58"/>
      <c r="H77" s="42" t="s">
        <v>134</v>
      </c>
    </row>
    <row r="78" spans="1:8" x14ac:dyDescent="0.2">
      <c r="A78" s="53"/>
      <c r="B78" s="53"/>
      <c r="C78" s="54" t="s">
        <v>133</v>
      </c>
      <c r="D78" s="53"/>
      <c r="E78" s="53" t="s">
        <v>134</v>
      </c>
      <c r="F78" s="59" t="s">
        <v>136</v>
      </c>
      <c r="G78" s="56">
        <v>0</v>
      </c>
      <c r="H78" s="42" t="s">
        <v>134</v>
      </c>
    </row>
    <row r="79" spans="1:8" x14ac:dyDescent="0.2">
      <c r="A79" s="53"/>
      <c r="B79" s="53"/>
      <c r="C79" s="57"/>
      <c r="D79" s="53"/>
      <c r="E79" s="53"/>
      <c r="F79" s="58"/>
      <c r="G79" s="58"/>
      <c r="H79" s="42" t="s">
        <v>134</v>
      </c>
    </row>
    <row r="80" spans="1:8" x14ac:dyDescent="0.2">
      <c r="A80" s="53"/>
      <c r="B80" s="53"/>
      <c r="C80" s="54" t="s">
        <v>140</v>
      </c>
      <c r="D80" s="53"/>
      <c r="E80" s="53"/>
      <c r="F80" s="58"/>
      <c r="G80" s="58"/>
      <c r="H80" s="42" t="s">
        <v>134</v>
      </c>
    </row>
    <row r="81" spans="1:8" x14ac:dyDescent="0.2">
      <c r="A81" s="53"/>
      <c r="B81" s="53"/>
      <c r="C81" s="54" t="s">
        <v>133</v>
      </c>
      <c r="D81" s="53"/>
      <c r="E81" s="53" t="s">
        <v>134</v>
      </c>
      <c r="F81" s="59" t="s">
        <v>136</v>
      </c>
      <c r="G81" s="56">
        <v>0</v>
      </c>
      <c r="H81" s="42" t="s">
        <v>134</v>
      </c>
    </row>
    <row r="82" spans="1:8" x14ac:dyDescent="0.2">
      <c r="A82" s="53"/>
      <c r="B82" s="53"/>
      <c r="C82" s="57"/>
      <c r="D82" s="53"/>
      <c r="E82" s="53"/>
      <c r="F82" s="58"/>
      <c r="G82" s="58"/>
      <c r="H82" s="42" t="s">
        <v>134</v>
      </c>
    </row>
    <row r="83" spans="1:8" x14ac:dyDescent="0.2">
      <c r="A83" s="53"/>
      <c r="B83" s="53"/>
      <c r="C83" s="54" t="s">
        <v>141</v>
      </c>
      <c r="D83" s="53"/>
      <c r="E83" s="53"/>
      <c r="F83" s="55">
        <f>F72+F62</f>
        <v>76830.145781600004</v>
      </c>
      <c r="G83" s="56">
        <f>G72+G62</f>
        <v>0.94884106010934288</v>
      </c>
      <c r="H83" s="42" t="s">
        <v>134</v>
      </c>
    </row>
    <row r="84" spans="1:8" x14ac:dyDescent="0.2">
      <c r="A84" s="53"/>
      <c r="B84" s="53"/>
      <c r="C84" s="57"/>
      <c r="D84" s="53"/>
      <c r="E84" s="53"/>
      <c r="F84" s="58"/>
      <c r="G84" s="58"/>
      <c r="H84" s="42" t="s">
        <v>134</v>
      </c>
    </row>
    <row r="85" spans="1:8" x14ac:dyDescent="0.2">
      <c r="A85" s="53"/>
      <c r="B85" s="53"/>
      <c r="C85" s="54" t="s">
        <v>142</v>
      </c>
      <c r="D85" s="53"/>
      <c r="E85" s="53"/>
      <c r="F85" s="58"/>
      <c r="G85" s="58"/>
      <c r="H85" s="42" t="s">
        <v>134</v>
      </c>
    </row>
    <row r="86" spans="1:8" x14ac:dyDescent="0.2">
      <c r="A86" s="53"/>
      <c r="B86" s="53"/>
      <c r="C86" s="54" t="s">
        <v>11</v>
      </c>
      <c r="D86" s="53"/>
      <c r="E86" s="53"/>
      <c r="F86" s="58"/>
      <c r="G86" s="58"/>
      <c r="H86" s="42" t="s">
        <v>134</v>
      </c>
    </row>
    <row r="87" spans="1:8" x14ac:dyDescent="0.2">
      <c r="A87" s="53"/>
      <c r="B87" s="53"/>
      <c r="C87" s="54" t="s">
        <v>133</v>
      </c>
      <c r="D87" s="53"/>
      <c r="E87" s="53" t="s">
        <v>134</v>
      </c>
      <c r="F87" s="59" t="s">
        <v>136</v>
      </c>
      <c r="G87" s="56">
        <v>0</v>
      </c>
      <c r="H87" s="42" t="s">
        <v>134</v>
      </c>
    </row>
    <row r="88" spans="1:8" x14ac:dyDescent="0.2">
      <c r="A88" s="53"/>
      <c r="B88" s="53"/>
      <c r="C88" s="57"/>
      <c r="D88" s="53"/>
      <c r="E88" s="53"/>
      <c r="F88" s="58"/>
      <c r="G88" s="58"/>
      <c r="H88" s="42" t="s">
        <v>134</v>
      </c>
    </row>
    <row r="89" spans="1:8" x14ac:dyDescent="0.2">
      <c r="A89" s="53"/>
      <c r="B89" s="53"/>
      <c r="C89" s="54" t="s">
        <v>143</v>
      </c>
      <c r="D89" s="53"/>
      <c r="E89" s="53"/>
      <c r="F89" s="53"/>
      <c r="G89" s="53"/>
      <c r="H89" s="42" t="s">
        <v>134</v>
      </c>
    </row>
    <row r="90" spans="1:8" x14ac:dyDescent="0.2">
      <c r="A90" s="53"/>
      <c r="B90" s="53"/>
      <c r="C90" s="54" t="s">
        <v>133</v>
      </c>
      <c r="D90" s="53"/>
      <c r="E90" s="53" t="s">
        <v>134</v>
      </c>
      <c r="F90" s="59" t="s">
        <v>136</v>
      </c>
      <c r="G90" s="56">
        <v>0</v>
      </c>
      <c r="H90" s="42" t="s">
        <v>134</v>
      </c>
    </row>
    <row r="91" spans="1:8" x14ac:dyDescent="0.2">
      <c r="A91" s="53"/>
      <c r="B91" s="53"/>
      <c r="C91" s="57"/>
      <c r="D91" s="53"/>
      <c r="E91" s="53"/>
      <c r="F91" s="58"/>
      <c r="G91" s="58"/>
      <c r="H91" s="42" t="s">
        <v>134</v>
      </c>
    </row>
    <row r="92" spans="1:8" x14ac:dyDescent="0.2">
      <c r="A92" s="53"/>
      <c r="B92" s="53"/>
      <c r="C92" s="54" t="s">
        <v>144</v>
      </c>
      <c r="D92" s="53"/>
      <c r="E92" s="53"/>
      <c r="F92" s="53"/>
      <c r="G92" s="53"/>
      <c r="H92" s="42" t="s">
        <v>134</v>
      </c>
    </row>
    <row r="93" spans="1:8" x14ac:dyDescent="0.2">
      <c r="A93" s="53"/>
      <c r="B93" s="53"/>
      <c r="C93" s="54" t="s">
        <v>133</v>
      </c>
      <c r="D93" s="53"/>
      <c r="E93" s="53" t="s">
        <v>134</v>
      </c>
      <c r="F93" s="59" t="s">
        <v>136</v>
      </c>
      <c r="G93" s="56">
        <v>0</v>
      </c>
      <c r="H93" s="42" t="s">
        <v>134</v>
      </c>
    </row>
    <row r="94" spans="1:8" x14ac:dyDescent="0.2">
      <c r="A94" s="53"/>
      <c r="B94" s="53"/>
      <c r="C94" s="57"/>
      <c r="D94" s="53"/>
      <c r="E94" s="53"/>
      <c r="F94" s="58"/>
      <c r="G94" s="58"/>
      <c r="H94" s="42" t="s">
        <v>134</v>
      </c>
    </row>
    <row r="95" spans="1:8" x14ac:dyDescent="0.2">
      <c r="A95" s="53"/>
      <c r="B95" s="53"/>
      <c r="C95" s="54" t="s">
        <v>145</v>
      </c>
      <c r="D95" s="53"/>
      <c r="E95" s="53"/>
      <c r="F95" s="58"/>
      <c r="G95" s="58"/>
      <c r="H95" s="42" t="s">
        <v>134</v>
      </c>
    </row>
    <row r="96" spans="1:8" x14ac:dyDescent="0.2">
      <c r="A96" s="53"/>
      <c r="B96" s="53"/>
      <c r="C96" s="54" t="s">
        <v>133</v>
      </c>
      <c r="D96" s="53"/>
      <c r="E96" s="53" t="s">
        <v>134</v>
      </c>
      <c r="F96" s="59" t="s">
        <v>136</v>
      </c>
      <c r="G96" s="56">
        <v>0</v>
      </c>
      <c r="H96" s="42" t="s">
        <v>134</v>
      </c>
    </row>
    <row r="97" spans="1:8" x14ac:dyDescent="0.2">
      <c r="A97" s="53"/>
      <c r="B97" s="53"/>
      <c r="C97" s="57"/>
      <c r="D97" s="53"/>
      <c r="E97" s="53"/>
      <c r="F97" s="58"/>
      <c r="G97" s="58"/>
      <c r="H97" s="42" t="s">
        <v>134</v>
      </c>
    </row>
    <row r="98" spans="1:8" x14ac:dyDescent="0.2">
      <c r="A98" s="53"/>
      <c r="B98" s="53"/>
      <c r="C98" s="54" t="s">
        <v>146</v>
      </c>
      <c r="D98" s="53"/>
      <c r="E98" s="53"/>
      <c r="F98" s="55">
        <v>0</v>
      </c>
      <c r="G98" s="56">
        <v>0</v>
      </c>
      <c r="H98" s="42" t="s">
        <v>134</v>
      </c>
    </row>
    <row r="99" spans="1:8" x14ac:dyDescent="0.2">
      <c r="A99" s="53"/>
      <c r="B99" s="53"/>
      <c r="C99" s="57"/>
      <c r="D99" s="53"/>
      <c r="E99" s="53"/>
      <c r="F99" s="58"/>
      <c r="G99" s="58"/>
      <c r="H99" s="42" t="s">
        <v>134</v>
      </c>
    </row>
    <row r="100" spans="1:8" x14ac:dyDescent="0.2">
      <c r="A100" s="53"/>
      <c r="B100" s="53"/>
      <c r="C100" s="54" t="s">
        <v>147</v>
      </c>
      <c r="D100" s="53"/>
      <c r="E100" s="53"/>
      <c r="F100" s="58"/>
      <c r="G100" s="58"/>
      <c r="H100" s="42" t="s">
        <v>134</v>
      </c>
    </row>
    <row r="101" spans="1:8" x14ac:dyDescent="0.2">
      <c r="A101" s="53"/>
      <c r="B101" s="53"/>
      <c r="C101" s="54" t="s">
        <v>148</v>
      </c>
      <c r="D101" s="53"/>
      <c r="E101" s="53"/>
      <c r="F101" s="58"/>
      <c r="G101" s="58"/>
      <c r="H101" s="42" t="s">
        <v>134</v>
      </c>
    </row>
    <row r="102" spans="1:8" x14ac:dyDescent="0.2">
      <c r="A102" s="53"/>
      <c r="B102" s="53"/>
      <c r="C102" s="54" t="s">
        <v>133</v>
      </c>
      <c r="D102" s="53"/>
      <c r="E102" s="53" t="s">
        <v>134</v>
      </c>
      <c r="F102" s="59" t="s">
        <v>136</v>
      </c>
      <c r="G102" s="56">
        <v>0</v>
      </c>
      <c r="H102" s="42" t="s">
        <v>134</v>
      </c>
    </row>
    <row r="103" spans="1:8" x14ac:dyDescent="0.2">
      <c r="A103" s="53"/>
      <c r="B103" s="53"/>
      <c r="C103" s="57"/>
      <c r="D103" s="53"/>
      <c r="E103" s="53"/>
      <c r="F103" s="58"/>
      <c r="G103" s="58"/>
      <c r="H103" s="42" t="s">
        <v>134</v>
      </c>
    </row>
    <row r="104" spans="1:8" x14ac:dyDescent="0.2">
      <c r="A104" s="53"/>
      <c r="B104" s="53"/>
      <c r="C104" s="54" t="s">
        <v>149</v>
      </c>
      <c r="D104" s="53"/>
      <c r="E104" s="53"/>
      <c r="F104" s="58"/>
      <c r="G104" s="58"/>
      <c r="H104" s="42" t="s">
        <v>134</v>
      </c>
    </row>
    <row r="105" spans="1:8" x14ac:dyDescent="0.2">
      <c r="A105" s="53"/>
      <c r="B105" s="53"/>
      <c r="C105" s="54" t="s">
        <v>133</v>
      </c>
      <c r="D105" s="53"/>
      <c r="E105" s="53" t="s">
        <v>134</v>
      </c>
      <c r="F105" s="59" t="s">
        <v>136</v>
      </c>
      <c r="G105" s="56">
        <v>0</v>
      </c>
      <c r="H105" s="42" t="s">
        <v>134</v>
      </c>
    </row>
    <row r="106" spans="1:8" x14ac:dyDescent="0.2">
      <c r="A106" s="53"/>
      <c r="B106" s="53"/>
      <c r="C106" s="57"/>
      <c r="D106" s="53"/>
      <c r="E106" s="53"/>
      <c r="F106" s="58"/>
      <c r="G106" s="58"/>
      <c r="H106" s="42" t="s">
        <v>134</v>
      </c>
    </row>
    <row r="107" spans="1:8" x14ac:dyDescent="0.2">
      <c r="A107" s="53"/>
      <c r="B107" s="53"/>
      <c r="C107" s="54" t="s">
        <v>150</v>
      </c>
      <c r="D107" s="53"/>
      <c r="E107" s="53"/>
      <c r="F107" s="58"/>
      <c r="G107" s="58"/>
      <c r="H107" s="42" t="s">
        <v>134</v>
      </c>
    </row>
    <row r="108" spans="1:8" x14ac:dyDescent="0.2">
      <c r="A108" s="53"/>
      <c r="B108" s="53"/>
      <c r="C108" s="54" t="s">
        <v>133</v>
      </c>
      <c r="D108" s="53"/>
      <c r="E108" s="53" t="s">
        <v>134</v>
      </c>
      <c r="F108" s="59" t="s">
        <v>136</v>
      </c>
      <c r="G108" s="56">
        <v>0</v>
      </c>
      <c r="H108" s="42" t="s">
        <v>134</v>
      </c>
    </row>
    <row r="109" spans="1:8" x14ac:dyDescent="0.2">
      <c r="A109" s="53"/>
      <c r="B109" s="53"/>
      <c r="C109" s="57"/>
      <c r="D109" s="53"/>
      <c r="E109" s="53"/>
      <c r="F109" s="58"/>
      <c r="G109" s="58"/>
      <c r="H109" s="42" t="s">
        <v>134</v>
      </c>
    </row>
    <row r="110" spans="1:8" x14ac:dyDescent="0.2">
      <c r="A110" s="53"/>
      <c r="B110" s="53"/>
      <c r="C110" s="54" t="s">
        <v>151</v>
      </c>
      <c r="D110" s="53"/>
      <c r="E110" s="53"/>
      <c r="F110" s="58"/>
      <c r="G110" s="58"/>
      <c r="H110" s="42" t="s">
        <v>134</v>
      </c>
    </row>
    <row r="111" spans="1:8" x14ac:dyDescent="0.2">
      <c r="A111" s="48">
        <v>1</v>
      </c>
      <c r="B111" s="49"/>
      <c r="C111" s="49" t="s">
        <v>152</v>
      </c>
      <c r="D111" s="49"/>
      <c r="E111" s="60"/>
      <c r="F111" s="51">
        <v>1789.3179183939999</v>
      </c>
      <c r="G111" s="52">
        <v>2.2097809999999999E-2</v>
      </c>
      <c r="H111" s="42">
        <v>6.61</v>
      </c>
    </row>
    <row r="112" spans="1:8" x14ac:dyDescent="0.2">
      <c r="A112" s="53"/>
      <c r="B112" s="53"/>
      <c r="C112" s="54" t="s">
        <v>133</v>
      </c>
      <c r="D112" s="53"/>
      <c r="E112" s="53" t="s">
        <v>134</v>
      </c>
      <c r="F112" s="55">
        <v>1789.3179183939999</v>
      </c>
      <c r="G112" s="56">
        <v>2.2097809999999999E-2</v>
      </c>
      <c r="H112" s="42" t="s">
        <v>134</v>
      </c>
    </row>
    <row r="113" spans="1:8" x14ac:dyDescent="0.2">
      <c r="A113" s="53"/>
      <c r="B113" s="53"/>
      <c r="C113" s="57"/>
      <c r="D113" s="53"/>
      <c r="E113" s="53"/>
      <c r="F113" s="58"/>
      <c r="G113" s="58"/>
      <c r="H113" s="42" t="s">
        <v>134</v>
      </c>
    </row>
    <row r="114" spans="1:8" x14ac:dyDescent="0.2">
      <c r="A114" s="53"/>
      <c r="B114" s="53"/>
      <c r="C114" s="54" t="s">
        <v>153</v>
      </c>
      <c r="D114" s="53"/>
      <c r="E114" s="53"/>
      <c r="F114" s="55">
        <v>1789.3179183939999</v>
      </c>
      <c r="G114" s="56">
        <v>2.2097809999999999E-2</v>
      </c>
      <c r="H114" s="42" t="s">
        <v>134</v>
      </c>
    </row>
    <row r="115" spans="1:8" x14ac:dyDescent="0.2">
      <c r="A115" s="53"/>
      <c r="B115" s="53"/>
      <c r="C115" s="58"/>
      <c r="D115" s="53"/>
      <c r="E115" s="53"/>
      <c r="F115" s="53"/>
      <c r="G115" s="53"/>
      <c r="H115" s="42" t="s">
        <v>134</v>
      </c>
    </row>
    <row r="116" spans="1:8" x14ac:dyDescent="0.2">
      <c r="A116" s="53"/>
      <c r="B116" s="53"/>
      <c r="C116" s="54" t="s">
        <v>154</v>
      </c>
      <c r="D116" s="53"/>
      <c r="E116" s="53"/>
      <c r="F116" s="53"/>
      <c r="G116" s="53"/>
      <c r="H116" s="42" t="s">
        <v>134</v>
      </c>
    </row>
    <row r="117" spans="1:8" x14ac:dyDescent="0.2">
      <c r="A117" s="53"/>
      <c r="B117" s="53"/>
      <c r="C117" s="54" t="s">
        <v>155</v>
      </c>
      <c r="D117" s="53"/>
      <c r="E117" s="53"/>
      <c r="F117" s="53"/>
      <c r="G117" s="53"/>
      <c r="H117" s="42" t="s">
        <v>134</v>
      </c>
    </row>
    <row r="118" spans="1:8" x14ac:dyDescent="0.2">
      <c r="A118" s="48">
        <v>1</v>
      </c>
      <c r="B118" s="49" t="s">
        <v>156</v>
      </c>
      <c r="C118" s="49" t="s">
        <v>157</v>
      </c>
      <c r="D118" s="49"/>
      <c r="E118" s="100">
        <v>102777.702</v>
      </c>
      <c r="F118" s="51">
        <v>2501.742363804</v>
      </c>
      <c r="G118" s="52">
        <v>3.0896150000000001E-2</v>
      </c>
      <c r="H118" s="42" t="s">
        <v>134</v>
      </c>
    </row>
    <row r="119" spans="1:8" x14ac:dyDescent="0.2">
      <c r="A119" s="53"/>
      <c r="B119" s="53"/>
      <c r="C119" s="54" t="s">
        <v>133</v>
      </c>
      <c r="D119" s="53"/>
      <c r="E119" s="53" t="s">
        <v>134</v>
      </c>
      <c r="F119" s="55">
        <v>2501.742363804</v>
      </c>
      <c r="G119" s="56">
        <v>3.0896150000000001E-2</v>
      </c>
      <c r="H119" s="42" t="s">
        <v>134</v>
      </c>
    </row>
    <row r="120" spans="1:8" x14ac:dyDescent="0.2">
      <c r="A120" s="53"/>
      <c r="B120" s="53"/>
      <c r="C120" s="57"/>
      <c r="D120" s="53"/>
      <c r="E120" s="53"/>
      <c r="F120" s="58"/>
      <c r="G120" s="58"/>
      <c r="H120" s="42" t="s">
        <v>134</v>
      </c>
    </row>
    <row r="121" spans="1:8" x14ac:dyDescent="0.2">
      <c r="A121" s="53"/>
      <c r="B121" s="53"/>
      <c r="C121" s="54" t="s">
        <v>158</v>
      </c>
      <c r="D121" s="53"/>
      <c r="E121" s="53"/>
      <c r="F121" s="53"/>
      <c r="G121" s="53"/>
      <c r="H121" s="42" t="s">
        <v>134</v>
      </c>
    </row>
    <row r="122" spans="1:8" x14ac:dyDescent="0.2">
      <c r="A122" s="53"/>
      <c r="B122" s="53"/>
      <c r="C122" s="54" t="s">
        <v>159</v>
      </c>
      <c r="D122" s="53"/>
      <c r="E122" s="53"/>
      <c r="F122" s="53"/>
      <c r="G122" s="53"/>
      <c r="H122" s="42" t="s">
        <v>134</v>
      </c>
    </row>
    <row r="123" spans="1:8" x14ac:dyDescent="0.2">
      <c r="A123" s="53"/>
      <c r="B123" s="53"/>
      <c r="C123" s="54" t="s">
        <v>133</v>
      </c>
      <c r="D123" s="53"/>
      <c r="E123" s="53" t="s">
        <v>134</v>
      </c>
      <c r="F123" s="59" t="s">
        <v>136</v>
      </c>
      <c r="G123" s="56">
        <v>0</v>
      </c>
      <c r="H123" s="42" t="s">
        <v>134</v>
      </c>
    </row>
    <row r="124" spans="1:8" x14ac:dyDescent="0.2">
      <c r="A124" s="53"/>
      <c r="B124" s="53"/>
      <c r="C124" s="57"/>
      <c r="D124" s="53"/>
      <c r="E124" s="53"/>
      <c r="F124" s="58"/>
      <c r="G124" s="58"/>
      <c r="H124" s="42" t="s">
        <v>134</v>
      </c>
    </row>
    <row r="125" spans="1:8" x14ac:dyDescent="0.2">
      <c r="A125" s="53"/>
      <c r="B125" s="53"/>
      <c r="C125" s="54" t="s">
        <v>160</v>
      </c>
      <c r="D125" s="53"/>
      <c r="E125" s="53"/>
      <c r="F125" s="58"/>
      <c r="G125" s="58"/>
      <c r="H125" s="42" t="s">
        <v>134</v>
      </c>
    </row>
    <row r="126" spans="1:8" x14ac:dyDescent="0.2">
      <c r="A126" s="53"/>
      <c r="B126" s="53"/>
      <c r="C126" s="54" t="s">
        <v>133</v>
      </c>
      <c r="D126" s="53"/>
      <c r="E126" s="53" t="s">
        <v>134</v>
      </c>
      <c r="F126" s="59" t="s">
        <v>136</v>
      </c>
      <c r="G126" s="56">
        <v>0</v>
      </c>
      <c r="H126" s="42" t="s">
        <v>134</v>
      </c>
    </row>
    <row r="127" spans="1:8" x14ac:dyDescent="0.2">
      <c r="A127" s="53"/>
      <c r="B127" s="53"/>
      <c r="C127" s="57"/>
      <c r="D127" s="53"/>
      <c r="E127" s="53"/>
      <c r="F127" s="58"/>
      <c r="G127" s="58"/>
      <c r="H127" s="42" t="s">
        <v>134</v>
      </c>
    </row>
    <row r="128" spans="1:8" x14ac:dyDescent="0.2">
      <c r="A128" s="60"/>
      <c r="B128" s="49"/>
      <c r="C128" s="49" t="s">
        <v>161</v>
      </c>
      <c r="D128" s="49"/>
      <c r="E128" s="60"/>
      <c r="F128" s="51">
        <v>-148.58540948000001</v>
      </c>
      <c r="G128" s="52">
        <v>-1.83501E-3</v>
      </c>
      <c r="H128" s="42" t="s">
        <v>134</v>
      </c>
    </row>
    <row r="129" spans="1:17" x14ac:dyDescent="0.2">
      <c r="A129" s="57"/>
      <c r="B129" s="57"/>
      <c r="C129" s="54" t="s">
        <v>162</v>
      </c>
      <c r="D129" s="58"/>
      <c r="E129" s="58"/>
      <c r="F129" s="55">
        <f>F128+F119+F114+F83</f>
        <v>80972.620654318001</v>
      </c>
      <c r="G129" s="61">
        <f>G128+G119+G114+G83</f>
        <v>1.0000000101093429</v>
      </c>
      <c r="H129" s="42" t="s">
        <v>134</v>
      </c>
    </row>
    <row r="130" spans="1:17" ht="12.75" customHeight="1" x14ac:dyDescent="0.2">
      <c r="A130" s="62"/>
      <c r="B130" s="62"/>
      <c r="C130" s="63"/>
      <c r="D130" s="64"/>
      <c r="E130" s="64"/>
      <c r="F130" s="65"/>
      <c r="G130" s="66"/>
      <c r="H130" s="67"/>
    </row>
    <row r="131" spans="1:17" x14ac:dyDescent="0.2">
      <c r="A131" s="62"/>
      <c r="B131" s="68" t="s">
        <v>968</v>
      </c>
      <c r="C131" s="68"/>
      <c r="D131" s="68"/>
      <c r="E131" s="68"/>
      <c r="F131" s="68"/>
      <c r="G131" s="68"/>
      <c r="H131" s="68"/>
      <c r="J131" s="69"/>
    </row>
    <row r="132" spans="1:17" x14ac:dyDescent="0.2">
      <c r="A132" s="62"/>
      <c r="B132" s="68" t="s">
        <v>969</v>
      </c>
      <c r="C132" s="68"/>
      <c r="D132" s="68"/>
      <c r="E132" s="68"/>
      <c r="F132" s="68"/>
      <c r="G132" s="68"/>
      <c r="H132" s="68"/>
      <c r="J132" s="69"/>
    </row>
    <row r="133" spans="1:17" x14ac:dyDescent="0.2">
      <c r="A133" s="62"/>
      <c r="B133" s="68" t="s">
        <v>970</v>
      </c>
      <c r="C133" s="68"/>
      <c r="D133" s="68"/>
      <c r="E133" s="68"/>
      <c r="F133" s="68"/>
      <c r="G133" s="68"/>
      <c r="H133" s="68"/>
      <c r="J133" s="69"/>
    </row>
    <row r="134" spans="1:17" s="72" customFormat="1" ht="66.75" customHeight="1" x14ac:dyDescent="0.25">
      <c r="A134" s="70"/>
      <c r="B134" s="71" t="s">
        <v>971</v>
      </c>
      <c r="C134" s="71"/>
      <c r="D134" s="71"/>
      <c r="E134" s="71"/>
      <c r="F134" s="71"/>
      <c r="G134" s="71"/>
      <c r="H134" s="71"/>
      <c r="I134" s="36"/>
      <c r="J134" s="69"/>
      <c r="K134" s="36"/>
      <c r="L134" s="36"/>
      <c r="M134" s="36"/>
      <c r="N134" s="36"/>
      <c r="O134" s="36"/>
      <c r="P134" s="36"/>
      <c r="Q134" s="36"/>
    </row>
    <row r="135" spans="1:17" x14ac:dyDescent="0.2">
      <c r="A135" s="62"/>
      <c r="B135" s="68" t="s">
        <v>972</v>
      </c>
      <c r="C135" s="68"/>
      <c r="D135" s="68"/>
      <c r="E135" s="68"/>
      <c r="F135" s="68"/>
      <c r="G135" s="68"/>
      <c r="H135" s="68"/>
      <c r="J135" s="69"/>
    </row>
    <row r="136" spans="1:17" x14ac:dyDescent="0.2">
      <c r="A136" s="62"/>
      <c r="B136" s="62"/>
      <c r="C136" s="62"/>
      <c r="D136" s="64"/>
      <c r="E136" s="64"/>
      <c r="F136" s="64"/>
      <c r="G136" s="64"/>
    </row>
    <row r="137" spans="1:17" x14ac:dyDescent="0.2">
      <c r="A137" s="62"/>
      <c r="B137" s="73" t="s">
        <v>163</v>
      </c>
      <c r="C137" s="74"/>
      <c r="D137" s="75"/>
      <c r="E137" s="76"/>
      <c r="F137" s="64"/>
      <c r="G137" s="64"/>
    </row>
    <row r="138" spans="1:17" ht="27.75" customHeight="1" x14ac:dyDescent="0.2">
      <c r="A138" s="62"/>
      <c r="B138" s="77" t="s">
        <v>164</v>
      </c>
      <c r="C138" s="78"/>
      <c r="D138" s="41" t="s">
        <v>1010</v>
      </c>
      <c r="E138" s="76"/>
      <c r="F138" s="64"/>
      <c r="G138" s="64"/>
    </row>
    <row r="139" spans="1:17" ht="12.75" customHeight="1" x14ac:dyDescent="0.2">
      <c r="A139" s="62"/>
      <c r="B139" s="77" t="s">
        <v>973</v>
      </c>
      <c r="C139" s="78"/>
      <c r="D139" s="41" t="str">
        <f>"Rs. "&amp;TEXT(F75,"0.00")&amp;" lacs/ #"</f>
        <v>Rs. 0.00 lacs/ #</v>
      </c>
      <c r="E139" s="76"/>
      <c r="F139" s="64"/>
      <c r="G139" s="64"/>
    </row>
    <row r="140" spans="1:17" x14ac:dyDescent="0.2">
      <c r="A140" s="62"/>
      <c r="B140" s="77" t="s">
        <v>166</v>
      </c>
      <c r="C140" s="78"/>
      <c r="D140" s="79" t="s">
        <v>134</v>
      </c>
      <c r="E140" s="76"/>
      <c r="F140" s="64"/>
      <c r="G140" s="64"/>
    </row>
    <row r="141" spans="1:17" x14ac:dyDescent="0.2">
      <c r="A141" s="80"/>
      <c r="B141" s="81" t="s">
        <v>134</v>
      </c>
      <c r="C141" s="81" t="s">
        <v>974</v>
      </c>
      <c r="D141" s="81" t="s">
        <v>167</v>
      </c>
      <c r="E141" s="80"/>
      <c r="F141" s="80"/>
      <c r="G141" s="80"/>
      <c r="H141" s="80"/>
      <c r="J141" s="69"/>
    </row>
    <row r="142" spans="1:17" x14ac:dyDescent="0.2">
      <c r="A142" s="80"/>
      <c r="B142" s="82" t="s">
        <v>168</v>
      </c>
      <c r="C142" s="83">
        <v>46081</v>
      </c>
      <c r="D142" s="83">
        <v>46112</v>
      </c>
      <c r="E142" s="80"/>
      <c r="F142" s="80"/>
      <c r="G142" s="80"/>
      <c r="J142" s="69"/>
    </row>
    <row r="143" spans="1:17" x14ac:dyDescent="0.2">
      <c r="A143" s="84"/>
      <c r="B143" s="49" t="s">
        <v>169</v>
      </c>
      <c r="C143" s="85">
        <v>151.3245</v>
      </c>
      <c r="D143" s="85">
        <v>137.3586</v>
      </c>
      <c r="E143" s="84"/>
      <c r="F143" s="86"/>
      <c r="G143" s="87"/>
    </row>
    <row r="144" spans="1:17" ht="25.5" x14ac:dyDescent="0.2">
      <c r="A144" s="84"/>
      <c r="B144" s="49" t="s">
        <v>1095</v>
      </c>
      <c r="C144" s="85">
        <v>63.162300000000002</v>
      </c>
      <c r="D144" s="85">
        <v>57.332999999999998</v>
      </c>
      <c r="E144" s="84"/>
      <c r="F144" s="86"/>
      <c r="G144" s="87"/>
    </row>
    <row r="145" spans="1:19" x14ac:dyDescent="0.2">
      <c r="A145" s="84"/>
      <c r="B145" s="49" t="s">
        <v>170</v>
      </c>
      <c r="C145" s="85">
        <v>137.62540000000001</v>
      </c>
      <c r="D145" s="85">
        <v>124.7959</v>
      </c>
      <c r="E145" s="84"/>
      <c r="F145" s="86"/>
      <c r="G145" s="87"/>
    </row>
    <row r="146" spans="1:19" ht="25.5" x14ac:dyDescent="0.2">
      <c r="A146" s="84"/>
      <c r="B146" s="49" t="s">
        <v>1096</v>
      </c>
      <c r="C146" s="85">
        <v>37.421300000000002</v>
      </c>
      <c r="D146" s="85">
        <v>33.932899999999997</v>
      </c>
      <c r="E146" s="84"/>
      <c r="F146" s="86"/>
      <c r="G146" s="87"/>
    </row>
    <row r="147" spans="1:19" x14ac:dyDescent="0.2">
      <c r="A147" s="84"/>
      <c r="B147" s="84"/>
      <c r="C147" s="84"/>
      <c r="D147" s="84"/>
      <c r="E147" s="84"/>
      <c r="F147" s="84"/>
      <c r="G147" s="84"/>
    </row>
    <row r="148" spans="1:19" x14ac:dyDescent="0.2">
      <c r="A148" s="80"/>
      <c r="B148" s="77" t="s">
        <v>171</v>
      </c>
      <c r="C148" s="78"/>
      <c r="D148" s="41" t="s">
        <v>165</v>
      </c>
      <c r="E148" s="80"/>
      <c r="F148" s="80"/>
      <c r="G148" s="80"/>
    </row>
    <row r="149" spans="1:19" x14ac:dyDescent="0.2">
      <c r="A149" s="80"/>
      <c r="B149" s="88"/>
      <c r="C149" s="88"/>
      <c r="D149" s="88"/>
      <c r="E149" s="80"/>
      <c r="F149" s="80"/>
      <c r="G149" s="80"/>
    </row>
    <row r="150" spans="1:19" x14ac:dyDescent="0.2">
      <c r="A150" s="80"/>
      <c r="B150" s="77" t="s">
        <v>172</v>
      </c>
      <c r="C150" s="78"/>
      <c r="D150" s="41" t="s">
        <v>165</v>
      </c>
      <c r="E150" s="89"/>
      <c r="F150" s="80"/>
      <c r="G150" s="80"/>
    </row>
    <row r="151" spans="1:19" x14ac:dyDescent="0.2">
      <c r="A151" s="80"/>
      <c r="B151" s="77" t="s">
        <v>173</v>
      </c>
      <c r="C151" s="78"/>
      <c r="D151" s="41" t="s">
        <v>165</v>
      </c>
      <c r="E151" s="89"/>
      <c r="F151" s="80"/>
      <c r="G151" s="80"/>
    </row>
    <row r="152" spans="1:19" ht="17.100000000000001" customHeight="1" x14ac:dyDescent="0.2">
      <c r="A152" s="80"/>
      <c r="B152" s="77" t="s">
        <v>174</v>
      </c>
      <c r="C152" s="78"/>
      <c r="D152" s="41" t="s">
        <v>165</v>
      </c>
      <c r="E152" s="89"/>
      <c r="F152" s="80"/>
      <c r="G152" s="80"/>
    </row>
    <row r="153" spans="1:19" ht="17.100000000000001" customHeight="1" x14ac:dyDescent="0.2">
      <c r="A153" s="80"/>
      <c r="B153" s="77" t="s">
        <v>175</v>
      </c>
      <c r="C153" s="78"/>
      <c r="D153" s="90">
        <v>0.32373986956511985</v>
      </c>
      <c r="E153" s="80"/>
      <c r="F153" s="91"/>
      <c r="G153" s="92"/>
    </row>
    <row r="155" spans="1:19" s="169" customFormat="1" x14ac:dyDescent="0.2">
      <c r="B155" s="170" t="s">
        <v>1147</v>
      </c>
      <c r="C155" s="170"/>
      <c r="D155" s="170"/>
      <c r="E155" s="11"/>
      <c r="F155" s="12"/>
      <c r="I155" s="36"/>
      <c r="J155" s="36"/>
      <c r="K155" s="36"/>
      <c r="L155" s="36"/>
      <c r="M155" s="36"/>
      <c r="N155" s="36"/>
    </row>
    <row r="156" spans="1:19" s="169" customFormat="1" ht="63.75" x14ac:dyDescent="0.2">
      <c r="B156" s="171" t="s">
        <v>1097</v>
      </c>
      <c r="C156" s="172" t="s">
        <v>1098</v>
      </c>
      <c r="D156" s="172" t="s">
        <v>1099</v>
      </c>
      <c r="E156" s="172" t="s">
        <v>1100</v>
      </c>
      <c r="F156" s="172" t="s">
        <v>1101</v>
      </c>
      <c r="I156" s="36"/>
      <c r="J156" s="36"/>
      <c r="K156" s="36"/>
      <c r="L156" s="36"/>
      <c r="M156" s="36"/>
      <c r="N156" s="36"/>
    </row>
    <row r="157" spans="1:19" s="169" customFormat="1" x14ac:dyDescent="0.2">
      <c r="B157" s="173" t="s">
        <v>1102</v>
      </c>
      <c r="C157" s="174" t="s">
        <v>1103</v>
      </c>
      <c r="D157" s="14">
        <v>0</v>
      </c>
      <c r="E157" s="15">
        <v>0</v>
      </c>
      <c r="F157" s="175">
        <v>241.97234</v>
      </c>
      <c r="I157" s="36"/>
      <c r="J157" s="36"/>
      <c r="K157" s="36"/>
      <c r="L157" s="36"/>
      <c r="M157" s="36"/>
      <c r="N157" s="36"/>
    </row>
    <row r="158" spans="1:19" s="169" customFormat="1" ht="25.5" x14ac:dyDescent="0.2">
      <c r="B158" s="173" t="s">
        <v>1104</v>
      </c>
      <c r="C158" s="174" t="s">
        <v>1103</v>
      </c>
      <c r="D158" s="14">
        <v>0</v>
      </c>
      <c r="E158" s="15">
        <v>0</v>
      </c>
      <c r="F158" s="175">
        <v>23.186299999999999</v>
      </c>
      <c r="I158" s="36"/>
      <c r="J158" s="36"/>
      <c r="K158" s="36"/>
      <c r="L158" s="36"/>
      <c r="M158" s="36"/>
      <c r="N158" s="36"/>
      <c r="O158" s="36"/>
      <c r="P158" s="36"/>
      <c r="Q158" s="36"/>
      <c r="R158" s="36"/>
      <c r="S158" s="36"/>
    </row>
    <row r="160" spans="1:19" x14ac:dyDescent="0.2">
      <c r="B160" s="93" t="s">
        <v>976</v>
      </c>
      <c r="C160" s="93"/>
    </row>
    <row r="162" spans="2:10" ht="153.75" customHeight="1" x14ac:dyDescent="0.2"/>
    <row r="165" spans="2:10" x14ac:dyDescent="0.2">
      <c r="B165" s="94" t="s">
        <v>977</v>
      </c>
      <c r="C165" s="95"/>
      <c r="D165" s="94" t="s">
        <v>985</v>
      </c>
    </row>
    <row r="166" spans="2:10" x14ac:dyDescent="0.2">
      <c r="B166" s="94" t="s">
        <v>1105</v>
      </c>
      <c r="D166" s="94" t="s">
        <v>1106</v>
      </c>
    </row>
    <row r="167" spans="2:10" ht="165" customHeight="1" x14ac:dyDescent="0.2"/>
    <row r="169" spans="2:10" x14ac:dyDescent="0.2">
      <c r="J169" s="39"/>
    </row>
    <row r="170" spans="2:10" ht="12.75" customHeight="1" x14ac:dyDescent="0.2"/>
    <row r="171" spans="2:10" ht="12.75" customHeight="1" x14ac:dyDescent="0.2"/>
    <row r="172" spans="2:10" ht="12.75" customHeight="1" x14ac:dyDescent="0.2"/>
    <row r="173" spans="2:10" ht="12.75" customHeight="1" x14ac:dyDescent="0.2"/>
    <row r="174" spans="2:10" ht="12.75" customHeight="1" x14ac:dyDescent="0.2"/>
    <row r="175" spans="2:10" ht="12.75" customHeight="1" x14ac:dyDescent="0.2"/>
    <row r="176" spans="2:10" ht="12.75" customHeight="1" x14ac:dyDescent="0.2"/>
    <row r="177" s="36" customFormat="1" ht="12.75" customHeight="1" x14ac:dyDescent="0.2"/>
    <row r="178" s="36" customFormat="1" ht="12.75" customHeight="1" x14ac:dyDescent="0.2"/>
  </sheetData>
  <mergeCells count="18">
    <mergeCell ref="B152:C152"/>
    <mergeCell ref="B153:C153"/>
    <mergeCell ref="B150:C150"/>
    <mergeCell ref="B151:C151"/>
    <mergeCell ref="B160:C160"/>
    <mergeCell ref="A1:H1"/>
    <mergeCell ref="A2:H2"/>
    <mergeCell ref="A3:H3"/>
    <mergeCell ref="B131:H131"/>
    <mergeCell ref="B132:H132"/>
    <mergeCell ref="B139:C139"/>
    <mergeCell ref="B140:C140"/>
    <mergeCell ref="B148:C148"/>
    <mergeCell ref="B133:H133"/>
    <mergeCell ref="B134:H134"/>
    <mergeCell ref="B135:H135"/>
    <mergeCell ref="B137:D137"/>
    <mergeCell ref="B138:C138"/>
  </mergeCells>
  <hyperlinks>
    <hyperlink ref="I1" location="Index!B2" display="Index" xr:uid="{BB77A38C-605E-4BE8-90AC-1818CFF7D75B}"/>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FB69E-45D9-40D4-8485-7F852F2D9A6C}">
  <sheetPr>
    <outlinePr summaryBelow="0" summaryRight="0"/>
  </sheetPr>
  <dimension ref="A1:Q282"/>
  <sheetViews>
    <sheetView showGridLines="0" workbookViewId="0">
      <selection sqref="A1:H1"/>
    </sheetView>
  </sheetViews>
  <sheetFormatPr defaultRowHeight="12.75" x14ac:dyDescent="0.2"/>
  <cols>
    <col min="1" max="1" width="5.85546875" style="36" bestFit="1" customWidth="1"/>
    <col min="2" max="2" width="22" style="36" customWidth="1"/>
    <col min="3" max="3" width="46.7109375" style="36" customWidth="1"/>
    <col min="4" max="4" width="20.5703125" style="36" customWidth="1"/>
    <col min="5" max="5" width="8.7109375" style="36" bestFit="1" customWidth="1"/>
    <col min="6" max="6" width="10.140625" style="36" bestFit="1" customWidth="1"/>
    <col min="7" max="7" width="14" style="36" bestFit="1" customWidth="1"/>
    <col min="8" max="8" width="10.140625" style="36" bestFit="1" customWidth="1"/>
    <col min="9" max="9" width="5.7109375" style="36" bestFit="1" customWidth="1"/>
    <col min="10" max="16384" width="9.140625" style="36"/>
  </cols>
  <sheetData>
    <row r="1" spans="1:9" ht="15" x14ac:dyDescent="0.2">
      <c r="A1" s="35" t="s">
        <v>0</v>
      </c>
      <c r="B1" s="35"/>
      <c r="C1" s="35"/>
      <c r="D1" s="35"/>
      <c r="E1" s="35"/>
      <c r="F1" s="35"/>
      <c r="G1" s="35"/>
      <c r="H1" s="35"/>
      <c r="I1" s="7" t="s">
        <v>966</v>
      </c>
    </row>
    <row r="2" spans="1:9" ht="15" x14ac:dyDescent="0.2">
      <c r="A2" s="35" t="s">
        <v>712</v>
      </c>
      <c r="B2" s="35"/>
      <c r="C2" s="35"/>
      <c r="D2" s="35"/>
      <c r="E2" s="35"/>
      <c r="F2" s="35"/>
      <c r="G2" s="35"/>
      <c r="H2" s="35"/>
    </row>
    <row r="3" spans="1:9" ht="15" x14ac:dyDescent="0.2">
      <c r="A3" s="35" t="s">
        <v>979</v>
      </c>
      <c r="B3" s="35"/>
      <c r="C3" s="35"/>
      <c r="D3" s="35"/>
      <c r="E3" s="35"/>
      <c r="F3" s="35"/>
      <c r="G3" s="35"/>
      <c r="H3" s="35"/>
    </row>
    <row r="4" spans="1:9" s="39" customFormat="1" ht="30" x14ac:dyDescent="0.2">
      <c r="A4" s="37" t="s">
        <v>3</v>
      </c>
      <c r="B4" s="37" t="s">
        <v>4</v>
      </c>
      <c r="C4" s="37" t="s">
        <v>5</v>
      </c>
      <c r="D4" s="37" t="s">
        <v>6</v>
      </c>
      <c r="E4" s="37" t="s">
        <v>7</v>
      </c>
      <c r="F4" s="37" t="s">
        <v>8</v>
      </c>
      <c r="G4" s="37" t="s">
        <v>9</v>
      </c>
      <c r="H4" s="38" t="s">
        <v>965</v>
      </c>
    </row>
    <row r="5" spans="1:9" x14ac:dyDescent="0.2">
      <c r="A5" s="40"/>
      <c r="B5" s="40"/>
      <c r="C5" s="41" t="s">
        <v>10</v>
      </c>
      <c r="D5" s="40"/>
      <c r="E5" s="40"/>
      <c r="F5" s="40"/>
      <c r="G5" s="40"/>
      <c r="H5" s="42" t="s">
        <v>134</v>
      </c>
    </row>
    <row r="6" spans="1:9" x14ac:dyDescent="0.2">
      <c r="A6" s="43"/>
      <c r="B6" s="44"/>
      <c r="C6" s="44" t="s">
        <v>11</v>
      </c>
      <c r="D6" s="44"/>
      <c r="E6" s="45"/>
      <c r="F6" s="46"/>
      <c r="G6" s="47"/>
      <c r="H6" s="42" t="s">
        <v>134</v>
      </c>
    </row>
    <row r="7" spans="1:9" x14ac:dyDescent="0.2">
      <c r="A7" s="48">
        <v>1</v>
      </c>
      <c r="B7" s="49" t="s">
        <v>12</v>
      </c>
      <c r="C7" s="49" t="s">
        <v>13</v>
      </c>
      <c r="D7" s="49" t="s">
        <v>14</v>
      </c>
      <c r="E7" s="50">
        <v>568985</v>
      </c>
      <c r="F7" s="51">
        <v>10141.58864</v>
      </c>
      <c r="G7" s="52">
        <v>9.4722799999999996E-2</v>
      </c>
      <c r="H7" s="42" t="s">
        <v>134</v>
      </c>
    </row>
    <row r="8" spans="1:9" x14ac:dyDescent="0.2">
      <c r="A8" s="48">
        <v>2</v>
      </c>
      <c r="B8" s="49" t="s">
        <v>18</v>
      </c>
      <c r="C8" s="49" t="s">
        <v>19</v>
      </c>
      <c r="D8" s="49" t="s">
        <v>20</v>
      </c>
      <c r="E8" s="50">
        <v>692731</v>
      </c>
      <c r="F8" s="51">
        <v>9309.6119089999993</v>
      </c>
      <c r="G8" s="52">
        <v>8.6952109999999999E-2</v>
      </c>
      <c r="H8" s="42" t="s">
        <v>134</v>
      </c>
    </row>
    <row r="9" spans="1:9" x14ac:dyDescent="0.2">
      <c r="A9" s="48">
        <v>3</v>
      </c>
      <c r="B9" s="49" t="s">
        <v>320</v>
      </c>
      <c r="C9" s="49" t="s">
        <v>321</v>
      </c>
      <c r="D9" s="49" t="s">
        <v>34</v>
      </c>
      <c r="E9" s="50">
        <v>1098947</v>
      </c>
      <c r="F9" s="51">
        <v>8039.3467785000003</v>
      </c>
      <c r="G9" s="52">
        <v>7.5087790000000001E-2</v>
      </c>
      <c r="H9" s="42" t="s">
        <v>134</v>
      </c>
    </row>
    <row r="10" spans="1:9" x14ac:dyDescent="0.2">
      <c r="A10" s="48">
        <v>4</v>
      </c>
      <c r="B10" s="49" t="s">
        <v>38</v>
      </c>
      <c r="C10" s="49" t="s">
        <v>39</v>
      </c>
      <c r="D10" s="49" t="s">
        <v>34</v>
      </c>
      <c r="E10" s="50">
        <v>631209</v>
      </c>
      <c r="F10" s="51">
        <v>7611.749331</v>
      </c>
      <c r="G10" s="52">
        <v>7.1094009999999999E-2</v>
      </c>
      <c r="H10" s="42" t="s">
        <v>134</v>
      </c>
    </row>
    <row r="11" spans="1:9" x14ac:dyDescent="0.2">
      <c r="A11" s="48">
        <v>5</v>
      </c>
      <c r="B11" s="49" t="s">
        <v>331</v>
      </c>
      <c r="C11" s="49" t="s">
        <v>332</v>
      </c>
      <c r="D11" s="49" t="s">
        <v>34</v>
      </c>
      <c r="E11" s="50">
        <v>374375</v>
      </c>
      <c r="F11" s="51">
        <v>4347.6168749999997</v>
      </c>
      <c r="G11" s="52">
        <v>4.0606900000000001E-2</v>
      </c>
      <c r="H11" s="42" t="s">
        <v>134</v>
      </c>
    </row>
    <row r="12" spans="1:9" x14ac:dyDescent="0.2">
      <c r="A12" s="48">
        <v>6</v>
      </c>
      <c r="B12" s="49" t="s">
        <v>15</v>
      </c>
      <c r="C12" s="49" t="s">
        <v>16</v>
      </c>
      <c r="D12" s="49" t="s">
        <v>17</v>
      </c>
      <c r="E12" s="50">
        <v>85529</v>
      </c>
      <c r="F12" s="51">
        <v>2997.0216890000002</v>
      </c>
      <c r="G12" s="52">
        <v>2.799229E-2</v>
      </c>
      <c r="H12" s="42" t="s">
        <v>134</v>
      </c>
    </row>
    <row r="13" spans="1:9" x14ac:dyDescent="0.2">
      <c r="A13" s="48">
        <v>7</v>
      </c>
      <c r="B13" s="49" t="s">
        <v>339</v>
      </c>
      <c r="C13" s="49" t="s">
        <v>340</v>
      </c>
      <c r="D13" s="49" t="s">
        <v>227</v>
      </c>
      <c r="E13" s="50">
        <v>93030</v>
      </c>
      <c r="F13" s="51">
        <v>2748.7574100000002</v>
      </c>
      <c r="G13" s="52">
        <v>2.567349E-2</v>
      </c>
      <c r="H13" s="42" t="s">
        <v>134</v>
      </c>
    </row>
    <row r="14" spans="1:9" x14ac:dyDescent="0.2">
      <c r="A14" s="48">
        <v>8</v>
      </c>
      <c r="B14" s="49" t="s">
        <v>335</v>
      </c>
      <c r="C14" s="49" t="s">
        <v>336</v>
      </c>
      <c r="D14" s="49" t="s">
        <v>34</v>
      </c>
      <c r="E14" s="50">
        <v>699582</v>
      </c>
      <c r="F14" s="51">
        <v>2472.3227879999999</v>
      </c>
      <c r="G14" s="52">
        <v>2.309158E-2</v>
      </c>
      <c r="H14" s="42" t="s">
        <v>134</v>
      </c>
    </row>
    <row r="15" spans="1:9" x14ac:dyDescent="0.2">
      <c r="A15" s="48">
        <v>9</v>
      </c>
      <c r="B15" s="49" t="s">
        <v>476</v>
      </c>
      <c r="C15" s="49" t="s">
        <v>477</v>
      </c>
      <c r="D15" s="49" t="s">
        <v>179</v>
      </c>
      <c r="E15" s="50">
        <v>279393</v>
      </c>
      <c r="F15" s="51">
        <v>2239.4745914999999</v>
      </c>
      <c r="G15" s="52">
        <v>2.0916770000000001E-2</v>
      </c>
      <c r="H15" s="42" t="s">
        <v>134</v>
      </c>
    </row>
    <row r="16" spans="1:9" x14ac:dyDescent="0.2">
      <c r="A16" s="48">
        <v>10</v>
      </c>
      <c r="B16" s="49" t="s">
        <v>648</v>
      </c>
      <c r="C16" s="49" t="s">
        <v>649</v>
      </c>
      <c r="D16" s="49" t="s">
        <v>330</v>
      </c>
      <c r="E16" s="50">
        <v>149800</v>
      </c>
      <c r="F16" s="51">
        <v>1324.9060999999999</v>
      </c>
      <c r="G16" s="52">
        <v>1.2374670000000001E-2</v>
      </c>
      <c r="H16" s="42" t="s">
        <v>134</v>
      </c>
    </row>
    <row r="17" spans="1:8" x14ac:dyDescent="0.2">
      <c r="A17" s="48">
        <v>11</v>
      </c>
      <c r="B17" s="49" t="s">
        <v>324</v>
      </c>
      <c r="C17" s="49" t="s">
        <v>325</v>
      </c>
      <c r="D17" s="49" t="s">
        <v>211</v>
      </c>
      <c r="E17" s="50">
        <v>101310</v>
      </c>
      <c r="F17" s="51">
        <v>1266.9828600000001</v>
      </c>
      <c r="G17" s="52">
        <v>1.1833669999999999E-2</v>
      </c>
      <c r="H17" s="42" t="s">
        <v>134</v>
      </c>
    </row>
    <row r="18" spans="1:8" x14ac:dyDescent="0.2">
      <c r="A18" s="48">
        <v>12</v>
      </c>
      <c r="B18" s="49" t="s">
        <v>478</v>
      </c>
      <c r="C18" s="49" t="s">
        <v>479</v>
      </c>
      <c r="D18" s="49" t="s">
        <v>211</v>
      </c>
      <c r="E18" s="50">
        <v>83373</v>
      </c>
      <c r="F18" s="51">
        <v>1118.532168</v>
      </c>
      <c r="G18" s="52">
        <v>1.0447130000000001E-2</v>
      </c>
      <c r="H18" s="42" t="s">
        <v>134</v>
      </c>
    </row>
    <row r="19" spans="1:8" x14ac:dyDescent="0.2">
      <c r="A19" s="48">
        <v>13</v>
      </c>
      <c r="B19" s="49" t="s">
        <v>27</v>
      </c>
      <c r="C19" s="49" t="s">
        <v>28</v>
      </c>
      <c r="D19" s="49" t="s">
        <v>29</v>
      </c>
      <c r="E19" s="50">
        <v>255291</v>
      </c>
      <c r="F19" s="51">
        <v>1022.8233915</v>
      </c>
      <c r="G19" s="52">
        <v>9.5532099999999995E-3</v>
      </c>
      <c r="H19" s="42" t="s">
        <v>134</v>
      </c>
    </row>
    <row r="20" spans="1:8" x14ac:dyDescent="0.2">
      <c r="A20" s="48">
        <v>14</v>
      </c>
      <c r="B20" s="49" t="s">
        <v>32</v>
      </c>
      <c r="C20" s="49" t="s">
        <v>33</v>
      </c>
      <c r="D20" s="49" t="s">
        <v>34</v>
      </c>
      <c r="E20" s="50">
        <v>104225</v>
      </c>
      <c r="F20" s="51">
        <v>1020.7796499999999</v>
      </c>
      <c r="G20" s="52">
        <v>9.5341200000000001E-3</v>
      </c>
      <c r="H20" s="42" t="s">
        <v>134</v>
      </c>
    </row>
    <row r="21" spans="1:8" x14ac:dyDescent="0.2">
      <c r="A21" s="48">
        <v>15</v>
      </c>
      <c r="B21" s="49" t="s">
        <v>337</v>
      </c>
      <c r="C21" s="49" t="s">
        <v>338</v>
      </c>
      <c r="D21" s="49" t="s">
        <v>34</v>
      </c>
      <c r="E21" s="50">
        <v>406575</v>
      </c>
      <c r="F21" s="51">
        <v>1006.6797</v>
      </c>
      <c r="G21" s="52">
        <v>9.4024199999999999E-3</v>
      </c>
      <c r="H21" s="42" t="s">
        <v>134</v>
      </c>
    </row>
    <row r="22" spans="1:8" x14ac:dyDescent="0.2">
      <c r="A22" s="48">
        <v>16</v>
      </c>
      <c r="B22" s="49" t="s">
        <v>713</v>
      </c>
      <c r="C22" s="49" t="s">
        <v>714</v>
      </c>
      <c r="D22" s="49" t="s">
        <v>121</v>
      </c>
      <c r="E22" s="50">
        <v>89100</v>
      </c>
      <c r="F22" s="51">
        <v>1000.1475</v>
      </c>
      <c r="G22" s="52">
        <v>9.3414099999999996E-3</v>
      </c>
      <c r="H22" s="42" t="s">
        <v>134</v>
      </c>
    </row>
    <row r="23" spans="1:8" x14ac:dyDescent="0.2">
      <c r="A23" s="48">
        <v>17</v>
      </c>
      <c r="B23" s="49" t="s">
        <v>482</v>
      </c>
      <c r="C23" s="49" t="s">
        <v>483</v>
      </c>
      <c r="D23" s="49" t="s">
        <v>484</v>
      </c>
      <c r="E23" s="50">
        <v>45415</v>
      </c>
      <c r="F23" s="51">
        <v>933.36908000000005</v>
      </c>
      <c r="G23" s="52">
        <v>8.7177000000000001E-3</v>
      </c>
      <c r="H23" s="42" t="s">
        <v>134</v>
      </c>
    </row>
    <row r="24" spans="1:8" x14ac:dyDescent="0.2">
      <c r="A24" s="48">
        <v>18</v>
      </c>
      <c r="B24" s="49" t="s">
        <v>480</v>
      </c>
      <c r="C24" s="49" t="s">
        <v>481</v>
      </c>
      <c r="D24" s="49" t="s">
        <v>179</v>
      </c>
      <c r="E24" s="50">
        <v>67505</v>
      </c>
      <c r="F24" s="51">
        <v>914.49023499999998</v>
      </c>
      <c r="G24" s="52">
        <v>8.5413699999999995E-3</v>
      </c>
      <c r="H24" s="42" t="s">
        <v>134</v>
      </c>
    </row>
    <row r="25" spans="1:8" ht="25.5" x14ac:dyDescent="0.2">
      <c r="A25" s="48">
        <v>19</v>
      </c>
      <c r="B25" s="49" t="s">
        <v>204</v>
      </c>
      <c r="C25" s="49" t="s">
        <v>205</v>
      </c>
      <c r="D25" s="49" t="s">
        <v>206</v>
      </c>
      <c r="E25" s="50">
        <v>62505</v>
      </c>
      <c r="F25" s="51">
        <v>892.44638999999995</v>
      </c>
      <c r="G25" s="52">
        <v>8.3354799999999993E-3</v>
      </c>
      <c r="H25" s="42" t="s">
        <v>134</v>
      </c>
    </row>
    <row r="26" spans="1:8" ht="25.5" x14ac:dyDescent="0.2">
      <c r="A26" s="48">
        <v>20</v>
      </c>
      <c r="B26" s="49" t="s">
        <v>180</v>
      </c>
      <c r="C26" s="49" t="s">
        <v>181</v>
      </c>
      <c r="D26" s="49" t="s">
        <v>182</v>
      </c>
      <c r="E26" s="50">
        <v>45900</v>
      </c>
      <c r="F26" s="51">
        <v>876.59820000000002</v>
      </c>
      <c r="G26" s="52">
        <v>8.1874600000000006E-3</v>
      </c>
      <c r="H26" s="42" t="s">
        <v>134</v>
      </c>
    </row>
    <row r="27" spans="1:8" x14ac:dyDescent="0.2">
      <c r="A27" s="48">
        <v>21</v>
      </c>
      <c r="B27" s="49" t="s">
        <v>55</v>
      </c>
      <c r="C27" s="49" t="s">
        <v>56</v>
      </c>
      <c r="D27" s="49" t="s">
        <v>54</v>
      </c>
      <c r="E27" s="50">
        <v>19352</v>
      </c>
      <c r="F27" s="51">
        <v>870.85935199999994</v>
      </c>
      <c r="G27" s="52">
        <v>8.1338599999999997E-3</v>
      </c>
      <c r="H27" s="42" t="s">
        <v>134</v>
      </c>
    </row>
    <row r="28" spans="1:8" x14ac:dyDescent="0.2">
      <c r="A28" s="48">
        <v>22</v>
      </c>
      <c r="B28" s="49" t="s">
        <v>44</v>
      </c>
      <c r="C28" s="49" t="s">
        <v>45</v>
      </c>
      <c r="D28" s="49" t="s">
        <v>23</v>
      </c>
      <c r="E28" s="50">
        <v>208310</v>
      </c>
      <c r="F28" s="51">
        <v>788.97412499999996</v>
      </c>
      <c r="G28" s="52">
        <v>7.3690500000000003E-3</v>
      </c>
      <c r="H28" s="42" t="s">
        <v>134</v>
      </c>
    </row>
    <row r="29" spans="1:8" x14ac:dyDescent="0.2">
      <c r="A29" s="48">
        <v>23</v>
      </c>
      <c r="B29" s="49" t="s">
        <v>225</v>
      </c>
      <c r="C29" s="49" t="s">
        <v>226</v>
      </c>
      <c r="D29" s="49" t="s">
        <v>227</v>
      </c>
      <c r="E29" s="50">
        <v>22300</v>
      </c>
      <c r="F29" s="51">
        <v>750.12739999999997</v>
      </c>
      <c r="G29" s="52">
        <v>7.0062199999999996E-3</v>
      </c>
      <c r="H29" s="42" t="s">
        <v>134</v>
      </c>
    </row>
    <row r="30" spans="1:8" x14ac:dyDescent="0.2">
      <c r="A30" s="48">
        <v>24</v>
      </c>
      <c r="B30" s="49" t="s">
        <v>119</v>
      </c>
      <c r="C30" s="49" t="s">
        <v>120</v>
      </c>
      <c r="D30" s="49" t="s">
        <v>121</v>
      </c>
      <c r="E30" s="50">
        <v>388800</v>
      </c>
      <c r="F30" s="51">
        <v>745.95168000000001</v>
      </c>
      <c r="G30" s="52">
        <v>6.9672199999999997E-3</v>
      </c>
      <c r="H30" s="42" t="s">
        <v>134</v>
      </c>
    </row>
    <row r="31" spans="1:8" x14ac:dyDescent="0.2">
      <c r="A31" s="48">
        <v>25</v>
      </c>
      <c r="B31" s="49" t="s">
        <v>294</v>
      </c>
      <c r="C31" s="49" t="s">
        <v>295</v>
      </c>
      <c r="D31" s="49" t="s">
        <v>211</v>
      </c>
      <c r="E31" s="50">
        <v>94023</v>
      </c>
      <c r="F31" s="51">
        <v>714.05767349999996</v>
      </c>
      <c r="G31" s="52">
        <v>6.6693200000000003E-3</v>
      </c>
      <c r="H31" s="42" t="s">
        <v>134</v>
      </c>
    </row>
    <row r="32" spans="1:8" x14ac:dyDescent="0.2">
      <c r="A32" s="48">
        <v>26</v>
      </c>
      <c r="B32" s="49" t="s">
        <v>209</v>
      </c>
      <c r="C32" s="49" t="s">
        <v>210</v>
      </c>
      <c r="D32" s="49" t="s">
        <v>211</v>
      </c>
      <c r="E32" s="50">
        <v>61645</v>
      </c>
      <c r="F32" s="51">
        <v>687.15681500000005</v>
      </c>
      <c r="G32" s="52">
        <v>6.4180699999999997E-3</v>
      </c>
      <c r="H32" s="42" t="s">
        <v>134</v>
      </c>
    </row>
    <row r="33" spans="1:8" ht="25.5" x14ac:dyDescent="0.2">
      <c r="A33" s="48">
        <v>27</v>
      </c>
      <c r="B33" s="49" t="s">
        <v>715</v>
      </c>
      <c r="C33" s="49" t="s">
        <v>716</v>
      </c>
      <c r="D33" s="49" t="s">
        <v>195</v>
      </c>
      <c r="E33" s="50">
        <v>52250</v>
      </c>
      <c r="F33" s="51">
        <v>681.54899999999998</v>
      </c>
      <c r="G33" s="52">
        <v>6.3656900000000002E-3</v>
      </c>
      <c r="H33" s="42" t="s">
        <v>134</v>
      </c>
    </row>
    <row r="34" spans="1:8" x14ac:dyDescent="0.2">
      <c r="A34" s="48">
        <v>28</v>
      </c>
      <c r="B34" s="49" t="s">
        <v>218</v>
      </c>
      <c r="C34" s="49" t="s">
        <v>219</v>
      </c>
      <c r="D34" s="49" t="s">
        <v>220</v>
      </c>
      <c r="E34" s="50">
        <v>155385</v>
      </c>
      <c r="F34" s="51">
        <v>674.52628500000003</v>
      </c>
      <c r="G34" s="52">
        <v>6.3001000000000003E-3</v>
      </c>
      <c r="H34" s="42" t="s">
        <v>134</v>
      </c>
    </row>
    <row r="35" spans="1:8" x14ac:dyDescent="0.2">
      <c r="A35" s="48">
        <v>29</v>
      </c>
      <c r="B35" s="49" t="s">
        <v>59</v>
      </c>
      <c r="C35" s="49" t="s">
        <v>60</v>
      </c>
      <c r="D35" s="49" t="s">
        <v>61</v>
      </c>
      <c r="E35" s="50">
        <v>10107</v>
      </c>
      <c r="F35" s="51">
        <v>661.90742999999998</v>
      </c>
      <c r="G35" s="52">
        <v>6.1822400000000003E-3</v>
      </c>
      <c r="H35" s="42" t="s">
        <v>134</v>
      </c>
    </row>
    <row r="36" spans="1:8" x14ac:dyDescent="0.2">
      <c r="A36" s="48">
        <v>30</v>
      </c>
      <c r="B36" s="49" t="s">
        <v>21</v>
      </c>
      <c r="C36" s="49" t="s">
        <v>22</v>
      </c>
      <c r="D36" s="49" t="s">
        <v>23</v>
      </c>
      <c r="E36" s="50">
        <v>178500</v>
      </c>
      <c r="F36" s="51">
        <v>661.61024999999995</v>
      </c>
      <c r="G36" s="52">
        <v>6.1794600000000003E-3</v>
      </c>
      <c r="H36" s="42" t="s">
        <v>134</v>
      </c>
    </row>
    <row r="37" spans="1:8" ht="25.5" x14ac:dyDescent="0.2">
      <c r="A37" s="48">
        <v>31</v>
      </c>
      <c r="B37" s="49" t="s">
        <v>24</v>
      </c>
      <c r="C37" s="49" t="s">
        <v>25</v>
      </c>
      <c r="D37" s="49" t="s">
        <v>26</v>
      </c>
      <c r="E37" s="50">
        <v>6036</v>
      </c>
      <c r="F37" s="51">
        <v>648.56820000000005</v>
      </c>
      <c r="G37" s="52">
        <v>6.0576500000000004E-3</v>
      </c>
      <c r="H37" s="42" t="s">
        <v>134</v>
      </c>
    </row>
    <row r="38" spans="1:8" ht="25.5" x14ac:dyDescent="0.2">
      <c r="A38" s="48">
        <v>32</v>
      </c>
      <c r="B38" s="49" t="s">
        <v>485</v>
      </c>
      <c r="C38" s="49" t="s">
        <v>486</v>
      </c>
      <c r="D38" s="49" t="s">
        <v>192</v>
      </c>
      <c r="E38" s="50">
        <v>60710</v>
      </c>
      <c r="F38" s="51">
        <v>616.08507999999995</v>
      </c>
      <c r="G38" s="52">
        <v>5.7542599999999998E-3</v>
      </c>
      <c r="H38" s="42" t="s">
        <v>134</v>
      </c>
    </row>
    <row r="39" spans="1:8" x14ac:dyDescent="0.2">
      <c r="A39" s="48">
        <v>33</v>
      </c>
      <c r="B39" s="49" t="s">
        <v>88</v>
      </c>
      <c r="C39" s="49" t="s">
        <v>89</v>
      </c>
      <c r="D39" s="49" t="s">
        <v>85</v>
      </c>
      <c r="E39" s="50">
        <v>15207</v>
      </c>
      <c r="F39" s="51">
        <v>599.68804499999999</v>
      </c>
      <c r="G39" s="52">
        <v>5.6011100000000003E-3</v>
      </c>
      <c r="H39" s="42" t="s">
        <v>134</v>
      </c>
    </row>
    <row r="40" spans="1:8" x14ac:dyDescent="0.2">
      <c r="A40" s="48">
        <v>34</v>
      </c>
      <c r="B40" s="49" t="s">
        <v>487</v>
      </c>
      <c r="C40" s="49" t="s">
        <v>488</v>
      </c>
      <c r="D40" s="49" t="s">
        <v>51</v>
      </c>
      <c r="E40" s="50">
        <v>78571</v>
      </c>
      <c r="F40" s="51">
        <v>528.35068950000004</v>
      </c>
      <c r="G40" s="52">
        <v>4.9348100000000004E-3</v>
      </c>
      <c r="H40" s="42" t="s">
        <v>134</v>
      </c>
    </row>
    <row r="41" spans="1:8" ht="25.5" x14ac:dyDescent="0.2">
      <c r="A41" s="48">
        <v>35</v>
      </c>
      <c r="B41" s="49" t="s">
        <v>266</v>
      </c>
      <c r="C41" s="49" t="s">
        <v>267</v>
      </c>
      <c r="D41" s="49" t="s">
        <v>195</v>
      </c>
      <c r="E41" s="50">
        <v>25705</v>
      </c>
      <c r="F41" s="51">
        <v>515.59088999999994</v>
      </c>
      <c r="G41" s="52">
        <v>4.8156400000000004E-3</v>
      </c>
      <c r="H41" s="42" t="s">
        <v>134</v>
      </c>
    </row>
    <row r="42" spans="1:8" ht="25.5" x14ac:dyDescent="0.2">
      <c r="A42" s="48">
        <v>36</v>
      </c>
      <c r="B42" s="49" t="s">
        <v>73</v>
      </c>
      <c r="C42" s="49" t="s">
        <v>74</v>
      </c>
      <c r="D42" s="49" t="s">
        <v>26</v>
      </c>
      <c r="E42" s="50">
        <v>9600</v>
      </c>
      <c r="F42" s="51">
        <v>487.68</v>
      </c>
      <c r="G42" s="52">
        <v>4.5549500000000003E-3</v>
      </c>
      <c r="H42" s="42" t="s">
        <v>134</v>
      </c>
    </row>
    <row r="43" spans="1:8" x14ac:dyDescent="0.2">
      <c r="A43" s="48">
        <v>37</v>
      </c>
      <c r="B43" s="49" t="s">
        <v>505</v>
      </c>
      <c r="C43" s="49" t="s">
        <v>506</v>
      </c>
      <c r="D43" s="49" t="s">
        <v>29</v>
      </c>
      <c r="E43" s="50">
        <v>13663</v>
      </c>
      <c r="F43" s="51">
        <v>476.45613600000001</v>
      </c>
      <c r="G43" s="52">
        <v>4.4501200000000001E-3</v>
      </c>
      <c r="H43" s="42" t="s">
        <v>134</v>
      </c>
    </row>
    <row r="44" spans="1:8" x14ac:dyDescent="0.2">
      <c r="A44" s="48">
        <v>38</v>
      </c>
      <c r="B44" s="49" t="s">
        <v>302</v>
      </c>
      <c r="C44" s="49" t="s">
        <v>303</v>
      </c>
      <c r="D44" s="49" t="s">
        <v>187</v>
      </c>
      <c r="E44" s="50">
        <v>317315</v>
      </c>
      <c r="F44" s="51">
        <v>476.35327799999999</v>
      </c>
      <c r="G44" s="52">
        <v>4.4491599999999997E-3</v>
      </c>
      <c r="H44" s="42" t="s">
        <v>134</v>
      </c>
    </row>
    <row r="45" spans="1:8" ht="25.5" x14ac:dyDescent="0.2">
      <c r="A45" s="48">
        <v>39</v>
      </c>
      <c r="B45" s="49" t="s">
        <v>489</v>
      </c>
      <c r="C45" s="49" t="s">
        <v>490</v>
      </c>
      <c r="D45" s="49" t="s">
        <v>195</v>
      </c>
      <c r="E45" s="50">
        <v>25299</v>
      </c>
      <c r="F45" s="51">
        <v>444.55402800000002</v>
      </c>
      <c r="G45" s="52">
        <v>4.1521500000000003E-3</v>
      </c>
      <c r="H45" s="42" t="s">
        <v>134</v>
      </c>
    </row>
    <row r="46" spans="1:8" x14ac:dyDescent="0.2">
      <c r="A46" s="48">
        <v>40</v>
      </c>
      <c r="B46" s="49" t="s">
        <v>491</v>
      </c>
      <c r="C46" s="49" t="s">
        <v>492</v>
      </c>
      <c r="D46" s="49" t="s">
        <v>179</v>
      </c>
      <c r="E46" s="50">
        <v>47068</v>
      </c>
      <c r="F46" s="51">
        <v>425.871264</v>
      </c>
      <c r="G46" s="52">
        <v>3.9776500000000001E-3</v>
      </c>
      <c r="H46" s="42" t="s">
        <v>134</v>
      </c>
    </row>
    <row r="47" spans="1:8" x14ac:dyDescent="0.2">
      <c r="A47" s="48">
        <v>41</v>
      </c>
      <c r="B47" s="49" t="s">
        <v>322</v>
      </c>
      <c r="C47" s="49" t="s">
        <v>323</v>
      </c>
      <c r="D47" s="49" t="s">
        <v>285</v>
      </c>
      <c r="E47" s="50">
        <v>184300</v>
      </c>
      <c r="F47" s="51">
        <v>422.01013999999998</v>
      </c>
      <c r="G47" s="52">
        <v>3.94159E-3</v>
      </c>
      <c r="H47" s="42" t="s">
        <v>134</v>
      </c>
    </row>
    <row r="48" spans="1:8" ht="25.5" x14ac:dyDescent="0.2">
      <c r="A48" s="48">
        <v>42</v>
      </c>
      <c r="B48" s="49" t="s">
        <v>113</v>
      </c>
      <c r="C48" s="49" t="s">
        <v>114</v>
      </c>
      <c r="D48" s="49" t="s">
        <v>26</v>
      </c>
      <c r="E48" s="50">
        <v>105000</v>
      </c>
      <c r="F48" s="51">
        <v>421.3125</v>
      </c>
      <c r="G48" s="52">
        <v>3.9350699999999997E-3</v>
      </c>
      <c r="H48" s="42" t="s">
        <v>134</v>
      </c>
    </row>
    <row r="49" spans="1:8" x14ac:dyDescent="0.2">
      <c r="A49" s="48">
        <v>43</v>
      </c>
      <c r="B49" s="49" t="s">
        <v>493</v>
      </c>
      <c r="C49" s="49" t="s">
        <v>494</v>
      </c>
      <c r="D49" s="49" t="s">
        <v>227</v>
      </c>
      <c r="E49" s="50">
        <v>4767</v>
      </c>
      <c r="F49" s="51">
        <v>418.614105</v>
      </c>
      <c r="G49" s="52">
        <v>3.9098700000000002E-3</v>
      </c>
      <c r="H49" s="42" t="s">
        <v>134</v>
      </c>
    </row>
    <row r="50" spans="1:8" x14ac:dyDescent="0.2">
      <c r="A50" s="48">
        <v>44</v>
      </c>
      <c r="B50" s="49" t="s">
        <v>497</v>
      </c>
      <c r="C50" s="49" t="s">
        <v>498</v>
      </c>
      <c r="D50" s="49" t="s">
        <v>179</v>
      </c>
      <c r="E50" s="50">
        <v>10940</v>
      </c>
      <c r="F50" s="51">
        <v>411.47528</v>
      </c>
      <c r="G50" s="52">
        <v>3.8431899999999998E-3</v>
      </c>
      <c r="H50" s="42" t="s">
        <v>134</v>
      </c>
    </row>
    <row r="51" spans="1:8" x14ac:dyDescent="0.2">
      <c r="A51" s="48">
        <v>45</v>
      </c>
      <c r="B51" s="49" t="s">
        <v>495</v>
      </c>
      <c r="C51" s="49" t="s">
        <v>496</v>
      </c>
      <c r="D51" s="49" t="s">
        <v>227</v>
      </c>
      <c r="E51" s="50">
        <v>3265</v>
      </c>
      <c r="F51" s="51">
        <v>401.79090000000002</v>
      </c>
      <c r="G51" s="52">
        <v>3.7527400000000001E-3</v>
      </c>
      <c r="H51" s="42" t="s">
        <v>134</v>
      </c>
    </row>
    <row r="52" spans="1:8" x14ac:dyDescent="0.2">
      <c r="A52" s="48">
        <v>46</v>
      </c>
      <c r="B52" s="49" t="s">
        <v>451</v>
      </c>
      <c r="C52" s="49" t="s">
        <v>452</v>
      </c>
      <c r="D52" s="49" t="s">
        <v>187</v>
      </c>
      <c r="E52" s="50">
        <v>17210</v>
      </c>
      <c r="F52" s="51">
        <v>374.3175</v>
      </c>
      <c r="G52" s="52">
        <v>3.49614E-3</v>
      </c>
      <c r="H52" s="42" t="s">
        <v>134</v>
      </c>
    </row>
    <row r="53" spans="1:8" x14ac:dyDescent="0.2">
      <c r="A53" s="48">
        <v>47</v>
      </c>
      <c r="B53" s="49" t="s">
        <v>268</v>
      </c>
      <c r="C53" s="49" t="s">
        <v>269</v>
      </c>
      <c r="D53" s="49" t="s">
        <v>51</v>
      </c>
      <c r="E53" s="50">
        <v>36123</v>
      </c>
      <c r="F53" s="51">
        <v>372.64486799999997</v>
      </c>
      <c r="G53" s="52">
        <v>3.48052E-3</v>
      </c>
      <c r="H53" s="42" t="s">
        <v>134</v>
      </c>
    </row>
    <row r="54" spans="1:8" x14ac:dyDescent="0.2">
      <c r="A54" s="48">
        <v>48</v>
      </c>
      <c r="B54" s="49" t="s">
        <v>499</v>
      </c>
      <c r="C54" s="49" t="s">
        <v>500</v>
      </c>
      <c r="D54" s="49" t="s">
        <v>103</v>
      </c>
      <c r="E54" s="50">
        <v>216135</v>
      </c>
      <c r="F54" s="51">
        <v>314.73578700000002</v>
      </c>
      <c r="G54" s="52">
        <v>2.9396399999999999E-3</v>
      </c>
      <c r="H54" s="42" t="s">
        <v>134</v>
      </c>
    </row>
    <row r="55" spans="1:8" x14ac:dyDescent="0.2">
      <c r="A55" s="48">
        <v>49</v>
      </c>
      <c r="B55" s="49" t="s">
        <v>270</v>
      </c>
      <c r="C55" s="49" t="s">
        <v>271</v>
      </c>
      <c r="D55" s="49" t="s">
        <v>110</v>
      </c>
      <c r="E55" s="50">
        <v>25680</v>
      </c>
      <c r="F55" s="51">
        <v>289.28519999999997</v>
      </c>
      <c r="G55" s="52">
        <v>2.70193E-3</v>
      </c>
      <c r="H55" s="42" t="s">
        <v>134</v>
      </c>
    </row>
    <row r="56" spans="1:8" x14ac:dyDescent="0.2">
      <c r="A56" s="48">
        <v>50</v>
      </c>
      <c r="B56" s="49" t="s">
        <v>296</v>
      </c>
      <c r="C56" s="49" t="s">
        <v>297</v>
      </c>
      <c r="D56" s="49" t="s">
        <v>100</v>
      </c>
      <c r="E56" s="50">
        <v>63462</v>
      </c>
      <c r="F56" s="51">
        <v>275.80585200000002</v>
      </c>
      <c r="G56" s="52">
        <v>2.5760399999999999E-3</v>
      </c>
      <c r="H56" s="42" t="s">
        <v>134</v>
      </c>
    </row>
    <row r="57" spans="1:8" x14ac:dyDescent="0.2">
      <c r="A57" s="48">
        <v>51</v>
      </c>
      <c r="B57" s="49" t="s">
        <v>101</v>
      </c>
      <c r="C57" s="49" t="s">
        <v>102</v>
      </c>
      <c r="D57" s="49" t="s">
        <v>103</v>
      </c>
      <c r="E57" s="50">
        <v>199410</v>
      </c>
      <c r="F57" s="51">
        <v>274.60751099999999</v>
      </c>
      <c r="G57" s="52">
        <v>2.5648400000000001E-3</v>
      </c>
      <c r="H57" s="42" t="s">
        <v>134</v>
      </c>
    </row>
    <row r="58" spans="1:8" x14ac:dyDescent="0.2">
      <c r="A58" s="48">
        <v>52</v>
      </c>
      <c r="B58" s="49" t="s">
        <v>670</v>
      </c>
      <c r="C58" s="49" t="s">
        <v>671</v>
      </c>
      <c r="D58" s="49" t="s">
        <v>179</v>
      </c>
      <c r="E58" s="50">
        <v>16500</v>
      </c>
      <c r="F58" s="51">
        <v>269.24700000000001</v>
      </c>
      <c r="G58" s="52">
        <v>2.5147799999999999E-3</v>
      </c>
      <c r="H58" s="42" t="s">
        <v>134</v>
      </c>
    </row>
    <row r="59" spans="1:8" x14ac:dyDescent="0.2">
      <c r="A59" s="48">
        <v>53</v>
      </c>
      <c r="B59" s="49" t="s">
        <v>42</v>
      </c>
      <c r="C59" s="49" t="s">
        <v>43</v>
      </c>
      <c r="D59" s="49" t="s">
        <v>20</v>
      </c>
      <c r="E59" s="50">
        <v>92453</v>
      </c>
      <c r="F59" s="51">
        <v>259.79293000000001</v>
      </c>
      <c r="G59" s="52">
        <v>2.42648E-3</v>
      </c>
      <c r="H59" s="42" t="s">
        <v>134</v>
      </c>
    </row>
    <row r="60" spans="1:8" x14ac:dyDescent="0.2">
      <c r="A60" s="48">
        <v>54</v>
      </c>
      <c r="B60" s="49" t="s">
        <v>501</v>
      </c>
      <c r="C60" s="49" t="s">
        <v>502</v>
      </c>
      <c r="D60" s="49" t="s">
        <v>285</v>
      </c>
      <c r="E60" s="50">
        <v>7840</v>
      </c>
      <c r="F60" s="51">
        <v>258.39071999999999</v>
      </c>
      <c r="G60" s="52">
        <v>2.4133800000000001E-3</v>
      </c>
      <c r="H60" s="42" t="s">
        <v>134</v>
      </c>
    </row>
    <row r="61" spans="1:8" x14ac:dyDescent="0.2">
      <c r="A61" s="48">
        <v>55</v>
      </c>
      <c r="B61" s="49" t="s">
        <v>503</v>
      </c>
      <c r="C61" s="49" t="s">
        <v>504</v>
      </c>
      <c r="D61" s="49" t="s">
        <v>211</v>
      </c>
      <c r="E61" s="50">
        <v>14555</v>
      </c>
      <c r="F61" s="51">
        <v>201.44120000000001</v>
      </c>
      <c r="G61" s="52">
        <v>1.8814700000000001E-3</v>
      </c>
      <c r="H61" s="42" t="s">
        <v>134</v>
      </c>
    </row>
    <row r="62" spans="1:8" x14ac:dyDescent="0.2">
      <c r="A62" s="48">
        <v>56</v>
      </c>
      <c r="B62" s="49" t="s">
        <v>507</v>
      </c>
      <c r="C62" s="49" t="s">
        <v>508</v>
      </c>
      <c r="D62" s="49" t="s">
        <v>234</v>
      </c>
      <c r="E62" s="50">
        <v>14782</v>
      </c>
      <c r="F62" s="51">
        <v>180.163016</v>
      </c>
      <c r="G62" s="52">
        <v>1.6827299999999999E-3</v>
      </c>
      <c r="H62" s="42" t="s">
        <v>134</v>
      </c>
    </row>
    <row r="63" spans="1:8" x14ac:dyDescent="0.2">
      <c r="A63" s="48">
        <v>57</v>
      </c>
      <c r="B63" s="49" t="s">
        <v>509</v>
      </c>
      <c r="C63" s="49" t="s">
        <v>510</v>
      </c>
      <c r="D63" s="49" t="s">
        <v>220</v>
      </c>
      <c r="E63" s="50">
        <v>26250</v>
      </c>
      <c r="F63" s="51">
        <v>149.87437499999999</v>
      </c>
      <c r="G63" s="52">
        <v>1.3998299999999999E-3</v>
      </c>
      <c r="H63" s="42" t="s">
        <v>134</v>
      </c>
    </row>
    <row r="64" spans="1:8" x14ac:dyDescent="0.2">
      <c r="A64" s="48">
        <v>58</v>
      </c>
      <c r="B64" s="49" t="s">
        <v>511</v>
      </c>
      <c r="C64" s="49" t="s">
        <v>512</v>
      </c>
      <c r="D64" s="49" t="s">
        <v>418</v>
      </c>
      <c r="E64" s="50">
        <v>42805</v>
      </c>
      <c r="F64" s="51">
        <v>9.6182835000000004</v>
      </c>
      <c r="G64" s="52">
        <v>8.9839999999999994E-5</v>
      </c>
      <c r="H64" s="42" t="s">
        <v>134</v>
      </c>
    </row>
    <row r="65" spans="1:8" x14ac:dyDescent="0.2">
      <c r="A65" s="53"/>
      <c r="B65" s="53"/>
      <c r="C65" s="54" t="s">
        <v>133</v>
      </c>
      <c r="D65" s="53"/>
      <c r="E65" s="53" t="s">
        <v>134</v>
      </c>
      <c r="F65" s="55">
        <v>79046.290074999997</v>
      </c>
      <c r="G65" s="56">
        <v>0.73829518999999999</v>
      </c>
      <c r="H65" s="42" t="s">
        <v>134</v>
      </c>
    </row>
    <row r="66" spans="1:8" x14ac:dyDescent="0.2">
      <c r="A66" s="53"/>
      <c r="B66" s="53"/>
      <c r="C66" s="57"/>
      <c r="D66" s="53"/>
      <c r="E66" s="53"/>
      <c r="F66" s="58"/>
      <c r="G66" s="58"/>
      <c r="H66" s="42" t="s">
        <v>134</v>
      </c>
    </row>
    <row r="67" spans="1:8" x14ac:dyDescent="0.2">
      <c r="A67" s="53"/>
      <c r="B67" s="53"/>
      <c r="C67" s="54" t="s">
        <v>135</v>
      </c>
      <c r="D67" s="53"/>
      <c r="E67" s="53"/>
      <c r="F67" s="53"/>
      <c r="G67" s="53"/>
      <c r="H67" s="42" t="s">
        <v>134</v>
      </c>
    </row>
    <row r="68" spans="1:8" x14ac:dyDescent="0.2">
      <c r="A68" s="53"/>
      <c r="B68" s="53"/>
      <c r="C68" s="54" t="s">
        <v>133</v>
      </c>
      <c r="D68" s="53"/>
      <c r="E68" s="53" t="s">
        <v>134</v>
      </c>
      <c r="F68" s="59" t="s">
        <v>136</v>
      </c>
      <c r="G68" s="56">
        <v>0</v>
      </c>
      <c r="H68" s="42" t="s">
        <v>134</v>
      </c>
    </row>
    <row r="69" spans="1:8" x14ac:dyDescent="0.2">
      <c r="A69" s="53"/>
      <c r="B69" s="53"/>
      <c r="C69" s="57"/>
      <c r="D69" s="53"/>
      <c r="E69" s="53"/>
      <c r="F69" s="58"/>
      <c r="G69" s="58"/>
      <c r="H69" s="42" t="s">
        <v>134</v>
      </c>
    </row>
    <row r="70" spans="1:8" x14ac:dyDescent="0.2">
      <c r="A70" s="53"/>
      <c r="B70" s="53"/>
      <c r="C70" s="54" t="s">
        <v>137</v>
      </c>
      <c r="D70" s="53"/>
      <c r="E70" s="53"/>
      <c r="F70" s="53"/>
      <c r="G70" s="53"/>
      <c r="H70" s="42" t="s">
        <v>134</v>
      </c>
    </row>
    <row r="71" spans="1:8" x14ac:dyDescent="0.2">
      <c r="A71" s="53"/>
      <c r="B71" s="53"/>
      <c r="C71" s="54" t="s">
        <v>133</v>
      </c>
      <c r="D71" s="53"/>
      <c r="E71" s="53" t="s">
        <v>134</v>
      </c>
      <c r="F71" s="59" t="s">
        <v>136</v>
      </c>
      <c r="G71" s="56">
        <v>0</v>
      </c>
      <c r="H71" s="42" t="s">
        <v>134</v>
      </c>
    </row>
    <row r="72" spans="1:8" x14ac:dyDescent="0.2">
      <c r="A72" s="53"/>
      <c r="B72" s="53"/>
      <c r="C72" s="57"/>
      <c r="D72" s="53"/>
      <c r="E72" s="53"/>
      <c r="F72" s="58"/>
      <c r="G72" s="58"/>
      <c r="H72" s="42" t="s">
        <v>134</v>
      </c>
    </row>
    <row r="73" spans="1:8" x14ac:dyDescent="0.2">
      <c r="A73" s="53"/>
      <c r="B73" s="53"/>
      <c r="C73" s="54" t="s">
        <v>138</v>
      </c>
      <c r="D73" s="53"/>
      <c r="E73" s="53"/>
      <c r="F73" s="53"/>
      <c r="G73" s="53"/>
      <c r="H73" s="42" t="s">
        <v>134</v>
      </c>
    </row>
    <row r="74" spans="1:8" x14ac:dyDescent="0.2">
      <c r="A74" s="53"/>
      <c r="B74" s="53"/>
      <c r="C74" s="54" t="s">
        <v>133</v>
      </c>
      <c r="D74" s="53"/>
      <c r="E74" s="53" t="s">
        <v>134</v>
      </c>
      <c r="F74" s="59" t="s">
        <v>136</v>
      </c>
      <c r="G74" s="56">
        <v>0</v>
      </c>
      <c r="H74" s="42" t="s">
        <v>134</v>
      </c>
    </row>
    <row r="75" spans="1:8" x14ac:dyDescent="0.2">
      <c r="A75" s="53"/>
      <c r="B75" s="53"/>
      <c r="C75" s="57"/>
      <c r="D75" s="53"/>
      <c r="E75" s="53"/>
      <c r="F75" s="58"/>
      <c r="G75" s="58"/>
      <c r="H75" s="42" t="s">
        <v>134</v>
      </c>
    </row>
    <row r="76" spans="1:8" x14ac:dyDescent="0.2">
      <c r="A76" s="53"/>
      <c r="B76" s="53"/>
      <c r="C76" s="54" t="s">
        <v>139</v>
      </c>
      <c r="D76" s="53"/>
      <c r="E76" s="53"/>
      <c r="F76" s="58"/>
      <c r="G76" s="58"/>
      <c r="H76" s="42" t="s">
        <v>134</v>
      </c>
    </row>
    <row r="77" spans="1:8" x14ac:dyDescent="0.2">
      <c r="A77" s="53"/>
      <c r="B77" s="53"/>
      <c r="C77" s="54" t="s">
        <v>133</v>
      </c>
      <c r="D77" s="53"/>
      <c r="E77" s="53" t="s">
        <v>134</v>
      </c>
      <c r="F77" s="59" t="s">
        <v>136</v>
      </c>
      <c r="G77" s="56">
        <v>0</v>
      </c>
      <c r="H77" s="42" t="s">
        <v>134</v>
      </c>
    </row>
    <row r="78" spans="1:8" x14ac:dyDescent="0.2">
      <c r="A78" s="53"/>
      <c r="B78" s="53"/>
      <c r="C78" s="57"/>
      <c r="D78" s="53"/>
      <c r="E78" s="53"/>
      <c r="F78" s="58"/>
      <c r="G78" s="58"/>
      <c r="H78" s="42" t="s">
        <v>134</v>
      </c>
    </row>
    <row r="79" spans="1:8" x14ac:dyDescent="0.2">
      <c r="A79" s="53"/>
      <c r="B79" s="53"/>
      <c r="C79" s="54" t="s">
        <v>140</v>
      </c>
      <c r="D79" s="53"/>
      <c r="E79" s="53"/>
      <c r="F79" s="58"/>
      <c r="G79" s="58"/>
      <c r="H79" s="42" t="s">
        <v>134</v>
      </c>
    </row>
    <row r="80" spans="1:8" x14ac:dyDescent="0.2">
      <c r="A80" s="48">
        <v>1</v>
      </c>
      <c r="B80" s="49"/>
      <c r="C80" s="49" t="s">
        <v>1107</v>
      </c>
      <c r="D80" s="49" t="s">
        <v>658</v>
      </c>
      <c r="E80" s="50">
        <v>-1050</v>
      </c>
      <c r="F80" s="51">
        <v>-41.498100000000001</v>
      </c>
      <c r="G80" s="52">
        <f>F80/$F$162</f>
        <v>-3.8759372844627751E-4</v>
      </c>
      <c r="H80" s="42" t="s">
        <v>134</v>
      </c>
    </row>
    <row r="81" spans="1:8" x14ac:dyDescent="0.2">
      <c r="A81" s="48">
        <v>2</v>
      </c>
      <c r="B81" s="49"/>
      <c r="C81" s="49" t="s">
        <v>1108</v>
      </c>
      <c r="D81" s="49" t="s">
        <v>658</v>
      </c>
      <c r="E81" s="50">
        <v>-2450</v>
      </c>
      <c r="F81" s="51">
        <v>-43.254750000000001</v>
      </c>
      <c r="G81" s="52">
        <f t="shared" ref="G81:G100" si="0">F81/$F$162</f>
        <v>-4.0400090186084719E-4</v>
      </c>
      <c r="H81" s="42" t="s">
        <v>134</v>
      </c>
    </row>
    <row r="82" spans="1:8" x14ac:dyDescent="0.2">
      <c r="A82" s="48">
        <v>3</v>
      </c>
      <c r="B82" s="49"/>
      <c r="C82" s="49" t="s">
        <v>1109</v>
      </c>
      <c r="D82" s="49" t="s">
        <v>658</v>
      </c>
      <c r="E82" s="50">
        <v>-4500</v>
      </c>
      <c r="F82" s="51">
        <v>-92.776499999999999</v>
      </c>
      <c r="G82" s="52">
        <f t="shared" si="0"/>
        <v>-8.6653580639104116E-4</v>
      </c>
      <c r="H82" s="42" t="s">
        <v>134</v>
      </c>
    </row>
    <row r="83" spans="1:8" x14ac:dyDescent="0.2">
      <c r="A83" s="48">
        <v>4</v>
      </c>
      <c r="B83" s="49"/>
      <c r="C83" s="49" t="s">
        <v>1087</v>
      </c>
      <c r="D83" s="49" t="s">
        <v>658</v>
      </c>
      <c r="E83" s="50">
        <v>-7500</v>
      </c>
      <c r="F83" s="51">
        <v>-262.53750000000002</v>
      </c>
      <c r="G83" s="52">
        <f t="shared" si="0"/>
        <v>-2.4521095780762154E-3</v>
      </c>
      <c r="H83" s="42" t="s">
        <v>134</v>
      </c>
    </row>
    <row r="84" spans="1:8" x14ac:dyDescent="0.2">
      <c r="A84" s="48">
        <v>5</v>
      </c>
      <c r="B84" s="49"/>
      <c r="C84" s="49" t="s">
        <v>1089</v>
      </c>
      <c r="D84" s="49" t="s">
        <v>658</v>
      </c>
      <c r="E84" s="50">
        <v>-16500</v>
      </c>
      <c r="F84" s="51">
        <v>-270.12150000000003</v>
      </c>
      <c r="G84" s="52">
        <f t="shared" si="0"/>
        <v>-2.5229444075391683E-3</v>
      </c>
      <c r="H84" s="42" t="s">
        <v>134</v>
      </c>
    </row>
    <row r="85" spans="1:8" x14ac:dyDescent="0.2">
      <c r="A85" s="48">
        <v>6</v>
      </c>
      <c r="B85" s="49"/>
      <c r="C85" s="49" t="s">
        <v>1065</v>
      </c>
      <c r="D85" s="49" t="s">
        <v>658</v>
      </c>
      <c r="E85" s="50">
        <v>-105000</v>
      </c>
      <c r="F85" s="51">
        <v>-422.625</v>
      </c>
      <c r="G85" s="52">
        <f t="shared" si="0"/>
        <v>-3.9473325160575548E-3</v>
      </c>
      <c r="H85" s="42" t="s">
        <v>134</v>
      </c>
    </row>
    <row r="86" spans="1:8" x14ac:dyDescent="0.2">
      <c r="A86" s="48">
        <v>7</v>
      </c>
      <c r="B86" s="49"/>
      <c r="C86" s="49" t="s">
        <v>1062</v>
      </c>
      <c r="D86" s="49" t="s">
        <v>658</v>
      </c>
      <c r="E86" s="50">
        <v>-184300</v>
      </c>
      <c r="F86" s="51">
        <v>-423.22651999999999</v>
      </c>
      <c r="G86" s="52">
        <f t="shared" si="0"/>
        <v>-3.9529507342298325E-3</v>
      </c>
      <c r="H86" s="42" t="s">
        <v>134</v>
      </c>
    </row>
    <row r="87" spans="1:8" x14ac:dyDescent="0.2">
      <c r="A87" s="48">
        <v>8</v>
      </c>
      <c r="B87" s="49"/>
      <c r="C87" s="49" t="s">
        <v>1110</v>
      </c>
      <c r="D87" s="49" t="s">
        <v>658</v>
      </c>
      <c r="E87" s="50">
        <v>-178500</v>
      </c>
      <c r="F87" s="51">
        <v>-664.91250000000002</v>
      </c>
      <c r="G87" s="52">
        <f t="shared" si="0"/>
        <v>-6.2103063746421043E-3</v>
      </c>
      <c r="H87" s="42" t="s">
        <v>134</v>
      </c>
    </row>
    <row r="88" spans="1:8" x14ac:dyDescent="0.2">
      <c r="A88" s="48">
        <v>9</v>
      </c>
      <c r="B88" s="49"/>
      <c r="C88" s="49" t="s">
        <v>1111</v>
      </c>
      <c r="D88" s="49" t="s">
        <v>658</v>
      </c>
      <c r="E88" s="50">
        <v>-52250</v>
      </c>
      <c r="F88" s="51">
        <v>-682.59400000000005</v>
      </c>
      <c r="G88" s="52">
        <f t="shared" si="0"/>
        <v>-6.375452212873803E-3</v>
      </c>
      <c r="H88" s="42" t="s">
        <v>134</v>
      </c>
    </row>
    <row r="89" spans="1:8" x14ac:dyDescent="0.2">
      <c r="A89" s="48">
        <v>10</v>
      </c>
      <c r="B89" s="49"/>
      <c r="C89" s="49" t="s">
        <v>1112</v>
      </c>
      <c r="D89" s="49" t="s">
        <v>658</v>
      </c>
      <c r="E89" s="50">
        <v>-89100</v>
      </c>
      <c r="F89" s="51">
        <v>-1002.5531999999999</v>
      </c>
      <c r="G89" s="52">
        <f t="shared" si="0"/>
        <v>-9.3638825091690112E-3</v>
      </c>
      <c r="H89" s="42" t="s">
        <v>134</v>
      </c>
    </row>
    <row r="90" spans="1:8" x14ac:dyDescent="0.2">
      <c r="A90" s="48">
        <v>11</v>
      </c>
      <c r="B90" s="49"/>
      <c r="C90" s="49" t="s">
        <v>1058</v>
      </c>
      <c r="D90" s="49" t="s">
        <v>658</v>
      </c>
      <c r="E90" s="50">
        <v>-406575</v>
      </c>
      <c r="F90" s="51">
        <v>-1011.7618874999999</v>
      </c>
      <c r="G90" s="52">
        <f t="shared" si="0"/>
        <v>-9.4498919776078456E-3</v>
      </c>
      <c r="H90" s="42" t="s">
        <v>134</v>
      </c>
    </row>
    <row r="91" spans="1:8" x14ac:dyDescent="0.2">
      <c r="A91" s="48">
        <v>12</v>
      </c>
      <c r="B91" s="49"/>
      <c r="C91" s="49" t="s">
        <v>1071</v>
      </c>
      <c r="D91" s="49" t="s">
        <v>658</v>
      </c>
      <c r="E91" s="50">
        <v>-302000</v>
      </c>
      <c r="F91" s="51">
        <v>-1070.741</v>
      </c>
      <c r="G91" s="52">
        <f t="shared" si="0"/>
        <v>-1.000075898391241E-2</v>
      </c>
      <c r="H91" s="42" t="s">
        <v>134</v>
      </c>
    </row>
    <row r="92" spans="1:8" x14ac:dyDescent="0.2">
      <c r="A92" s="48">
        <v>13</v>
      </c>
      <c r="B92" s="49"/>
      <c r="C92" s="49" t="s">
        <v>1076</v>
      </c>
      <c r="D92" s="49" t="s">
        <v>658</v>
      </c>
      <c r="E92" s="50">
        <v>-137250</v>
      </c>
      <c r="F92" s="51">
        <v>-1104.17625</v>
      </c>
      <c r="G92" s="52">
        <f t="shared" si="0"/>
        <v>-1.0313045406881978E-2</v>
      </c>
      <c r="H92" s="42" t="s">
        <v>134</v>
      </c>
    </row>
    <row r="93" spans="1:8" x14ac:dyDescent="0.2">
      <c r="A93" s="48">
        <v>14</v>
      </c>
      <c r="B93" s="49"/>
      <c r="C93" s="49" t="s">
        <v>1069</v>
      </c>
      <c r="D93" s="49" t="s">
        <v>658</v>
      </c>
      <c r="E93" s="50">
        <v>-31500</v>
      </c>
      <c r="F93" s="51">
        <v>-1107.2249999999999</v>
      </c>
      <c r="G93" s="52">
        <f t="shared" si="0"/>
        <v>-1.0341520840205445E-2</v>
      </c>
      <c r="H93" s="42" t="s">
        <v>134</v>
      </c>
    </row>
    <row r="94" spans="1:8" x14ac:dyDescent="0.2">
      <c r="A94" s="48">
        <v>15</v>
      </c>
      <c r="B94" s="49"/>
      <c r="C94" s="49" t="s">
        <v>1057</v>
      </c>
      <c r="D94" s="49" t="s">
        <v>658</v>
      </c>
      <c r="E94" s="50">
        <v>-42200</v>
      </c>
      <c r="F94" s="51">
        <v>-1252.7914000000001</v>
      </c>
      <c r="G94" s="52">
        <f t="shared" si="0"/>
        <v>-1.170111618824553E-2</v>
      </c>
      <c r="H94" s="42" t="s">
        <v>134</v>
      </c>
    </row>
    <row r="95" spans="1:8" x14ac:dyDescent="0.2">
      <c r="A95" s="48">
        <v>16</v>
      </c>
      <c r="B95" s="49"/>
      <c r="C95" s="49" t="s">
        <v>1070</v>
      </c>
      <c r="D95" s="49" t="s">
        <v>658</v>
      </c>
      <c r="E95" s="50">
        <v>-149800</v>
      </c>
      <c r="F95" s="51">
        <v>-1330.0742</v>
      </c>
      <c r="G95" s="52">
        <f t="shared" si="0"/>
        <v>-1.2422940286138396E-2</v>
      </c>
      <c r="H95" s="42" t="s">
        <v>134</v>
      </c>
    </row>
    <row r="96" spans="1:8" x14ac:dyDescent="0.2">
      <c r="A96" s="48">
        <v>17</v>
      </c>
      <c r="B96" s="49"/>
      <c r="C96" s="49" t="s">
        <v>1068</v>
      </c>
      <c r="D96" s="49" t="s">
        <v>658</v>
      </c>
      <c r="E96" s="50">
        <v>-579150</v>
      </c>
      <c r="F96" s="51">
        <v>-4261.9648500000003</v>
      </c>
      <c r="G96" s="52">
        <f t="shared" si="0"/>
        <v>-3.9806903128540343E-2</v>
      </c>
      <c r="H96" s="42" t="s">
        <v>134</v>
      </c>
    </row>
    <row r="97" spans="1:8" x14ac:dyDescent="0.2">
      <c r="A97" s="48">
        <v>18</v>
      </c>
      <c r="B97" s="49"/>
      <c r="C97" s="49" t="s">
        <v>1078</v>
      </c>
      <c r="D97" s="49" t="s">
        <v>658</v>
      </c>
      <c r="E97" s="50">
        <v>-374375</v>
      </c>
      <c r="F97" s="51">
        <v>-4370.828125</v>
      </c>
      <c r="G97" s="52">
        <f t="shared" si="0"/>
        <v>-4.0823689985001778E-2</v>
      </c>
      <c r="H97" s="42" t="s">
        <v>134</v>
      </c>
    </row>
    <row r="98" spans="1:8" x14ac:dyDescent="0.2">
      <c r="A98" s="48">
        <v>19</v>
      </c>
      <c r="B98" s="49"/>
      <c r="C98" s="49" t="s">
        <v>1083</v>
      </c>
      <c r="D98" s="49" t="s">
        <v>658</v>
      </c>
      <c r="E98" s="50">
        <v>-389900</v>
      </c>
      <c r="F98" s="51">
        <v>-4724.8082000000004</v>
      </c>
      <c r="G98" s="52">
        <f t="shared" si="0"/>
        <v>-4.4129876462574075E-2</v>
      </c>
      <c r="H98" s="42" t="s">
        <v>134</v>
      </c>
    </row>
    <row r="99" spans="1:8" x14ac:dyDescent="0.2">
      <c r="A99" s="48">
        <v>20</v>
      </c>
      <c r="B99" s="49"/>
      <c r="C99" s="49" t="s">
        <v>1084</v>
      </c>
      <c r="D99" s="49" t="s">
        <v>658</v>
      </c>
      <c r="E99" s="50">
        <v>-502000</v>
      </c>
      <c r="F99" s="51">
        <v>-6773.4859999999999</v>
      </c>
      <c r="G99" s="52">
        <f t="shared" si="0"/>
        <v>-6.3264599905023658E-2</v>
      </c>
      <c r="H99" s="42" t="s">
        <v>134</v>
      </c>
    </row>
    <row r="100" spans="1:8" x14ac:dyDescent="0.2">
      <c r="A100" s="48">
        <v>21</v>
      </c>
      <c r="B100" s="49"/>
      <c r="C100" s="49" t="s">
        <v>1063</v>
      </c>
      <c r="D100" s="49" t="s">
        <v>658</v>
      </c>
      <c r="E100" s="50">
        <v>-445075</v>
      </c>
      <c r="F100" s="51">
        <v>-7969.0678749999997</v>
      </c>
      <c r="G100" s="52">
        <f t="shared" si="0"/>
        <v>-7.4431377097088872E-2</v>
      </c>
      <c r="H100" s="42" t="s">
        <v>134</v>
      </c>
    </row>
    <row r="101" spans="1:8" x14ac:dyDescent="0.2">
      <c r="A101" s="53"/>
      <c r="B101" s="53"/>
      <c r="C101" s="54" t="s">
        <v>133</v>
      </c>
      <c r="D101" s="53"/>
      <c r="E101" s="53" t="s">
        <v>134</v>
      </c>
      <c r="F101" s="55">
        <f>SUM(F80:F100)</f>
        <v>-38883.024357499999</v>
      </c>
      <c r="G101" s="56">
        <f>SUM(G80:G100)</f>
        <v>-0.36316882903050618</v>
      </c>
      <c r="H101" s="42" t="s">
        <v>134</v>
      </c>
    </row>
    <row r="102" spans="1:8" x14ac:dyDescent="0.2">
      <c r="A102" s="53"/>
      <c r="B102" s="53"/>
      <c r="C102" s="57"/>
      <c r="D102" s="53"/>
      <c r="E102" s="53"/>
      <c r="F102" s="58"/>
      <c r="G102" s="58"/>
      <c r="H102" s="42" t="s">
        <v>134</v>
      </c>
    </row>
    <row r="103" spans="1:8" x14ac:dyDescent="0.2">
      <c r="A103" s="53"/>
      <c r="B103" s="53"/>
      <c r="C103" s="54" t="s">
        <v>141</v>
      </c>
      <c r="D103" s="53"/>
      <c r="E103" s="53"/>
      <c r="F103" s="55">
        <f>F65</f>
        <v>79046.290074999997</v>
      </c>
      <c r="G103" s="56">
        <f>G65</f>
        <v>0.73829518999999999</v>
      </c>
      <c r="H103" s="42" t="s">
        <v>134</v>
      </c>
    </row>
    <row r="104" spans="1:8" x14ac:dyDescent="0.2">
      <c r="A104" s="53"/>
      <c r="B104" s="53"/>
      <c r="C104" s="57"/>
      <c r="D104" s="53"/>
      <c r="E104" s="53"/>
      <c r="F104" s="58"/>
      <c r="G104" s="58"/>
      <c r="H104" s="42" t="s">
        <v>134</v>
      </c>
    </row>
    <row r="105" spans="1:8" x14ac:dyDescent="0.2">
      <c r="A105" s="53"/>
      <c r="B105" s="53"/>
      <c r="C105" s="54" t="s">
        <v>142</v>
      </c>
      <c r="D105" s="53"/>
      <c r="E105" s="53"/>
      <c r="F105" s="58"/>
      <c r="G105" s="58"/>
      <c r="H105" s="42" t="s">
        <v>134</v>
      </c>
    </row>
    <row r="106" spans="1:8" x14ac:dyDescent="0.2">
      <c r="A106" s="53"/>
      <c r="B106" s="53"/>
      <c r="C106" s="54" t="s">
        <v>11</v>
      </c>
      <c r="D106" s="53"/>
      <c r="E106" s="53"/>
      <c r="F106" s="58"/>
      <c r="G106" s="58"/>
      <c r="H106" s="42" t="s">
        <v>134</v>
      </c>
    </row>
    <row r="107" spans="1:8" x14ac:dyDescent="0.2">
      <c r="A107" s="48">
        <v>1</v>
      </c>
      <c r="B107" s="49" t="s">
        <v>717</v>
      </c>
      <c r="C107" s="49" t="s">
        <v>718</v>
      </c>
      <c r="D107" s="49" t="s">
        <v>519</v>
      </c>
      <c r="E107" s="50">
        <v>250</v>
      </c>
      <c r="F107" s="51">
        <v>2479.8150000000001</v>
      </c>
      <c r="G107" s="52">
        <v>2.3161560000000001E-2</v>
      </c>
      <c r="H107" s="42">
        <v>7.57</v>
      </c>
    </row>
    <row r="108" spans="1:8" ht="25.5" x14ac:dyDescent="0.2">
      <c r="A108" s="48">
        <v>2</v>
      </c>
      <c r="B108" s="49" t="s">
        <v>554</v>
      </c>
      <c r="C108" s="49" t="s">
        <v>555</v>
      </c>
      <c r="D108" s="49" t="s">
        <v>519</v>
      </c>
      <c r="E108" s="50">
        <v>1500</v>
      </c>
      <c r="F108" s="51">
        <v>1495.0485000000001</v>
      </c>
      <c r="G108" s="52">
        <v>1.396381E-2</v>
      </c>
      <c r="H108" s="42">
        <v>7.56</v>
      </c>
    </row>
    <row r="109" spans="1:8" ht="25.5" x14ac:dyDescent="0.2">
      <c r="A109" s="48">
        <v>3</v>
      </c>
      <c r="B109" s="49" t="s">
        <v>719</v>
      </c>
      <c r="C109" s="49" t="s">
        <v>720</v>
      </c>
      <c r="D109" s="49" t="s">
        <v>516</v>
      </c>
      <c r="E109" s="50">
        <v>1000</v>
      </c>
      <c r="F109" s="51">
        <v>998.46400000000006</v>
      </c>
      <c r="G109" s="52">
        <v>9.3256899999999993E-3</v>
      </c>
      <c r="H109" s="42">
        <v>7.55</v>
      </c>
    </row>
    <row r="110" spans="1:8" ht="25.5" x14ac:dyDescent="0.2">
      <c r="A110" s="48">
        <v>4</v>
      </c>
      <c r="B110" s="49" t="s">
        <v>517</v>
      </c>
      <c r="C110" s="49" t="s">
        <v>518</v>
      </c>
      <c r="D110" s="49" t="s">
        <v>519</v>
      </c>
      <c r="E110" s="50">
        <v>1000</v>
      </c>
      <c r="F110" s="51">
        <v>998.02300000000002</v>
      </c>
      <c r="G110" s="52">
        <v>9.3215699999999995E-3</v>
      </c>
      <c r="H110" s="42">
        <v>7.54</v>
      </c>
    </row>
    <row r="111" spans="1:8" x14ac:dyDescent="0.2">
      <c r="A111" s="53"/>
      <c r="B111" s="53"/>
      <c r="C111" s="54" t="s">
        <v>133</v>
      </c>
      <c r="D111" s="53"/>
      <c r="E111" s="53" t="s">
        <v>134</v>
      </c>
      <c r="F111" s="55">
        <v>5971.3504999999996</v>
      </c>
      <c r="G111" s="56">
        <v>5.5772629999999997E-2</v>
      </c>
      <c r="H111" s="42" t="s">
        <v>134</v>
      </c>
    </row>
    <row r="112" spans="1:8" x14ac:dyDescent="0.2">
      <c r="A112" s="53"/>
      <c r="B112" s="53"/>
      <c r="C112" s="57"/>
      <c r="D112" s="53"/>
      <c r="E112" s="53"/>
      <c r="F112" s="58"/>
      <c r="G112" s="58"/>
      <c r="H112" s="42" t="s">
        <v>134</v>
      </c>
    </row>
    <row r="113" spans="1:8" x14ac:dyDescent="0.2">
      <c r="A113" s="53"/>
      <c r="B113" s="53"/>
      <c r="C113" s="54" t="s">
        <v>143</v>
      </c>
      <c r="D113" s="53"/>
      <c r="E113" s="53"/>
      <c r="F113" s="53"/>
      <c r="G113" s="53"/>
      <c r="H113" s="42" t="s">
        <v>134</v>
      </c>
    </row>
    <row r="114" spans="1:8" x14ac:dyDescent="0.2">
      <c r="A114" s="53"/>
      <c r="B114" s="53"/>
      <c r="C114" s="54" t="s">
        <v>133</v>
      </c>
      <c r="D114" s="53"/>
      <c r="E114" s="53" t="s">
        <v>134</v>
      </c>
      <c r="F114" s="59" t="s">
        <v>136</v>
      </c>
      <c r="G114" s="56">
        <v>0</v>
      </c>
      <c r="H114" s="42" t="s">
        <v>134</v>
      </c>
    </row>
    <row r="115" spans="1:8" x14ac:dyDescent="0.2">
      <c r="A115" s="53"/>
      <c r="B115" s="53"/>
      <c r="C115" s="57"/>
      <c r="D115" s="53"/>
      <c r="E115" s="53"/>
      <c r="F115" s="58"/>
      <c r="G115" s="58"/>
      <c r="H115" s="42" t="s">
        <v>134</v>
      </c>
    </row>
    <row r="116" spans="1:8" x14ac:dyDescent="0.2">
      <c r="A116" s="53"/>
      <c r="B116" s="53"/>
      <c r="C116" s="54" t="s">
        <v>144</v>
      </c>
      <c r="D116" s="53"/>
      <c r="E116" s="53"/>
      <c r="F116" s="53"/>
      <c r="G116" s="53"/>
      <c r="H116" s="42" t="s">
        <v>134</v>
      </c>
    </row>
    <row r="117" spans="1:8" x14ac:dyDescent="0.2">
      <c r="A117" s="48">
        <v>1</v>
      </c>
      <c r="B117" s="49" t="s">
        <v>604</v>
      </c>
      <c r="C117" s="49" t="s">
        <v>1153</v>
      </c>
      <c r="D117" s="49" t="s">
        <v>606</v>
      </c>
      <c r="E117" s="50">
        <v>2500000</v>
      </c>
      <c r="F117" s="51">
        <v>2407.4699999999998</v>
      </c>
      <c r="G117" s="52">
        <v>2.248586E-2</v>
      </c>
      <c r="H117" s="42">
        <v>7.1428000000000003</v>
      </c>
    </row>
    <row r="118" spans="1:8" x14ac:dyDescent="0.2">
      <c r="A118" s="48">
        <v>2</v>
      </c>
      <c r="B118" s="49" t="s">
        <v>721</v>
      </c>
      <c r="C118" s="49" t="s">
        <v>1159</v>
      </c>
      <c r="D118" s="49" t="s">
        <v>606</v>
      </c>
      <c r="E118" s="50">
        <v>1500000</v>
      </c>
      <c r="F118" s="51">
        <v>1537.2075</v>
      </c>
      <c r="G118" s="52">
        <v>1.435757E-2</v>
      </c>
      <c r="H118" s="42">
        <v>6.4028</v>
      </c>
    </row>
    <row r="119" spans="1:8" x14ac:dyDescent="0.2">
      <c r="A119" s="48">
        <v>3</v>
      </c>
      <c r="B119" s="49" t="s">
        <v>609</v>
      </c>
      <c r="C119" s="49" t="s">
        <v>610</v>
      </c>
      <c r="D119" s="49" t="s">
        <v>606</v>
      </c>
      <c r="E119" s="50">
        <v>1500000</v>
      </c>
      <c r="F119" s="51">
        <v>1497.1935000000001</v>
      </c>
      <c r="G119" s="52">
        <v>1.3983840000000001E-2</v>
      </c>
      <c r="H119" s="42">
        <v>7.3834</v>
      </c>
    </row>
    <row r="120" spans="1:8" x14ac:dyDescent="0.2">
      <c r="A120" s="48">
        <v>4</v>
      </c>
      <c r="B120" s="49" t="s">
        <v>723</v>
      </c>
      <c r="C120" s="49" t="s">
        <v>1160</v>
      </c>
      <c r="D120" s="49" t="s">
        <v>606</v>
      </c>
      <c r="E120" s="50">
        <v>1500000</v>
      </c>
      <c r="F120" s="51">
        <v>1458.039</v>
      </c>
      <c r="G120" s="52">
        <v>1.3618140000000001E-2</v>
      </c>
      <c r="H120" s="42">
        <v>6.8811</v>
      </c>
    </row>
    <row r="121" spans="1:8" x14ac:dyDescent="0.2">
      <c r="A121" s="48">
        <v>5</v>
      </c>
      <c r="B121" s="49" t="s">
        <v>725</v>
      </c>
      <c r="C121" s="49" t="s">
        <v>726</v>
      </c>
      <c r="D121" s="49" t="s">
        <v>606</v>
      </c>
      <c r="E121" s="50">
        <v>500000</v>
      </c>
      <c r="F121" s="51">
        <v>507.02699999999999</v>
      </c>
      <c r="G121" s="52">
        <v>4.7356500000000001E-3</v>
      </c>
      <c r="H121" s="42">
        <v>6.6445999999999996</v>
      </c>
    </row>
    <row r="122" spans="1:8" x14ac:dyDescent="0.2">
      <c r="A122" s="53"/>
      <c r="B122" s="53"/>
      <c r="C122" s="54" t="s">
        <v>133</v>
      </c>
      <c r="D122" s="53"/>
      <c r="E122" s="53" t="s">
        <v>134</v>
      </c>
      <c r="F122" s="55">
        <v>7406.9369999999999</v>
      </c>
      <c r="G122" s="56">
        <v>6.9181060000000003E-2</v>
      </c>
      <c r="H122" s="42" t="s">
        <v>134</v>
      </c>
    </row>
    <row r="123" spans="1:8" x14ac:dyDescent="0.2">
      <c r="A123" s="53"/>
      <c r="B123" s="53"/>
      <c r="C123" s="57"/>
      <c r="D123" s="53"/>
      <c r="E123" s="53"/>
      <c r="F123" s="58"/>
      <c r="G123" s="58"/>
      <c r="H123" s="42" t="s">
        <v>134</v>
      </c>
    </row>
    <row r="124" spans="1:8" x14ac:dyDescent="0.2">
      <c r="A124" s="53"/>
      <c r="B124" s="53"/>
      <c r="C124" s="54" t="s">
        <v>145</v>
      </c>
      <c r="D124" s="53"/>
      <c r="E124" s="53"/>
      <c r="F124" s="58"/>
      <c r="G124" s="58"/>
      <c r="H124" s="42" t="s">
        <v>134</v>
      </c>
    </row>
    <row r="125" spans="1:8" x14ac:dyDescent="0.2">
      <c r="A125" s="53"/>
      <c r="B125" s="53"/>
      <c r="C125" s="54" t="s">
        <v>133</v>
      </c>
      <c r="D125" s="53"/>
      <c r="E125" s="53" t="s">
        <v>134</v>
      </c>
      <c r="F125" s="59" t="s">
        <v>136</v>
      </c>
      <c r="G125" s="56">
        <v>0</v>
      </c>
      <c r="H125" s="42" t="s">
        <v>134</v>
      </c>
    </row>
    <row r="126" spans="1:8" ht="12.75" customHeight="1" x14ac:dyDescent="0.2">
      <c r="A126" s="40"/>
      <c r="B126" s="40"/>
      <c r="C126" s="41"/>
      <c r="D126" s="40"/>
      <c r="E126" s="40"/>
      <c r="F126" s="162"/>
      <c r="G126" s="99"/>
      <c r="H126" s="42" t="s">
        <v>134</v>
      </c>
    </row>
    <row r="127" spans="1:8" ht="12.75" customHeight="1" x14ac:dyDescent="0.2">
      <c r="A127" s="40"/>
      <c r="B127" s="40"/>
      <c r="C127" s="41" t="s">
        <v>980</v>
      </c>
      <c r="D127" s="40"/>
      <c r="E127" s="40"/>
      <c r="F127" s="40"/>
      <c r="G127" s="40"/>
      <c r="H127" s="42" t="s">
        <v>134</v>
      </c>
    </row>
    <row r="128" spans="1:8" ht="25.5" x14ac:dyDescent="0.2">
      <c r="A128" s="43">
        <v>1</v>
      </c>
      <c r="B128" s="44" t="s">
        <v>318</v>
      </c>
      <c r="C128" s="44" t="s">
        <v>1163</v>
      </c>
      <c r="D128" s="44" t="s">
        <v>227</v>
      </c>
      <c r="E128" s="45">
        <v>36400</v>
      </c>
      <c r="F128" s="46">
        <v>3.7309999999999999</v>
      </c>
      <c r="G128" s="47" t="s">
        <v>132</v>
      </c>
      <c r="H128" s="42">
        <v>8.09</v>
      </c>
    </row>
    <row r="129" spans="1:8" ht="12.75" customHeight="1" x14ac:dyDescent="0.2">
      <c r="A129" s="40"/>
      <c r="B129" s="40"/>
      <c r="C129" s="41" t="s">
        <v>133</v>
      </c>
      <c r="D129" s="40"/>
      <c r="E129" s="40" t="s">
        <v>134</v>
      </c>
      <c r="F129" s="98">
        <f>F128</f>
        <v>3.7309999999999999</v>
      </c>
      <c r="G129" s="99">
        <f>SUM(G128)</f>
        <v>0</v>
      </c>
      <c r="H129" s="42" t="s">
        <v>134</v>
      </c>
    </row>
    <row r="130" spans="1:8" x14ac:dyDescent="0.2">
      <c r="A130" s="53"/>
      <c r="B130" s="53"/>
      <c r="C130" s="57"/>
      <c r="D130" s="53"/>
      <c r="E130" s="53"/>
      <c r="F130" s="58"/>
      <c r="G130" s="58"/>
      <c r="H130" s="42" t="s">
        <v>134</v>
      </c>
    </row>
    <row r="131" spans="1:8" x14ac:dyDescent="0.2">
      <c r="A131" s="53"/>
      <c r="B131" s="53"/>
      <c r="C131" s="54" t="s">
        <v>146</v>
      </c>
      <c r="D131" s="53"/>
      <c r="E131" s="53"/>
      <c r="F131" s="55">
        <f>F129+F122+F111</f>
        <v>13382.018499999998</v>
      </c>
      <c r="G131" s="56">
        <f>G129+G122+G111</f>
        <v>0.12495369000000001</v>
      </c>
      <c r="H131" s="42" t="s">
        <v>134</v>
      </c>
    </row>
    <row r="132" spans="1:8" x14ac:dyDescent="0.2">
      <c r="A132" s="53"/>
      <c r="B132" s="53"/>
      <c r="C132" s="57"/>
      <c r="D132" s="53"/>
      <c r="E132" s="53"/>
      <c r="F132" s="58"/>
      <c r="G132" s="58"/>
      <c r="H132" s="42" t="s">
        <v>134</v>
      </c>
    </row>
    <row r="133" spans="1:8" x14ac:dyDescent="0.2">
      <c r="A133" s="53"/>
      <c r="B133" s="53"/>
      <c r="C133" s="54" t="s">
        <v>147</v>
      </c>
      <c r="D133" s="53"/>
      <c r="E133" s="53"/>
      <c r="F133" s="58"/>
      <c r="G133" s="58"/>
      <c r="H133" s="42" t="s">
        <v>134</v>
      </c>
    </row>
    <row r="134" spans="1:8" x14ac:dyDescent="0.2">
      <c r="A134" s="53"/>
      <c r="B134" s="53"/>
      <c r="C134" s="54" t="s">
        <v>148</v>
      </c>
      <c r="D134" s="53"/>
      <c r="E134" s="53"/>
      <c r="F134" s="58"/>
      <c r="G134" s="58"/>
      <c r="H134" s="42" t="s">
        <v>134</v>
      </c>
    </row>
    <row r="135" spans="1:8" x14ac:dyDescent="0.2">
      <c r="A135" s="53"/>
      <c r="B135" s="53"/>
      <c r="C135" s="54" t="s">
        <v>133</v>
      </c>
      <c r="D135" s="53"/>
      <c r="E135" s="53" t="s">
        <v>134</v>
      </c>
      <c r="F135" s="59" t="s">
        <v>136</v>
      </c>
      <c r="G135" s="56">
        <v>0</v>
      </c>
      <c r="H135" s="42" t="s">
        <v>134</v>
      </c>
    </row>
    <row r="136" spans="1:8" x14ac:dyDescent="0.2">
      <c r="A136" s="53"/>
      <c r="B136" s="53"/>
      <c r="C136" s="57"/>
      <c r="D136" s="53"/>
      <c r="E136" s="53"/>
      <c r="F136" s="58"/>
      <c r="G136" s="58"/>
      <c r="H136" s="42" t="s">
        <v>134</v>
      </c>
    </row>
    <row r="137" spans="1:8" x14ac:dyDescent="0.2">
      <c r="A137" s="53"/>
      <c r="B137" s="53"/>
      <c r="C137" s="54" t="s">
        <v>149</v>
      </c>
      <c r="D137" s="53"/>
      <c r="E137" s="53"/>
      <c r="F137" s="58"/>
      <c r="G137" s="58"/>
      <c r="H137" s="42" t="s">
        <v>134</v>
      </c>
    </row>
    <row r="138" spans="1:8" x14ac:dyDescent="0.2">
      <c r="A138" s="53"/>
      <c r="B138" s="53"/>
      <c r="C138" s="54" t="s">
        <v>133</v>
      </c>
      <c r="D138" s="53"/>
      <c r="E138" s="53" t="s">
        <v>134</v>
      </c>
      <c r="F138" s="59" t="s">
        <v>136</v>
      </c>
      <c r="G138" s="56">
        <v>0</v>
      </c>
      <c r="H138" s="42" t="s">
        <v>134</v>
      </c>
    </row>
    <row r="139" spans="1:8" x14ac:dyDescent="0.2">
      <c r="A139" s="53"/>
      <c r="B139" s="53"/>
      <c r="C139" s="57"/>
      <c r="D139" s="53"/>
      <c r="E139" s="53"/>
      <c r="F139" s="58"/>
      <c r="G139" s="58"/>
      <c r="H139" s="42" t="s">
        <v>134</v>
      </c>
    </row>
    <row r="140" spans="1:8" x14ac:dyDescent="0.2">
      <c r="A140" s="53"/>
      <c r="B140" s="53"/>
      <c r="C140" s="54" t="s">
        <v>150</v>
      </c>
      <c r="D140" s="53"/>
      <c r="E140" s="53"/>
      <c r="F140" s="58"/>
      <c r="G140" s="58"/>
      <c r="H140" s="42" t="s">
        <v>134</v>
      </c>
    </row>
    <row r="141" spans="1:8" x14ac:dyDescent="0.2">
      <c r="A141" s="53"/>
      <c r="B141" s="53"/>
      <c r="C141" s="54" t="s">
        <v>133</v>
      </c>
      <c r="D141" s="53"/>
      <c r="E141" s="53" t="s">
        <v>134</v>
      </c>
      <c r="F141" s="59" t="s">
        <v>136</v>
      </c>
      <c r="G141" s="56">
        <v>0</v>
      </c>
      <c r="H141" s="42" t="s">
        <v>134</v>
      </c>
    </row>
    <row r="142" spans="1:8" x14ac:dyDescent="0.2">
      <c r="A142" s="53"/>
      <c r="B142" s="53"/>
      <c r="C142" s="57"/>
      <c r="D142" s="53"/>
      <c r="E142" s="53"/>
      <c r="F142" s="58"/>
      <c r="G142" s="58"/>
      <c r="H142" s="42" t="s">
        <v>134</v>
      </c>
    </row>
    <row r="143" spans="1:8" x14ac:dyDescent="0.2">
      <c r="A143" s="53"/>
      <c r="B143" s="53"/>
      <c r="C143" s="54" t="s">
        <v>151</v>
      </c>
      <c r="D143" s="53"/>
      <c r="E143" s="53"/>
      <c r="F143" s="58"/>
      <c r="G143" s="58"/>
      <c r="H143" s="42" t="s">
        <v>134</v>
      </c>
    </row>
    <row r="144" spans="1:8" x14ac:dyDescent="0.2">
      <c r="A144" s="48">
        <v>1</v>
      </c>
      <c r="B144" s="49"/>
      <c r="C144" s="49" t="s">
        <v>152</v>
      </c>
      <c r="D144" s="49"/>
      <c r="E144" s="60"/>
      <c r="F144" s="51">
        <v>9941.3761849969997</v>
      </c>
      <c r="G144" s="52">
        <v>9.2852809999999994E-2</v>
      </c>
      <c r="H144" s="42">
        <v>6.61</v>
      </c>
    </row>
    <row r="145" spans="1:8" x14ac:dyDescent="0.2">
      <c r="A145" s="53"/>
      <c r="B145" s="53"/>
      <c r="C145" s="54" t="s">
        <v>133</v>
      </c>
      <c r="D145" s="53"/>
      <c r="E145" s="53" t="s">
        <v>134</v>
      </c>
      <c r="F145" s="55">
        <v>9941.3761849969997</v>
      </c>
      <c r="G145" s="56">
        <v>9.2852809999999994E-2</v>
      </c>
      <c r="H145" s="42" t="s">
        <v>134</v>
      </c>
    </row>
    <row r="146" spans="1:8" x14ac:dyDescent="0.2">
      <c r="A146" s="53"/>
      <c r="B146" s="53"/>
      <c r="C146" s="57"/>
      <c r="D146" s="53"/>
      <c r="E146" s="53"/>
      <c r="F146" s="58"/>
      <c r="G146" s="58"/>
      <c r="H146" s="42" t="s">
        <v>134</v>
      </c>
    </row>
    <row r="147" spans="1:8" x14ac:dyDescent="0.2">
      <c r="A147" s="53"/>
      <c r="B147" s="53"/>
      <c r="C147" s="54" t="s">
        <v>153</v>
      </c>
      <c r="D147" s="53"/>
      <c r="E147" s="53"/>
      <c r="F147" s="55">
        <v>9941.3761849969997</v>
      </c>
      <c r="G147" s="56">
        <v>9.2852809999999994E-2</v>
      </c>
      <c r="H147" s="42" t="s">
        <v>134</v>
      </c>
    </row>
    <row r="148" spans="1:8" x14ac:dyDescent="0.2">
      <c r="A148" s="53"/>
      <c r="B148" s="53"/>
      <c r="C148" s="58"/>
      <c r="D148" s="53"/>
      <c r="E148" s="53"/>
      <c r="F148" s="53"/>
      <c r="G148" s="53"/>
      <c r="H148" s="42" t="s">
        <v>134</v>
      </c>
    </row>
    <row r="149" spans="1:8" x14ac:dyDescent="0.2">
      <c r="A149" s="53"/>
      <c r="B149" s="53"/>
      <c r="C149" s="54" t="s">
        <v>154</v>
      </c>
      <c r="D149" s="53"/>
      <c r="E149" s="53"/>
      <c r="F149" s="53"/>
      <c r="G149" s="53"/>
      <c r="H149" s="42" t="s">
        <v>134</v>
      </c>
    </row>
    <row r="150" spans="1:8" x14ac:dyDescent="0.2">
      <c r="A150" s="53"/>
      <c r="B150" s="53"/>
      <c r="C150" s="54" t="s">
        <v>155</v>
      </c>
      <c r="D150" s="53"/>
      <c r="E150" s="53"/>
      <c r="F150" s="53"/>
      <c r="G150" s="53"/>
      <c r="H150" s="42" t="s">
        <v>134</v>
      </c>
    </row>
    <row r="151" spans="1:8" x14ac:dyDescent="0.2">
      <c r="A151" s="53"/>
      <c r="B151" s="53"/>
      <c r="C151" s="54" t="s">
        <v>133</v>
      </c>
      <c r="D151" s="53"/>
      <c r="E151" s="53" t="s">
        <v>134</v>
      </c>
      <c r="F151" s="59" t="s">
        <v>136</v>
      </c>
      <c r="G151" s="56">
        <v>0</v>
      </c>
      <c r="H151" s="42" t="s">
        <v>134</v>
      </c>
    </row>
    <row r="152" spans="1:8" x14ac:dyDescent="0.2">
      <c r="A152" s="53"/>
      <c r="B152" s="53"/>
      <c r="C152" s="57"/>
      <c r="D152" s="53"/>
      <c r="E152" s="53"/>
      <c r="F152" s="58"/>
      <c r="G152" s="58"/>
      <c r="H152" s="42" t="s">
        <v>134</v>
      </c>
    </row>
    <row r="153" spans="1:8" x14ac:dyDescent="0.2">
      <c r="A153" s="53"/>
      <c r="B153" s="53"/>
      <c r="C153" s="54" t="s">
        <v>158</v>
      </c>
      <c r="D153" s="53"/>
      <c r="E153" s="53"/>
      <c r="F153" s="53"/>
      <c r="G153" s="53"/>
      <c r="H153" s="42" t="s">
        <v>134</v>
      </c>
    </row>
    <row r="154" spans="1:8" x14ac:dyDescent="0.2">
      <c r="A154" s="53"/>
      <c r="B154" s="53"/>
      <c r="C154" s="54" t="s">
        <v>159</v>
      </c>
      <c r="D154" s="53"/>
      <c r="E154" s="53"/>
      <c r="F154" s="53"/>
      <c r="G154" s="53"/>
      <c r="H154" s="42" t="s">
        <v>134</v>
      </c>
    </row>
    <row r="155" spans="1:8" x14ac:dyDescent="0.2">
      <c r="A155" s="53"/>
      <c r="B155" s="53"/>
      <c r="C155" s="54" t="s">
        <v>133</v>
      </c>
      <c r="D155" s="53"/>
      <c r="E155" s="53" t="s">
        <v>134</v>
      </c>
      <c r="F155" s="59" t="s">
        <v>136</v>
      </c>
      <c r="G155" s="56">
        <v>0</v>
      </c>
      <c r="H155" s="42" t="s">
        <v>134</v>
      </c>
    </row>
    <row r="156" spans="1:8" x14ac:dyDescent="0.2">
      <c r="A156" s="53"/>
      <c r="B156" s="53"/>
      <c r="C156" s="57"/>
      <c r="D156" s="53"/>
      <c r="E156" s="53"/>
      <c r="F156" s="58"/>
      <c r="G156" s="58"/>
      <c r="H156" s="42" t="s">
        <v>134</v>
      </c>
    </row>
    <row r="157" spans="1:8" x14ac:dyDescent="0.2">
      <c r="A157" s="53"/>
      <c r="B157" s="53"/>
      <c r="C157" s="54" t="s">
        <v>160</v>
      </c>
      <c r="D157" s="53"/>
      <c r="E157" s="53"/>
      <c r="F157" s="58"/>
      <c r="G157" s="58"/>
      <c r="H157" s="42" t="s">
        <v>134</v>
      </c>
    </row>
    <row r="158" spans="1:8" x14ac:dyDescent="0.2">
      <c r="A158" s="53"/>
      <c r="B158" s="53"/>
      <c r="C158" s="54" t="s">
        <v>133</v>
      </c>
      <c r="D158" s="53"/>
      <c r="E158" s="53" t="s">
        <v>134</v>
      </c>
      <c r="F158" s="59" t="s">
        <v>136</v>
      </c>
      <c r="G158" s="56">
        <v>0</v>
      </c>
      <c r="H158" s="42" t="s">
        <v>134</v>
      </c>
    </row>
    <row r="159" spans="1:8" x14ac:dyDescent="0.2">
      <c r="A159" s="53"/>
      <c r="B159" s="53"/>
      <c r="C159" s="57"/>
      <c r="D159" s="53"/>
      <c r="E159" s="53"/>
      <c r="F159" s="58"/>
      <c r="G159" s="58"/>
      <c r="H159" s="42" t="s">
        <v>134</v>
      </c>
    </row>
    <row r="160" spans="1:8" x14ac:dyDescent="0.2">
      <c r="A160" s="60"/>
      <c r="B160" s="49"/>
      <c r="C160" s="49" t="s">
        <v>668</v>
      </c>
      <c r="D160" s="49"/>
      <c r="E160" s="60"/>
      <c r="F160" s="51">
        <v>6382.2750463000002</v>
      </c>
      <c r="G160" s="52">
        <f>F160/F162</f>
        <v>5.9610675697563391E-2</v>
      </c>
      <c r="H160" s="42" t="s">
        <v>134</v>
      </c>
    </row>
    <row r="161" spans="1:17" x14ac:dyDescent="0.2">
      <c r="A161" s="60"/>
      <c r="B161" s="49"/>
      <c r="C161" s="44" t="s">
        <v>1009</v>
      </c>
      <c r="D161" s="49"/>
      <c r="E161" s="60"/>
      <c r="F161" s="51">
        <f>37197.03841603+F101</f>
        <v>-1685.9859414699968</v>
      </c>
      <c r="G161" s="52">
        <f>F161/F162</f>
        <v>-1.5747168597173448E-2</v>
      </c>
      <c r="H161" s="42" t="s">
        <v>134</v>
      </c>
    </row>
    <row r="162" spans="1:17" x14ac:dyDescent="0.2">
      <c r="A162" s="57"/>
      <c r="B162" s="57"/>
      <c r="C162" s="54" t="s">
        <v>162</v>
      </c>
      <c r="D162" s="58"/>
      <c r="E162" s="58"/>
      <c r="F162" s="55">
        <v>107065.973864827</v>
      </c>
      <c r="G162" s="61">
        <v>1.0000000499999999</v>
      </c>
      <c r="H162" s="42" t="s">
        <v>134</v>
      </c>
    </row>
    <row r="163" spans="1:17" ht="12.75" customHeight="1" x14ac:dyDescent="0.2">
      <c r="A163" s="62"/>
      <c r="B163" s="62"/>
      <c r="C163" s="63"/>
      <c r="D163" s="64"/>
      <c r="E163" s="64"/>
      <c r="F163" s="65"/>
      <c r="G163" s="66"/>
      <c r="H163" s="67"/>
    </row>
    <row r="164" spans="1:17" x14ac:dyDescent="0.2">
      <c r="A164" s="62"/>
      <c r="B164" s="68" t="s">
        <v>968</v>
      </c>
      <c r="C164" s="68"/>
      <c r="D164" s="68"/>
      <c r="E164" s="68"/>
      <c r="F164" s="68"/>
      <c r="G164" s="68"/>
      <c r="H164" s="68"/>
      <c r="J164" s="69"/>
    </row>
    <row r="165" spans="1:17" x14ac:dyDescent="0.2">
      <c r="A165" s="62"/>
      <c r="B165" s="68" t="s">
        <v>969</v>
      </c>
      <c r="C165" s="68"/>
      <c r="D165" s="68"/>
      <c r="E165" s="68"/>
      <c r="F165" s="68"/>
      <c r="G165" s="68"/>
      <c r="H165" s="68"/>
      <c r="J165" s="69"/>
    </row>
    <row r="166" spans="1:17" x14ac:dyDescent="0.2">
      <c r="A166" s="62"/>
      <c r="B166" s="68" t="s">
        <v>970</v>
      </c>
      <c r="C166" s="68"/>
      <c r="D166" s="68"/>
      <c r="E166" s="68"/>
      <c r="F166" s="68"/>
      <c r="G166" s="68"/>
      <c r="H166" s="68"/>
      <c r="J166" s="69"/>
    </row>
    <row r="167" spans="1:17" s="72" customFormat="1" ht="66.75" customHeight="1" x14ac:dyDescent="0.25">
      <c r="A167" s="70"/>
      <c r="B167" s="71" t="s">
        <v>971</v>
      </c>
      <c r="C167" s="71"/>
      <c r="D167" s="71"/>
      <c r="E167" s="71"/>
      <c r="F167" s="71"/>
      <c r="G167" s="71"/>
      <c r="H167" s="71"/>
      <c r="I167" s="36"/>
      <c r="J167" s="69"/>
      <c r="K167" s="36"/>
      <c r="L167" s="36"/>
      <c r="M167" s="36"/>
      <c r="N167" s="36"/>
      <c r="O167" s="36"/>
      <c r="P167" s="36"/>
      <c r="Q167" s="36"/>
    </row>
    <row r="168" spans="1:17" x14ac:dyDescent="0.2">
      <c r="A168" s="62"/>
      <c r="B168" s="68" t="s">
        <v>972</v>
      </c>
      <c r="C168" s="68"/>
      <c r="D168" s="68"/>
      <c r="E168" s="68"/>
      <c r="F168" s="68"/>
      <c r="G168" s="68"/>
      <c r="H168" s="68"/>
      <c r="J168" s="69"/>
    </row>
    <row r="169" spans="1:17" x14ac:dyDescent="0.2">
      <c r="A169" s="62"/>
      <c r="B169" s="62"/>
      <c r="C169" s="62"/>
      <c r="D169" s="64"/>
      <c r="E169" s="64"/>
      <c r="F169" s="64"/>
      <c r="G169" s="64"/>
    </row>
    <row r="170" spans="1:17" x14ac:dyDescent="0.2">
      <c r="A170" s="62"/>
      <c r="B170" s="73" t="s">
        <v>163</v>
      </c>
      <c r="C170" s="74"/>
      <c r="D170" s="75"/>
      <c r="E170" s="76"/>
      <c r="F170" s="64"/>
      <c r="G170" s="64"/>
    </row>
    <row r="171" spans="1:17" ht="27.75" customHeight="1" x14ac:dyDescent="0.2">
      <c r="A171" s="62"/>
      <c r="B171" s="77" t="s">
        <v>164</v>
      </c>
      <c r="C171" s="78"/>
      <c r="D171" s="41" t="s">
        <v>165</v>
      </c>
      <c r="E171" s="76"/>
      <c r="F171" s="64"/>
      <c r="G171" s="64"/>
    </row>
    <row r="172" spans="1:17" ht="12.75" customHeight="1" x14ac:dyDescent="0.2">
      <c r="A172" s="62"/>
      <c r="B172" s="77" t="s">
        <v>973</v>
      </c>
      <c r="C172" s="78"/>
      <c r="D172" s="41" t="s">
        <v>165</v>
      </c>
      <c r="E172" s="76"/>
      <c r="F172" s="64"/>
      <c r="G172" s="64"/>
    </row>
    <row r="173" spans="1:17" x14ac:dyDescent="0.2">
      <c r="A173" s="62"/>
      <c r="B173" s="77" t="s">
        <v>166</v>
      </c>
      <c r="C173" s="78"/>
      <c r="D173" s="79" t="s">
        <v>134</v>
      </c>
      <c r="E173" s="76"/>
      <c r="F173" s="64"/>
      <c r="G173" s="64"/>
    </row>
    <row r="174" spans="1:17" x14ac:dyDescent="0.2">
      <c r="A174" s="80"/>
      <c r="B174" s="81" t="s">
        <v>134</v>
      </c>
      <c r="C174" s="81" t="s">
        <v>974</v>
      </c>
      <c r="D174" s="81" t="s">
        <v>167</v>
      </c>
      <c r="E174" s="80"/>
      <c r="F174" s="80"/>
      <c r="G174" s="80"/>
      <c r="H174" s="80"/>
      <c r="J174" s="69"/>
    </row>
    <row r="175" spans="1:17" x14ac:dyDescent="0.2">
      <c r="A175" s="80"/>
      <c r="B175" s="82" t="s">
        <v>168</v>
      </c>
      <c r="C175" s="83">
        <v>46081</v>
      </c>
      <c r="D175" s="83">
        <v>46112</v>
      </c>
      <c r="E175" s="80"/>
      <c r="F175" s="80"/>
      <c r="G175" s="80"/>
      <c r="J175" s="69"/>
    </row>
    <row r="176" spans="1:17" x14ac:dyDescent="0.2">
      <c r="A176" s="84"/>
      <c r="B176" s="44" t="s">
        <v>169</v>
      </c>
      <c r="C176" s="85">
        <v>83.458600000000004</v>
      </c>
      <c r="D176" s="85">
        <v>79.364500000000007</v>
      </c>
      <c r="E176" s="84"/>
      <c r="F176" s="86"/>
      <c r="G176" s="87"/>
    </row>
    <row r="177" spans="1:7" x14ac:dyDescent="0.2">
      <c r="A177" s="84"/>
      <c r="B177" s="44" t="s">
        <v>982</v>
      </c>
      <c r="C177" s="85">
        <v>16.668099999999999</v>
      </c>
      <c r="D177" s="85">
        <v>15.8504</v>
      </c>
      <c r="E177" s="84"/>
      <c r="F177" s="86"/>
      <c r="G177" s="87"/>
    </row>
    <row r="178" spans="1:7" x14ac:dyDescent="0.2">
      <c r="A178" s="84"/>
      <c r="B178" s="44" t="s">
        <v>170</v>
      </c>
      <c r="C178" s="85">
        <v>71.230699999999999</v>
      </c>
      <c r="D178" s="85">
        <v>67.654700000000005</v>
      </c>
      <c r="E178" s="84"/>
      <c r="F178" s="86"/>
      <c r="G178" s="87"/>
    </row>
    <row r="179" spans="1:7" x14ac:dyDescent="0.2">
      <c r="A179" s="84"/>
      <c r="B179" s="44" t="s">
        <v>983</v>
      </c>
      <c r="C179" s="85">
        <v>15.384399999999999</v>
      </c>
      <c r="D179" s="85">
        <v>14.612</v>
      </c>
      <c r="E179" s="84"/>
      <c r="F179" s="86"/>
      <c r="G179" s="87"/>
    </row>
    <row r="180" spans="1:7" x14ac:dyDescent="0.2">
      <c r="A180" s="84"/>
      <c r="B180" s="84"/>
      <c r="C180" s="84"/>
      <c r="D180" s="84"/>
      <c r="E180" s="84"/>
      <c r="F180" s="84"/>
      <c r="G180" s="84"/>
    </row>
    <row r="181" spans="1:7" x14ac:dyDescent="0.2">
      <c r="A181" s="80"/>
      <c r="B181" s="77" t="s">
        <v>975</v>
      </c>
      <c r="C181" s="78"/>
      <c r="D181" s="41" t="s">
        <v>165</v>
      </c>
      <c r="E181" s="80"/>
      <c r="F181" s="80"/>
      <c r="G181" s="80"/>
    </row>
    <row r="182" spans="1:7" x14ac:dyDescent="0.2">
      <c r="A182" s="80"/>
      <c r="B182" s="148"/>
      <c r="C182" s="148"/>
      <c r="D182" s="149"/>
      <c r="E182" s="80"/>
      <c r="F182" s="91"/>
      <c r="G182" s="92"/>
    </row>
    <row r="183" spans="1:7" x14ac:dyDescent="0.2">
      <c r="A183" s="80"/>
      <c r="B183" s="77" t="s">
        <v>172</v>
      </c>
      <c r="C183" s="78"/>
      <c r="D183" s="41" t="s">
        <v>984</v>
      </c>
      <c r="E183" s="89"/>
      <c r="F183" s="80"/>
      <c r="G183" s="80"/>
    </row>
    <row r="184" spans="1:7" x14ac:dyDescent="0.2">
      <c r="A184" s="80"/>
      <c r="B184" s="77" t="s">
        <v>173</v>
      </c>
      <c r="C184" s="78"/>
      <c r="D184" s="41" t="s">
        <v>165</v>
      </c>
      <c r="E184" s="89"/>
      <c r="F184" s="80"/>
      <c r="G184" s="80"/>
    </row>
    <row r="185" spans="1:7" ht="17.100000000000001" customHeight="1" x14ac:dyDescent="0.2">
      <c r="A185" s="80"/>
      <c r="B185" s="77" t="s">
        <v>174</v>
      </c>
      <c r="C185" s="78"/>
      <c r="D185" s="41" t="s">
        <v>165</v>
      </c>
      <c r="E185" s="89"/>
      <c r="F185" s="80"/>
      <c r="G185" s="80"/>
    </row>
    <row r="186" spans="1:7" ht="17.100000000000001" customHeight="1" x14ac:dyDescent="0.2">
      <c r="A186" s="80"/>
      <c r="B186" s="77" t="s">
        <v>175</v>
      </c>
      <c r="C186" s="78"/>
      <c r="D186" s="90">
        <v>5.1054390135518233</v>
      </c>
      <c r="E186" s="80"/>
      <c r="F186" s="91"/>
      <c r="G186" s="92"/>
    </row>
    <row r="188" spans="1:7" x14ac:dyDescent="0.2">
      <c r="B188" s="101" t="s">
        <v>1041</v>
      </c>
      <c r="C188" s="102"/>
      <c r="D188" s="103"/>
    </row>
    <row r="189" spans="1:7" ht="25.5" x14ac:dyDescent="0.2">
      <c r="B189" s="104" t="s">
        <v>1042</v>
      </c>
      <c r="C189" s="104"/>
      <c r="D189" s="163" t="s">
        <v>712</v>
      </c>
    </row>
    <row r="190" spans="1:7" x14ac:dyDescent="0.2">
      <c r="B190" s="104" t="s">
        <v>1043</v>
      </c>
      <c r="C190" s="104"/>
      <c r="D190" s="106"/>
    </row>
    <row r="191" spans="1:7" x14ac:dyDescent="0.2">
      <c r="B191" s="107"/>
      <c r="C191" s="108"/>
      <c r="D191" s="109"/>
    </row>
    <row r="192" spans="1:7" x14ac:dyDescent="0.2">
      <c r="B192" s="104" t="s">
        <v>1044</v>
      </c>
      <c r="C192" s="104"/>
      <c r="D192" s="110">
        <v>6.8949866067595904</v>
      </c>
    </row>
    <row r="193" spans="2:4" x14ac:dyDescent="0.2">
      <c r="B193" s="107"/>
      <c r="C193" s="108"/>
      <c r="D193" s="109"/>
    </row>
    <row r="194" spans="2:4" x14ac:dyDescent="0.2">
      <c r="B194" s="104" t="s">
        <v>1045</v>
      </c>
      <c r="C194" s="104"/>
      <c r="D194" s="110">
        <v>1.8102732628225764</v>
      </c>
    </row>
    <row r="195" spans="2:4" x14ac:dyDescent="0.2">
      <c r="B195" s="104" t="s">
        <v>1046</v>
      </c>
      <c r="C195" s="104"/>
      <c r="D195" s="110">
        <v>2.3733670532866733</v>
      </c>
    </row>
    <row r="196" spans="2:4" x14ac:dyDescent="0.2">
      <c r="B196" s="107"/>
      <c r="C196" s="108"/>
      <c r="D196" s="109"/>
    </row>
    <row r="197" spans="2:4" x14ac:dyDescent="0.2">
      <c r="B197" s="104" t="s">
        <v>1047</v>
      </c>
      <c r="C197" s="104"/>
      <c r="D197" s="111" t="s">
        <v>1149</v>
      </c>
    </row>
    <row r="198" spans="2:4" ht="12.75" customHeight="1" x14ac:dyDescent="0.2">
      <c r="B198" s="107" t="s">
        <v>1048</v>
      </c>
      <c r="C198" s="112"/>
      <c r="D198" s="108"/>
    </row>
    <row r="200" spans="2:4" x14ac:dyDescent="0.2">
      <c r="B200" s="93" t="s">
        <v>976</v>
      </c>
      <c r="C200" s="93"/>
    </row>
    <row r="202" spans="2:4" ht="153.75" customHeight="1" x14ac:dyDescent="0.2"/>
    <row r="205" spans="2:4" x14ac:dyDescent="0.2">
      <c r="B205" s="94" t="s">
        <v>977</v>
      </c>
      <c r="C205" s="95"/>
      <c r="D205" s="94"/>
    </row>
    <row r="206" spans="2:4" x14ac:dyDescent="0.2">
      <c r="B206" s="94" t="s">
        <v>1113</v>
      </c>
      <c r="D206" s="94"/>
    </row>
    <row r="207" spans="2:4" ht="165" customHeight="1" x14ac:dyDescent="0.2"/>
    <row r="208" spans="2:4" ht="12.75" customHeight="1" x14ac:dyDescent="0.2"/>
    <row r="209" spans="2:9" ht="12.75" customHeight="1" x14ac:dyDescent="0.2"/>
    <row r="210" spans="2:9" ht="12.75" customHeight="1" x14ac:dyDescent="0.2"/>
    <row r="211" spans="2:9" ht="12.75" customHeight="1" x14ac:dyDescent="0.2"/>
    <row r="212" spans="2:9" ht="12.75" customHeight="1" x14ac:dyDescent="0.2"/>
    <row r="213" spans="2:9" ht="12.75" customHeight="1" x14ac:dyDescent="0.25">
      <c r="B213" s="113"/>
      <c r="C213" s="113"/>
      <c r="D213" s="113"/>
      <c r="E213" s="113"/>
      <c r="F213" s="113"/>
      <c r="G213" s="114" t="s">
        <v>984</v>
      </c>
      <c r="H213" s="113"/>
      <c r="I213" s="113"/>
    </row>
    <row r="214" spans="2:9" ht="12.75" customHeight="1" x14ac:dyDescent="0.25">
      <c r="B214" s="115" t="s">
        <v>1164</v>
      </c>
      <c r="C214" s="115"/>
      <c r="D214" s="115"/>
      <c r="E214" s="115"/>
      <c r="F214" s="115"/>
      <c r="G214" s="115"/>
      <c r="H214" s="113"/>
      <c r="I214" s="113"/>
    </row>
    <row r="215" spans="2:9" ht="13.5" x14ac:dyDescent="0.25">
      <c r="B215" s="115" t="s">
        <v>1165</v>
      </c>
      <c r="C215" s="115"/>
      <c r="D215" s="115"/>
      <c r="E215" s="115"/>
      <c r="F215" s="115"/>
      <c r="G215" s="115"/>
      <c r="H215" s="113"/>
      <c r="I215" s="113"/>
    </row>
    <row r="216" spans="2:9" ht="13.5" x14ac:dyDescent="0.25">
      <c r="B216" s="114"/>
      <c r="C216" s="114"/>
      <c r="D216" s="114"/>
      <c r="E216" s="114"/>
      <c r="F216" s="114"/>
      <c r="G216" s="114"/>
      <c r="H216" s="113"/>
      <c r="I216" s="113"/>
    </row>
    <row r="217" spans="2:9" ht="13.5" x14ac:dyDescent="0.25">
      <c r="B217" s="115" t="s">
        <v>1166</v>
      </c>
      <c r="C217" s="115"/>
      <c r="D217" s="115"/>
      <c r="E217" s="115"/>
      <c r="F217" s="115"/>
      <c r="G217" s="115"/>
      <c r="H217" s="113"/>
      <c r="I217" s="113"/>
    </row>
    <row r="218" spans="2:9" ht="13.5" x14ac:dyDescent="0.25">
      <c r="B218" s="114" t="s">
        <v>1167</v>
      </c>
      <c r="C218" s="113"/>
      <c r="D218" s="113"/>
      <c r="E218" s="113"/>
      <c r="F218" s="113"/>
      <c r="G218" s="113"/>
      <c r="H218" s="113"/>
      <c r="I218" s="113"/>
    </row>
    <row r="219" spans="2:9" ht="13.5" x14ac:dyDescent="0.25">
      <c r="B219" s="113"/>
      <c r="C219" s="113"/>
      <c r="D219" s="113"/>
      <c r="E219" s="113"/>
      <c r="F219" s="113"/>
      <c r="G219" s="113"/>
      <c r="H219" s="113"/>
      <c r="I219" s="113"/>
    </row>
    <row r="220" spans="2:9" ht="67.5" x14ac:dyDescent="0.25">
      <c r="B220" s="128" t="s">
        <v>1168</v>
      </c>
      <c r="C220" s="128" t="s">
        <v>1169</v>
      </c>
      <c r="D220" s="128" t="s">
        <v>1170</v>
      </c>
      <c r="E220" s="129" t="s">
        <v>1171</v>
      </c>
      <c r="F220" s="129" t="s">
        <v>1172</v>
      </c>
      <c r="G220" s="129" t="s">
        <v>1173</v>
      </c>
      <c r="H220" s="114"/>
      <c r="I220" s="114"/>
    </row>
    <row r="221" spans="2:9" ht="13.5" x14ac:dyDescent="0.25">
      <c r="B221" s="118" t="s">
        <v>712</v>
      </c>
      <c r="C221" s="118" t="s">
        <v>1111</v>
      </c>
      <c r="D221" s="119" t="s">
        <v>1174</v>
      </c>
      <c r="E221" s="120">
        <v>1321.09</v>
      </c>
      <c r="F221" s="121">
        <v>1306.4000000000001</v>
      </c>
      <c r="G221" s="122">
        <v>228.81006500000001</v>
      </c>
      <c r="H221" s="113"/>
      <c r="I221" s="113"/>
    </row>
    <row r="222" spans="2:9" ht="13.5" x14ac:dyDescent="0.25">
      <c r="B222" s="118" t="s">
        <v>712</v>
      </c>
      <c r="C222" s="118" t="s">
        <v>1078</v>
      </c>
      <c r="D222" s="119" t="s">
        <v>1174</v>
      </c>
      <c r="E222" s="120">
        <v>1180.9000000000001</v>
      </c>
      <c r="F222" s="121">
        <v>1167.5</v>
      </c>
      <c r="G222" s="122">
        <v>771.93315689999997</v>
      </c>
      <c r="H222" s="113"/>
      <c r="I222" s="113"/>
    </row>
    <row r="223" spans="2:9" ht="13.5" x14ac:dyDescent="0.25">
      <c r="B223" s="118" t="s">
        <v>712</v>
      </c>
      <c r="C223" s="118" t="s">
        <v>1076</v>
      </c>
      <c r="D223" s="119" t="s">
        <v>1174</v>
      </c>
      <c r="E223" s="120">
        <v>873.47</v>
      </c>
      <c r="F223" s="121">
        <v>804.5</v>
      </c>
      <c r="G223" s="122">
        <v>210.1400529</v>
      </c>
      <c r="H223" s="113"/>
      <c r="I223" s="113"/>
    </row>
    <row r="224" spans="2:9" ht="13.5" x14ac:dyDescent="0.25">
      <c r="B224" s="118" t="s">
        <v>712</v>
      </c>
      <c r="C224" s="118" t="s">
        <v>1089</v>
      </c>
      <c r="D224" s="119" t="s">
        <v>1174</v>
      </c>
      <c r="E224" s="120">
        <v>1754.97</v>
      </c>
      <c r="F224" s="121">
        <v>1637.1</v>
      </c>
      <c r="G224" s="122">
        <v>47.785405799999999</v>
      </c>
      <c r="H224" s="113"/>
      <c r="I224" s="113"/>
    </row>
    <row r="225" spans="2:9" ht="13.5" x14ac:dyDescent="0.25">
      <c r="B225" s="118" t="s">
        <v>712</v>
      </c>
      <c r="C225" s="118" t="s">
        <v>1058</v>
      </c>
      <c r="D225" s="119" t="s">
        <v>1174</v>
      </c>
      <c r="E225" s="120">
        <v>276.22000000000003</v>
      </c>
      <c r="F225" s="121">
        <v>248.85</v>
      </c>
      <c r="G225" s="122">
        <v>198.12298279999999</v>
      </c>
      <c r="H225" s="113"/>
      <c r="I225" s="113"/>
    </row>
    <row r="226" spans="2:9" ht="13.5" x14ac:dyDescent="0.25">
      <c r="B226" s="118" t="s">
        <v>712</v>
      </c>
      <c r="C226" s="118" t="s">
        <v>1063</v>
      </c>
      <c r="D226" s="119" t="s">
        <v>1174</v>
      </c>
      <c r="E226" s="120">
        <v>1795.43</v>
      </c>
      <c r="F226" s="121">
        <v>1790.5</v>
      </c>
      <c r="G226" s="122">
        <v>1408.2951647</v>
      </c>
      <c r="H226" s="113"/>
      <c r="I226" s="113"/>
    </row>
    <row r="227" spans="2:9" ht="13.5" x14ac:dyDescent="0.25">
      <c r="B227" s="118" t="s">
        <v>712</v>
      </c>
      <c r="C227" s="118" t="s">
        <v>1062</v>
      </c>
      <c r="D227" s="119" t="s">
        <v>1174</v>
      </c>
      <c r="E227" s="120">
        <v>243.08</v>
      </c>
      <c r="F227" s="121">
        <v>229.64</v>
      </c>
      <c r="G227" s="122">
        <v>101.54451200000001</v>
      </c>
      <c r="H227" s="113"/>
      <c r="I227" s="113"/>
    </row>
    <row r="228" spans="2:9" ht="13.5" x14ac:dyDescent="0.25">
      <c r="B228" s="118" t="s">
        <v>712</v>
      </c>
      <c r="C228" s="118" t="s">
        <v>1065</v>
      </c>
      <c r="D228" s="119" t="s">
        <v>1174</v>
      </c>
      <c r="E228" s="120">
        <v>426.78</v>
      </c>
      <c r="F228" s="121">
        <v>402.5</v>
      </c>
      <c r="G228" s="122">
        <v>96.027749999999997</v>
      </c>
      <c r="H228" s="113"/>
      <c r="I228" s="113"/>
    </row>
    <row r="229" spans="2:9" ht="13.5" x14ac:dyDescent="0.25">
      <c r="B229" s="118" t="s">
        <v>712</v>
      </c>
      <c r="C229" s="118" t="s">
        <v>1068</v>
      </c>
      <c r="D229" s="119" t="s">
        <v>1174</v>
      </c>
      <c r="E229" s="120">
        <v>796.64</v>
      </c>
      <c r="F229" s="121">
        <v>735.9</v>
      </c>
      <c r="G229" s="122">
        <v>752.35354739999991</v>
      </c>
      <c r="H229" s="113"/>
      <c r="I229" s="113"/>
    </row>
    <row r="230" spans="2:9" ht="13.5" x14ac:dyDescent="0.25">
      <c r="B230" s="118" t="s">
        <v>712</v>
      </c>
      <c r="C230" s="118" t="s">
        <v>1070</v>
      </c>
      <c r="D230" s="119" t="s">
        <v>1174</v>
      </c>
      <c r="E230" s="120">
        <v>874.19</v>
      </c>
      <c r="F230" s="121">
        <v>887.9</v>
      </c>
      <c r="G230" s="122">
        <v>261.08117699999997</v>
      </c>
      <c r="H230" s="113"/>
      <c r="I230" s="113"/>
    </row>
    <row r="231" spans="2:9" ht="13.5" x14ac:dyDescent="0.25">
      <c r="B231" s="118" t="s">
        <v>712</v>
      </c>
      <c r="C231" s="118" t="s">
        <v>1087</v>
      </c>
      <c r="D231" s="119" t="s">
        <v>1174</v>
      </c>
      <c r="E231" s="120">
        <v>3619.66</v>
      </c>
      <c r="F231" s="121">
        <v>3500.5</v>
      </c>
      <c r="G231" s="122">
        <v>54.062064999999997</v>
      </c>
      <c r="H231" s="113"/>
      <c r="I231" s="113"/>
    </row>
    <row r="232" spans="2:9" ht="13.5" x14ac:dyDescent="0.25">
      <c r="B232" s="118" t="s">
        <v>712</v>
      </c>
      <c r="C232" s="118" t="s">
        <v>1109</v>
      </c>
      <c r="D232" s="119" t="s">
        <v>1174</v>
      </c>
      <c r="E232" s="120">
        <v>2100.31</v>
      </c>
      <c r="F232" s="121">
        <v>2061.6999999999998</v>
      </c>
      <c r="G232" s="122">
        <v>16.4137275</v>
      </c>
      <c r="H232" s="113"/>
      <c r="I232" s="113"/>
    </row>
    <row r="233" spans="2:9" ht="13.5" x14ac:dyDescent="0.25">
      <c r="B233" s="118" t="s">
        <v>712</v>
      </c>
      <c r="C233" s="118" t="s">
        <v>1083</v>
      </c>
      <c r="D233" s="119" t="s">
        <v>1174</v>
      </c>
      <c r="E233" s="120">
        <v>1235.9000000000001</v>
      </c>
      <c r="F233" s="121">
        <v>1211.8</v>
      </c>
      <c r="G233" s="122">
        <v>834.74860699999999</v>
      </c>
      <c r="H233" s="113"/>
      <c r="I233" s="113"/>
    </row>
    <row r="234" spans="2:9" ht="13.5" x14ac:dyDescent="0.25">
      <c r="B234" s="118" t="s">
        <v>712</v>
      </c>
      <c r="C234" s="118" t="s">
        <v>1107</v>
      </c>
      <c r="D234" s="119" t="s">
        <v>1174</v>
      </c>
      <c r="E234" s="120">
        <v>4100.0600000000004</v>
      </c>
      <c r="F234" s="121">
        <v>3952.2</v>
      </c>
      <c r="G234" s="122">
        <v>8.414773499999999</v>
      </c>
      <c r="H234" s="113"/>
      <c r="I234" s="113"/>
    </row>
    <row r="235" spans="2:9" ht="13.5" x14ac:dyDescent="0.25">
      <c r="B235" s="118" t="s">
        <v>712</v>
      </c>
      <c r="C235" s="118" t="s">
        <v>1112</v>
      </c>
      <c r="D235" s="119" t="s">
        <v>1174</v>
      </c>
      <c r="E235" s="120">
        <v>1172.33</v>
      </c>
      <c r="F235" s="121">
        <v>1125.2</v>
      </c>
      <c r="G235" s="122">
        <v>178.460172</v>
      </c>
      <c r="H235" s="113"/>
      <c r="I235" s="113"/>
    </row>
    <row r="236" spans="2:9" ht="13.5" x14ac:dyDescent="0.25">
      <c r="B236" s="118" t="s">
        <v>712</v>
      </c>
      <c r="C236" s="118" t="s">
        <v>1071</v>
      </c>
      <c r="D236" s="119" t="s">
        <v>1174</v>
      </c>
      <c r="E236" s="120">
        <v>376.09</v>
      </c>
      <c r="F236" s="121">
        <v>354.55</v>
      </c>
      <c r="G236" s="122">
        <v>189.41213500000001</v>
      </c>
      <c r="H236" s="113"/>
      <c r="I236" s="113"/>
    </row>
    <row r="237" spans="2:9" ht="13.5" x14ac:dyDescent="0.25">
      <c r="B237" s="118" t="s">
        <v>712</v>
      </c>
      <c r="C237" s="118" t="s">
        <v>1069</v>
      </c>
      <c r="D237" s="119" t="s">
        <v>1174</v>
      </c>
      <c r="E237" s="120">
        <v>3633.77</v>
      </c>
      <c r="F237" s="121">
        <v>3515</v>
      </c>
      <c r="G237" s="122">
        <v>197.95703400000002</v>
      </c>
      <c r="H237" s="113"/>
      <c r="I237" s="113"/>
    </row>
    <row r="238" spans="2:9" ht="13.5" x14ac:dyDescent="0.25">
      <c r="B238" s="118" t="s">
        <v>712</v>
      </c>
      <c r="C238" s="118" t="s">
        <v>1057</v>
      </c>
      <c r="D238" s="119" t="s">
        <v>1174</v>
      </c>
      <c r="E238" s="120">
        <v>3119.34</v>
      </c>
      <c r="F238" s="121">
        <v>2968.7</v>
      </c>
      <c r="G238" s="122">
        <v>237.921279</v>
      </c>
      <c r="H238" s="113"/>
      <c r="I238" s="113"/>
    </row>
    <row r="239" spans="2:9" ht="13.5" x14ac:dyDescent="0.25">
      <c r="B239" s="118" t="s">
        <v>712</v>
      </c>
      <c r="C239" s="118" t="s">
        <v>1110</v>
      </c>
      <c r="D239" s="119" t="s">
        <v>1174</v>
      </c>
      <c r="E239" s="120">
        <v>378.63</v>
      </c>
      <c r="F239" s="121">
        <v>372.5</v>
      </c>
      <c r="G239" s="122">
        <v>117.4663875</v>
      </c>
      <c r="H239" s="113"/>
      <c r="I239" s="113"/>
    </row>
    <row r="240" spans="2:9" ht="13.5" x14ac:dyDescent="0.25">
      <c r="B240" s="118" t="s">
        <v>712</v>
      </c>
      <c r="C240" s="118" t="s">
        <v>1084</v>
      </c>
      <c r="D240" s="119" t="s">
        <v>1174</v>
      </c>
      <c r="E240" s="120">
        <v>1415.8</v>
      </c>
      <c r="F240" s="121">
        <v>1349.3</v>
      </c>
      <c r="G240" s="122">
        <v>1197.4984099999999</v>
      </c>
      <c r="H240" s="113"/>
      <c r="I240" s="113"/>
    </row>
    <row r="241" spans="2:9" ht="13.5" x14ac:dyDescent="0.25">
      <c r="B241" s="118" t="s">
        <v>712</v>
      </c>
      <c r="C241" s="118" t="s">
        <v>1108</v>
      </c>
      <c r="D241" s="119" t="s">
        <v>1174</v>
      </c>
      <c r="E241" s="120">
        <v>1770.51</v>
      </c>
      <c r="F241" s="121">
        <v>1765.5</v>
      </c>
      <c r="G241" s="122">
        <v>7.6428366000000008</v>
      </c>
      <c r="H241" s="113"/>
      <c r="I241" s="113"/>
    </row>
    <row r="242" spans="2:9" ht="13.5" x14ac:dyDescent="0.25">
      <c r="B242" s="113"/>
      <c r="C242" s="113"/>
      <c r="D242" s="113"/>
      <c r="E242" s="113"/>
      <c r="F242" s="113"/>
      <c r="G242" s="123"/>
      <c r="H242" s="113"/>
      <c r="I242" s="113"/>
    </row>
    <row r="243" spans="2:9" ht="13.5" x14ac:dyDescent="0.25">
      <c r="B243" s="114" t="s">
        <v>1175</v>
      </c>
      <c r="C243" s="113"/>
      <c r="D243" s="113"/>
      <c r="E243" s="124"/>
      <c r="F243" s="124"/>
      <c r="G243" s="124"/>
      <c r="H243" s="113"/>
      <c r="I243" s="113"/>
    </row>
    <row r="244" spans="2:9" ht="13.5" x14ac:dyDescent="0.25">
      <c r="B244" s="113"/>
      <c r="C244" s="113"/>
      <c r="D244" s="113"/>
      <c r="E244" s="113"/>
      <c r="F244" s="113"/>
      <c r="G244" s="113"/>
      <c r="H244" s="113"/>
      <c r="I244" s="113"/>
    </row>
    <row r="245" spans="2:9" ht="13.5" x14ac:dyDescent="0.25">
      <c r="B245" s="125" t="s">
        <v>1168</v>
      </c>
      <c r="C245" s="125" t="s">
        <v>1176</v>
      </c>
      <c r="D245" s="113"/>
      <c r="E245" s="113"/>
      <c r="F245" s="113"/>
      <c r="G245" s="113"/>
      <c r="H245" s="113"/>
      <c r="I245" s="113"/>
    </row>
    <row r="246" spans="2:9" ht="13.5" x14ac:dyDescent="0.25">
      <c r="B246" s="118" t="s">
        <v>712</v>
      </c>
      <c r="C246" s="127">
        <v>36.316883000000004</v>
      </c>
      <c r="D246" s="113"/>
      <c r="E246" s="113"/>
      <c r="F246" s="113"/>
      <c r="G246" s="113"/>
      <c r="H246" s="113"/>
      <c r="I246" s="113"/>
    </row>
    <row r="247" spans="2:9" ht="13.5" x14ac:dyDescent="0.25">
      <c r="B247" s="113"/>
      <c r="C247" s="113"/>
      <c r="D247" s="113"/>
      <c r="E247" s="113"/>
      <c r="F247" s="113"/>
      <c r="G247" s="113"/>
      <c r="H247" s="113"/>
      <c r="I247" s="113"/>
    </row>
    <row r="248" spans="2:9" ht="13.5" x14ac:dyDescent="0.25">
      <c r="B248" s="114" t="s">
        <v>1177</v>
      </c>
      <c r="C248" s="113"/>
      <c r="D248" s="113"/>
      <c r="E248" s="113"/>
      <c r="F248" s="113"/>
      <c r="G248" s="113"/>
      <c r="H248" s="113"/>
      <c r="I248" s="113"/>
    </row>
    <row r="249" spans="2:9" ht="13.5" x14ac:dyDescent="0.25">
      <c r="B249" s="114"/>
      <c r="C249" s="113"/>
      <c r="D249" s="113"/>
      <c r="E249" s="113"/>
      <c r="F249" s="113"/>
      <c r="G249" s="113"/>
      <c r="H249" s="113"/>
      <c r="I249" s="113"/>
    </row>
    <row r="250" spans="2:9" ht="135" x14ac:dyDescent="0.25">
      <c r="B250" s="128" t="s">
        <v>1168</v>
      </c>
      <c r="C250" s="129" t="s">
        <v>1178</v>
      </c>
      <c r="D250" s="129" t="s">
        <v>1179</v>
      </c>
      <c r="E250" s="129" t="s">
        <v>1180</v>
      </c>
      <c r="F250" s="129" t="s">
        <v>1181</v>
      </c>
      <c r="G250" s="129" t="s">
        <v>1182</v>
      </c>
      <c r="H250" s="113"/>
      <c r="I250" s="113"/>
    </row>
    <row r="251" spans="2:9" ht="13.5" x14ac:dyDescent="0.25">
      <c r="B251" s="164" t="s">
        <v>712</v>
      </c>
      <c r="C251" s="25">
        <v>5773</v>
      </c>
      <c r="D251" s="25">
        <v>5773</v>
      </c>
      <c r="E251" s="26">
        <v>39278.913199299997</v>
      </c>
      <c r="F251" s="26">
        <v>43874.095742099998</v>
      </c>
      <c r="G251" s="26">
        <v>4595.1825428000011</v>
      </c>
      <c r="H251" s="24"/>
      <c r="I251" s="130"/>
    </row>
    <row r="252" spans="2:9" ht="13.5" x14ac:dyDescent="0.25">
      <c r="B252" s="131"/>
      <c r="C252" s="132"/>
      <c r="D252" s="132"/>
      <c r="E252" s="113"/>
      <c r="F252" s="113"/>
      <c r="G252" s="133"/>
      <c r="H252" s="113"/>
      <c r="I252" s="113"/>
    </row>
    <row r="253" spans="2:9" ht="13.5" x14ac:dyDescent="0.25">
      <c r="B253" s="114" t="s">
        <v>1183</v>
      </c>
      <c r="C253" s="132"/>
      <c r="D253" s="113"/>
      <c r="E253" s="113"/>
      <c r="F253" s="113"/>
      <c r="G253" s="113"/>
      <c r="H253" s="113"/>
      <c r="I253" s="113"/>
    </row>
    <row r="254" spans="2:9" ht="13.5" x14ac:dyDescent="0.25">
      <c r="B254" s="131"/>
      <c r="C254" s="132"/>
      <c r="D254" s="113"/>
      <c r="E254" s="113"/>
      <c r="F254" s="113"/>
      <c r="G254" s="113"/>
      <c r="H254" s="113"/>
      <c r="I254" s="113"/>
    </row>
    <row r="255" spans="2:9" ht="13.5" x14ac:dyDescent="0.25">
      <c r="B255" s="114" t="s">
        <v>1209</v>
      </c>
      <c r="C255" s="113"/>
      <c r="D255" s="113"/>
      <c r="E255" s="113"/>
      <c r="F255" s="113"/>
      <c r="G255" s="113"/>
      <c r="H255" s="113"/>
      <c r="I255" s="113"/>
    </row>
    <row r="256" spans="2:9" ht="13.5" x14ac:dyDescent="0.25">
      <c r="B256" s="113"/>
      <c r="C256" s="134"/>
      <c r="D256" s="134"/>
      <c r="E256" s="133"/>
      <c r="F256" s="133"/>
      <c r="G256" s="133"/>
      <c r="H256" s="24"/>
      <c r="I256" s="130"/>
    </row>
    <row r="257" spans="2:9" ht="13.5" x14ac:dyDescent="0.25">
      <c r="B257" s="114" t="s">
        <v>1184</v>
      </c>
      <c r="C257" s="113"/>
      <c r="D257" s="135"/>
      <c r="E257" s="113"/>
      <c r="F257" s="113"/>
      <c r="G257" s="113"/>
      <c r="H257" s="113"/>
      <c r="I257" s="113"/>
    </row>
    <row r="258" spans="2:9" ht="13.5" x14ac:dyDescent="0.25">
      <c r="B258" s="113"/>
      <c r="C258" s="113"/>
      <c r="D258" s="135"/>
      <c r="E258" s="135"/>
      <c r="F258" s="136"/>
      <c r="G258" s="136"/>
      <c r="H258" s="113"/>
      <c r="I258" s="113"/>
    </row>
    <row r="259" spans="2:9" ht="13.5" x14ac:dyDescent="0.25">
      <c r="B259" s="114" t="s">
        <v>1210</v>
      </c>
      <c r="C259" s="113"/>
      <c r="D259" s="113"/>
      <c r="E259" s="113"/>
      <c r="F259" s="113"/>
      <c r="G259" s="113" t="s">
        <v>1185</v>
      </c>
      <c r="H259" s="113"/>
      <c r="I259" s="113"/>
    </row>
    <row r="260" spans="2:9" ht="13.5" x14ac:dyDescent="0.25">
      <c r="B260" s="113"/>
      <c r="C260" s="137"/>
      <c r="D260" s="138"/>
      <c r="E260" s="113"/>
      <c r="F260" s="113"/>
      <c r="G260" s="113"/>
      <c r="H260" s="113"/>
      <c r="I260" s="113"/>
    </row>
    <row r="261" spans="2:9" ht="13.5" x14ac:dyDescent="0.25">
      <c r="B261" s="114" t="s">
        <v>1211</v>
      </c>
      <c r="C261" s="113"/>
      <c r="D261" s="113"/>
      <c r="E261" s="113"/>
      <c r="F261" s="113"/>
      <c r="G261" s="113"/>
      <c r="H261" s="113"/>
      <c r="I261" s="113"/>
    </row>
    <row r="262" spans="2:9" ht="13.5" x14ac:dyDescent="0.25">
      <c r="B262" s="113"/>
      <c r="C262" s="113"/>
      <c r="D262" s="113"/>
      <c r="E262" s="113"/>
      <c r="F262" s="113"/>
      <c r="G262" s="113"/>
      <c r="H262" s="113"/>
      <c r="I262" s="113"/>
    </row>
    <row r="263" spans="2:9" ht="13.5" x14ac:dyDescent="0.25">
      <c r="B263" s="114" t="s">
        <v>1186</v>
      </c>
      <c r="C263" s="113"/>
      <c r="D263" s="113"/>
      <c r="E263" s="113"/>
      <c r="F263" s="113"/>
      <c r="G263" s="113"/>
      <c r="H263" s="113"/>
      <c r="I263" s="113"/>
    </row>
    <row r="264" spans="2:9" ht="13.5" x14ac:dyDescent="0.25">
      <c r="B264" s="113"/>
      <c r="C264" s="139"/>
      <c r="D264" s="140"/>
      <c r="E264" s="27"/>
      <c r="F264" s="136"/>
      <c r="G264" s="136"/>
      <c r="H264" s="113"/>
      <c r="I264" s="113"/>
    </row>
    <row r="265" spans="2:9" ht="13.5" x14ac:dyDescent="0.25">
      <c r="B265" s="114" t="s">
        <v>1212</v>
      </c>
      <c r="C265" s="113"/>
      <c r="D265" s="113"/>
      <c r="E265" s="113"/>
      <c r="F265" s="113"/>
      <c r="G265" s="113"/>
      <c r="H265" s="113"/>
      <c r="I265" s="113"/>
    </row>
    <row r="266" spans="2:9" ht="13.5" x14ac:dyDescent="0.25">
      <c r="B266" s="131"/>
      <c r="C266" s="138"/>
      <c r="D266" s="113"/>
      <c r="E266" s="113"/>
      <c r="F266" s="113"/>
      <c r="G266" s="113"/>
      <c r="H266" s="113"/>
      <c r="I266" s="113"/>
    </row>
    <row r="267" spans="2:9" ht="13.5" x14ac:dyDescent="0.25">
      <c r="B267" s="114" t="s">
        <v>1213</v>
      </c>
      <c r="C267" s="113"/>
      <c r="D267" s="113"/>
      <c r="E267" s="113"/>
      <c r="F267" s="113"/>
      <c r="G267" s="113"/>
      <c r="H267" s="113"/>
      <c r="I267" s="113"/>
    </row>
    <row r="268" spans="2:9" ht="13.5" x14ac:dyDescent="0.25">
      <c r="B268" s="113"/>
      <c r="C268" s="113"/>
      <c r="D268" s="113"/>
      <c r="E268" s="113"/>
      <c r="F268" s="28"/>
      <c r="G268" s="141"/>
      <c r="H268" s="113"/>
      <c r="I268" s="113"/>
    </row>
    <row r="269" spans="2:9" ht="13.5" x14ac:dyDescent="0.25">
      <c r="B269" s="114" t="s">
        <v>1187</v>
      </c>
      <c r="C269" s="113"/>
      <c r="D269" s="113"/>
      <c r="E269" s="113"/>
      <c r="F269" s="113"/>
      <c r="G269" s="113"/>
      <c r="H269" s="113"/>
      <c r="I269" s="113"/>
    </row>
    <row r="270" spans="2:9" ht="27" x14ac:dyDescent="0.25">
      <c r="B270" s="165" t="s">
        <v>1188</v>
      </c>
      <c r="C270" s="166" t="s">
        <v>1189</v>
      </c>
      <c r="D270" s="166" t="s">
        <v>1190</v>
      </c>
      <c r="E270" s="167" t="s">
        <v>1191</v>
      </c>
      <c r="F270" s="167" t="s">
        <v>1192</v>
      </c>
      <c r="G270" s="166" t="s">
        <v>1193</v>
      </c>
      <c r="H270" s="166" t="s">
        <v>1194</v>
      </c>
      <c r="I270" s="113"/>
    </row>
    <row r="271" spans="2:9" ht="13.5" x14ac:dyDescent="0.25">
      <c r="B271" s="29" t="s">
        <v>1195</v>
      </c>
      <c r="C271" s="29" t="s">
        <v>1196</v>
      </c>
      <c r="D271" s="29" t="s">
        <v>1197</v>
      </c>
      <c r="E271" s="29" t="s">
        <v>1198</v>
      </c>
      <c r="F271" s="29" t="s">
        <v>1199</v>
      </c>
      <c r="G271" s="26">
        <v>2500</v>
      </c>
      <c r="H271" s="30">
        <v>46168</v>
      </c>
      <c r="I271" s="113"/>
    </row>
    <row r="272" spans="2:9" ht="13.5" x14ac:dyDescent="0.25">
      <c r="B272" s="29" t="s">
        <v>1195</v>
      </c>
      <c r="C272" s="29" t="s">
        <v>1196</v>
      </c>
      <c r="D272" s="29" t="s">
        <v>1200</v>
      </c>
      <c r="E272" s="29" t="s">
        <v>1198</v>
      </c>
      <c r="F272" s="29" t="s">
        <v>1199</v>
      </c>
      <c r="G272" s="26">
        <v>5000</v>
      </c>
      <c r="H272" s="30">
        <v>46444</v>
      </c>
      <c r="I272" s="113"/>
    </row>
    <row r="273" spans="2:9" ht="13.5" x14ac:dyDescent="0.25">
      <c r="B273" s="29" t="s">
        <v>1195</v>
      </c>
      <c r="C273" s="29" t="s">
        <v>1196</v>
      </c>
      <c r="D273" s="29" t="s">
        <v>1201</v>
      </c>
      <c r="E273" s="29" t="s">
        <v>1198</v>
      </c>
      <c r="F273" s="29" t="s">
        <v>1199</v>
      </c>
      <c r="G273" s="26">
        <v>2500</v>
      </c>
      <c r="H273" s="30">
        <v>46452</v>
      </c>
      <c r="I273" s="113"/>
    </row>
    <row r="274" spans="2:9" ht="13.5" x14ac:dyDescent="0.25">
      <c r="B274" s="29" t="s">
        <v>1195</v>
      </c>
      <c r="C274" s="29" t="s">
        <v>1196</v>
      </c>
      <c r="D274" s="29" t="s">
        <v>1202</v>
      </c>
      <c r="E274" s="29" t="s">
        <v>1198</v>
      </c>
      <c r="F274" s="29" t="s">
        <v>1199</v>
      </c>
      <c r="G274" s="26">
        <v>2500</v>
      </c>
      <c r="H274" s="30">
        <v>46452</v>
      </c>
      <c r="I274" s="113"/>
    </row>
    <row r="275" spans="2:9" ht="13.5" x14ac:dyDescent="0.25">
      <c r="B275" s="29" t="s">
        <v>1195</v>
      </c>
      <c r="C275" s="29" t="s">
        <v>1196</v>
      </c>
      <c r="D275" s="29" t="s">
        <v>1203</v>
      </c>
      <c r="E275" s="29" t="s">
        <v>1198</v>
      </c>
      <c r="F275" s="29" t="s">
        <v>1199</v>
      </c>
      <c r="G275" s="26">
        <v>4500</v>
      </c>
      <c r="H275" s="30">
        <v>46455</v>
      </c>
      <c r="I275" s="113"/>
    </row>
    <row r="276" spans="2:9" ht="13.5" x14ac:dyDescent="0.25">
      <c r="B276" s="29" t="s">
        <v>1195</v>
      </c>
      <c r="C276" s="29" t="s">
        <v>1196</v>
      </c>
      <c r="D276" s="29" t="s">
        <v>1204</v>
      </c>
      <c r="E276" s="29" t="s">
        <v>1198</v>
      </c>
      <c r="F276" s="29" t="s">
        <v>1199</v>
      </c>
      <c r="G276" s="26">
        <v>500</v>
      </c>
      <c r="H276" s="30">
        <v>46455</v>
      </c>
      <c r="I276" s="113"/>
    </row>
    <row r="277" spans="2:9" ht="13.5" x14ac:dyDescent="0.25">
      <c r="B277" s="29" t="s">
        <v>1195</v>
      </c>
      <c r="C277" s="29" t="s">
        <v>1196</v>
      </c>
      <c r="D277" s="29" t="s">
        <v>1205</v>
      </c>
      <c r="E277" s="29" t="s">
        <v>1198</v>
      </c>
      <c r="F277" s="29" t="s">
        <v>1199</v>
      </c>
      <c r="G277" s="26">
        <v>2500</v>
      </c>
      <c r="H277" s="30">
        <v>46373</v>
      </c>
      <c r="I277" s="113"/>
    </row>
    <row r="278" spans="2:9" ht="13.5" x14ac:dyDescent="0.25">
      <c r="B278" s="29" t="s">
        <v>1195</v>
      </c>
      <c r="C278" s="29" t="s">
        <v>1196</v>
      </c>
      <c r="D278" s="29" t="s">
        <v>1206</v>
      </c>
      <c r="E278" s="29" t="s">
        <v>1198</v>
      </c>
      <c r="F278" s="29" t="s">
        <v>1199</v>
      </c>
      <c r="G278" s="26">
        <v>2500</v>
      </c>
      <c r="H278" s="30">
        <v>46286</v>
      </c>
      <c r="I278" s="113"/>
    </row>
    <row r="279" spans="2:9" ht="13.5" x14ac:dyDescent="0.25">
      <c r="B279" s="29" t="s">
        <v>1195</v>
      </c>
      <c r="C279" s="29" t="s">
        <v>1196</v>
      </c>
      <c r="D279" s="29" t="s">
        <v>1207</v>
      </c>
      <c r="E279" s="29" t="s">
        <v>1198</v>
      </c>
      <c r="F279" s="29" t="s">
        <v>1199</v>
      </c>
      <c r="G279" s="26">
        <v>2500</v>
      </c>
      <c r="H279" s="30">
        <v>46286</v>
      </c>
      <c r="I279" s="113"/>
    </row>
    <row r="280" spans="2:9" ht="13.5" x14ac:dyDescent="0.25">
      <c r="B280" s="113"/>
      <c r="C280" s="113"/>
      <c r="D280" s="113"/>
      <c r="E280" s="141"/>
      <c r="F280" s="113"/>
      <c r="G280" s="113"/>
      <c r="H280" s="113"/>
      <c r="I280" s="113"/>
    </row>
    <row r="281" spans="2:9" ht="13.5" x14ac:dyDescent="0.25">
      <c r="B281" s="114" t="s">
        <v>1208</v>
      </c>
      <c r="C281" s="113"/>
      <c r="D281" s="113"/>
      <c r="E281" s="141"/>
      <c r="F281" s="113"/>
      <c r="G281" s="113"/>
      <c r="H281" s="113"/>
      <c r="I281" s="113"/>
    </row>
    <row r="282" spans="2:9" ht="13.5" x14ac:dyDescent="0.25">
      <c r="B282" s="113"/>
      <c r="C282" s="113"/>
      <c r="D282" s="113"/>
      <c r="E282" s="113"/>
      <c r="F282" s="113"/>
      <c r="G282" s="113"/>
      <c r="H282" s="113"/>
      <c r="I282" s="113"/>
    </row>
  </sheetData>
  <mergeCells count="32">
    <mergeCell ref="B214:G214"/>
    <mergeCell ref="B215:G215"/>
    <mergeCell ref="B217:G217"/>
    <mergeCell ref="B195:C195"/>
    <mergeCell ref="B196:C196"/>
    <mergeCell ref="B197:C197"/>
    <mergeCell ref="B198:D198"/>
    <mergeCell ref="B200:C200"/>
    <mergeCell ref="B190:C190"/>
    <mergeCell ref="B191:C191"/>
    <mergeCell ref="B192:C192"/>
    <mergeCell ref="B193:C193"/>
    <mergeCell ref="B194:C194"/>
    <mergeCell ref="A1:H1"/>
    <mergeCell ref="A2:H2"/>
    <mergeCell ref="A3:H3"/>
    <mergeCell ref="B164:H164"/>
    <mergeCell ref="B165:H165"/>
    <mergeCell ref="B166:H166"/>
    <mergeCell ref="B167:H167"/>
    <mergeCell ref="B168:H168"/>
    <mergeCell ref="B170:D170"/>
    <mergeCell ref="B171:C171"/>
    <mergeCell ref="B172:C172"/>
    <mergeCell ref="B173:C173"/>
    <mergeCell ref="B189:C189"/>
    <mergeCell ref="B181:C181"/>
    <mergeCell ref="B185:C185"/>
    <mergeCell ref="B186:C186"/>
    <mergeCell ref="B183:C183"/>
    <mergeCell ref="B184:C184"/>
    <mergeCell ref="B188:D188"/>
  </mergeCells>
  <hyperlinks>
    <hyperlink ref="I1" location="Index!B2" display="Index" xr:uid="{2010D565-5755-4DC0-ABF8-26C6FEA4A04F}"/>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AF8CF-7C3A-4092-8E42-7ACCAE9BAE38}">
  <sheetPr>
    <outlinePr summaryBelow="0" summaryRight="0"/>
  </sheetPr>
  <dimension ref="A1:Q131"/>
  <sheetViews>
    <sheetView showGridLines="0" workbookViewId="0">
      <selection sqref="A1:H1"/>
    </sheetView>
  </sheetViews>
  <sheetFormatPr defaultRowHeight="12.75" x14ac:dyDescent="0.2"/>
  <cols>
    <col min="1" max="1" width="5.85546875" style="36" bestFit="1" customWidth="1"/>
    <col min="2" max="2" width="22" style="36" customWidth="1"/>
    <col min="3" max="3" width="46.7109375" style="36" customWidth="1"/>
    <col min="4" max="4" width="20.5703125" style="36" customWidth="1"/>
    <col min="5" max="5" width="8.7109375" style="36" bestFit="1" customWidth="1"/>
    <col min="6" max="6" width="10.140625" style="36" bestFit="1" customWidth="1"/>
    <col min="7" max="7" width="14" style="36" bestFit="1" customWidth="1"/>
    <col min="8" max="8" width="8.42578125" style="36" bestFit="1" customWidth="1"/>
    <col min="9" max="9" width="5.7109375" style="36" bestFit="1" customWidth="1"/>
    <col min="10" max="16384" width="9.140625" style="36"/>
  </cols>
  <sheetData>
    <row r="1" spans="1:9" ht="15" x14ac:dyDescent="0.2">
      <c r="A1" s="35" t="s">
        <v>0</v>
      </c>
      <c r="B1" s="35"/>
      <c r="C1" s="35"/>
      <c r="D1" s="35"/>
      <c r="E1" s="35"/>
      <c r="F1" s="35"/>
      <c r="G1" s="35"/>
      <c r="H1" s="35"/>
      <c r="I1" s="7" t="s">
        <v>966</v>
      </c>
    </row>
    <row r="2" spans="1:9" ht="15" x14ac:dyDescent="0.2">
      <c r="A2" s="96" t="s">
        <v>727</v>
      </c>
      <c r="B2" s="96"/>
      <c r="C2" s="96"/>
      <c r="D2" s="96"/>
      <c r="E2" s="96"/>
      <c r="F2" s="96"/>
      <c r="G2" s="96"/>
      <c r="H2" s="96"/>
    </row>
    <row r="3" spans="1:9" ht="15" x14ac:dyDescent="0.2">
      <c r="A3" s="96" t="s">
        <v>979</v>
      </c>
      <c r="B3" s="96"/>
      <c r="C3" s="96"/>
      <c r="D3" s="96"/>
      <c r="E3" s="96"/>
      <c r="F3" s="96"/>
      <c r="G3" s="96"/>
      <c r="H3" s="96"/>
    </row>
    <row r="4" spans="1:9" s="39" customFormat="1" ht="30" x14ac:dyDescent="0.2">
      <c r="A4" s="37" t="s">
        <v>3</v>
      </c>
      <c r="B4" s="37" t="s">
        <v>4</v>
      </c>
      <c r="C4" s="37" t="s">
        <v>5</v>
      </c>
      <c r="D4" s="37" t="s">
        <v>6</v>
      </c>
      <c r="E4" s="37" t="s">
        <v>7</v>
      </c>
      <c r="F4" s="37" t="s">
        <v>8</v>
      </c>
      <c r="G4" s="37" t="s">
        <v>9</v>
      </c>
      <c r="H4" s="38" t="s">
        <v>965</v>
      </c>
    </row>
    <row r="5" spans="1:9" x14ac:dyDescent="0.2">
      <c r="A5" s="40"/>
      <c r="B5" s="40"/>
      <c r="C5" s="41" t="s">
        <v>10</v>
      </c>
      <c r="D5" s="40"/>
      <c r="E5" s="40"/>
      <c r="F5" s="40"/>
      <c r="G5" s="40"/>
      <c r="H5" s="42" t="s">
        <v>134</v>
      </c>
    </row>
    <row r="6" spans="1:9" x14ac:dyDescent="0.2">
      <c r="A6" s="43"/>
      <c r="B6" s="44"/>
      <c r="C6" s="44" t="s">
        <v>11</v>
      </c>
      <c r="D6" s="44"/>
      <c r="E6" s="45"/>
      <c r="F6" s="46"/>
      <c r="G6" s="47"/>
      <c r="H6" s="42" t="s">
        <v>134</v>
      </c>
    </row>
    <row r="7" spans="1:9" x14ac:dyDescent="0.2">
      <c r="A7" s="48">
        <v>1</v>
      </c>
      <c r="B7" s="49" t="s">
        <v>320</v>
      </c>
      <c r="C7" s="49" t="s">
        <v>321</v>
      </c>
      <c r="D7" s="49" t="s">
        <v>34</v>
      </c>
      <c r="E7" s="50">
        <v>1050896</v>
      </c>
      <c r="F7" s="51">
        <v>7687.8296879999998</v>
      </c>
      <c r="G7" s="52">
        <v>8.1121059999999995E-2</v>
      </c>
      <c r="H7" s="42" t="s">
        <v>134</v>
      </c>
    </row>
    <row r="8" spans="1:9" x14ac:dyDescent="0.2">
      <c r="A8" s="48">
        <v>2</v>
      </c>
      <c r="B8" s="49" t="s">
        <v>38</v>
      </c>
      <c r="C8" s="49" t="s">
        <v>39</v>
      </c>
      <c r="D8" s="49" t="s">
        <v>34</v>
      </c>
      <c r="E8" s="50">
        <v>535836</v>
      </c>
      <c r="F8" s="51">
        <v>6461.6463240000003</v>
      </c>
      <c r="G8" s="52">
        <v>6.8182519999999996E-2</v>
      </c>
      <c r="H8" s="42" t="s">
        <v>134</v>
      </c>
    </row>
    <row r="9" spans="1:9" x14ac:dyDescent="0.2">
      <c r="A9" s="48">
        <v>3</v>
      </c>
      <c r="B9" s="49" t="s">
        <v>12</v>
      </c>
      <c r="C9" s="49" t="s">
        <v>13</v>
      </c>
      <c r="D9" s="49" t="s">
        <v>14</v>
      </c>
      <c r="E9" s="50">
        <v>345000</v>
      </c>
      <c r="F9" s="51">
        <v>6149.28</v>
      </c>
      <c r="G9" s="52">
        <v>6.4886460000000007E-2</v>
      </c>
      <c r="H9" s="42" t="s">
        <v>134</v>
      </c>
    </row>
    <row r="10" spans="1:9" x14ac:dyDescent="0.2">
      <c r="A10" s="48">
        <v>4</v>
      </c>
      <c r="B10" s="49" t="s">
        <v>225</v>
      </c>
      <c r="C10" s="49" t="s">
        <v>226</v>
      </c>
      <c r="D10" s="49" t="s">
        <v>227</v>
      </c>
      <c r="E10" s="50">
        <v>167610</v>
      </c>
      <c r="F10" s="51">
        <v>5638.0651799999996</v>
      </c>
      <c r="G10" s="52">
        <v>5.949219E-2</v>
      </c>
      <c r="H10" s="42" t="s">
        <v>134</v>
      </c>
    </row>
    <row r="11" spans="1:9" x14ac:dyDescent="0.2">
      <c r="A11" s="48">
        <v>5</v>
      </c>
      <c r="B11" s="49" t="s">
        <v>81</v>
      </c>
      <c r="C11" s="49" t="s">
        <v>82</v>
      </c>
      <c r="D11" s="49" t="s">
        <v>51</v>
      </c>
      <c r="E11" s="50">
        <v>75675</v>
      </c>
      <c r="F11" s="51">
        <v>5279.8447500000002</v>
      </c>
      <c r="G11" s="52">
        <v>5.5712289999999998E-2</v>
      </c>
      <c r="H11" s="42" t="s">
        <v>134</v>
      </c>
    </row>
    <row r="12" spans="1:9" x14ac:dyDescent="0.2">
      <c r="A12" s="48">
        <v>6</v>
      </c>
      <c r="B12" s="49" t="s">
        <v>335</v>
      </c>
      <c r="C12" s="49" t="s">
        <v>336</v>
      </c>
      <c r="D12" s="49" t="s">
        <v>34</v>
      </c>
      <c r="E12" s="50">
        <v>1318785</v>
      </c>
      <c r="F12" s="51">
        <v>4660.58619</v>
      </c>
      <c r="G12" s="52">
        <v>4.9177949999999998E-2</v>
      </c>
      <c r="H12" s="42" t="s">
        <v>134</v>
      </c>
    </row>
    <row r="13" spans="1:9" x14ac:dyDescent="0.2">
      <c r="A13" s="48">
        <v>7</v>
      </c>
      <c r="B13" s="49" t="s">
        <v>728</v>
      </c>
      <c r="C13" s="49" t="s">
        <v>729</v>
      </c>
      <c r="D13" s="49" t="s">
        <v>54</v>
      </c>
      <c r="E13" s="50">
        <v>375604</v>
      </c>
      <c r="F13" s="51">
        <v>4342.3578440000001</v>
      </c>
      <c r="G13" s="52">
        <v>4.5820039999999999E-2</v>
      </c>
      <c r="H13" s="42" t="s">
        <v>134</v>
      </c>
    </row>
    <row r="14" spans="1:9" x14ac:dyDescent="0.2">
      <c r="A14" s="48">
        <v>8</v>
      </c>
      <c r="B14" s="49" t="s">
        <v>324</v>
      </c>
      <c r="C14" s="49" t="s">
        <v>325</v>
      </c>
      <c r="D14" s="49" t="s">
        <v>211</v>
      </c>
      <c r="E14" s="50">
        <v>306782</v>
      </c>
      <c r="F14" s="51">
        <v>3836.6156919999999</v>
      </c>
      <c r="G14" s="52">
        <v>4.048351E-2</v>
      </c>
      <c r="H14" s="42" t="s">
        <v>134</v>
      </c>
    </row>
    <row r="15" spans="1:9" x14ac:dyDescent="0.2">
      <c r="A15" s="48">
        <v>9</v>
      </c>
      <c r="B15" s="49" t="s">
        <v>730</v>
      </c>
      <c r="C15" s="49" t="s">
        <v>731</v>
      </c>
      <c r="D15" s="49" t="s">
        <v>285</v>
      </c>
      <c r="E15" s="50">
        <v>95945</v>
      </c>
      <c r="F15" s="51">
        <v>3796.35176</v>
      </c>
      <c r="G15" s="52">
        <v>4.0058650000000001E-2</v>
      </c>
      <c r="H15" s="42" t="s">
        <v>134</v>
      </c>
    </row>
    <row r="16" spans="1:9" x14ac:dyDescent="0.2">
      <c r="A16" s="48">
        <v>10</v>
      </c>
      <c r="B16" s="49" t="s">
        <v>98</v>
      </c>
      <c r="C16" s="49" t="s">
        <v>99</v>
      </c>
      <c r="D16" s="49" t="s">
        <v>100</v>
      </c>
      <c r="E16" s="50">
        <v>44916</v>
      </c>
      <c r="F16" s="51">
        <v>3332.3180400000001</v>
      </c>
      <c r="G16" s="52">
        <v>3.5162220000000001E-2</v>
      </c>
      <c r="H16" s="42" t="s">
        <v>134</v>
      </c>
    </row>
    <row r="17" spans="1:8" x14ac:dyDescent="0.2">
      <c r="A17" s="48">
        <v>11</v>
      </c>
      <c r="B17" s="49" t="s">
        <v>732</v>
      </c>
      <c r="C17" s="49" t="s">
        <v>733</v>
      </c>
      <c r="D17" s="49" t="s">
        <v>239</v>
      </c>
      <c r="E17" s="50">
        <v>180000</v>
      </c>
      <c r="F17" s="51">
        <v>3199.14</v>
      </c>
      <c r="G17" s="52">
        <v>3.3756939999999999E-2</v>
      </c>
      <c r="H17" s="42" t="s">
        <v>134</v>
      </c>
    </row>
    <row r="18" spans="1:8" x14ac:dyDescent="0.2">
      <c r="A18" s="48">
        <v>12</v>
      </c>
      <c r="B18" s="49" t="s">
        <v>503</v>
      </c>
      <c r="C18" s="49" t="s">
        <v>504</v>
      </c>
      <c r="D18" s="49" t="s">
        <v>211</v>
      </c>
      <c r="E18" s="50">
        <v>225000</v>
      </c>
      <c r="F18" s="51">
        <v>3114</v>
      </c>
      <c r="G18" s="52">
        <v>3.285855E-2</v>
      </c>
      <c r="H18" s="42" t="s">
        <v>134</v>
      </c>
    </row>
    <row r="19" spans="1:8" x14ac:dyDescent="0.2">
      <c r="A19" s="48">
        <v>13</v>
      </c>
      <c r="B19" s="49" t="s">
        <v>734</v>
      </c>
      <c r="C19" s="49" t="s">
        <v>735</v>
      </c>
      <c r="D19" s="49" t="s">
        <v>34</v>
      </c>
      <c r="E19" s="50">
        <v>1155130</v>
      </c>
      <c r="F19" s="51">
        <v>2770.5793050000002</v>
      </c>
      <c r="G19" s="52">
        <v>2.9234820000000002E-2</v>
      </c>
      <c r="H19" s="42" t="s">
        <v>134</v>
      </c>
    </row>
    <row r="20" spans="1:8" x14ac:dyDescent="0.2">
      <c r="A20" s="48">
        <v>14</v>
      </c>
      <c r="B20" s="49" t="s">
        <v>88</v>
      </c>
      <c r="C20" s="49" t="s">
        <v>89</v>
      </c>
      <c r="D20" s="49" t="s">
        <v>85</v>
      </c>
      <c r="E20" s="50">
        <v>66269</v>
      </c>
      <c r="F20" s="51">
        <v>2613.3180149999998</v>
      </c>
      <c r="G20" s="52">
        <v>2.757542E-2</v>
      </c>
      <c r="H20" s="42" t="s">
        <v>134</v>
      </c>
    </row>
    <row r="21" spans="1:8" x14ac:dyDescent="0.2">
      <c r="A21" s="48">
        <v>15</v>
      </c>
      <c r="B21" s="49" t="s">
        <v>111</v>
      </c>
      <c r="C21" s="49" t="s">
        <v>112</v>
      </c>
      <c r="D21" s="49" t="s">
        <v>37</v>
      </c>
      <c r="E21" s="50">
        <v>592632</v>
      </c>
      <c r="F21" s="51">
        <v>2606.6918519999999</v>
      </c>
      <c r="G21" s="52">
        <v>2.7505499999999999E-2</v>
      </c>
      <c r="H21" s="42" t="s">
        <v>134</v>
      </c>
    </row>
    <row r="22" spans="1:8" ht="25.5" x14ac:dyDescent="0.2">
      <c r="A22" s="48">
        <v>16</v>
      </c>
      <c r="B22" s="49" t="s">
        <v>290</v>
      </c>
      <c r="C22" s="49" t="s">
        <v>291</v>
      </c>
      <c r="D22" s="49" t="s">
        <v>182</v>
      </c>
      <c r="E22" s="50">
        <v>92223</v>
      </c>
      <c r="F22" s="51">
        <v>2507.3589240000001</v>
      </c>
      <c r="G22" s="52">
        <v>2.6457350000000001E-2</v>
      </c>
      <c r="H22" s="42" t="s">
        <v>134</v>
      </c>
    </row>
    <row r="23" spans="1:8" ht="25.5" x14ac:dyDescent="0.2">
      <c r="A23" s="48">
        <v>17</v>
      </c>
      <c r="B23" s="49" t="s">
        <v>485</v>
      </c>
      <c r="C23" s="49" t="s">
        <v>486</v>
      </c>
      <c r="D23" s="49" t="s">
        <v>192</v>
      </c>
      <c r="E23" s="50">
        <v>244574</v>
      </c>
      <c r="F23" s="51">
        <v>2481.936952</v>
      </c>
      <c r="G23" s="52">
        <v>2.61891E-2</v>
      </c>
      <c r="H23" s="42" t="s">
        <v>134</v>
      </c>
    </row>
    <row r="24" spans="1:8" x14ac:dyDescent="0.2">
      <c r="A24" s="48">
        <v>18</v>
      </c>
      <c r="B24" s="49" t="s">
        <v>32</v>
      </c>
      <c r="C24" s="49" t="s">
        <v>33</v>
      </c>
      <c r="D24" s="49" t="s">
        <v>34</v>
      </c>
      <c r="E24" s="50">
        <v>210637</v>
      </c>
      <c r="F24" s="51">
        <v>2062.9787780000001</v>
      </c>
      <c r="G24" s="52">
        <v>2.1768300000000001E-2</v>
      </c>
      <c r="H24" s="42" t="s">
        <v>134</v>
      </c>
    </row>
    <row r="25" spans="1:8" x14ac:dyDescent="0.2">
      <c r="A25" s="48">
        <v>19</v>
      </c>
      <c r="B25" s="49" t="s">
        <v>736</v>
      </c>
      <c r="C25" s="49" t="s">
        <v>737</v>
      </c>
      <c r="D25" s="49" t="s">
        <v>239</v>
      </c>
      <c r="E25" s="50">
        <v>626675</v>
      </c>
      <c r="F25" s="51">
        <v>2040.7671375</v>
      </c>
      <c r="G25" s="52">
        <v>2.153393E-2</v>
      </c>
      <c r="H25" s="42" t="s">
        <v>134</v>
      </c>
    </row>
    <row r="26" spans="1:8" ht="25.5" x14ac:dyDescent="0.2">
      <c r="A26" s="48">
        <v>20</v>
      </c>
      <c r="B26" s="49" t="s">
        <v>266</v>
      </c>
      <c r="C26" s="49" t="s">
        <v>267</v>
      </c>
      <c r="D26" s="49" t="s">
        <v>195</v>
      </c>
      <c r="E26" s="50">
        <v>101007</v>
      </c>
      <c r="F26" s="51">
        <v>2025.9984059999999</v>
      </c>
      <c r="G26" s="52">
        <v>2.1378089999999999E-2</v>
      </c>
      <c r="H26" s="42" t="s">
        <v>134</v>
      </c>
    </row>
    <row r="27" spans="1:8" x14ac:dyDescent="0.2">
      <c r="A27" s="48">
        <v>21</v>
      </c>
      <c r="B27" s="49" t="s">
        <v>331</v>
      </c>
      <c r="C27" s="49" t="s">
        <v>332</v>
      </c>
      <c r="D27" s="49" t="s">
        <v>34</v>
      </c>
      <c r="E27" s="50">
        <v>172372</v>
      </c>
      <c r="F27" s="51">
        <v>2001.756036</v>
      </c>
      <c r="G27" s="52">
        <v>2.1122289999999998E-2</v>
      </c>
      <c r="H27" s="42" t="s">
        <v>134</v>
      </c>
    </row>
    <row r="28" spans="1:8" x14ac:dyDescent="0.2">
      <c r="A28" s="48">
        <v>22</v>
      </c>
      <c r="B28" s="49" t="s">
        <v>283</v>
      </c>
      <c r="C28" s="49" t="s">
        <v>284</v>
      </c>
      <c r="D28" s="49" t="s">
        <v>285</v>
      </c>
      <c r="E28" s="50">
        <v>201908</v>
      </c>
      <c r="F28" s="51">
        <v>1953.8637160000001</v>
      </c>
      <c r="G28" s="52">
        <v>2.061694E-2</v>
      </c>
      <c r="H28" s="42" t="s">
        <v>134</v>
      </c>
    </row>
    <row r="29" spans="1:8" x14ac:dyDescent="0.2">
      <c r="A29" s="48">
        <v>23</v>
      </c>
      <c r="B29" s="49" t="s">
        <v>738</v>
      </c>
      <c r="C29" s="49" t="s">
        <v>739</v>
      </c>
      <c r="D29" s="49" t="s">
        <v>51</v>
      </c>
      <c r="E29" s="50">
        <v>123888</v>
      </c>
      <c r="F29" s="51">
        <v>1874.9209920000001</v>
      </c>
      <c r="G29" s="52">
        <v>1.978394E-2</v>
      </c>
      <c r="H29" s="42" t="s">
        <v>134</v>
      </c>
    </row>
    <row r="30" spans="1:8" x14ac:dyDescent="0.2">
      <c r="A30" s="48">
        <v>24</v>
      </c>
      <c r="B30" s="49" t="s">
        <v>501</v>
      </c>
      <c r="C30" s="49" t="s">
        <v>502</v>
      </c>
      <c r="D30" s="49" t="s">
        <v>285</v>
      </c>
      <c r="E30" s="50">
        <v>55228</v>
      </c>
      <c r="F30" s="51">
        <v>1820.204424</v>
      </c>
      <c r="G30" s="52">
        <v>1.9206580000000001E-2</v>
      </c>
      <c r="H30" s="42" t="s">
        <v>134</v>
      </c>
    </row>
    <row r="31" spans="1:8" x14ac:dyDescent="0.2">
      <c r="A31" s="48">
        <v>25</v>
      </c>
      <c r="B31" s="49" t="s">
        <v>252</v>
      </c>
      <c r="C31" s="49" t="s">
        <v>253</v>
      </c>
      <c r="D31" s="49" t="s">
        <v>254</v>
      </c>
      <c r="E31" s="50">
        <v>98689</v>
      </c>
      <c r="F31" s="51">
        <v>1765.250143</v>
      </c>
      <c r="G31" s="52">
        <v>1.8626710000000001E-2</v>
      </c>
      <c r="H31" s="42" t="s">
        <v>134</v>
      </c>
    </row>
    <row r="32" spans="1:8" x14ac:dyDescent="0.2">
      <c r="A32" s="48">
        <v>26</v>
      </c>
      <c r="B32" s="49" t="s">
        <v>478</v>
      </c>
      <c r="C32" s="49" t="s">
        <v>479</v>
      </c>
      <c r="D32" s="49" t="s">
        <v>211</v>
      </c>
      <c r="E32" s="50">
        <v>101625</v>
      </c>
      <c r="F32" s="51">
        <v>1363.4010000000001</v>
      </c>
      <c r="G32" s="52">
        <v>1.438644E-2</v>
      </c>
      <c r="H32" s="42" t="s">
        <v>134</v>
      </c>
    </row>
    <row r="33" spans="1:8" x14ac:dyDescent="0.2">
      <c r="A33" s="48">
        <v>27</v>
      </c>
      <c r="B33" s="49" t="s">
        <v>740</v>
      </c>
      <c r="C33" s="49" t="s">
        <v>741</v>
      </c>
      <c r="D33" s="49" t="s">
        <v>17</v>
      </c>
      <c r="E33" s="50">
        <v>246480</v>
      </c>
      <c r="F33" s="51">
        <v>1260.25224</v>
      </c>
      <c r="G33" s="52">
        <v>1.3298030000000001E-2</v>
      </c>
      <c r="H33" s="42" t="s">
        <v>134</v>
      </c>
    </row>
    <row r="34" spans="1:8" x14ac:dyDescent="0.2">
      <c r="A34" s="48">
        <v>28</v>
      </c>
      <c r="B34" s="49" t="s">
        <v>742</v>
      </c>
      <c r="C34" s="49" t="s">
        <v>743</v>
      </c>
      <c r="D34" s="49" t="s">
        <v>61</v>
      </c>
      <c r="E34" s="50">
        <v>92424</v>
      </c>
      <c r="F34" s="51">
        <v>729.87232800000004</v>
      </c>
      <c r="G34" s="52">
        <v>7.7015299999999998E-3</v>
      </c>
      <c r="H34" s="42" t="s">
        <v>134</v>
      </c>
    </row>
    <row r="35" spans="1:8" x14ac:dyDescent="0.2">
      <c r="A35" s="48">
        <v>29</v>
      </c>
      <c r="B35" s="49" t="s">
        <v>409</v>
      </c>
      <c r="C35" s="49" t="s">
        <v>410</v>
      </c>
      <c r="D35" s="49" t="s">
        <v>179</v>
      </c>
      <c r="E35" s="50">
        <v>15297</v>
      </c>
      <c r="F35" s="51">
        <v>164.90165999999999</v>
      </c>
      <c r="G35" s="52">
        <v>1.7400200000000001E-3</v>
      </c>
      <c r="H35" s="42" t="s">
        <v>134</v>
      </c>
    </row>
    <row r="36" spans="1:8" x14ac:dyDescent="0.2">
      <c r="A36" s="53"/>
      <c r="B36" s="53"/>
      <c r="C36" s="54" t="s">
        <v>133</v>
      </c>
      <c r="D36" s="53"/>
      <c r="E36" s="53" t="s">
        <v>134</v>
      </c>
      <c r="F36" s="55">
        <v>89542.0873765</v>
      </c>
      <c r="G36" s="56">
        <v>0.94483737000000001</v>
      </c>
      <c r="H36" s="42" t="s">
        <v>134</v>
      </c>
    </row>
    <row r="37" spans="1:8" x14ac:dyDescent="0.2">
      <c r="A37" s="53"/>
      <c r="B37" s="53"/>
      <c r="C37" s="57"/>
      <c r="D37" s="53"/>
      <c r="E37" s="53"/>
      <c r="F37" s="58"/>
      <c r="G37" s="58"/>
      <c r="H37" s="42" t="s">
        <v>134</v>
      </c>
    </row>
    <row r="38" spans="1:8" x14ac:dyDescent="0.2">
      <c r="A38" s="53"/>
      <c r="B38" s="53"/>
      <c r="C38" s="54" t="s">
        <v>135</v>
      </c>
      <c r="D38" s="53"/>
      <c r="E38" s="53"/>
      <c r="F38" s="53"/>
      <c r="G38" s="53"/>
      <c r="H38" s="42" t="s">
        <v>134</v>
      </c>
    </row>
    <row r="39" spans="1:8" x14ac:dyDescent="0.2">
      <c r="A39" s="53"/>
      <c r="B39" s="53"/>
      <c r="C39" s="54" t="s">
        <v>133</v>
      </c>
      <c r="D39" s="53"/>
      <c r="E39" s="53" t="s">
        <v>134</v>
      </c>
      <c r="F39" s="59" t="s">
        <v>136</v>
      </c>
      <c r="G39" s="56">
        <v>0</v>
      </c>
      <c r="H39" s="42" t="s">
        <v>134</v>
      </c>
    </row>
    <row r="40" spans="1:8" x14ac:dyDescent="0.2">
      <c r="A40" s="53"/>
      <c r="B40" s="53"/>
      <c r="C40" s="57"/>
      <c r="D40" s="53"/>
      <c r="E40" s="53"/>
      <c r="F40" s="58"/>
      <c r="G40" s="58"/>
      <c r="H40" s="42" t="s">
        <v>134</v>
      </c>
    </row>
    <row r="41" spans="1:8" x14ac:dyDescent="0.2">
      <c r="A41" s="53"/>
      <c r="B41" s="53"/>
      <c r="C41" s="54" t="s">
        <v>137</v>
      </c>
      <c r="D41" s="53"/>
      <c r="E41" s="53"/>
      <c r="F41" s="53"/>
      <c r="G41" s="53"/>
      <c r="H41" s="42" t="s">
        <v>134</v>
      </c>
    </row>
    <row r="42" spans="1:8" x14ac:dyDescent="0.2">
      <c r="A42" s="53"/>
      <c r="B42" s="53"/>
      <c r="C42" s="54" t="s">
        <v>133</v>
      </c>
      <c r="D42" s="53"/>
      <c r="E42" s="53" t="s">
        <v>134</v>
      </c>
      <c r="F42" s="59" t="s">
        <v>136</v>
      </c>
      <c r="G42" s="56">
        <v>0</v>
      </c>
      <c r="H42" s="42" t="s">
        <v>134</v>
      </c>
    </row>
    <row r="43" spans="1:8" x14ac:dyDescent="0.2">
      <c r="A43" s="53"/>
      <c r="B43" s="53"/>
      <c r="C43" s="57"/>
      <c r="D43" s="53"/>
      <c r="E43" s="53"/>
      <c r="F43" s="58"/>
      <c r="G43" s="58"/>
      <c r="H43" s="42" t="s">
        <v>134</v>
      </c>
    </row>
    <row r="44" spans="1:8" x14ac:dyDescent="0.2">
      <c r="A44" s="53"/>
      <c r="B44" s="53"/>
      <c r="C44" s="54" t="s">
        <v>138</v>
      </c>
      <c r="D44" s="53"/>
      <c r="E44" s="53"/>
      <c r="F44" s="53"/>
      <c r="G44" s="53"/>
      <c r="H44" s="42" t="s">
        <v>134</v>
      </c>
    </row>
    <row r="45" spans="1:8" x14ac:dyDescent="0.2">
      <c r="A45" s="53"/>
      <c r="B45" s="53"/>
      <c r="C45" s="54" t="s">
        <v>133</v>
      </c>
      <c r="D45" s="53"/>
      <c r="E45" s="53" t="s">
        <v>134</v>
      </c>
      <c r="F45" s="59" t="s">
        <v>136</v>
      </c>
      <c r="G45" s="56">
        <v>0</v>
      </c>
      <c r="H45" s="42" t="s">
        <v>134</v>
      </c>
    </row>
    <row r="46" spans="1:8" x14ac:dyDescent="0.2">
      <c r="A46" s="53"/>
      <c r="B46" s="53"/>
      <c r="C46" s="57"/>
      <c r="D46" s="53"/>
      <c r="E46" s="53"/>
      <c r="F46" s="58"/>
      <c r="G46" s="58"/>
      <c r="H46" s="42" t="s">
        <v>134</v>
      </c>
    </row>
    <row r="47" spans="1:8" x14ac:dyDescent="0.2">
      <c r="A47" s="53"/>
      <c r="B47" s="53"/>
      <c r="C47" s="54" t="s">
        <v>139</v>
      </c>
      <c r="D47" s="53"/>
      <c r="E47" s="53"/>
      <c r="F47" s="58"/>
      <c r="G47" s="58"/>
      <c r="H47" s="42" t="s">
        <v>134</v>
      </c>
    </row>
    <row r="48" spans="1:8" x14ac:dyDescent="0.2">
      <c r="A48" s="53"/>
      <c r="B48" s="53"/>
      <c r="C48" s="54" t="s">
        <v>133</v>
      </c>
      <c r="D48" s="53"/>
      <c r="E48" s="53" t="s">
        <v>134</v>
      </c>
      <c r="F48" s="59" t="s">
        <v>136</v>
      </c>
      <c r="G48" s="56">
        <v>0</v>
      </c>
      <c r="H48" s="42" t="s">
        <v>134</v>
      </c>
    </row>
    <row r="49" spans="1:8" x14ac:dyDescent="0.2">
      <c r="A49" s="53"/>
      <c r="B49" s="53"/>
      <c r="C49" s="57"/>
      <c r="D49" s="53"/>
      <c r="E49" s="53"/>
      <c r="F49" s="58"/>
      <c r="G49" s="58"/>
      <c r="H49" s="42" t="s">
        <v>134</v>
      </c>
    </row>
    <row r="50" spans="1:8" x14ac:dyDescent="0.2">
      <c r="A50" s="53"/>
      <c r="B50" s="53"/>
      <c r="C50" s="54" t="s">
        <v>140</v>
      </c>
      <c r="D50" s="53"/>
      <c r="E50" s="53"/>
      <c r="F50" s="58"/>
      <c r="G50" s="58"/>
      <c r="H50" s="42" t="s">
        <v>134</v>
      </c>
    </row>
    <row r="51" spans="1:8" x14ac:dyDescent="0.2">
      <c r="A51" s="53"/>
      <c r="B51" s="53"/>
      <c r="C51" s="54" t="s">
        <v>133</v>
      </c>
      <c r="D51" s="53"/>
      <c r="E51" s="53" t="s">
        <v>134</v>
      </c>
      <c r="F51" s="59" t="s">
        <v>136</v>
      </c>
      <c r="G51" s="56">
        <v>0</v>
      </c>
      <c r="H51" s="42" t="s">
        <v>134</v>
      </c>
    </row>
    <row r="52" spans="1:8" x14ac:dyDescent="0.2">
      <c r="A52" s="53"/>
      <c r="B52" s="53"/>
      <c r="C52" s="57"/>
      <c r="D52" s="53"/>
      <c r="E52" s="53"/>
      <c r="F52" s="58"/>
      <c r="G52" s="58"/>
      <c r="H52" s="42" t="s">
        <v>134</v>
      </c>
    </row>
    <row r="53" spans="1:8" x14ac:dyDescent="0.2">
      <c r="A53" s="53"/>
      <c r="B53" s="53"/>
      <c r="C53" s="54" t="s">
        <v>141</v>
      </c>
      <c r="D53" s="53"/>
      <c r="E53" s="53"/>
      <c r="F53" s="55">
        <v>89542.0873765</v>
      </c>
      <c r="G53" s="56">
        <v>0.94483737000000001</v>
      </c>
      <c r="H53" s="42" t="s">
        <v>134</v>
      </c>
    </row>
    <row r="54" spans="1:8" x14ac:dyDescent="0.2">
      <c r="A54" s="53"/>
      <c r="B54" s="53"/>
      <c r="C54" s="57"/>
      <c r="D54" s="53"/>
      <c r="E54" s="53"/>
      <c r="F54" s="58"/>
      <c r="G54" s="58"/>
      <c r="H54" s="42" t="s">
        <v>134</v>
      </c>
    </row>
    <row r="55" spans="1:8" x14ac:dyDescent="0.2">
      <c r="A55" s="53"/>
      <c r="B55" s="53"/>
      <c r="C55" s="54" t="s">
        <v>142</v>
      </c>
      <c r="D55" s="53"/>
      <c r="E55" s="53"/>
      <c r="F55" s="58"/>
      <c r="G55" s="58"/>
      <c r="H55" s="42" t="s">
        <v>134</v>
      </c>
    </row>
    <row r="56" spans="1:8" x14ac:dyDescent="0.2">
      <c r="A56" s="53"/>
      <c r="B56" s="53"/>
      <c r="C56" s="54" t="s">
        <v>11</v>
      </c>
      <c r="D56" s="53"/>
      <c r="E56" s="53"/>
      <c r="F56" s="58"/>
      <c r="G56" s="58"/>
      <c r="H56" s="42" t="s">
        <v>134</v>
      </c>
    </row>
    <row r="57" spans="1:8" x14ac:dyDescent="0.2">
      <c r="A57" s="53"/>
      <c r="B57" s="53"/>
      <c r="C57" s="54" t="s">
        <v>133</v>
      </c>
      <c r="D57" s="53"/>
      <c r="E57" s="53" t="s">
        <v>134</v>
      </c>
      <c r="F57" s="59" t="s">
        <v>136</v>
      </c>
      <c r="G57" s="56">
        <v>0</v>
      </c>
      <c r="H57" s="42" t="s">
        <v>134</v>
      </c>
    </row>
    <row r="58" spans="1:8" x14ac:dyDescent="0.2">
      <c r="A58" s="53"/>
      <c r="B58" s="53"/>
      <c r="C58" s="57"/>
      <c r="D58" s="53"/>
      <c r="E58" s="53"/>
      <c r="F58" s="58"/>
      <c r="G58" s="58"/>
      <c r="H58" s="42" t="s">
        <v>134</v>
      </c>
    </row>
    <row r="59" spans="1:8" x14ac:dyDescent="0.2">
      <c r="A59" s="53"/>
      <c r="B59" s="53"/>
      <c r="C59" s="54" t="s">
        <v>143</v>
      </c>
      <c r="D59" s="53"/>
      <c r="E59" s="53"/>
      <c r="F59" s="53"/>
      <c r="G59" s="53"/>
      <c r="H59" s="42" t="s">
        <v>134</v>
      </c>
    </row>
    <row r="60" spans="1:8" x14ac:dyDescent="0.2">
      <c r="A60" s="53"/>
      <c r="B60" s="53"/>
      <c r="C60" s="54" t="s">
        <v>133</v>
      </c>
      <c r="D60" s="53"/>
      <c r="E60" s="53" t="s">
        <v>134</v>
      </c>
      <c r="F60" s="59" t="s">
        <v>136</v>
      </c>
      <c r="G60" s="56">
        <v>0</v>
      </c>
      <c r="H60" s="42" t="s">
        <v>134</v>
      </c>
    </row>
    <row r="61" spans="1:8" x14ac:dyDescent="0.2">
      <c r="A61" s="53"/>
      <c r="B61" s="53"/>
      <c r="C61" s="57"/>
      <c r="D61" s="53"/>
      <c r="E61" s="53"/>
      <c r="F61" s="58"/>
      <c r="G61" s="58"/>
      <c r="H61" s="42" t="s">
        <v>134</v>
      </c>
    </row>
    <row r="62" spans="1:8" x14ac:dyDescent="0.2">
      <c r="A62" s="53"/>
      <c r="B62" s="53"/>
      <c r="C62" s="54" t="s">
        <v>144</v>
      </c>
      <c r="D62" s="53"/>
      <c r="E62" s="53"/>
      <c r="F62" s="53"/>
      <c r="G62" s="53"/>
      <c r="H62" s="42" t="s">
        <v>134</v>
      </c>
    </row>
    <row r="63" spans="1:8" x14ac:dyDescent="0.2">
      <c r="A63" s="53"/>
      <c r="B63" s="53"/>
      <c r="C63" s="54" t="s">
        <v>133</v>
      </c>
      <c r="D63" s="53"/>
      <c r="E63" s="53" t="s">
        <v>134</v>
      </c>
      <c r="F63" s="59" t="s">
        <v>136</v>
      </c>
      <c r="G63" s="56">
        <v>0</v>
      </c>
      <c r="H63" s="42" t="s">
        <v>134</v>
      </c>
    </row>
    <row r="64" spans="1:8" x14ac:dyDescent="0.2">
      <c r="A64" s="53"/>
      <c r="B64" s="53"/>
      <c r="C64" s="57"/>
      <c r="D64" s="53"/>
      <c r="E64" s="53"/>
      <c r="F64" s="58"/>
      <c r="G64" s="58"/>
      <c r="H64" s="42" t="s">
        <v>134</v>
      </c>
    </row>
    <row r="65" spans="1:8" x14ac:dyDescent="0.2">
      <c r="A65" s="53"/>
      <c r="B65" s="53"/>
      <c r="C65" s="54" t="s">
        <v>145</v>
      </c>
      <c r="D65" s="53"/>
      <c r="E65" s="53"/>
      <c r="F65" s="58"/>
      <c r="G65" s="58"/>
      <c r="H65" s="42" t="s">
        <v>134</v>
      </c>
    </row>
    <row r="66" spans="1:8" x14ac:dyDescent="0.2">
      <c r="A66" s="53"/>
      <c r="B66" s="53"/>
      <c r="C66" s="54" t="s">
        <v>133</v>
      </c>
      <c r="D66" s="53"/>
      <c r="E66" s="53" t="s">
        <v>134</v>
      </c>
      <c r="F66" s="59" t="s">
        <v>136</v>
      </c>
      <c r="G66" s="56">
        <v>0</v>
      </c>
      <c r="H66" s="42" t="s">
        <v>134</v>
      </c>
    </row>
    <row r="67" spans="1:8" x14ac:dyDescent="0.2">
      <c r="A67" s="53"/>
      <c r="B67" s="53"/>
      <c r="C67" s="57"/>
      <c r="D67" s="53"/>
      <c r="E67" s="53"/>
      <c r="F67" s="58"/>
      <c r="G67" s="58"/>
      <c r="H67" s="42" t="s">
        <v>134</v>
      </c>
    </row>
    <row r="68" spans="1:8" x14ac:dyDescent="0.2">
      <c r="A68" s="53"/>
      <c r="B68" s="53"/>
      <c r="C68" s="54" t="s">
        <v>146</v>
      </c>
      <c r="D68" s="53"/>
      <c r="E68" s="53"/>
      <c r="F68" s="55">
        <v>0</v>
      </c>
      <c r="G68" s="56">
        <v>0</v>
      </c>
      <c r="H68" s="42" t="s">
        <v>134</v>
      </c>
    </row>
    <row r="69" spans="1:8" x14ac:dyDescent="0.2">
      <c r="A69" s="53"/>
      <c r="B69" s="53"/>
      <c r="C69" s="57"/>
      <c r="D69" s="53"/>
      <c r="E69" s="53"/>
      <c r="F69" s="58"/>
      <c r="G69" s="58"/>
      <c r="H69" s="42" t="s">
        <v>134</v>
      </c>
    </row>
    <row r="70" spans="1:8" x14ac:dyDescent="0.2">
      <c r="A70" s="53"/>
      <c r="B70" s="53"/>
      <c r="C70" s="54" t="s">
        <v>147</v>
      </c>
      <c r="D70" s="53"/>
      <c r="E70" s="53"/>
      <c r="F70" s="58"/>
      <c r="G70" s="58"/>
      <c r="H70" s="42" t="s">
        <v>134</v>
      </c>
    </row>
    <row r="71" spans="1:8" x14ac:dyDescent="0.2">
      <c r="A71" s="53"/>
      <c r="B71" s="53"/>
      <c r="C71" s="54" t="s">
        <v>148</v>
      </c>
      <c r="D71" s="53"/>
      <c r="E71" s="53"/>
      <c r="F71" s="58"/>
      <c r="G71" s="58"/>
      <c r="H71" s="42" t="s">
        <v>134</v>
      </c>
    </row>
    <row r="72" spans="1:8" x14ac:dyDescent="0.2">
      <c r="A72" s="53"/>
      <c r="B72" s="53"/>
      <c r="C72" s="54" t="s">
        <v>133</v>
      </c>
      <c r="D72" s="53"/>
      <c r="E72" s="53" t="s">
        <v>134</v>
      </c>
      <c r="F72" s="59" t="s">
        <v>136</v>
      </c>
      <c r="G72" s="56">
        <v>0</v>
      </c>
      <c r="H72" s="42" t="s">
        <v>134</v>
      </c>
    </row>
    <row r="73" spans="1:8" x14ac:dyDescent="0.2">
      <c r="A73" s="53"/>
      <c r="B73" s="53"/>
      <c r="C73" s="57"/>
      <c r="D73" s="53"/>
      <c r="E73" s="53"/>
      <c r="F73" s="58"/>
      <c r="G73" s="58"/>
      <c r="H73" s="42" t="s">
        <v>134</v>
      </c>
    </row>
    <row r="74" spans="1:8" x14ac:dyDescent="0.2">
      <c r="A74" s="53"/>
      <c r="B74" s="53"/>
      <c r="C74" s="54" t="s">
        <v>149</v>
      </c>
      <c r="D74" s="53"/>
      <c r="E74" s="53"/>
      <c r="F74" s="58"/>
      <c r="G74" s="58"/>
      <c r="H74" s="42" t="s">
        <v>134</v>
      </c>
    </row>
    <row r="75" spans="1:8" x14ac:dyDescent="0.2">
      <c r="A75" s="53"/>
      <c r="B75" s="53"/>
      <c r="C75" s="54" t="s">
        <v>133</v>
      </c>
      <c r="D75" s="53"/>
      <c r="E75" s="53" t="s">
        <v>134</v>
      </c>
      <c r="F75" s="59" t="s">
        <v>136</v>
      </c>
      <c r="G75" s="56">
        <v>0</v>
      </c>
      <c r="H75" s="42" t="s">
        <v>134</v>
      </c>
    </row>
    <row r="76" spans="1:8" x14ac:dyDescent="0.2">
      <c r="A76" s="53"/>
      <c r="B76" s="53"/>
      <c r="C76" s="57"/>
      <c r="D76" s="53"/>
      <c r="E76" s="53"/>
      <c r="F76" s="58"/>
      <c r="G76" s="58"/>
      <c r="H76" s="42" t="s">
        <v>134</v>
      </c>
    </row>
    <row r="77" spans="1:8" x14ac:dyDescent="0.2">
      <c r="A77" s="53"/>
      <c r="B77" s="53"/>
      <c r="C77" s="54" t="s">
        <v>150</v>
      </c>
      <c r="D77" s="53"/>
      <c r="E77" s="53"/>
      <c r="F77" s="58"/>
      <c r="G77" s="58"/>
      <c r="H77" s="42" t="s">
        <v>134</v>
      </c>
    </row>
    <row r="78" spans="1:8" x14ac:dyDescent="0.2">
      <c r="A78" s="53"/>
      <c r="B78" s="53"/>
      <c r="C78" s="54" t="s">
        <v>133</v>
      </c>
      <c r="D78" s="53"/>
      <c r="E78" s="53" t="s">
        <v>134</v>
      </c>
      <c r="F78" s="59" t="s">
        <v>136</v>
      </c>
      <c r="G78" s="56">
        <v>0</v>
      </c>
      <c r="H78" s="42" t="s">
        <v>134</v>
      </c>
    </row>
    <row r="79" spans="1:8" x14ac:dyDescent="0.2">
      <c r="A79" s="53"/>
      <c r="B79" s="53"/>
      <c r="C79" s="57"/>
      <c r="D79" s="53"/>
      <c r="E79" s="53"/>
      <c r="F79" s="58"/>
      <c r="G79" s="58"/>
      <c r="H79" s="42" t="s">
        <v>134</v>
      </c>
    </row>
    <row r="80" spans="1:8" x14ac:dyDescent="0.2">
      <c r="A80" s="53"/>
      <c r="B80" s="53"/>
      <c r="C80" s="54" t="s">
        <v>151</v>
      </c>
      <c r="D80" s="53"/>
      <c r="E80" s="53"/>
      <c r="F80" s="58"/>
      <c r="G80" s="58"/>
      <c r="H80" s="42" t="s">
        <v>134</v>
      </c>
    </row>
    <row r="81" spans="1:8" x14ac:dyDescent="0.2">
      <c r="A81" s="48">
        <v>1</v>
      </c>
      <c r="B81" s="49"/>
      <c r="C81" s="49" t="s">
        <v>152</v>
      </c>
      <c r="D81" s="49"/>
      <c r="E81" s="60"/>
      <c r="F81" s="51">
        <v>5315.9953169219998</v>
      </c>
      <c r="G81" s="52">
        <v>5.6093740000000003E-2</v>
      </c>
      <c r="H81" s="42">
        <v>6.61</v>
      </c>
    </row>
    <row r="82" spans="1:8" x14ac:dyDescent="0.2">
      <c r="A82" s="53"/>
      <c r="B82" s="53"/>
      <c r="C82" s="54" t="s">
        <v>133</v>
      </c>
      <c r="D82" s="53"/>
      <c r="E82" s="53" t="s">
        <v>134</v>
      </c>
      <c r="F82" s="55">
        <v>5315.9953169219998</v>
      </c>
      <c r="G82" s="56">
        <v>5.6093740000000003E-2</v>
      </c>
      <c r="H82" s="42" t="s">
        <v>134</v>
      </c>
    </row>
    <row r="83" spans="1:8" x14ac:dyDescent="0.2">
      <c r="A83" s="53"/>
      <c r="B83" s="53"/>
      <c r="C83" s="57"/>
      <c r="D83" s="53"/>
      <c r="E83" s="53"/>
      <c r="F83" s="58"/>
      <c r="G83" s="58"/>
      <c r="H83" s="42" t="s">
        <v>134</v>
      </c>
    </row>
    <row r="84" spans="1:8" x14ac:dyDescent="0.2">
      <c r="A84" s="53"/>
      <c r="B84" s="53"/>
      <c r="C84" s="54" t="s">
        <v>153</v>
      </c>
      <c r="D84" s="53"/>
      <c r="E84" s="53"/>
      <c r="F84" s="55">
        <v>5315.9953169219998</v>
      </c>
      <c r="G84" s="56">
        <v>5.6093740000000003E-2</v>
      </c>
      <c r="H84" s="42" t="s">
        <v>134</v>
      </c>
    </row>
    <row r="85" spans="1:8" x14ac:dyDescent="0.2">
      <c r="A85" s="53"/>
      <c r="B85" s="53"/>
      <c r="C85" s="58"/>
      <c r="D85" s="53"/>
      <c r="E85" s="53"/>
      <c r="F85" s="53"/>
      <c r="G85" s="53"/>
      <c r="H85" s="42" t="s">
        <v>134</v>
      </c>
    </row>
    <row r="86" spans="1:8" x14ac:dyDescent="0.2">
      <c r="A86" s="53"/>
      <c r="B86" s="53"/>
      <c r="C86" s="54" t="s">
        <v>154</v>
      </c>
      <c r="D86" s="53"/>
      <c r="E86" s="53"/>
      <c r="F86" s="53"/>
      <c r="G86" s="53"/>
      <c r="H86" s="42" t="s">
        <v>134</v>
      </c>
    </row>
    <row r="87" spans="1:8" x14ac:dyDescent="0.2">
      <c r="A87" s="53"/>
      <c r="B87" s="53"/>
      <c r="C87" s="54" t="s">
        <v>155</v>
      </c>
      <c r="D87" s="53"/>
      <c r="E87" s="53"/>
      <c r="F87" s="53"/>
      <c r="G87" s="53"/>
      <c r="H87" s="42" t="s">
        <v>134</v>
      </c>
    </row>
    <row r="88" spans="1:8" x14ac:dyDescent="0.2">
      <c r="A88" s="53"/>
      <c r="B88" s="53"/>
      <c r="C88" s="54" t="s">
        <v>133</v>
      </c>
      <c r="D88" s="53"/>
      <c r="E88" s="53" t="s">
        <v>134</v>
      </c>
      <c r="F88" s="59" t="s">
        <v>136</v>
      </c>
      <c r="G88" s="56">
        <v>0</v>
      </c>
      <c r="H88" s="42" t="s">
        <v>134</v>
      </c>
    </row>
    <row r="89" spans="1:8" x14ac:dyDescent="0.2">
      <c r="A89" s="53"/>
      <c r="B89" s="53"/>
      <c r="C89" s="57"/>
      <c r="D89" s="53"/>
      <c r="E89" s="53"/>
      <c r="F89" s="58"/>
      <c r="G89" s="58"/>
      <c r="H89" s="42" t="s">
        <v>134</v>
      </c>
    </row>
    <row r="90" spans="1:8" x14ac:dyDescent="0.2">
      <c r="A90" s="53"/>
      <c r="B90" s="53"/>
      <c r="C90" s="54" t="s">
        <v>158</v>
      </c>
      <c r="D90" s="53"/>
      <c r="E90" s="53"/>
      <c r="F90" s="53"/>
      <c r="G90" s="53"/>
      <c r="H90" s="42" t="s">
        <v>134</v>
      </c>
    </row>
    <row r="91" spans="1:8" x14ac:dyDescent="0.2">
      <c r="A91" s="53"/>
      <c r="B91" s="53"/>
      <c r="C91" s="54" t="s">
        <v>159</v>
      </c>
      <c r="D91" s="53"/>
      <c r="E91" s="53"/>
      <c r="F91" s="53"/>
      <c r="G91" s="53"/>
      <c r="H91" s="42" t="s">
        <v>134</v>
      </c>
    </row>
    <row r="92" spans="1:8" x14ac:dyDescent="0.2">
      <c r="A92" s="53"/>
      <c r="B92" s="53"/>
      <c r="C92" s="54" t="s">
        <v>133</v>
      </c>
      <c r="D92" s="53"/>
      <c r="E92" s="53" t="s">
        <v>134</v>
      </c>
      <c r="F92" s="59" t="s">
        <v>136</v>
      </c>
      <c r="G92" s="56">
        <v>0</v>
      </c>
      <c r="H92" s="42" t="s">
        <v>134</v>
      </c>
    </row>
    <row r="93" spans="1:8" x14ac:dyDescent="0.2">
      <c r="A93" s="53"/>
      <c r="B93" s="53"/>
      <c r="C93" s="57"/>
      <c r="D93" s="53"/>
      <c r="E93" s="53"/>
      <c r="F93" s="58"/>
      <c r="G93" s="58"/>
      <c r="H93" s="42" t="s">
        <v>134</v>
      </c>
    </row>
    <row r="94" spans="1:8" x14ac:dyDescent="0.2">
      <c r="A94" s="53"/>
      <c r="B94" s="53"/>
      <c r="C94" s="54" t="s">
        <v>160</v>
      </c>
      <c r="D94" s="53"/>
      <c r="E94" s="53"/>
      <c r="F94" s="58"/>
      <c r="G94" s="58"/>
      <c r="H94" s="42" t="s">
        <v>134</v>
      </c>
    </row>
    <row r="95" spans="1:8" x14ac:dyDescent="0.2">
      <c r="A95" s="53"/>
      <c r="B95" s="53"/>
      <c r="C95" s="54" t="s">
        <v>133</v>
      </c>
      <c r="D95" s="53"/>
      <c r="E95" s="53" t="s">
        <v>134</v>
      </c>
      <c r="F95" s="59" t="s">
        <v>136</v>
      </c>
      <c r="G95" s="56">
        <v>0</v>
      </c>
      <c r="H95" s="42" t="s">
        <v>134</v>
      </c>
    </row>
    <row r="96" spans="1:8" x14ac:dyDescent="0.2">
      <c r="A96" s="53"/>
      <c r="B96" s="53"/>
      <c r="C96" s="57"/>
      <c r="D96" s="53"/>
      <c r="E96" s="53"/>
      <c r="F96" s="58"/>
      <c r="G96" s="58"/>
      <c r="H96" s="42" t="s">
        <v>134</v>
      </c>
    </row>
    <row r="97" spans="1:17" x14ac:dyDescent="0.2">
      <c r="A97" s="60"/>
      <c r="B97" s="49"/>
      <c r="C97" s="49" t="s">
        <v>161</v>
      </c>
      <c r="D97" s="49"/>
      <c r="E97" s="60"/>
      <c r="F97" s="51">
        <v>-88.238927829999994</v>
      </c>
      <c r="G97" s="52">
        <v>-9.3108999999999998E-4</v>
      </c>
      <c r="H97" s="42" t="s">
        <v>134</v>
      </c>
    </row>
    <row r="98" spans="1:17" x14ac:dyDescent="0.2">
      <c r="A98" s="57"/>
      <c r="B98" s="57"/>
      <c r="C98" s="54" t="s">
        <v>162</v>
      </c>
      <c r="D98" s="58"/>
      <c r="E98" s="58"/>
      <c r="F98" s="55">
        <v>94769.843765591999</v>
      </c>
      <c r="G98" s="61">
        <v>1.0000000200000001</v>
      </c>
      <c r="H98" s="42" t="s">
        <v>134</v>
      </c>
    </row>
    <row r="99" spans="1:17" ht="12.75" customHeight="1" x14ac:dyDescent="0.2">
      <c r="A99" s="62"/>
      <c r="B99" s="62"/>
      <c r="C99" s="63"/>
      <c r="D99" s="64"/>
      <c r="E99" s="64"/>
      <c r="F99" s="65"/>
      <c r="G99" s="66"/>
      <c r="H99" s="67"/>
    </row>
    <row r="100" spans="1:17" x14ac:dyDescent="0.2">
      <c r="A100" s="62"/>
      <c r="B100" s="68" t="s">
        <v>968</v>
      </c>
      <c r="C100" s="68"/>
      <c r="D100" s="68"/>
      <c r="E100" s="68"/>
      <c r="F100" s="68"/>
      <c r="G100" s="68"/>
      <c r="H100" s="68"/>
      <c r="J100" s="69"/>
    </row>
    <row r="101" spans="1:17" x14ac:dyDescent="0.2">
      <c r="A101" s="62"/>
      <c r="B101" s="68" t="s">
        <v>969</v>
      </c>
      <c r="C101" s="68"/>
      <c r="D101" s="68"/>
      <c r="E101" s="68"/>
      <c r="F101" s="68"/>
      <c r="G101" s="68"/>
      <c r="H101" s="68"/>
      <c r="J101" s="69"/>
    </row>
    <row r="102" spans="1:17" x14ac:dyDescent="0.2">
      <c r="A102" s="62"/>
      <c r="B102" s="68" t="s">
        <v>970</v>
      </c>
      <c r="C102" s="68"/>
      <c r="D102" s="68"/>
      <c r="E102" s="68"/>
      <c r="F102" s="68"/>
      <c r="G102" s="68"/>
      <c r="H102" s="68"/>
      <c r="J102" s="69"/>
    </row>
    <row r="103" spans="1:17" s="72" customFormat="1" ht="66.75" customHeight="1" x14ac:dyDescent="0.25">
      <c r="A103" s="70"/>
      <c r="B103" s="71" t="s">
        <v>971</v>
      </c>
      <c r="C103" s="71"/>
      <c r="D103" s="71"/>
      <c r="E103" s="71"/>
      <c r="F103" s="71"/>
      <c r="G103" s="71"/>
      <c r="H103" s="71"/>
      <c r="I103" s="36"/>
      <c r="J103" s="69"/>
      <c r="K103" s="36"/>
      <c r="L103" s="36"/>
      <c r="M103" s="36"/>
      <c r="N103" s="36"/>
      <c r="O103" s="36"/>
      <c r="P103" s="36"/>
      <c r="Q103" s="36"/>
    </row>
    <row r="104" spans="1:17" x14ac:dyDescent="0.2">
      <c r="A104" s="62"/>
      <c r="B104" s="68" t="s">
        <v>972</v>
      </c>
      <c r="C104" s="68"/>
      <c r="D104" s="68"/>
      <c r="E104" s="68"/>
      <c r="F104" s="68"/>
      <c r="G104" s="68"/>
      <c r="H104" s="68"/>
      <c r="J104" s="69"/>
    </row>
    <row r="105" spans="1:17" x14ac:dyDescent="0.2">
      <c r="A105" s="62"/>
      <c r="B105" s="62"/>
      <c r="C105" s="62"/>
      <c r="D105" s="64"/>
      <c r="E105" s="64"/>
      <c r="F105" s="64"/>
      <c r="G105" s="64"/>
    </row>
    <row r="106" spans="1:17" x14ac:dyDescent="0.2">
      <c r="A106" s="62"/>
      <c r="B106" s="73" t="s">
        <v>163</v>
      </c>
      <c r="C106" s="74"/>
      <c r="D106" s="75"/>
      <c r="E106" s="76"/>
      <c r="F106" s="64"/>
      <c r="G106" s="64"/>
    </row>
    <row r="107" spans="1:17" ht="27.75" customHeight="1" x14ac:dyDescent="0.2">
      <c r="A107" s="62"/>
      <c r="B107" s="77" t="s">
        <v>164</v>
      </c>
      <c r="C107" s="78"/>
      <c r="D107" s="41" t="s">
        <v>165</v>
      </c>
      <c r="E107" s="76"/>
      <c r="F107" s="64"/>
      <c r="G107" s="64"/>
    </row>
    <row r="108" spans="1:17" ht="12.75" customHeight="1" x14ac:dyDescent="0.2">
      <c r="A108" s="62"/>
      <c r="B108" s="77" t="s">
        <v>973</v>
      </c>
      <c r="C108" s="78"/>
      <c r="D108" s="41" t="s">
        <v>165</v>
      </c>
      <c r="E108" s="76"/>
      <c r="F108" s="64"/>
      <c r="G108" s="64"/>
    </row>
    <row r="109" spans="1:17" x14ac:dyDescent="0.2">
      <c r="A109" s="62"/>
      <c r="B109" s="77" t="s">
        <v>166</v>
      </c>
      <c r="C109" s="78"/>
      <c r="D109" s="79" t="s">
        <v>134</v>
      </c>
      <c r="E109" s="76"/>
      <c r="F109" s="64"/>
      <c r="G109" s="64"/>
    </row>
    <row r="110" spans="1:17" x14ac:dyDescent="0.2">
      <c r="A110" s="80"/>
      <c r="B110" s="81" t="s">
        <v>134</v>
      </c>
      <c r="C110" s="81" t="s">
        <v>974</v>
      </c>
      <c r="D110" s="81" t="s">
        <v>167</v>
      </c>
      <c r="E110" s="80"/>
      <c r="F110" s="80"/>
      <c r="G110" s="80"/>
      <c r="H110" s="80"/>
      <c r="J110" s="69"/>
    </row>
    <row r="111" spans="1:17" x14ac:dyDescent="0.2">
      <c r="A111" s="80"/>
      <c r="B111" s="82" t="s">
        <v>168</v>
      </c>
      <c r="C111" s="83">
        <v>46081</v>
      </c>
      <c r="D111" s="83">
        <v>46112</v>
      </c>
      <c r="E111" s="80"/>
      <c r="F111" s="80"/>
      <c r="G111" s="80"/>
      <c r="J111" s="69"/>
    </row>
    <row r="112" spans="1:17" x14ac:dyDescent="0.2">
      <c r="A112" s="84"/>
      <c r="B112" s="49" t="s">
        <v>169</v>
      </c>
      <c r="C112" s="85">
        <v>176.3818</v>
      </c>
      <c r="D112" s="85">
        <v>158.55289999999999</v>
      </c>
      <c r="E112" s="84"/>
      <c r="F112" s="86"/>
      <c r="G112" s="87"/>
    </row>
    <row r="113" spans="1:7" ht="25.5" x14ac:dyDescent="0.2">
      <c r="A113" s="84"/>
      <c r="B113" s="49" t="s">
        <v>1095</v>
      </c>
      <c r="C113" s="85">
        <v>41.336599999999997</v>
      </c>
      <c r="D113" s="85">
        <v>37.158299999999997</v>
      </c>
      <c r="E113" s="84"/>
      <c r="F113" s="86"/>
      <c r="G113" s="87"/>
    </row>
    <row r="114" spans="1:7" x14ac:dyDescent="0.2">
      <c r="A114" s="84"/>
      <c r="B114" s="49" t="s">
        <v>170</v>
      </c>
      <c r="C114" s="85">
        <v>158.30770000000001</v>
      </c>
      <c r="D114" s="85">
        <v>142.18010000000001</v>
      </c>
      <c r="E114" s="84"/>
      <c r="F114" s="86"/>
      <c r="G114" s="87"/>
    </row>
    <row r="115" spans="1:7" ht="25.5" x14ac:dyDescent="0.2">
      <c r="A115" s="84"/>
      <c r="B115" s="49" t="s">
        <v>1096</v>
      </c>
      <c r="C115" s="85">
        <v>37.756</v>
      </c>
      <c r="D115" s="85">
        <v>33.909599999999998</v>
      </c>
      <c r="E115" s="84"/>
      <c r="F115" s="86"/>
      <c r="G115" s="87"/>
    </row>
    <row r="116" spans="1:7" x14ac:dyDescent="0.2">
      <c r="A116" s="84"/>
      <c r="B116" s="84"/>
      <c r="C116" s="84"/>
      <c r="D116" s="84"/>
      <c r="E116" s="84"/>
      <c r="F116" s="84"/>
      <c r="G116" s="84"/>
    </row>
    <row r="117" spans="1:7" x14ac:dyDescent="0.2">
      <c r="A117" s="80"/>
      <c r="B117" s="77" t="s">
        <v>171</v>
      </c>
      <c r="C117" s="78"/>
      <c r="D117" s="41" t="s">
        <v>165</v>
      </c>
      <c r="E117" s="80"/>
      <c r="F117" s="80"/>
      <c r="G117" s="80"/>
    </row>
    <row r="118" spans="1:7" x14ac:dyDescent="0.2">
      <c r="A118" s="80"/>
      <c r="B118" s="88"/>
      <c r="C118" s="88"/>
      <c r="D118" s="88"/>
      <c r="E118" s="80"/>
      <c r="F118" s="80"/>
      <c r="G118" s="80"/>
    </row>
    <row r="119" spans="1:7" x14ac:dyDescent="0.2">
      <c r="A119" s="80"/>
      <c r="B119" s="77" t="s">
        <v>172</v>
      </c>
      <c r="C119" s="78"/>
      <c r="D119" s="41" t="s">
        <v>165</v>
      </c>
      <c r="E119" s="89"/>
      <c r="F119" s="80"/>
      <c r="G119" s="80"/>
    </row>
    <row r="120" spans="1:7" x14ac:dyDescent="0.2">
      <c r="A120" s="80"/>
      <c r="B120" s="77" t="s">
        <v>173</v>
      </c>
      <c r="C120" s="78"/>
      <c r="D120" s="41" t="s">
        <v>165</v>
      </c>
      <c r="E120" s="89"/>
      <c r="F120" s="80"/>
      <c r="G120" s="80"/>
    </row>
    <row r="121" spans="1:7" x14ac:dyDescent="0.2">
      <c r="A121" s="80"/>
      <c r="B121" s="77" t="s">
        <v>174</v>
      </c>
      <c r="C121" s="78"/>
      <c r="D121" s="41" t="s">
        <v>165</v>
      </c>
      <c r="E121" s="89"/>
      <c r="F121" s="80"/>
      <c r="G121" s="80"/>
    </row>
    <row r="122" spans="1:7" x14ac:dyDescent="0.2">
      <c r="A122" s="80"/>
      <c r="B122" s="77" t="s">
        <v>175</v>
      </c>
      <c r="C122" s="78"/>
      <c r="D122" s="90">
        <v>0.45549035541947674</v>
      </c>
      <c r="E122" s="80"/>
      <c r="F122" s="91"/>
      <c r="G122" s="92"/>
    </row>
    <row r="124" spans="1:7" x14ac:dyDescent="0.2">
      <c r="B124" s="93" t="s">
        <v>976</v>
      </c>
      <c r="C124" s="93"/>
    </row>
    <row r="126" spans="1:7" ht="153.75" customHeight="1" x14ac:dyDescent="0.2"/>
    <row r="129" spans="2:4" x14ac:dyDescent="0.2">
      <c r="B129" s="94" t="s">
        <v>977</v>
      </c>
      <c r="C129" s="95"/>
      <c r="D129" s="94" t="s">
        <v>985</v>
      </c>
    </row>
    <row r="130" spans="2:4" x14ac:dyDescent="0.2">
      <c r="B130" s="94" t="s">
        <v>1114</v>
      </c>
      <c r="D130" s="94" t="s">
        <v>1115</v>
      </c>
    </row>
    <row r="131" spans="2:4" ht="165" customHeight="1" x14ac:dyDescent="0.2"/>
  </sheetData>
  <mergeCells count="18">
    <mergeCell ref="A1:H1"/>
    <mergeCell ref="A2:H2"/>
    <mergeCell ref="A3:H3"/>
    <mergeCell ref="B100:H100"/>
    <mergeCell ref="B101:H101"/>
    <mergeCell ref="B102:H102"/>
    <mergeCell ref="B103:H103"/>
    <mergeCell ref="B104:H104"/>
    <mergeCell ref="B106:D106"/>
    <mergeCell ref="B107:C107"/>
    <mergeCell ref="B108:C108"/>
    <mergeCell ref="B109:C109"/>
    <mergeCell ref="B124:C124"/>
    <mergeCell ref="B117:C117"/>
    <mergeCell ref="B121:C121"/>
    <mergeCell ref="B122:C122"/>
    <mergeCell ref="B119:C119"/>
    <mergeCell ref="B120:C120"/>
  </mergeCells>
  <hyperlinks>
    <hyperlink ref="I1" location="Index!B2" display="Index" xr:uid="{4E416A5D-4363-4836-AF7C-7A020C8F300C}"/>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D1999-47C4-49DE-8320-ECCB950B8A5A}">
  <sheetPr>
    <outlinePr summaryBelow="0" summaryRight="0"/>
  </sheetPr>
  <dimension ref="A1:Q181"/>
  <sheetViews>
    <sheetView showGridLines="0" workbookViewId="0">
      <selection sqref="A1:H1"/>
    </sheetView>
  </sheetViews>
  <sheetFormatPr defaultRowHeight="12.75" x14ac:dyDescent="0.2"/>
  <cols>
    <col min="1" max="1" width="5.85546875" style="36" bestFit="1" customWidth="1"/>
    <col min="2" max="2" width="22" style="36" customWidth="1"/>
    <col min="3" max="3" width="46.7109375" style="36" customWidth="1"/>
    <col min="4" max="4" width="20.5703125" style="36" customWidth="1"/>
    <col min="5" max="5" width="11.42578125" style="36" bestFit="1" customWidth="1"/>
    <col min="6" max="6" width="10.140625" style="36" bestFit="1" customWidth="1"/>
    <col min="7" max="7" width="14" style="36" bestFit="1" customWidth="1"/>
    <col min="8" max="8" width="8.42578125" style="36" bestFit="1" customWidth="1"/>
    <col min="9" max="9" width="5.7109375" style="36" bestFit="1" customWidth="1"/>
    <col min="10" max="16384" width="9.140625" style="36"/>
  </cols>
  <sheetData>
    <row r="1" spans="1:9" ht="15" x14ac:dyDescent="0.2">
      <c r="A1" s="35" t="s">
        <v>0</v>
      </c>
      <c r="B1" s="35"/>
      <c r="C1" s="35"/>
      <c r="D1" s="35"/>
      <c r="E1" s="35"/>
      <c r="F1" s="35"/>
      <c r="G1" s="35"/>
      <c r="H1" s="35"/>
      <c r="I1" s="7" t="s">
        <v>966</v>
      </c>
    </row>
    <row r="2" spans="1:9" ht="15" x14ac:dyDescent="0.2">
      <c r="A2" s="35" t="s">
        <v>744</v>
      </c>
      <c r="B2" s="35"/>
      <c r="C2" s="35"/>
      <c r="D2" s="35"/>
      <c r="E2" s="35"/>
      <c r="F2" s="35"/>
      <c r="G2" s="35"/>
      <c r="H2" s="35"/>
    </row>
    <row r="3" spans="1:9" ht="15" x14ac:dyDescent="0.2">
      <c r="A3" s="35" t="s">
        <v>979</v>
      </c>
      <c r="B3" s="35"/>
      <c r="C3" s="35"/>
      <c r="D3" s="35"/>
      <c r="E3" s="35"/>
      <c r="F3" s="35"/>
      <c r="G3" s="35"/>
      <c r="H3" s="35"/>
    </row>
    <row r="4" spans="1:9" s="39" customFormat="1" ht="30" x14ac:dyDescent="0.2">
      <c r="A4" s="37" t="s">
        <v>3</v>
      </c>
      <c r="B4" s="37" t="s">
        <v>4</v>
      </c>
      <c r="C4" s="37" t="s">
        <v>5</v>
      </c>
      <c r="D4" s="37" t="s">
        <v>6</v>
      </c>
      <c r="E4" s="37" t="s">
        <v>7</v>
      </c>
      <c r="F4" s="37" t="s">
        <v>8</v>
      </c>
      <c r="G4" s="37" t="s">
        <v>9</v>
      </c>
      <c r="H4" s="38" t="s">
        <v>965</v>
      </c>
    </row>
    <row r="5" spans="1:9" x14ac:dyDescent="0.2">
      <c r="A5" s="40"/>
      <c r="B5" s="40"/>
      <c r="C5" s="41" t="s">
        <v>10</v>
      </c>
      <c r="D5" s="40"/>
      <c r="E5" s="40"/>
      <c r="F5" s="40"/>
      <c r="G5" s="40"/>
      <c r="H5" s="42" t="s">
        <v>134</v>
      </c>
    </row>
    <row r="6" spans="1:9" x14ac:dyDescent="0.2">
      <c r="A6" s="43"/>
      <c r="B6" s="44"/>
      <c r="C6" s="44" t="s">
        <v>11</v>
      </c>
      <c r="D6" s="44"/>
      <c r="E6" s="45"/>
      <c r="F6" s="46"/>
      <c r="G6" s="47"/>
      <c r="H6" s="42" t="s">
        <v>134</v>
      </c>
    </row>
    <row r="7" spans="1:9" x14ac:dyDescent="0.2">
      <c r="A7" s="48">
        <v>1</v>
      </c>
      <c r="B7" s="49" t="s">
        <v>320</v>
      </c>
      <c r="C7" s="49" t="s">
        <v>321</v>
      </c>
      <c r="D7" s="49" t="s">
        <v>34</v>
      </c>
      <c r="E7" s="50">
        <v>2030957</v>
      </c>
      <c r="F7" s="51">
        <v>14857.4659335</v>
      </c>
      <c r="G7" s="52">
        <v>5.883878E-2</v>
      </c>
      <c r="H7" s="42" t="s">
        <v>134</v>
      </c>
    </row>
    <row r="8" spans="1:9" x14ac:dyDescent="0.2">
      <c r="A8" s="48">
        <v>2</v>
      </c>
      <c r="B8" s="49" t="s">
        <v>38</v>
      </c>
      <c r="C8" s="49" t="s">
        <v>39</v>
      </c>
      <c r="D8" s="49" t="s">
        <v>34</v>
      </c>
      <c r="E8" s="50">
        <v>900000</v>
      </c>
      <c r="F8" s="51">
        <v>10853.1</v>
      </c>
      <c r="G8" s="52">
        <v>4.2980619999999997E-2</v>
      </c>
      <c r="H8" s="42" t="s">
        <v>134</v>
      </c>
    </row>
    <row r="9" spans="1:9" x14ac:dyDescent="0.2">
      <c r="A9" s="48">
        <v>3</v>
      </c>
      <c r="B9" s="49" t="s">
        <v>15</v>
      </c>
      <c r="C9" s="49" t="s">
        <v>16</v>
      </c>
      <c r="D9" s="49" t="s">
        <v>17</v>
      </c>
      <c r="E9" s="50">
        <v>256005</v>
      </c>
      <c r="F9" s="51">
        <v>8970.6712050000006</v>
      </c>
      <c r="G9" s="52">
        <v>3.5525800000000003E-2</v>
      </c>
      <c r="H9" s="42" t="s">
        <v>134</v>
      </c>
    </row>
    <row r="10" spans="1:9" x14ac:dyDescent="0.2">
      <c r="A10" s="48">
        <v>4</v>
      </c>
      <c r="B10" s="49" t="s">
        <v>18</v>
      </c>
      <c r="C10" s="49" t="s">
        <v>19</v>
      </c>
      <c r="D10" s="49" t="s">
        <v>20</v>
      </c>
      <c r="E10" s="50">
        <v>650000</v>
      </c>
      <c r="F10" s="51">
        <v>8735.35</v>
      </c>
      <c r="G10" s="52">
        <v>3.4593869999999999E-2</v>
      </c>
      <c r="H10" s="42" t="s">
        <v>134</v>
      </c>
    </row>
    <row r="11" spans="1:9" x14ac:dyDescent="0.2">
      <c r="A11" s="48">
        <v>5</v>
      </c>
      <c r="B11" s="49" t="s">
        <v>12</v>
      </c>
      <c r="C11" s="49" t="s">
        <v>13</v>
      </c>
      <c r="D11" s="49" t="s">
        <v>14</v>
      </c>
      <c r="E11" s="50">
        <v>482919</v>
      </c>
      <c r="F11" s="51">
        <v>8607.548256</v>
      </c>
      <c r="G11" s="52">
        <v>3.408775E-2</v>
      </c>
      <c r="H11" s="42" t="s">
        <v>134</v>
      </c>
    </row>
    <row r="12" spans="1:9" x14ac:dyDescent="0.2">
      <c r="A12" s="48">
        <v>6</v>
      </c>
      <c r="B12" s="49" t="s">
        <v>335</v>
      </c>
      <c r="C12" s="49" t="s">
        <v>336</v>
      </c>
      <c r="D12" s="49" t="s">
        <v>34</v>
      </c>
      <c r="E12" s="50">
        <v>2400000</v>
      </c>
      <c r="F12" s="51">
        <v>8481.6</v>
      </c>
      <c r="G12" s="52">
        <v>3.3588970000000003E-2</v>
      </c>
      <c r="H12" s="42" t="s">
        <v>134</v>
      </c>
    </row>
    <row r="13" spans="1:9" x14ac:dyDescent="0.2">
      <c r="A13" s="48">
        <v>7</v>
      </c>
      <c r="B13" s="49" t="s">
        <v>177</v>
      </c>
      <c r="C13" s="49" t="s">
        <v>178</v>
      </c>
      <c r="D13" s="49" t="s">
        <v>179</v>
      </c>
      <c r="E13" s="50">
        <v>1928507</v>
      </c>
      <c r="F13" s="51">
        <v>5517.4585269999998</v>
      </c>
      <c r="G13" s="52">
        <v>2.1850330000000001E-2</v>
      </c>
      <c r="H13" s="42" t="s">
        <v>134</v>
      </c>
    </row>
    <row r="14" spans="1:9" x14ac:dyDescent="0.2">
      <c r="A14" s="48">
        <v>8</v>
      </c>
      <c r="B14" s="49" t="s">
        <v>212</v>
      </c>
      <c r="C14" s="49" t="s">
        <v>213</v>
      </c>
      <c r="D14" s="49" t="s">
        <v>179</v>
      </c>
      <c r="E14" s="50">
        <v>39406</v>
      </c>
      <c r="F14" s="51">
        <v>5499.8954199999998</v>
      </c>
      <c r="G14" s="52">
        <v>2.178078E-2</v>
      </c>
      <c r="H14" s="42" t="s">
        <v>134</v>
      </c>
    </row>
    <row r="15" spans="1:9" x14ac:dyDescent="0.2">
      <c r="A15" s="48">
        <v>9</v>
      </c>
      <c r="B15" s="49" t="s">
        <v>339</v>
      </c>
      <c r="C15" s="49" t="s">
        <v>340</v>
      </c>
      <c r="D15" s="49" t="s">
        <v>227</v>
      </c>
      <c r="E15" s="50">
        <v>177557</v>
      </c>
      <c r="F15" s="51">
        <v>5246.2766789999996</v>
      </c>
      <c r="G15" s="52">
        <v>2.0776389999999999E-2</v>
      </c>
      <c r="H15" s="42" t="s">
        <v>134</v>
      </c>
    </row>
    <row r="16" spans="1:9" x14ac:dyDescent="0.2">
      <c r="A16" s="48">
        <v>10</v>
      </c>
      <c r="B16" s="49" t="s">
        <v>27</v>
      </c>
      <c r="C16" s="49" t="s">
        <v>28</v>
      </c>
      <c r="D16" s="49" t="s">
        <v>29</v>
      </c>
      <c r="E16" s="50">
        <v>1280435</v>
      </c>
      <c r="F16" s="51">
        <v>5130.0628274999999</v>
      </c>
      <c r="G16" s="52">
        <v>2.031616E-2</v>
      </c>
      <c r="H16" s="42" t="s">
        <v>134</v>
      </c>
    </row>
    <row r="17" spans="1:8" x14ac:dyDescent="0.2">
      <c r="A17" s="48">
        <v>11</v>
      </c>
      <c r="B17" s="49" t="s">
        <v>478</v>
      </c>
      <c r="C17" s="49" t="s">
        <v>479</v>
      </c>
      <c r="D17" s="49" t="s">
        <v>211</v>
      </c>
      <c r="E17" s="50">
        <v>380000</v>
      </c>
      <c r="F17" s="51">
        <v>5098.08</v>
      </c>
      <c r="G17" s="52">
        <v>2.0189499999999999E-2</v>
      </c>
      <c r="H17" s="42" t="s">
        <v>134</v>
      </c>
    </row>
    <row r="18" spans="1:8" x14ac:dyDescent="0.2">
      <c r="A18" s="48">
        <v>12</v>
      </c>
      <c r="B18" s="49" t="s">
        <v>346</v>
      </c>
      <c r="C18" s="49" t="s">
        <v>347</v>
      </c>
      <c r="D18" s="49" t="s">
        <v>263</v>
      </c>
      <c r="E18" s="50">
        <v>351507</v>
      </c>
      <c r="F18" s="51">
        <v>5093.6879369999997</v>
      </c>
      <c r="G18" s="52">
        <v>2.017211E-2</v>
      </c>
      <c r="H18" s="42" t="s">
        <v>134</v>
      </c>
    </row>
    <row r="19" spans="1:8" x14ac:dyDescent="0.2">
      <c r="A19" s="48">
        <v>13</v>
      </c>
      <c r="B19" s="49" t="s">
        <v>196</v>
      </c>
      <c r="C19" s="49" t="s">
        <v>197</v>
      </c>
      <c r="D19" s="49" t="s">
        <v>34</v>
      </c>
      <c r="E19" s="50">
        <v>570757</v>
      </c>
      <c r="F19" s="51">
        <v>4826.8919489999998</v>
      </c>
      <c r="G19" s="52">
        <v>1.911554E-2</v>
      </c>
      <c r="H19" s="42" t="s">
        <v>134</v>
      </c>
    </row>
    <row r="20" spans="1:8" x14ac:dyDescent="0.2">
      <c r="A20" s="48">
        <v>14</v>
      </c>
      <c r="B20" s="49" t="s">
        <v>52</v>
      </c>
      <c r="C20" s="49" t="s">
        <v>53</v>
      </c>
      <c r="D20" s="49" t="s">
        <v>54</v>
      </c>
      <c r="E20" s="50">
        <v>345909</v>
      </c>
      <c r="F20" s="51">
        <v>4596.7847009999996</v>
      </c>
      <c r="G20" s="52">
        <v>1.820426E-2</v>
      </c>
      <c r="H20" s="42" t="s">
        <v>134</v>
      </c>
    </row>
    <row r="21" spans="1:8" x14ac:dyDescent="0.2">
      <c r="A21" s="48">
        <v>15</v>
      </c>
      <c r="B21" s="49" t="s">
        <v>391</v>
      </c>
      <c r="C21" s="49" t="s">
        <v>392</v>
      </c>
      <c r="D21" s="49" t="s">
        <v>110</v>
      </c>
      <c r="E21" s="50">
        <v>675969</v>
      </c>
      <c r="F21" s="51">
        <v>4398.8682675</v>
      </c>
      <c r="G21" s="52">
        <v>1.742047E-2</v>
      </c>
      <c r="H21" s="42" t="s">
        <v>134</v>
      </c>
    </row>
    <row r="22" spans="1:8" x14ac:dyDescent="0.2">
      <c r="A22" s="48">
        <v>16</v>
      </c>
      <c r="B22" s="49" t="s">
        <v>218</v>
      </c>
      <c r="C22" s="49" t="s">
        <v>219</v>
      </c>
      <c r="D22" s="49" t="s">
        <v>220</v>
      </c>
      <c r="E22" s="50">
        <v>974919</v>
      </c>
      <c r="F22" s="51">
        <v>4232.1233789999997</v>
      </c>
      <c r="G22" s="52">
        <v>1.676012E-2</v>
      </c>
      <c r="H22" s="42" t="s">
        <v>134</v>
      </c>
    </row>
    <row r="23" spans="1:8" x14ac:dyDescent="0.2">
      <c r="A23" s="48">
        <v>17</v>
      </c>
      <c r="B23" s="49" t="s">
        <v>55</v>
      </c>
      <c r="C23" s="49" t="s">
        <v>56</v>
      </c>
      <c r="D23" s="49" t="s">
        <v>54</v>
      </c>
      <c r="E23" s="50">
        <v>92676</v>
      </c>
      <c r="F23" s="51">
        <v>4170.5126760000003</v>
      </c>
      <c r="G23" s="52">
        <v>1.651613E-2</v>
      </c>
      <c r="H23" s="42" t="s">
        <v>134</v>
      </c>
    </row>
    <row r="24" spans="1:8" x14ac:dyDescent="0.2">
      <c r="A24" s="48">
        <v>18</v>
      </c>
      <c r="B24" s="49" t="s">
        <v>44</v>
      </c>
      <c r="C24" s="49" t="s">
        <v>45</v>
      </c>
      <c r="D24" s="49" t="s">
        <v>23</v>
      </c>
      <c r="E24" s="50">
        <v>1094203</v>
      </c>
      <c r="F24" s="51">
        <v>4144.2938624999997</v>
      </c>
      <c r="G24" s="52">
        <v>1.6412300000000001E-2</v>
      </c>
      <c r="H24" s="42" t="s">
        <v>134</v>
      </c>
    </row>
    <row r="25" spans="1:8" x14ac:dyDescent="0.2">
      <c r="A25" s="48">
        <v>19</v>
      </c>
      <c r="B25" s="49" t="s">
        <v>431</v>
      </c>
      <c r="C25" s="49" t="s">
        <v>432</v>
      </c>
      <c r="D25" s="49" t="s">
        <v>34</v>
      </c>
      <c r="E25" s="50">
        <v>2500000</v>
      </c>
      <c r="F25" s="51">
        <v>3958.25</v>
      </c>
      <c r="G25" s="52">
        <v>1.567553E-2</v>
      </c>
      <c r="H25" s="42" t="s">
        <v>134</v>
      </c>
    </row>
    <row r="26" spans="1:8" x14ac:dyDescent="0.2">
      <c r="A26" s="48">
        <v>20</v>
      </c>
      <c r="B26" s="49" t="s">
        <v>128</v>
      </c>
      <c r="C26" s="49" t="s">
        <v>129</v>
      </c>
      <c r="D26" s="49" t="s">
        <v>54</v>
      </c>
      <c r="E26" s="50">
        <v>97000</v>
      </c>
      <c r="F26" s="51">
        <v>3916.86</v>
      </c>
      <c r="G26" s="52">
        <v>1.551161E-2</v>
      </c>
      <c r="H26" s="42" t="s">
        <v>134</v>
      </c>
    </row>
    <row r="27" spans="1:8" x14ac:dyDescent="0.2">
      <c r="A27" s="48">
        <v>21</v>
      </c>
      <c r="B27" s="49" t="s">
        <v>207</v>
      </c>
      <c r="C27" s="49" t="s">
        <v>208</v>
      </c>
      <c r="D27" s="49" t="s">
        <v>20</v>
      </c>
      <c r="E27" s="50">
        <v>1161716</v>
      </c>
      <c r="F27" s="51">
        <v>3896.3954640000002</v>
      </c>
      <c r="G27" s="52">
        <v>1.5430569999999999E-2</v>
      </c>
      <c r="H27" s="42" t="s">
        <v>134</v>
      </c>
    </row>
    <row r="28" spans="1:8" ht="25.5" x14ac:dyDescent="0.2">
      <c r="A28" s="48">
        <v>22</v>
      </c>
      <c r="B28" s="49" t="s">
        <v>193</v>
      </c>
      <c r="C28" s="49" t="s">
        <v>194</v>
      </c>
      <c r="D28" s="49" t="s">
        <v>195</v>
      </c>
      <c r="E28" s="50">
        <v>167301</v>
      </c>
      <c r="F28" s="51">
        <v>3871.1778389999999</v>
      </c>
      <c r="G28" s="52">
        <v>1.5330699999999999E-2</v>
      </c>
      <c r="H28" s="42" t="s">
        <v>134</v>
      </c>
    </row>
    <row r="29" spans="1:8" x14ac:dyDescent="0.2">
      <c r="A29" s="48">
        <v>23</v>
      </c>
      <c r="B29" s="49" t="s">
        <v>209</v>
      </c>
      <c r="C29" s="49" t="s">
        <v>210</v>
      </c>
      <c r="D29" s="49" t="s">
        <v>211</v>
      </c>
      <c r="E29" s="50">
        <v>346216</v>
      </c>
      <c r="F29" s="51">
        <v>3859.2697520000002</v>
      </c>
      <c r="G29" s="52">
        <v>1.528354E-2</v>
      </c>
      <c r="H29" s="42" t="s">
        <v>134</v>
      </c>
    </row>
    <row r="30" spans="1:8" ht="25.5" x14ac:dyDescent="0.2">
      <c r="A30" s="48">
        <v>24</v>
      </c>
      <c r="B30" s="49" t="s">
        <v>373</v>
      </c>
      <c r="C30" s="49" t="s">
        <v>374</v>
      </c>
      <c r="D30" s="49" t="s">
        <v>195</v>
      </c>
      <c r="E30" s="50">
        <v>185754</v>
      </c>
      <c r="F30" s="51">
        <v>3834.7055759999998</v>
      </c>
      <c r="G30" s="52">
        <v>1.518626E-2</v>
      </c>
      <c r="H30" s="42" t="s">
        <v>134</v>
      </c>
    </row>
    <row r="31" spans="1:8" x14ac:dyDescent="0.2">
      <c r="A31" s="48">
        <v>25</v>
      </c>
      <c r="B31" s="49" t="s">
        <v>81</v>
      </c>
      <c r="C31" s="49" t="s">
        <v>82</v>
      </c>
      <c r="D31" s="49" t="s">
        <v>51</v>
      </c>
      <c r="E31" s="50">
        <v>54915</v>
      </c>
      <c r="F31" s="51">
        <v>3831.4195500000001</v>
      </c>
      <c r="G31" s="52">
        <v>1.5173249999999999E-2</v>
      </c>
      <c r="H31" s="42" t="s">
        <v>134</v>
      </c>
    </row>
    <row r="32" spans="1:8" x14ac:dyDescent="0.2">
      <c r="A32" s="48">
        <v>26</v>
      </c>
      <c r="B32" s="49" t="s">
        <v>200</v>
      </c>
      <c r="C32" s="49" t="s">
        <v>201</v>
      </c>
      <c r="D32" s="49" t="s">
        <v>100</v>
      </c>
      <c r="E32" s="50">
        <v>480000</v>
      </c>
      <c r="F32" s="51">
        <v>3816</v>
      </c>
      <c r="G32" s="52">
        <v>1.5112189999999999E-2</v>
      </c>
      <c r="H32" s="42" t="s">
        <v>134</v>
      </c>
    </row>
    <row r="33" spans="1:8" x14ac:dyDescent="0.2">
      <c r="A33" s="48">
        <v>27</v>
      </c>
      <c r="B33" s="49" t="s">
        <v>745</v>
      </c>
      <c r="C33" s="49" t="s">
        <v>746</v>
      </c>
      <c r="D33" s="49" t="s">
        <v>747</v>
      </c>
      <c r="E33" s="50">
        <v>1874069</v>
      </c>
      <c r="F33" s="51">
        <v>3696.6011024999998</v>
      </c>
      <c r="G33" s="52">
        <v>1.4639340000000001E-2</v>
      </c>
      <c r="H33" s="42" t="s">
        <v>134</v>
      </c>
    </row>
    <row r="34" spans="1:8" x14ac:dyDescent="0.2">
      <c r="A34" s="48">
        <v>28</v>
      </c>
      <c r="B34" s="49" t="s">
        <v>188</v>
      </c>
      <c r="C34" s="49" t="s">
        <v>189</v>
      </c>
      <c r="D34" s="49" t="s">
        <v>61</v>
      </c>
      <c r="E34" s="50">
        <v>980299</v>
      </c>
      <c r="F34" s="51">
        <v>3684.943941</v>
      </c>
      <c r="G34" s="52">
        <v>1.4593180000000001E-2</v>
      </c>
      <c r="H34" s="42" t="s">
        <v>134</v>
      </c>
    </row>
    <row r="35" spans="1:8" ht="25.5" x14ac:dyDescent="0.2">
      <c r="A35" s="48">
        <v>29</v>
      </c>
      <c r="B35" s="49" t="s">
        <v>190</v>
      </c>
      <c r="C35" s="49" t="s">
        <v>191</v>
      </c>
      <c r="D35" s="49" t="s">
        <v>192</v>
      </c>
      <c r="E35" s="50">
        <v>499280</v>
      </c>
      <c r="F35" s="51">
        <v>3674.4511600000001</v>
      </c>
      <c r="G35" s="52">
        <v>1.4551619999999999E-2</v>
      </c>
      <c r="H35" s="42" t="s">
        <v>134</v>
      </c>
    </row>
    <row r="36" spans="1:8" x14ac:dyDescent="0.2">
      <c r="A36" s="48">
        <v>30</v>
      </c>
      <c r="B36" s="49" t="s">
        <v>32</v>
      </c>
      <c r="C36" s="49" t="s">
        <v>33</v>
      </c>
      <c r="D36" s="49" t="s">
        <v>34</v>
      </c>
      <c r="E36" s="50">
        <v>375000</v>
      </c>
      <c r="F36" s="51">
        <v>3672.75</v>
      </c>
      <c r="G36" s="52">
        <v>1.454488E-2</v>
      </c>
      <c r="H36" s="42" t="s">
        <v>134</v>
      </c>
    </row>
    <row r="37" spans="1:8" x14ac:dyDescent="0.2">
      <c r="A37" s="48">
        <v>31</v>
      </c>
      <c r="B37" s="49" t="s">
        <v>487</v>
      </c>
      <c r="C37" s="49" t="s">
        <v>488</v>
      </c>
      <c r="D37" s="49" t="s">
        <v>51</v>
      </c>
      <c r="E37" s="50">
        <v>545651</v>
      </c>
      <c r="F37" s="51">
        <v>3669.2301495000002</v>
      </c>
      <c r="G37" s="52">
        <v>1.4530950000000001E-2</v>
      </c>
      <c r="H37" s="42" t="s">
        <v>134</v>
      </c>
    </row>
    <row r="38" spans="1:8" x14ac:dyDescent="0.2">
      <c r="A38" s="48">
        <v>32</v>
      </c>
      <c r="B38" s="49" t="s">
        <v>59</v>
      </c>
      <c r="C38" s="49" t="s">
        <v>60</v>
      </c>
      <c r="D38" s="49" t="s">
        <v>61</v>
      </c>
      <c r="E38" s="50">
        <v>55030</v>
      </c>
      <c r="F38" s="51">
        <v>3603.9146999999998</v>
      </c>
      <c r="G38" s="52">
        <v>1.427228E-2</v>
      </c>
      <c r="H38" s="42" t="s">
        <v>134</v>
      </c>
    </row>
    <row r="39" spans="1:8" x14ac:dyDescent="0.2">
      <c r="A39" s="48">
        <v>33</v>
      </c>
      <c r="B39" s="49" t="s">
        <v>250</v>
      </c>
      <c r="C39" s="49" t="s">
        <v>251</v>
      </c>
      <c r="D39" s="49" t="s">
        <v>54</v>
      </c>
      <c r="E39" s="50">
        <v>182448</v>
      </c>
      <c r="F39" s="51">
        <v>3534.0177600000002</v>
      </c>
      <c r="G39" s="52">
        <v>1.3995469999999999E-2</v>
      </c>
      <c r="H39" s="42" t="s">
        <v>134</v>
      </c>
    </row>
    <row r="40" spans="1:8" ht="25.5" x14ac:dyDescent="0.2">
      <c r="A40" s="48">
        <v>34</v>
      </c>
      <c r="B40" s="49" t="s">
        <v>73</v>
      </c>
      <c r="C40" s="49" t="s">
        <v>74</v>
      </c>
      <c r="D40" s="49" t="s">
        <v>26</v>
      </c>
      <c r="E40" s="50">
        <v>64992</v>
      </c>
      <c r="F40" s="51">
        <v>3301.5936000000002</v>
      </c>
      <c r="G40" s="52">
        <v>1.307502E-2</v>
      </c>
      <c r="H40" s="42" t="s">
        <v>134</v>
      </c>
    </row>
    <row r="41" spans="1:8" x14ac:dyDescent="0.2">
      <c r="A41" s="48">
        <v>35</v>
      </c>
      <c r="B41" s="49" t="s">
        <v>35</v>
      </c>
      <c r="C41" s="49" t="s">
        <v>36</v>
      </c>
      <c r="D41" s="49" t="s">
        <v>37</v>
      </c>
      <c r="E41" s="50">
        <v>82500</v>
      </c>
      <c r="F41" s="51">
        <v>3003.33</v>
      </c>
      <c r="G41" s="52">
        <v>1.1893839999999999E-2</v>
      </c>
      <c r="H41" s="42" t="s">
        <v>134</v>
      </c>
    </row>
    <row r="42" spans="1:8" x14ac:dyDescent="0.2">
      <c r="A42" s="48">
        <v>36</v>
      </c>
      <c r="B42" s="49" t="s">
        <v>66</v>
      </c>
      <c r="C42" s="49" t="s">
        <v>67</v>
      </c>
      <c r="D42" s="49" t="s">
        <v>68</v>
      </c>
      <c r="E42" s="50">
        <v>224998</v>
      </c>
      <c r="F42" s="51">
        <v>2953.3237479999998</v>
      </c>
      <c r="G42" s="52">
        <v>1.1695799999999999E-2</v>
      </c>
      <c r="H42" s="42" t="s">
        <v>134</v>
      </c>
    </row>
    <row r="43" spans="1:8" x14ac:dyDescent="0.2">
      <c r="A43" s="48">
        <v>37</v>
      </c>
      <c r="B43" s="49" t="s">
        <v>656</v>
      </c>
      <c r="C43" s="49" t="s">
        <v>657</v>
      </c>
      <c r="D43" s="49" t="s">
        <v>418</v>
      </c>
      <c r="E43" s="50">
        <v>54047</v>
      </c>
      <c r="F43" s="51">
        <v>2930.9688099999998</v>
      </c>
      <c r="G43" s="52">
        <v>1.1607269999999999E-2</v>
      </c>
      <c r="H43" s="42" t="s">
        <v>134</v>
      </c>
    </row>
    <row r="44" spans="1:8" ht="25.5" x14ac:dyDescent="0.2">
      <c r="A44" s="48">
        <v>38</v>
      </c>
      <c r="B44" s="49" t="s">
        <v>230</v>
      </c>
      <c r="C44" s="49" t="s">
        <v>231</v>
      </c>
      <c r="D44" s="49" t="s">
        <v>195</v>
      </c>
      <c r="E44" s="50">
        <v>171981</v>
      </c>
      <c r="F44" s="51">
        <v>2916.9697409999999</v>
      </c>
      <c r="G44" s="52">
        <v>1.1551830000000001E-2</v>
      </c>
      <c r="H44" s="42" t="s">
        <v>134</v>
      </c>
    </row>
    <row r="45" spans="1:8" x14ac:dyDescent="0.2">
      <c r="A45" s="48">
        <v>39</v>
      </c>
      <c r="B45" s="49" t="s">
        <v>283</v>
      </c>
      <c r="C45" s="49" t="s">
        <v>284</v>
      </c>
      <c r="D45" s="49" t="s">
        <v>285</v>
      </c>
      <c r="E45" s="50">
        <v>300775</v>
      </c>
      <c r="F45" s="51">
        <v>2910.5996749999999</v>
      </c>
      <c r="G45" s="52">
        <v>1.15266E-2</v>
      </c>
      <c r="H45" s="42" t="s">
        <v>134</v>
      </c>
    </row>
    <row r="46" spans="1:8" x14ac:dyDescent="0.2">
      <c r="A46" s="48">
        <v>40</v>
      </c>
      <c r="B46" s="49" t="s">
        <v>117</v>
      </c>
      <c r="C46" s="49" t="s">
        <v>118</v>
      </c>
      <c r="D46" s="49" t="s">
        <v>37</v>
      </c>
      <c r="E46" s="50">
        <v>809992</v>
      </c>
      <c r="F46" s="51">
        <v>2873.4466200000002</v>
      </c>
      <c r="G46" s="52">
        <v>1.1379469999999999E-2</v>
      </c>
      <c r="H46" s="42" t="s">
        <v>134</v>
      </c>
    </row>
    <row r="47" spans="1:8" x14ac:dyDescent="0.2">
      <c r="A47" s="48">
        <v>41</v>
      </c>
      <c r="B47" s="49" t="s">
        <v>242</v>
      </c>
      <c r="C47" s="49" t="s">
        <v>243</v>
      </c>
      <c r="D47" s="49" t="s">
        <v>187</v>
      </c>
      <c r="E47" s="50">
        <v>295552</v>
      </c>
      <c r="F47" s="51">
        <v>2806.561792</v>
      </c>
      <c r="G47" s="52">
        <v>1.1114590000000001E-2</v>
      </c>
      <c r="H47" s="42" t="s">
        <v>134</v>
      </c>
    </row>
    <row r="48" spans="1:8" ht="25.5" x14ac:dyDescent="0.2">
      <c r="A48" s="48">
        <v>42</v>
      </c>
      <c r="B48" s="49" t="s">
        <v>24</v>
      </c>
      <c r="C48" s="49" t="s">
        <v>25</v>
      </c>
      <c r="D48" s="49" t="s">
        <v>26</v>
      </c>
      <c r="E48" s="50">
        <v>26118</v>
      </c>
      <c r="F48" s="51">
        <v>2806.3791000000001</v>
      </c>
      <c r="G48" s="52">
        <v>1.111387E-2</v>
      </c>
      <c r="H48" s="42" t="s">
        <v>134</v>
      </c>
    </row>
    <row r="49" spans="1:8" x14ac:dyDescent="0.2">
      <c r="A49" s="48">
        <v>43</v>
      </c>
      <c r="B49" s="49" t="s">
        <v>228</v>
      </c>
      <c r="C49" s="49" t="s">
        <v>229</v>
      </c>
      <c r="D49" s="49" t="s">
        <v>51</v>
      </c>
      <c r="E49" s="50">
        <v>582599</v>
      </c>
      <c r="F49" s="51">
        <v>2805.2141849999998</v>
      </c>
      <c r="G49" s="52">
        <v>1.1109259999999999E-2</v>
      </c>
      <c r="H49" s="42" t="s">
        <v>134</v>
      </c>
    </row>
    <row r="50" spans="1:8" x14ac:dyDescent="0.2">
      <c r="A50" s="48">
        <v>44</v>
      </c>
      <c r="B50" s="49" t="s">
        <v>748</v>
      </c>
      <c r="C50" s="49" t="s">
        <v>749</v>
      </c>
      <c r="D50" s="49" t="s">
        <v>100</v>
      </c>
      <c r="E50" s="50">
        <v>623408</v>
      </c>
      <c r="F50" s="51">
        <v>2705.5907200000001</v>
      </c>
      <c r="G50" s="52">
        <v>1.071472E-2</v>
      </c>
      <c r="H50" s="42" t="s">
        <v>134</v>
      </c>
    </row>
    <row r="51" spans="1:8" x14ac:dyDescent="0.2">
      <c r="A51" s="48">
        <v>45</v>
      </c>
      <c r="B51" s="49" t="s">
        <v>377</v>
      </c>
      <c r="C51" s="49" t="s">
        <v>378</v>
      </c>
      <c r="D51" s="49" t="s">
        <v>211</v>
      </c>
      <c r="E51" s="50">
        <v>585264</v>
      </c>
      <c r="F51" s="51">
        <v>2564.3342160000002</v>
      </c>
      <c r="G51" s="52">
        <v>1.0155320000000001E-2</v>
      </c>
      <c r="H51" s="42" t="s">
        <v>134</v>
      </c>
    </row>
    <row r="52" spans="1:8" x14ac:dyDescent="0.2">
      <c r="A52" s="48">
        <v>46</v>
      </c>
      <c r="B52" s="49" t="s">
        <v>21</v>
      </c>
      <c r="C52" s="49" t="s">
        <v>22</v>
      </c>
      <c r="D52" s="49" t="s">
        <v>23</v>
      </c>
      <c r="E52" s="50">
        <v>660000</v>
      </c>
      <c r="F52" s="51">
        <v>2446.29</v>
      </c>
      <c r="G52" s="52">
        <v>9.6878399999999996E-3</v>
      </c>
      <c r="H52" s="42" t="s">
        <v>134</v>
      </c>
    </row>
    <row r="53" spans="1:8" x14ac:dyDescent="0.2">
      <c r="A53" s="48">
        <v>47</v>
      </c>
      <c r="B53" s="49" t="s">
        <v>482</v>
      </c>
      <c r="C53" s="49" t="s">
        <v>483</v>
      </c>
      <c r="D53" s="49" t="s">
        <v>484</v>
      </c>
      <c r="E53" s="50">
        <v>113230</v>
      </c>
      <c r="F53" s="51">
        <v>2327.1029600000002</v>
      </c>
      <c r="G53" s="52">
        <v>9.2158299999999995E-3</v>
      </c>
      <c r="H53" s="42" t="s">
        <v>134</v>
      </c>
    </row>
    <row r="54" spans="1:8" x14ac:dyDescent="0.2">
      <c r="A54" s="48">
        <v>48</v>
      </c>
      <c r="B54" s="49" t="s">
        <v>223</v>
      </c>
      <c r="C54" s="49" t="s">
        <v>224</v>
      </c>
      <c r="D54" s="49" t="s">
        <v>61</v>
      </c>
      <c r="E54" s="50">
        <v>24000</v>
      </c>
      <c r="F54" s="51">
        <v>2321.52</v>
      </c>
      <c r="G54" s="52">
        <v>9.1937200000000007E-3</v>
      </c>
      <c r="H54" s="42" t="s">
        <v>134</v>
      </c>
    </row>
    <row r="55" spans="1:8" x14ac:dyDescent="0.2">
      <c r="A55" s="48">
        <v>49</v>
      </c>
      <c r="B55" s="49" t="s">
        <v>300</v>
      </c>
      <c r="C55" s="49" t="s">
        <v>301</v>
      </c>
      <c r="D55" s="49" t="s">
        <v>220</v>
      </c>
      <c r="E55" s="50">
        <v>2407581</v>
      </c>
      <c r="F55" s="51">
        <v>2277.3308679000002</v>
      </c>
      <c r="G55" s="52">
        <v>9.0187199999999992E-3</v>
      </c>
      <c r="H55" s="42" t="s">
        <v>134</v>
      </c>
    </row>
    <row r="56" spans="1:8" x14ac:dyDescent="0.2">
      <c r="A56" s="48">
        <v>50</v>
      </c>
      <c r="B56" s="49" t="s">
        <v>416</v>
      </c>
      <c r="C56" s="49" t="s">
        <v>417</v>
      </c>
      <c r="D56" s="49" t="s">
        <v>418</v>
      </c>
      <c r="E56" s="50">
        <v>290000</v>
      </c>
      <c r="F56" s="51">
        <v>2248.9499999999998</v>
      </c>
      <c r="G56" s="52">
        <v>8.9063300000000005E-3</v>
      </c>
      <c r="H56" s="42" t="s">
        <v>134</v>
      </c>
    </row>
    <row r="57" spans="1:8" x14ac:dyDescent="0.2">
      <c r="A57" s="48">
        <v>51</v>
      </c>
      <c r="B57" s="49" t="s">
        <v>237</v>
      </c>
      <c r="C57" s="49" t="s">
        <v>238</v>
      </c>
      <c r="D57" s="49" t="s">
        <v>239</v>
      </c>
      <c r="E57" s="50">
        <v>150000</v>
      </c>
      <c r="F57" s="51">
        <v>2236.0500000000002</v>
      </c>
      <c r="G57" s="52">
        <v>8.8552400000000003E-3</v>
      </c>
      <c r="H57" s="42" t="s">
        <v>134</v>
      </c>
    </row>
    <row r="58" spans="1:8" x14ac:dyDescent="0.2">
      <c r="A58" s="48">
        <v>52</v>
      </c>
      <c r="B58" s="49" t="s">
        <v>232</v>
      </c>
      <c r="C58" s="49" t="s">
        <v>233</v>
      </c>
      <c r="D58" s="49" t="s">
        <v>234</v>
      </c>
      <c r="E58" s="50">
        <v>140000</v>
      </c>
      <c r="F58" s="51">
        <v>2156</v>
      </c>
      <c r="G58" s="52">
        <v>8.5382300000000008E-3</v>
      </c>
      <c r="H58" s="42" t="s">
        <v>134</v>
      </c>
    </row>
    <row r="59" spans="1:8" ht="25.5" x14ac:dyDescent="0.2">
      <c r="A59" s="48">
        <v>53</v>
      </c>
      <c r="B59" s="49" t="s">
        <v>204</v>
      </c>
      <c r="C59" s="49" t="s">
        <v>205</v>
      </c>
      <c r="D59" s="49" t="s">
        <v>206</v>
      </c>
      <c r="E59" s="50">
        <v>148988</v>
      </c>
      <c r="F59" s="51">
        <v>2127.2506640000001</v>
      </c>
      <c r="G59" s="52">
        <v>8.4243700000000005E-3</v>
      </c>
      <c r="H59" s="42" t="s">
        <v>134</v>
      </c>
    </row>
    <row r="60" spans="1:8" x14ac:dyDescent="0.2">
      <c r="A60" s="48">
        <v>54</v>
      </c>
      <c r="B60" s="49" t="s">
        <v>119</v>
      </c>
      <c r="C60" s="49" t="s">
        <v>120</v>
      </c>
      <c r="D60" s="49" t="s">
        <v>121</v>
      </c>
      <c r="E60" s="50">
        <v>1000000</v>
      </c>
      <c r="F60" s="51">
        <v>1918.6</v>
      </c>
      <c r="G60" s="52">
        <v>7.5980700000000002E-3</v>
      </c>
      <c r="H60" s="42" t="s">
        <v>134</v>
      </c>
    </row>
    <row r="61" spans="1:8" ht="25.5" x14ac:dyDescent="0.2">
      <c r="A61" s="48">
        <v>55</v>
      </c>
      <c r="B61" s="49" t="s">
        <v>180</v>
      </c>
      <c r="C61" s="49" t="s">
        <v>181</v>
      </c>
      <c r="D61" s="49" t="s">
        <v>182</v>
      </c>
      <c r="E61" s="50">
        <v>90000</v>
      </c>
      <c r="F61" s="51">
        <v>1718.82</v>
      </c>
      <c r="G61" s="52">
        <v>6.8069000000000003E-3</v>
      </c>
      <c r="H61" s="42" t="s">
        <v>134</v>
      </c>
    </row>
    <row r="62" spans="1:8" ht="25.5" x14ac:dyDescent="0.2">
      <c r="A62" s="48">
        <v>56</v>
      </c>
      <c r="B62" s="49" t="s">
        <v>290</v>
      </c>
      <c r="C62" s="49" t="s">
        <v>291</v>
      </c>
      <c r="D62" s="49" t="s">
        <v>182</v>
      </c>
      <c r="E62" s="50">
        <v>62427</v>
      </c>
      <c r="F62" s="51">
        <v>1697.2652760000001</v>
      </c>
      <c r="G62" s="52">
        <v>6.7215399999999998E-3</v>
      </c>
      <c r="H62" s="42" t="s">
        <v>134</v>
      </c>
    </row>
    <row r="63" spans="1:8" x14ac:dyDescent="0.2">
      <c r="A63" s="48">
        <v>57</v>
      </c>
      <c r="B63" s="49" t="s">
        <v>281</v>
      </c>
      <c r="C63" s="49" t="s">
        <v>282</v>
      </c>
      <c r="D63" s="49" t="s">
        <v>220</v>
      </c>
      <c r="E63" s="50">
        <v>237046</v>
      </c>
      <c r="F63" s="51">
        <v>1664.774058</v>
      </c>
      <c r="G63" s="52">
        <v>6.5928699999999998E-3</v>
      </c>
      <c r="H63" s="42" t="s">
        <v>134</v>
      </c>
    </row>
    <row r="64" spans="1:8" x14ac:dyDescent="0.2">
      <c r="A64" s="48">
        <v>58</v>
      </c>
      <c r="B64" s="49" t="s">
        <v>49</v>
      </c>
      <c r="C64" s="49" t="s">
        <v>50</v>
      </c>
      <c r="D64" s="49" t="s">
        <v>51</v>
      </c>
      <c r="E64" s="50">
        <v>106660</v>
      </c>
      <c r="F64" s="51">
        <v>1654.18994</v>
      </c>
      <c r="G64" s="52">
        <v>6.5509499999999998E-3</v>
      </c>
      <c r="H64" s="42" t="s">
        <v>134</v>
      </c>
    </row>
    <row r="65" spans="1:8" x14ac:dyDescent="0.2">
      <c r="A65" s="48">
        <v>59</v>
      </c>
      <c r="B65" s="49" t="s">
        <v>444</v>
      </c>
      <c r="C65" s="49" t="s">
        <v>445</v>
      </c>
      <c r="D65" s="49" t="s">
        <v>446</v>
      </c>
      <c r="E65" s="50">
        <v>503199</v>
      </c>
      <c r="F65" s="51">
        <v>1611.9979965</v>
      </c>
      <c r="G65" s="52">
        <v>6.3838599999999999E-3</v>
      </c>
      <c r="H65" s="42" t="s">
        <v>134</v>
      </c>
    </row>
    <row r="66" spans="1:8" x14ac:dyDescent="0.2">
      <c r="A66" s="48">
        <v>60</v>
      </c>
      <c r="B66" s="49" t="s">
        <v>465</v>
      </c>
      <c r="C66" s="49" t="s">
        <v>466</v>
      </c>
      <c r="D66" s="49" t="s">
        <v>263</v>
      </c>
      <c r="E66" s="50">
        <v>190000</v>
      </c>
      <c r="F66" s="51">
        <v>1430.415</v>
      </c>
      <c r="G66" s="52">
        <v>5.6647499999999996E-3</v>
      </c>
      <c r="H66" s="42" t="s">
        <v>134</v>
      </c>
    </row>
    <row r="67" spans="1:8" x14ac:dyDescent="0.2">
      <c r="A67" s="48">
        <v>61</v>
      </c>
      <c r="B67" s="49" t="s">
        <v>670</v>
      </c>
      <c r="C67" s="49" t="s">
        <v>671</v>
      </c>
      <c r="D67" s="49" t="s">
        <v>179</v>
      </c>
      <c r="E67" s="50">
        <v>80000</v>
      </c>
      <c r="F67" s="51">
        <v>1305.44</v>
      </c>
      <c r="G67" s="52">
        <v>5.1698300000000003E-3</v>
      </c>
      <c r="H67" s="42" t="s">
        <v>134</v>
      </c>
    </row>
    <row r="68" spans="1:8" x14ac:dyDescent="0.2">
      <c r="A68" s="48">
        <v>62</v>
      </c>
      <c r="B68" s="49" t="s">
        <v>88</v>
      </c>
      <c r="C68" s="49" t="s">
        <v>89</v>
      </c>
      <c r="D68" s="49" t="s">
        <v>85</v>
      </c>
      <c r="E68" s="50">
        <v>30000</v>
      </c>
      <c r="F68" s="51">
        <v>1183.05</v>
      </c>
      <c r="G68" s="52">
        <v>4.68513E-3</v>
      </c>
      <c r="H68" s="42" t="s">
        <v>134</v>
      </c>
    </row>
    <row r="69" spans="1:8" x14ac:dyDescent="0.2">
      <c r="A69" s="48">
        <v>63</v>
      </c>
      <c r="B69" s="49" t="s">
        <v>750</v>
      </c>
      <c r="C69" s="49" t="s">
        <v>751</v>
      </c>
      <c r="D69" s="49" t="s">
        <v>285</v>
      </c>
      <c r="E69" s="50">
        <v>399422</v>
      </c>
      <c r="F69" s="51">
        <v>995.35962400000005</v>
      </c>
      <c r="G69" s="52">
        <v>3.9418400000000003E-3</v>
      </c>
      <c r="H69" s="42" t="s">
        <v>134</v>
      </c>
    </row>
    <row r="70" spans="1:8" x14ac:dyDescent="0.2">
      <c r="A70" s="53"/>
      <c r="B70" s="53"/>
      <c r="C70" s="54" t="s">
        <v>133</v>
      </c>
      <c r="D70" s="53"/>
      <c r="E70" s="53" t="s">
        <v>134</v>
      </c>
      <c r="F70" s="55">
        <f>SUM(F7:F69)</f>
        <v>242879.37720739993</v>
      </c>
      <c r="G70" s="56">
        <f>SUM(G7:G69)</f>
        <v>0.96185486000000009</v>
      </c>
      <c r="H70" s="42" t="s">
        <v>134</v>
      </c>
    </row>
    <row r="71" spans="1:8" x14ac:dyDescent="0.2">
      <c r="A71" s="53"/>
      <c r="B71" s="53"/>
      <c r="C71" s="57"/>
      <c r="D71" s="53"/>
      <c r="E71" s="53"/>
      <c r="F71" s="58"/>
      <c r="G71" s="58"/>
      <c r="H71" s="42" t="s">
        <v>134</v>
      </c>
    </row>
    <row r="72" spans="1:8" x14ac:dyDescent="0.2">
      <c r="A72" s="53"/>
      <c r="B72" s="53"/>
      <c r="C72" s="54" t="s">
        <v>135</v>
      </c>
      <c r="D72" s="53"/>
      <c r="E72" s="53"/>
      <c r="F72" s="53"/>
      <c r="G72" s="53"/>
      <c r="H72" s="42" t="s">
        <v>134</v>
      </c>
    </row>
    <row r="73" spans="1:8" x14ac:dyDescent="0.2">
      <c r="A73" s="53"/>
      <c r="B73" s="53"/>
      <c r="C73" s="54" t="s">
        <v>133</v>
      </c>
      <c r="D73" s="53"/>
      <c r="E73" s="53" t="s">
        <v>134</v>
      </c>
      <c r="F73" s="59" t="s">
        <v>136</v>
      </c>
      <c r="G73" s="56">
        <v>0</v>
      </c>
      <c r="H73" s="42" t="s">
        <v>134</v>
      </c>
    </row>
    <row r="74" spans="1:8" x14ac:dyDescent="0.2">
      <c r="A74" s="53"/>
      <c r="B74" s="53"/>
      <c r="C74" s="57"/>
      <c r="D74" s="53"/>
      <c r="E74" s="53"/>
      <c r="F74" s="58"/>
      <c r="G74" s="58"/>
      <c r="H74" s="42" t="s">
        <v>134</v>
      </c>
    </row>
    <row r="75" spans="1:8" x14ac:dyDescent="0.2">
      <c r="A75" s="53"/>
      <c r="B75" s="53"/>
      <c r="C75" s="54" t="s">
        <v>137</v>
      </c>
      <c r="D75" s="53"/>
      <c r="E75" s="53"/>
      <c r="F75" s="53"/>
      <c r="G75" s="53"/>
      <c r="H75" s="42" t="s">
        <v>134</v>
      </c>
    </row>
    <row r="76" spans="1:8" x14ac:dyDescent="0.2">
      <c r="A76" s="48">
        <v>1</v>
      </c>
      <c r="B76" s="49" t="s">
        <v>513</v>
      </c>
      <c r="C76" s="44" t="s">
        <v>1003</v>
      </c>
      <c r="D76" s="49" t="s">
        <v>220</v>
      </c>
      <c r="E76" s="50">
        <v>511578</v>
      </c>
      <c r="F76" s="51">
        <v>79.755010200000001</v>
      </c>
      <c r="G76" s="52">
        <v>3.1585000000000001E-4</v>
      </c>
      <c r="H76" s="42" t="s">
        <v>134</v>
      </c>
    </row>
    <row r="77" spans="1:8" x14ac:dyDescent="0.2">
      <c r="A77" s="48">
        <v>2</v>
      </c>
      <c r="B77" s="49" t="s">
        <v>752</v>
      </c>
      <c r="C77" s="44" t="s">
        <v>1116</v>
      </c>
      <c r="D77" s="49" t="s">
        <v>187</v>
      </c>
      <c r="E77" s="50">
        <v>39500</v>
      </c>
      <c r="F77" s="51">
        <v>9.1126500000000004</v>
      </c>
      <c r="G77" s="52" t="s">
        <v>132</v>
      </c>
      <c r="H77" s="42" t="s">
        <v>134</v>
      </c>
    </row>
    <row r="78" spans="1:8" x14ac:dyDescent="0.2">
      <c r="A78" s="48">
        <v>3</v>
      </c>
      <c r="B78" s="49" t="s">
        <v>753</v>
      </c>
      <c r="C78" s="44" t="s">
        <v>1117</v>
      </c>
      <c r="D78" s="49"/>
      <c r="E78" s="50">
        <v>54000</v>
      </c>
      <c r="F78" s="51">
        <v>5.4000000000000002E-7</v>
      </c>
      <c r="G78" s="60" t="s">
        <v>132</v>
      </c>
      <c r="H78" s="42" t="s">
        <v>134</v>
      </c>
    </row>
    <row r="79" spans="1:8" x14ac:dyDescent="0.2">
      <c r="A79" s="48">
        <v>4</v>
      </c>
      <c r="B79" s="49" t="s">
        <v>756</v>
      </c>
      <c r="C79" s="44" t="s">
        <v>1118</v>
      </c>
      <c r="D79" s="49"/>
      <c r="E79" s="50">
        <v>200</v>
      </c>
      <c r="F79" s="51">
        <v>2.0000000000000001E-9</v>
      </c>
      <c r="G79" s="60" t="s">
        <v>132</v>
      </c>
      <c r="H79" s="42" t="s">
        <v>134</v>
      </c>
    </row>
    <row r="80" spans="1:8" x14ac:dyDescent="0.2">
      <c r="A80" s="48">
        <v>5</v>
      </c>
      <c r="B80" s="49" t="s">
        <v>758</v>
      </c>
      <c r="C80" s="44" t="s">
        <v>1119</v>
      </c>
      <c r="D80" s="49"/>
      <c r="E80" s="50">
        <v>176305</v>
      </c>
      <c r="F80" s="51">
        <v>1.7630000000000001E-6</v>
      </c>
      <c r="G80" s="60" t="s">
        <v>132</v>
      </c>
      <c r="H80" s="42" t="s">
        <v>134</v>
      </c>
    </row>
    <row r="81" spans="1:8" x14ac:dyDescent="0.2">
      <c r="A81" s="48">
        <v>6</v>
      </c>
      <c r="B81" s="49" t="s">
        <v>757</v>
      </c>
      <c r="C81" s="44" t="s">
        <v>1120</v>
      </c>
      <c r="D81" s="49"/>
      <c r="E81" s="50">
        <v>93200</v>
      </c>
      <c r="F81" s="51">
        <v>9.3200000000000003E-7</v>
      </c>
      <c r="G81" s="60" t="s">
        <v>132</v>
      </c>
      <c r="H81" s="42" t="s">
        <v>134</v>
      </c>
    </row>
    <row r="82" spans="1:8" ht="25.5" x14ac:dyDescent="0.2">
      <c r="A82" s="48">
        <v>7</v>
      </c>
      <c r="B82" s="49" t="s">
        <v>759</v>
      </c>
      <c r="C82" s="44" t="s">
        <v>1121</v>
      </c>
      <c r="D82" s="49" t="s">
        <v>760</v>
      </c>
      <c r="E82" s="50">
        <v>200000</v>
      </c>
      <c r="F82" s="51">
        <v>1.9999999999999999E-6</v>
      </c>
      <c r="G82" s="60" t="s">
        <v>132</v>
      </c>
      <c r="H82" s="42" t="s">
        <v>134</v>
      </c>
    </row>
    <row r="83" spans="1:8" ht="25.5" x14ac:dyDescent="0.2">
      <c r="A83" s="48">
        <v>8</v>
      </c>
      <c r="B83" s="49" t="s">
        <v>754</v>
      </c>
      <c r="C83" s="44" t="s">
        <v>1122</v>
      </c>
      <c r="D83" s="49" t="s">
        <v>755</v>
      </c>
      <c r="E83" s="50">
        <v>50800</v>
      </c>
      <c r="F83" s="51">
        <v>5.0800000000000005E-7</v>
      </c>
      <c r="G83" s="60" t="s">
        <v>132</v>
      </c>
      <c r="H83" s="42" t="s">
        <v>134</v>
      </c>
    </row>
    <row r="84" spans="1:8" x14ac:dyDescent="0.2">
      <c r="A84" s="53"/>
      <c r="B84" s="53"/>
      <c r="C84" s="54" t="s">
        <v>133</v>
      </c>
      <c r="D84" s="53"/>
      <c r="E84" s="53" t="s">
        <v>134</v>
      </c>
      <c r="F84" s="55">
        <f>SUM(F76:F83)</f>
        <v>88.867665944999999</v>
      </c>
      <c r="G84" s="56">
        <f>SUM(G76:G83)</f>
        <v>3.1585000000000001E-4</v>
      </c>
      <c r="H84" s="42" t="s">
        <v>134</v>
      </c>
    </row>
    <row r="85" spans="1:8" x14ac:dyDescent="0.2">
      <c r="A85" s="53"/>
      <c r="B85" s="53"/>
      <c r="C85" s="57"/>
      <c r="D85" s="53"/>
      <c r="E85" s="53"/>
      <c r="F85" s="58"/>
      <c r="G85" s="58"/>
      <c r="H85" s="42" t="s">
        <v>134</v>
      </c>
    </row>
    <row r="86" spans="1:8" x14ac:dyDescent="0.2">
      <c r="A86" s="53"/>
      <c r="B86" s="53"/>
      <c r="C86" s="54" t="s">
        <v>138</v>
      </c>
      <c r="D86" s="53"/>
      <c r="E86" s="53"/>
      <c r="F86" s="53"/>
      <c r="G86" s="53"/>
      <c r="H86" s="42" t="s">
        <v>134</v>
      </c>
    </row>
    <row r="87" spans="1:8" x14ac:dyDescent="0.2">
      <c r="A87" s="53"/>
      <c r="B87" s="53"/>
      <c r="C87" s="54" t="s">
        <v>133</v>
      </c>
      <c r="D87" s="53"/>
      <c r="E87" s="53" t="s">
        <v>134</v>
      </c>
      <c r="F87" s="59" t="s">
        <v>136</v>
      </c>
      <c r="G87" s="56">
        <v>0</v>
      </c>
      <c r="H87" s="42" t="s">
        <v>134</v>
      </c>
    </row>
    <row r="88" spans="1:8" x14ac:dyDescent="0.2">
      <c r="A88" s="53"/>
      <c r="B88" s="53"/>
      <c r="C88" s="57"/>
      <c r="D88" s="53"/>
      <c r="E88" s="53"/>
      <c r="F88" s="58"/>
      <c r="G88" s="58"/>
      <c r="H88" s="42" t="s">
        <v>134</v>
      </c>
    </row>
    <row r="89" spans="1:8" x14ac:dyDescent="0.2">
      <c r="A89" s="53"/>
      <c r="B89" s="53"/>
      <c r="C89" s="54" t="s">
        <v>139</v>
      </c>
      <c r="D89" s="53"/>
      <c r="E89" s="53"/>
      <c r="F89" s="58"/>
      <c r="G89" s="58"/>
      <c r="H89" s="42" t="s">
        <v>134</v>
      </c>
    </row>
    <row r="90" spans="1:8" x14ac:dyDescent="0.2">
      <c r="A90" s="53"/>
      <c r="B90" s="53"/>
      <c r="C90" s="54" t="s">
        <v>133</v>
      </c>
      <c r="D90" s="53"/>
      <c r="E90" s="53" t="s">
        <v>134</v>
      </c>
      <c r="F90" s="59" t="s">
        <v>136</v>
      </c>
      <c r="G90" s="56">
        <v>0</v>
      </c>
      <c r="H90" s="42" t="s">
        <v>134</v>
      </c>
    </row>
    <row r="91" spans="1:8" x14ac:dyDescent="0.2">
      <c r="A91" s="53"/>
      <c r="B91" s="53"/>
      <c r="C91" s="57"/>
      <c r="D91" s="53"/>
      <c r="E91" s="53"/>
      <c r="F91" s="58"/>
      <c r="G91" s="58"/>
      <c r="H91" s="42" t="s">
        <v>134</v>
      </c>
    </row>
    <row r="92" spans="1:8" x14ac:dyDescent="0.2">
      <c r="A92" s="53"/>
      <c r="B92" s="53"/>
      <c r="C92" s="54" t="s">
        <v>140</v>
      </c>
      <c r="D92" s="53"/>
      <c r="E92" s="53"/>
      <c r="F92" s="58"/>
      <c r="G92" s="58"/>
      <c r="H92" s="42" t="s">
        <v>134</v>
      </c>
    </row>
    <row r="93" spans="1:8" x14ac:dyDescent="0.2">
      <c r="A93" s="53"/>
      <c r="B93" s="53"/>
      <c r="C93" s="54" t="s">
        <v>133</v>
      </c>
      <c r="D93" s="53"/>
      <c r="E93" s="53" t="s">
        <v>134</v>
      </c>
      <c r="F93" s="59" t="s">
        <v>136</v>
      </c>
      <c r="G93" s="56">
        <v>0</v>
      </c>
      <c r="H93" s="42" t="s">
        <v>134</v>
      </c>
    </row>
    <row r="94" spans="1:8" x14ac:dyDescent="0.2">
      <c r="A94" s="53"/>
      <c r="B94" s="53"/>
      <c r="C94" s="57"/>
      <c r="D94" s="53"/>
      <c r="E94" s="53"/>
      <c r="F94" s="58"/>
      <c r="G94" s="58"/>
      <c r="H94" s="42" t="s">
        <v>134</v>
      </c>
    </row>
    <row r="95" spans="1:8" x14ac:dyDescent="0.2">
      <c r="A95" s="53"/>
      <c r="B95" s="53"/>
      <c r="C95" s="54" t="s">
        <v>141</v>
      </c>
      <c r="D95" s="53"/>
      <c r="E95" s="53"/>
      <c r="F95" s="55">
        <v>242968.24487334499</v>
      </c>
      <c r="G95" s="56">
        <v>0.96220680000000003</v>
      </c>
      <c r="H95" s="42" t="s">
        <v>134</v>
      </c>
    </row>
    <row r="96" spans="1:8" x14ac:dyDescent="0.2">
      <c r="A96" s="53"/>
      <c r="B96" s="53"/>
      <c r="C96" s="57"/>
      <c r="D96" s="53"/>
      <c r="E96" s="53"/>
      <c r="F96" s="58"/>
      <c r="G96" s="58"/>
      <c r="H96" s="42" t="s">
        <v>134</v>
      </c>
    </row>
    <row r="97" spans="1:8" x14ac:dyDescent="0.2">
      <c r="A97" s="53"/>
      <c r="B97" s="53"/>
      <c r="C97" s="54" t="s">
        <v>142</v>
      </c>
      <c r="D97" s="53"/>
      <c r="E97" s="53"/>
      <c r="F97" s="58"/>
      <c r="G97" s="58"/>
      <c r="H97" s="42" t="s">
        <v>134</v>
      </c>
    </row>
    <row r="98" spans="1:8" x14ac:dyDescent="0.2">
      <c r="A98" s="53"/>
      <c r="B98" s="53"/>
      <c r="C98" s="54" t="s">
        <v>11</v>
      </c>
      <c r="D98" s="53"/>
      <c r="E98" s="53"/>
      <c r="F98" s="58"/>
      <c r="G98" s="58"/>
      <c r="H98" s="42" t="s">
        <v>134</v>
      </c>
    </row>
    <row r="99" spans="1:8" x14ac:dyDescent="0.2">
      <c r="A99" s="53"/>
      <c r="B99" s="53"/>
      <c r="C99" s="54" t="s">
        <v>133</v>
      </c>
      <c r="D99" s="53"/>
      <c r="E99" s="53" t="s">
        <v>134</v>
      </c>
      <c r="F99" s="59" t="s">
        <v>136</v>
      </c>
      <c r="G99" s="56">
        <v>0</v>
      </c>
      <c r="H99" s="42" t="s">
        <v>134</v>
      </c>
    </row>
    <row r="100" spans="1:8" x14ac:dyDescent="0.2">
      <c r="A100" s="53"/>
      <c r="B100" s="53"/>
      <c r="C100" s="57"/>
      <c r="D100" s="53"/>
      <c r="E100" s="53"/>
      <c r="F100" s="58"/>
      <c r="G100" s="58"/>
      <c r="H100" s="42" t="s">
        <v>134</v>
      </c>
    </row>
    <row r="101" spans="1:8" x14ac:dyDescent="0.2">
      <c r="A101" s="53"/>
      <c r="B101" s="53"/>
      <c r="C101" s="54" t="s">
        <v>143</v>
      </c>
      <c r="D101" s="53"/>
      <c r="E101" s="53"/>
      <c r="F101" s="53"/>
      <c r="G101" s="53"/>
      <c r="H101" s="42" t="s">
        <v>134</v>
      </c>
    </row>
    <row r="102" spans="1:8" x14ac:dyDescent="0.2">
      <c r="A102" s="53"/>
      <c r="B102" s="53"/>
      <c r="C102" s="54" t="s">
        <v>133</v>
      </c>
      <c r="D102" s="53"/>
      <c r="E102" s="53" t="s">
        <v>134</v>
      </c>
      <c r="F102" s="59" t="s">
        <v>136</v>
      </c>
      <c r="G102" s="56">
        <v>0</v>
      </c>
      <c r="H102" s="42" t="s">
        <v>134</v>
      </c>
    </row>
    <row r="103" spans="1:8" x14ac:dyDescent="0.2">
      <c r="A103" s="53"/>
      <c r="B103" s="53"/>
      <c r="C103" s="57"/>
      <c r="D103" s="53"/>
      <c r="E103" s="53"/>
      <c r="F103" s="58"/>
      <c r="G103" s="58"/>
      <c r="H103" s="42" t="s">
        <v>134</v>
      </c>
    </row>
    <row r="104" spans="1:8" x14ac:dyDescent="0.2">
      <c r="A104" s="53"/>
      <c r="B104" s="53"/>
      <c r="C104" s="54" t="s">
        <v>144</v>
      </c>
      <c r="D104" s="53"/>
      <c r="E104" s="53"/>
      <c r="F104" s="53"/>
      <c r="G104" s="53"/>
      <c r="H104" s="42" t="s">
        <v>134</v>
      </c>
    </row>
    <row r="105" spans="1:8" x14ac:dyDescent="0.2">
      <c r="A105" s="53"/>
      <c r="B105" s="53"/>
      <c r="C105" s="54" t="s">
        <v>133</v>
      </c>
      <c r="D105" s="53"/>
      <c r="E105" s="53" t="s">
        <v>134</v>
      </c>
      <c r="F105" s="59" t="s">
        <v>136</v>
      </c>
      <c r="G105" s="56">
        <v>0</v>
      </c>
      <c r="H105" s="42" t="s">
        <v>134</v>
      </c>
    </row>
    <row r="106" spans="1:8" x14ac:dyDescent="0.2">
      <c r="A106" s="53"/>
      <c r="B106" s="53"/>
      <c r="C106" s="57"/>
      <c r="D106" s="53"/>
      <c r="E106" s="53"/>
      <c r="F106" s="58"/>
      <c r="G106" s="58"/>
      <c r="H106" s="42" t="s">
        <v>134</v>
      </c>
    </row>
    <row r="107" spans="1:8" x14ac:dyDescent="0.2">
      <c r="A107" s="53"/>
      <c r="B107" s="53"/>
      <c r="C107" s="54" t="s">
        <v>145</v>
      </c>
      <c r="D107" s="53"/>
      <c r="E107" s="53"/>
      <c r="F107" s="58"/>
      <c r="G107" s="58"/>
      <c r="H107" s="42" t="s">
        <v>134</v>
      </c>
    </row>
    <row r="108" spans="1:8" x14ac:dyDescent="0.2">
      <c r="A108" s="53"/>
      <c r="B108" s="53"/>
      <c r="C108" s="54" t="s">
        <v>133</v>
      </c>
      <c r="D108" s="53"/>
      <c r="E108" s="53" t="s">
        <v>134</v>
      </c>
      <c r="F108" s="59" t="s">
        <v>136</v>
      </c>
      <c r="G108" s="56">
        <v>0</v>
      </c>
      <c r="H108" s="42" t="s">
        <v>134</v>
      </c>
    </row>
    <row r="109" spans="1:8" x14ac:dyDescent="0.2">
      <c r="A109" s="53"/>
      <c r="B109" s="53"/>
      <c r="C109" s="57"/>
      <c r="D109" s="53"/>
      <c r="E109" s="53"/>
      <c r="F109" s="58"/>
      <c r="G109" s="58"/>
      <c r="H109" s="42" t="s">
        <v>134</v>
      </c>
    </row>
    <row r="110" spans="1:8" x14ac:dyDescent="0.2">
      <c r="A110" s="53"/>
      <c r="B110" s="53"/>
      <c r="C110" s="54" t="s">
        <v>146</v>
      </c>
      <c r="D110" s="53"/>
      <c r="E110" s="53"/>
      <c r="F110" s="55">
        <v>0</v>
      </c>
      <c r="G110" s="56">
        <v>0</v>
      </c>
      <c r="H110" s="42" t="s">
        <v>134</v>
      </c>
    </row>
    <row r="111" spans="1:8" x14ac:dyDescent="0.2">
      <c r="A111" s="53"/>
      <c r="B111" s="53"/>
      <c r="C111" s="57"/>
      <c r="D111" s="53"/>
      <c r="E111" s="53"/>
      <c r="F111" s="58"/>
      <c r="G111" s="58"/>
      <c r="H111" s="42" t="s">
        <v>134</v>
      </c>
    </row>
    <row r="112" spans="1:8" x14ac:dyDescent="0.2">
      <c r="A112" s="53"/>
      <c r="B112" s="53"/>
      <c r="C112" s="54" t="s">
        <v>147</v>
      </c>
      <c r="D112" s="53"/>
      <c r="E112" s="53"/>
      <c r="F112" s="58"/>
      <c r="G112" s="58"/>
      <c r="H112" s="42" t="s">
        <v>134</v>
      </c>
    </row>
    <row r="113" spans="1:8" x14ac:dyDescent="0.2">
      <c r="A113" s="53"/>
      <c r="B113" s="53"/>
      <c r="C113" s="54" t="s">
        <v>148</v>
      </c>
      <c r="D113" s="53"/>
      <c r="E113" s="53"/>
      <c r="F113" s="58"/>
      <c r="G113" s="58"/>
      <c r="H113" s="42" t="s">
        <v>134</v>
      </c>
    </row>
    <row r="114" spans="1:8" x14ac:dyDescent="0.2">
      <c r="A114" s="53"/>
      <c r="B114" s="53"/>
      <c r="C114" s="54" t="s">
        <v>133</v>
      </c>
      <c r="D114" s="53"/>
      <c r="E114" s="53" t="s">
        <v>134</v>
      </c>
      <c r="F114" s="59" t="s">
        <v>136</v>
      </c>
      <c r="G114" s="56">
        <v>0</v>
      </c>
      <c r="H114" s="42" t="s">
        <v>134</v>
      </c>
    </row>
    <row r="115" spans="1:8" x14ac:dyDescent="0.2">
      <c r="A115" s="53"/>
      <c r="B115" s="53"/>
      <c r="C115" s="57"/>
      <c r="D115" s="53"/>
      <c r="E115" s="53"/>
      <c r="F115" s="58"/>
      <c r="G115" s="58"/>
      <c r="H115" s="42" t="s">
        <v>134</v>
      </c>
    </row>
    <row r="116" spans="1:8" x14ac:dyDescent="0.2">
      <c r="A116" s="53"/>
      <c r="B116" s="53"/>
      <c r="C116" s="54" t="s">
        <v>149</v>
      </c>
      <c r="D116" s="53"/>
      <c r="E116" s="53"/>
      <c r="F116" s="58"/>
      <c r="G116" s="58"/>
      <c r="H116" s="42" t="s">
        <v>134</v>
      </c>
    </row>
    <row r="117" spans="1:8" x14ac:dyDescent="0.2">
      <c r="A117" s="53"/>
      <c r="B117" s="53"/>
      <c r="C117" s="54" t="s">
        <v>133</v>
      </c>
      <c r="D117" s="53"/>
      <c r="E117" s="53" t="s">
        <v>134</v>
      </c>
      <c r="F117" s="59" t="s">
        <v>136</v>
      </c>
      <c r="G117" s="56">
        <v>0</v>
      </c>
      <c r="H117" s="42" t="s">
        <v>134</v>
      </c>
    </row>
    <row r="118" spans="1:8" x14ac:dyDescent="0.2">
      <c r="A118" s="53"/>
      <c r="B118" s="53"/>
      <c r="C118" s="57"/>
      <c r="D118" s="53"/>
      <c r="E118" s="53"/>
      <c r="F118" s="58"/>
      <c r="G118" s="58"/>
      <c r="H118" s="42" t="s">
        <v>134</v>
      </c>
    </row>
    <row r="119" spans="1:8" x14ac:dyDescent="0.2">
      <c r="A119" s="53"/>
      <c r="B119" s="53"/>
      <c r="C119" s="54" t="s">
        <v>150</v>
      </c>
      <c r="D119" s="53"/>
      <c r="E119" s="53"/>
      <c r="F119" s="58"/>
      <c r="G119" s="58"/>
      <c r="H119" s="42" t="s">
        <v>134</v>
      </c>
    </row>
    <row r="120" spans="1:8" x14ac:dyDescent="0.2">
      <c r="A120" s="53"/>
      <c r="B120" s="53"/>
      <c r="C120" s="54" t="s">
        <v>133</v>
      </c>
      <c r="D120" s="53"/>
      <c r="E120" s="53" t="s">
        <v>134</v>
      </c>
      <c r="F120" s="59" t="s">
        <v>136</v>
      </c>
      <c r="G120" s="56">
        <v>0</v>
      </c>
      <c r="H120" s="42" t="s">
        <v>134</v>
      </c>
    </row>
    <row r="121" spans="1:8" x14ac:dyDescent="0.2">
      <c r="A121" s="53"/>
      <c r="B121" s="53"/>
      <c r="C121" s="57"/>
      <c r="D121" s="53"/>
      <c r="E121" s="53"/>
      <c r="F121" s="58"/>
      <c r="G121" s="58"/>
      <c r="H121" s="42" t="s">
        <v>134</v>
      </c>
    </row>
    <row r="122" spans="1:8" x14ac:dyDescent="0.2">
      <c r="A122" s="53"/>
      <c r="B122" s="53"/>
      <c r="C122" s="54" t="s">
        <v>151</v>
      </c>
      <c r="D122" s="53"/>
      <c r="E122" s="53"/>
      <c r="F122" s="58"/>
      <c r="G122" s="58"/>
      <c r="H122" s="42" t="s">
        <v>134</v>
      </c>
    </row>
    <row r="123" spans="1:8" x14ac:dyDescent="0.2">
      <c r="A123" s="48">
        <v>1</v>
      </c>
      <c r="B123" s="49"/>
      <c r="C123" s="49" t="s">
        <v>152</v>
      </c>
      <c r="D123" s="49"/>
      <c r="E123" s="60"/>
      <c r="F123" s="51">
        <v>5641.586504588</v>
      </c>
      <c r="G123" s="52">
        <v>2.2341900000000001E-2</v>
      </c>
      <c r="H123" s="42">
        <v>6.61</v>
      </c>
    </row>
    <row r="124" spans="1:8" x14ac:dyDescent="0.2">
      <c r="A124" s="53"/>
      <c r="B124" s="53"/>
      <c r="C124" s="54" t="s">
        <v>133</v>
      </c>
      <c r="D124" s="53"/>
      <c r="E124" s="53" t="s">
        <v>134</v>
      </c>
      <c r="F124" s="55">
        <v>5641.586504588</v>
      </c>
      <c r="G124" s="56">
        <v>2.2341900000000001E-2</v>
      </c>
      <c r="H124" s="42" t="s">
        <v>134</v>
      </c>
    </row>
    <row r="125" spans="1:8" x14ac:dyDescent="0.2">
      <c r="A125" s="53"/>
      <c r="B125" s="53"/>
      <c r="C125" s="57"/>
      <c r="D125" s="53"/>
      <c r="E125" s="53"/>
      <c r="F125" s="58"/>
      <c r="G125" s="58"/>
      <c r="H125" s="42" t="s">
        <v>134</v>
      </c>
    </row>
    <row r="126" spans="1:8" x14ac:dyDescent="0.2">
      <c r="A126" s="53"/>
      <c r="B126" s="53"/>
      <c r="C126" s="54" t="s">
        <v>153</v>
      </c>
      <c r="D126" s="53"/>
      <c r="E126" s="53"/>
      <c r="F126" s="55">
        <v>5641.586504588</v>
      </c>
      <c r="G126" s="56">
        <v>2.2341900000000001E-2</v>
      </c>
      <c r="H126" s="42" t="s">
        <v>134</v>
      </c>
    </row>
    <row r="127" spans="1:8" x14ac:dyDescent="0.2">
      <c r="A127" s="53"/>
      <c r="B127" s="53"/>
      <c r="C127" s="58"/>
      <c r="D127" s="53"/>
      <c r="E127" s="53"/>
      <c r="F127" s="53"/>
      <c r="G127" s="53"/>
      <c r="H127" s="42" t="s">
        <v>134</v>
      </c>
    </row>
    <row r="128" spans="1:8" x14ac:dyDescent="0.2">
      <c r="A128" s="53"/>
      <c r="B128" s="53"/>
      <c r="C128" s="54" t="s">
        <v>154</v>
      </c>
      <c r="D128" s="53"/>
      <c r="E128" s="53"/>
      <c r="F128" s="53"/>
      <c r="G128" s="53"/>
      <c r="H128" s="42" t="s">
        <v>134</v>
      </c>
    </row>
    <row r="129" spans="1:10" x14ac:dyDescent="0.2">
      <c r="A129" s="53"/>
      <c r="B129" s="53"/>
      <c r="C129" s="54" t="s">
        <v>155</v>
      </c>
      <c r="D129" s="53"/>
      <c r="E129" s="53"/>
      <c r="F129" s="53"/>
      <c r="G129" s="53"/>
      <c r="H129" s="42" t="s">
        <v>134</v>
      </c>
    </row>
    <row r="130" spans="1:10" x14ac:dyDescent="0.2">
      <c r="A130" s="48">
        <v>1</v>
      </c>
      <c r="B130" s="49" t="s">
        <v>156</v>
      </c>
      <c r="C130" s="49" t="s">
        <v>157</v>
      </c>
      <c r="D130" s="49"/>
      <c r="E130" s="100">
        <v>102777.702</v>
      </c>
      <c r="F130" s="51">
        <v>2501.742363804</v>
      </c>
      <c r="G130" s="52">
        <v>9.90744E-3</v>
      </c>
      <c r="H130" s="42" t="s">
        <v>134</v>
      </c>
    </row>
    <row r="131" spans="1:10" x14ac:dyDescent="0.2">
      <c r="A131" s="53"/>
      <c r="B131" s="53"/>
      <c r="C131" s="54" t="s">
        <v>133</v>
      </c>
      <c r="D131" s="53"/>
      <c r="E131" s="53" t="s">
        <v>134</v>
      </c>
      <c r="F131" s="55">
        <v>2501.742363804</v>
      </c>
      <c r="G131" s="56">
        <v>9.90744E-3</v>
      </c>
      <c r="H131" s="42" t="s">
        <v>134</v>
      </c>
    </row>
    <row r="132" spans="1:10" x14ac:dyDescent="0.2">
      <c r="A132" s="53"/>
      <c r="B132" s="53"/>
      <c r="C132" s="57"/>
      <c r="D132" s="53"/>
      <c r="E132" s="53"/>
      <c r="F132" s="58"/>
      <c r="G132" s="58"/>
      <c r="H132" s="42" t="s">
        <v>134</v>
      </c>
    </row>
    <row r="133" spans="1:10" x14ac:dyDescent="0.2">
      <c r="A133" s="53"/>
      <c r="B133" s="53"/>
      <c r="C133" s="54" t="s">
        <v>158</v>
      </c>
      <c r="D133" s="53"/>
      <c r="E133" s="53"/>
      <c r="F133" s="53"/>
      <c r="G133" s="53"/>
      <c r="H133" s="42" t="s">
        <v>134</v>
      </c>
    </row>
    <row r="134" spans="1:10" x14ac:dyDescent="0.2">
      <c r="A134" s="53"/>
      <c r="B134" s="53"/>
      <c r="C134" s="54" t="s">
        <v>159</v>
      </c>
      <c r="D134" s="53"/>
      <c r="E134" s="53"/>
      <c r="F134" s="53"/>
      <c r="G134" s="53"/>
      <c r="H134" s="42" t="s">
        <v>134</v>
      </c>
    </row>
    <row r="135" spans="1:10" x14ac:dyDescent="0.2">
      <c r="A135" s="53"/>
      <c r="B135" s="53"/>
      <c r="C135" s="54" t="s">
        <v>133</v>
      </c>
      <c r="D135" s="53"/>
      <c r="E135" s="53" t="s">
        <v>134</v>
      </c>
      <c r="F135" s="59" t="s">
        <v>136</v>
      </c>
      <c r="G135" s="56">
        <v>0</v>
      </c>
      <c r="H135" s="42" t="s">
        <v>134</v>
      </c>
    </row>
    <row r="136" spans="1:10" x14ac:dyDescent="0.2">
      <c r="A136" s="53"/>
      <c r="B136" s="53"/>
      <c r="C136" s="57"/>
      <c r="D136" s="53"/>
      <c r="E136" s="53"/>
      <c r="F136" s="58"/>
      <c r="G136" s="58"/>
      <c r="H136" s="42" t="s">
        <v>134</v>
      </c>
    </row>
    <row r="137" spans="1:10" x14ac:dyDescent="0.2">
      <c r="A137" s="53"/>
      <c r="B137" s="53"/>
      <c r="C137" s="54" t="s">
        <v>160</v>
      </c>
      <c r="D137" s="53"/>
      <c r="E137" s="53"/>
      <c r="F137" s="58"/>
      <c r="G137" s="58"/>
      <c r="H137" s="42" t="s">
        <v>134</v>
      </c>
    </row>
    <row r="138" spans="1:10" x14ac:dyDescent="0.2">
      <c r="A138" s="53"/>
      <c r="B138" s="53"/>
      <c r="C138" s="54" t="s">
        <v>133</v>
      </c>
      <c r="D138" s="53"/>
      <c r="E138" s="53" t="s">
        <v>134</v>
      </c>
      <c r="F138" s="59" t="s">
        <v>136</v>
      </c>
      <c r="G138" s="56">
        <v>0</v>
      </c>
      <c r="H138" s="42" t="s">
        <v>134</v>
      </c>
    </row>
    <row r="139" spans="1:10" x14ac:dyDescent="0.2">
      <c r="A139" s="53"/>
      <c r="B139" s="53"/>
      <c r="C139" s="57"/>
      <c r="D139" s="53"/>
      <c r="E139" s="53"/>
      <c r="F139" s="58"/>
      <c r="G139" s="58"/>
      <c r="H139" s="42" t="s">
        <v>134</v>
      </c>
    </row>
    <row r="140" spans="1:10" x14ac:dyDescent="0.2">
      <c r="A140" s="60"/>
      <c r="B140" s="49"/>
      <c r="C140" s="49" t="s">
        <v>161</v>
      </c>
      <c r="D140" s="49"/>
      <c r="E140" s="60"/>
      <c r="F140" s="51">
        <v>1399.8941516100001</v>
      </c>
      <c r="G140" s="52">
        <v>5.5438800000000002E-3</v>
      </c>
      <c r="H140" s="42" t="s">
        <v>134</v>
      </c>
    </row>
    <row r="141" spans="1:10" x14ac:dyDescent="0.2">
      <c r="A141" s="57"/>
      <c r="B141" s="57"/>
      <c r="C141" s="54" t="s">
        <v>162</v>
      </c>
      <c r="D141" s="58"/>
      <c r="E141" s="58"/>
      <c r="F141" s="55">
        <v>252511.467893347</v>
      </c>
      <c r="G141" s="61">
        <v>1.0000000200000001</v>
      </c>
      <c r="H141" s="42" t="s">
        <v>134</v>
      </c>
    </row>
    <row r="142" spans="1:10" ht="12.75" customHeight="1" x14ac:dyDescent="0.2">
      <c r="A142" s="62"/>
      <c r="B142" s="62"/>
      <c r="C142" s="63"/>
      <c r="D142" s="64"/>
      <c r="E142" s="64"/>
      <c r="F142" s="65"/>
      <c r="G142" s="66"/>
      <c r="H142" s="67"/>
    </row>
    <row r="143" spans="1:10" x14ac:dyDescent="0.2">
      <c r="A143" s="62"/>
      <c r="B143" s="68" t="s">
        <v>968</v>
      </c>
      <c r="C143" s="68"/>
      <c r="D143" s="68"/>
      <c r="E143" s="68"/>
      <c r="F143" s="68"/>
      <c r="G143" s="68"/>
      <c r="H143" s="68"/>
      <c r="J143" s="69"/>
    </row>
    <row r="144" spans="1:10" x14ac:dyDescent="0.2">
      <c r="A144" s="62"/>
      <c r="B144" s="68" t="s">
        <v>969</v>
      </c>
      <c r="C144" s="68"/>
      <c r="D144" s="68"/>
      <c r="E144" s="68"/>
      <c r="F144" s="68"/>
      <c r="G144" s="68"/>
      <c r="H144" s="68"/>
      <c r="J144" s="69"/>
    </row>
    <row r="145" spans="1:17" x14ac:dyDescent="0.2">
      <c r="A145" s="62"/>
      <c r="B145" s="68" t="s">
        <v>970</v>
      </c>
      <c r="C145" s="68"/>
      <c r="D145" s="68"/>
      <c r="E145" s="68"/>
      <c r="F145" s="68"/>
      <c r="G145" s="68"/>
      <c r="H145" s="68"/>
      <c r="J145" s="69"/>
    </row>
    <row r="146" spans="1:17" s="72" customFormat="1" ht="66.75" customHeight="1" x14ac:dyDescent="0.25">
      <c r="A146" s="70"/>
      <c r="B146" s="71" t="s">
        <v>971</v>
      </c>
      <c r="C146" s="71"/>
      <c r="D146" s="71"/>
      <c r="E146" s="71"/>
      <c r="F146" s="71"/>
      <c r="G146" s="71"/>
      <c r="H146" s="71"/>
      <c r="I146" s="36"/>
      <c r="J146" s="69"/>
      <c r="K146" s="36"/>
      <c r="L146" s="36"/>
      <c r="M146" s="36"/>
      <c r="N146" s="36"/>
      <c r="O146" s="36"/>
      <c r="P146" s="36"/>
      <c r="Q146" s="36"/>
    </row>
    <row r="147" spans="1:17" x14ac:dyDescent="0.2">
      <c r="A147" s="62"/>
      <c r="B147" s="68" t="s">
        <v>972</v>
      </c>
      <c r="C147" s="68"/>
      <c r="D147" s="68"/>
      <c r="E147" s="68"/>
      <c r="F147" s="68"/>
      <c r="G147" s="68"/>
      <c r="H147" s="68"/>
      <c r="J147" s="69"/>
    </row>
    <row r="148" spans="1:17" x14ac:dyDescent="0.2">
      <c r="A148" s="62"/>
      <c r="B148" s="62"/>
      <c r="C148" s="62"/>
      <c r="D148" s="64"/>
      <c r="E148" s="64"/>
      <c r="F148" s="64"/>
      <c r="G148" s="64"/>
    </row>
    <row r="149" spans="1:17" x14ac:dyDescent="0.2">
      <c r="A149" s="62"/>
      <c r="B149" s="73" t="s">
        <v>163</v>
      </c>
      <c r="C149" s="74"/>
      <c r="D149" s="75"/>
      <c r="E149" s="76"/>
      <c r="F149" s="64"/>
      <c r="G149" s="64"/>
    </row>
    <row r="150" spans="1:17" ht="27.75" customHeight="1" x14ac:dyDescent="0.2">
      <c r="A150" s="62"/>
      <c r="B150" s="77" t="s">
        <v>164</v>
      </c>
      <c r="C150" s="78"/>
      <c r="D150" s="41" t="s">
        <v>1010</v>
      </c>
      <c r="E150" s="76"/>
      <c r="F150" s="64"/>
      <c r="G150" s="64"/>
    </row>
    <row r="151" spans="1:17" ht="12.75" customHeight="1" x14ac:dyDescent="0.2">
      <c r="A151" s="62"/>
      <c r="B151" s="77" t="s">
        <v>973</v>
      </c>
      <c r="C151" s="78"/>
      <c r="D151" s="41" t="str">
        <f>"Rs. "&amp;TEXT(F84,"0.00")&amp;" lacs/ "&amp;IF(ROUND((G84*100),2) = 0,"#",(TEXT((G84*100),"0.00")&amp;"%"))</f>
        <v>Rs. 88.87 lacs/ 0.03%</v>
      </c>
      <c r="E151" s="76"/>
      <c r="F151" s="64"/>
      <c r="G151" s="64"/>
    </row>
    <row r="152" spans="1:17" x14ac:dyDescent="0.2">
      <c r="A152" s="62"/>
      <c r="B152" s="77" t="s">
        <v>166</v>
      </c>
      <c r="C152" s="78"/>
      <c r="D152" s="79" t="s">
        <v>134</v>
      </c>
      <c r="E152" s="76"/>
      <c r="F152" s="64"/>
      <c r="G152" s="64"/>
    </row>
    <row r="153" spans="1:17" x14ac:dyDescent="0.2">
      <c r="A153" s="80"/>
      <c r="B153" s="81" t="s">
        <v>134</v>
      </c>
      <c r="C153" s="81" t="s">
        <v>974</v>
      </c>
      <c r="D153" s="81" t="s">
        <v>167</v>
      </c>
      <c r="E153" s="80"/>
      <c r="F153" s="80"/>
      <c r="G153" s="80"/>
      <c r="H153" s="80"/>
      <c r="J153" s="69"/>
    </row>
    <row r="154" spans="1:17" x14ac:dyDescent="0.2">
      <c r="A154" s="80"/>
      <c r="B154" s="82" t="s">
        <v>168</v>
      </c>
      <c r="C154" s="83">
        <v>46081</v>
      </c>
      <c r="D154" s="83">
        <v>46112</v>
      </c>
      <c r="E154" s="80"/>
      <c r="F154" s="80"/>
      <c r="G154" s="80"/>
      <c r="J154" s="69"/>
    </row>
    <row r="155" spans="1:17" x14ac:dyDescent="0.2">
      <c r="A155" s="84"/>
      <c r="B155" s="49" t="s">
        <v>169</v>
      </c>
      <c r="C155" s="85">
        <v>423.42410000000001</v>
      </c>
      <c r="D155" s="85">
        <v>374.4991</v>
      </c>
      <c r="E155" s="84"/>
      <c r="F155" s="86"/>
      <c r="G155" s="87"/>
    </row>
    <row r="156" spans="1:17" ht="25.5" x14ac:dyDescent="0.2">
      <c r="A156" s="84"/>
      <c r="B156" s="49" t="s">
        <v>1095</v>
      </c>
      <c r="C156" s="85">
        <v>84.001999999999995</v>
      </c>
      <c r="D156" s="85">
        <v>74.295900000000003</v>
      </c>
      <c r="E156" s="84"/>
      <c r="F156" s="86"/>
      <c r="G156" s="87"/>
    </row>
    <row r="157" spans="1:17" x14ac:dyDescent="0.2">
      <c r="A157" s="84"/>
      <c r="B157" s="49" t="s">
        <v>170</v>
      </c>
      <c r="C157" s="85">
        <v>377.87979999999999</v>
      </c>
      <c r="D157" s="85">
        <v>333.90660000000003</v>
      </c>
      <c r="E157" s="84"/>
      <c r="F157" s="86"/>
      <c r="G157" s="87"/>
    </row>
    <row r="158" spans="1:17" ht="25.5" x14ac:dyDescent="0.2">
      <c r="A158" s="84"/>
      <c r="B158" s="49" t="s">
        <v>1096</v>
      </c>
      <c r="C158" s="85">
        <v>61.854199999999999</v>
      </c>
      <c r="D158" s="85">
        <v>54.656300000000002</v>
      </c>
      <c r="E158" s="84"/>
      <c r="F158" s="86"/>
      <c r="G158" s="87"/>
    </row>
    <row r="159" spans="1:17" x14ac:dyDescent="0.2">
      <c r="A159" s="84"/>
      <c r="B159" s="84"/>
      <c r="C159" s="84"/>
      <c r="D159" s="84"/>
      <c r="E159" s="84"/>
      <c r="F159" s="84"/>
      <c r="G159" s="84"/>
    </row>
    <row r="160" spans="1:17" x14ac:dyDescent="0.2">
      <c r="A160" s="80"/>
      <c r="B160" s="77" t="s">
        <v>975</v>
      </c>
      <c r="C160" s="78"/>
      <c r="D160" s="41" t="s">
        <v>165</v>
      </c>
      <c r="E160" s="80"/>
      <c r="F160" s="80"/>
      <c r="G160" s="80"/>
    </row>
    <row r="161" spans="1:7" x14ac:dyDescent="0.2">
      <c r="A161" s="80"/>
      <c r="B161" s="88"/>
      <c r="C161" s="88"/>
      <c r="D161" s="88"/>
      <c r="E161" s="80"/>
      <c r="F161" s="80"/>
      <c r="G161" s="80"/>
    </row>
    <row r="162" spans="1:7" x14ac:dyDescent="0.2">
      <c r="A162" s="80"/>
      <c r="B162" s="77" t="s">
        <v>172</v>
      </c>
      <c r="C162" s="78"/>
      <c r="D162" s="41" t="s">
        <v>165</v>
      </c>
      <c r="E162" s="89"/>
      <c r="F162" s="80"/>
      <c r="G162" s="80"/>
    </row>
    <row r="163" spans="1:7" x14ac:dyDescent="0.2">
      <c r="A163" s="80"/>
      <c r="B163" s="77" t="s">
        <v>173</v>
      </c>
      <c r="C163" s="78"/>
      <c r="D163" s="41" t="s">
        <v>165</v>
      </c>
      <c r="E163" s="89"/>
      <c r="F163" s="80"/>
      <c r="G163" s="80"/>
    </row>
    <row r="164" spans="1:7" ht="17.100000000000001" customHeight="1" x14ac:dyDescent="0.2">
      <c r="A164" s="80"/>
      <c r="B164" s="77" t="s">
        <v>174</v>
      </c>
      <c r="C164" s="78"/>
      <c r="D164" s="41" t="s">
        <v>165</v>
      </c>
      <c r="E164" s="89"/>
      <c r="F164" s="80"/>
      <c r="G164" s="80"/>
    </row>
    <row r="165" spans="1:7" ht="17.100000000000001" customHeight="1" x14ac:dyDescent="0.2">
      <c r="A165" s="80"/>
      <c r="B165" s="77" t="s">
        <v>175</v>
      </c>
      <c r="C165" s="78"/>
      <c r="D165" s="90">
        <v>0.50733067259118947</v>
      </c>
      <c r="E165" s="80"/>
      <c r="F165" s="91"/>
      <c r="G165" s="92"/>
    </row>
    <row r="167" spans="1:7" x14ac:dyDescent="0.2">
      <c r="B167" s="152" t="s">
        <v>1147</v>
      </c>
    </row>
    <row r="168" spans="1:7" ht="67.5" x14ac:dyDescent="0.2">
      <c r="B168" s="158" t="s">
        <v>1097</v>
      </c>
      <c r="C168" s="158" t="s">
        <v>1098</v>
      </c>
      <c r="D168" s="158" t="s">
        <v>1099</v>
      </c>
      <c r="E168" s="158" t="s">
        <v>1100</v>
      </c>
      <c r="F168" s="158" t="s">
        <v>1101</v>
      </c>
    </row>
    <row r="169" spans="1:7" ht="13.5" x14ac:dyDescent="0.2">
      <c r="B169" s="159" t="s">
        <v>1123</v>
      </c>
      <c r="C169" s="160" t="s">
        <v>1103</v>
      </c>
      <c r="D169" s="16">
        <v>0</v>
      </c>
      <c r="E169" s="17">
        <v>0</v>
      </c>
      <c r="F169" s="161">
        <v>29.407129999999999</v>
      </c>
    </row>
    <row r="171" spans="1:7" x14ac:dyDescent="0.2">
      <c r="B171" s="93" t="s">
        <v>976</v>
      </c>
      <c r="C171" s="93"/>
    </row>
    <row r="173" spans="1:7" ht="153.75" customHeight="1" x14ac:dyDescent="0.2"/>
    <row r="176" spans="1:7" x14ac:dyDescent="0.2">
      <c r="B176" s="94" t="s">
        <v>977</v>
      </c>
      <c r="C176" s="95"/>
      <c r="D176" s="94"/>
    </row>
    <row r="177" spans="2:4" x14ac:dyDescent="0.2">
      <c r="B177" s="94" t="s">
        <v>1124</v>
      </c>
      <c r="D177" s="94"/>
    </row>
    <row r="178" spans="2:4" ht="165" customHeight="1" x14ac:dyDescent="0.2"/>
    <row r="179" spans="2:4" ht="12.75" customHeight="1" x14ac:dyDescent="0.2"/>
    <row r="180" spans="2:4" ht="12.75" customHeight="1" x14ac:dyDescent="0.2"/>
    <row r="181" spans="2:4" ht="12.75" customHeight="1" x14ac:dyDescent="0.2"/>
  </sheetData>
  <mergeCells count="18">
    <mergeCell ref="B164:C164"/>
    <mergeCell ref="B165:C165"/>
    <mergeCell ref="B162:C162"/>
    <mergeCell ref="B163:C163"/>
    <mergeCell ref="B171:C171"/>
    <mergeCell ref="A1:H1"/>
    <mergeCell ref="A2:H2"/>
    <mergeCell ref="A3:H3"/>
    <mergeCell ref="B143:H143"/>
    <mergeCell ref="B144:H144"/>
    <mergeCell ref="B151:C151"/>
    <mergeCell ref="B152:C152"/>
    <mergeCell ref="B160:C160"/>
    <mergeCell ref="B145:H145"/>
    <mergeCell ref="B146:H146"/>
    <mergeCell ref="B147:H147"/>
    <mergeCell ref="B149:D149"/>
    <mergeCell ref="B150:C150"/>
  </mergeCells>
  <hyperlinks>
    <hyperlink ref="I1" location="Index!B2" display="Index" xr:uid="{0AC9BA1C-9BFB-416A-B814-BA88D73BC2BC}"/>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5CB1A-4235-48AD-9703-41CA491F3832}">
  <sheetPr>
    <outlinePr summaryBelow="0" summaryRight="0"/>
  </sheetPr>
  <dimension ref="A1:Q169"/>
  <sheetViews>
    <sheetView showGridLines="0" workbookViewId="0">
      <selection sqref="A1:H1"/>
    </sheetView>
  </sheetViews>
  <sheetFormatPr defaultRowHeight="12.75" x14ac:dyDescent="0.2"/>
  <cols>
    <col min="1" max="1" width="5.85546875" style="36" bestFit="1" customWidth="1"/>
    <col min="2" max="2" width="22" style="36" customWidth="1"/>
    <col min="3" max="3" width="46.7109375" style="36" customWidth="1"/>
    <col min="4" max="4" width="20.5703125" style="36" customWidth="1"/>
    <col min="5" max="5" width="11.42578125" style="36" bestFit="1" customWidth="1"/>
    <col min="6" max="6" width="10.140625" style="36" bestFit="1" customWidth="1"/>
    <col min="7" max="7" width="14" style="36" bestFit="1" customWidth="1"/>
    <col min="8" max="8" width="8.42578125" style="36" bestFit="1" customWidth="1"/>
    <col min="9" max="9" width="5.7109375" style="36" bestFit="1" customWidth="1"/>
    <col min="10" max="16384" width="9.140625" style="36"/>
  </cols>
  <sheetData>
    <row r="1" spans="1:9" ht="15" x14ac:dyDescent="0.2">
      <c r="A1" s="96" t="s">
        <v>0</v>
      </c>
      <c r="B1" s="96"/>
      <c r="C1" s="96"/>
      <c r="D1" s="96"/>
      <c r="E1" s="96"/>
      <c r="F1" s="96"/>
      <c r="G1" s="96"/>
      <c r="H1" s="96"/>
      <c r="I1" s="7" t="s">
        <v>966</v>
      </c>
    </row>
    <row r="2" spans="1:9" ht="15" x14ac:dyDescent="0.2">
      <c r="A2" s="96" t="s">
        <v>1</v>
      </c>
      <c r="B2" s="96"/>
      <c r="C2" s="96"/>
      <c r="D2" s="96"/>
      <c r="E2" s="96"/>
      <c r="F2" s="96"/>
      <c r="G2" s="96"/>
      <c r="H2" s="96"/>
    </row>
    <row r="3" spans="1:9" ht="15" x14ac:dyDescent="0.2">
      <c r="A3" s="96" t="s">
        <v>979</v>
      </c>
      <c r="B3" s="96"/>
      <c r="C3" s="96"/>
      <c r="D3" s="96"/>
      <c r="E3" s="96"/>
      <c r="F3" s="96"/>
      <c r="G3" s="96"/>
      <c r="H3" s="96"/>
    </row>
    <row r="4" spans="1:9" s="39" customFormat="1" ht="30" x14ac:dyDescent="0.2">
      <c r="A4" s="37" t="s">
        <v>3</v>
      </c>
      <c r="B4" s="37" t="s">
        <v>4</v>
      </c>
      <c r="C4" s="37" t="s">
        <v>5</v>
      </c>
      <c r="D4" s="37" t="s">
        <v>6</v>
      </c>
      <c r="E4" s="37" t="s">
        <v>7</v>
      </c>
      <c r="F4" s="37" t="s">
        <v>8</v>
      </c>
      <c r="G4" s="37" t="s">
        <v>9</v>
      </c>
      <c r="H4" s="38" t="s">
        <v>965</v>
      </c>
    </row>
    <row r="5" spans="1:9" x14ac:dyDescent="0.2">
      <c r="A5" s="40"/>
      <c r="B5" s="40"/>
      <c r="C5" s="41" t="s">
        <v>10</v>
      </c>
      <c r="D5" s="40"/>
      <c r="E5" s="40"/>
      <c r="F5" s="40"/>
      <c r="G5" s="40"/>
      <c r="H5" s="42" t="s">
        <v>134</v>
      </c>
    </row>
    <row r="6" spans="1:9" x14ac:dyDescent="0.2">
      <c r="A6" s="43"/>
      <c r="B6" s="44"/>
      <c r="C6" s="44" t="s">
        <v>11</v>
      </c>
      <c r="D6" s="44"/>
      <c r="E6" s="45"/>
      <c r="F6" s="46"/>
      <c r="G6" s="47"/>
      <c r="H6" s="42" t="s">
        <v>134</v>
      </c>
    </row>
    <row r="7" spans="1:9" x14ac:dyDescent="0.2">
      <c r="A7" s="48">
        <v>1</v>
      </c>
      <c r="B7" s="49" t="s">
        <v>12</v>
      </c>
      <c r="C7" s="49" t="s">
        <v>13</v>
      </c>
      <c r="D7" s="49" t="s">
        <v>14</v>
      </c>
      <c r="E7" s="50">
        <v>415000</v>
      </c>
      <c r="F7" s="51">
        <v>7396.96</v>
      </c>
      <c r="G7" s="52">
        <v>8.4768189999999993E-2</v>
      </c>
      <c r="H7" s="42" t="s">
        <v>134</v>
      </c>
    </row>
    <row r="8" spans="1:9" x14ac:dyDescent="0.2">
      <c r="A8" s="48">
        <v>2</v>
      </c>
      <c r="B8" s="49" t="s">
        <v>15</v>
      </c>
      <c r="C8" s="49" t="s">
        <v>16</v>
      </c>
      <c r="D8" s="49" t="s">
        <v>17</v>
      </c>
      <c r="E8" s="50">
        <v>210000</v>
      </c>
      <c r="F8" s="51">
        <v>7358.61</v>
      </c>
      <c r="G8" s="52">
        <v>8.4328700000000006E-2</v>
      </c>
      <c r="H8" s="42" t="s">
        <v>134</v>
      </c>
    </row>
    <row r="9" spans="1:9" x14ac:dyDescent="0.2">
      <c r="A9" s="48">
        <v>3</v>
      </c>
      <c r="B9" s="49" t="s">
        <v>18</v>
      </c>
      <c r="C9" s="49" t="s">
        <v>19</v>
      </c>
      <c r="D9" s="49" t="s">
        <v>20</v>
      </c>
      <c r="E9" s="50">
        <v>510000</v>
      </c>
      <c r="F9" s="51">
        <v>6853.89</v>
      </c>
      <c r="G9" s="52">
        <v>7.8544680000000006E-2</v>
      </c>
      <c r="H9" s="42" t="s">
        <v>134</v>
      </c>
    </row>
    <row r="10" spans="1:9" x14ac:dyDescent="0.2">
      <c r="A10" s="48">
        <v>4</v>
      </c>
      <c r="B10" s="49" t="s">
        <v>21</v>
      </c>
      <c r="C10" s="49" t="s">
        <v>22</v>
      </c>
      <c r="D10" s="49" t="s">
        <v>23</v>
      </c>
      <c r="E10" s="50">
        <v>1340000</v>
      </c>
      <c r="F10" s="51">
        <v>4966.71</v>
      </c>
      <c r="G10" s="52">
        <v>5.6917839999999997E-2</v>
      </c>
      <c r="H10" s="42" t="s">
        <v>134</v>
      </c>
    </row>
    <row r="11" spans="1:9" ht="25.5" x14ac:dyDescent="0.2">
      <c r="A11" s="48">
        <v>5</v>
      </c>
      <c r="B11" s="49" t="s">
        <v>24</v>
      </c>
      <c r="C11" s="49" t="s">
        <v>25</v>
      </c>
      <c r="D11" s="49" t="s">
        <v>26</v>
      </c>
      <c r="E11" s="50">
        <v>28000</v>
      </c>
      <c r="F11" s="51">
        <v>3008.6</v>
      </c>
      <c r="G11" s="52">
        <v>3.4478160000000001E-2</v>
      </c>
      <c r="H11" s="42" t="s">
        <v>134</v>
      </c>
    </row>
    <row r="12" spans="1:9" x14ac:dyDescent="0.2">
      <c r="A12" s="48">
        <v>6</v>
      </c>
      <c r="B12" s="49" t="s">
        <v>27</v>
      </c>
      <c r="C12" s="49" t="s">
        <v>28</v>
      </c>
      <c r="D12" s="49" t="s">
        <v>29</v>
      </c>
      <c r="E12" s="50">
        <v>675000</v>
      </c>
      <c r="F12" s="51">
        <v>2704.3874999999998</v>
      </c>
      <c r="G12" s="52">
        <v>3.0991930000000001E-2</v>
      </c>
      <c r="H12" s="42" t="s">
        <v>134</v>
      </c>
    </row>
    <row r="13" spans="1:9" x14ac:dyDescent="0.2">
      <c r="A13" s="48">
        <v>7</v>
      </c>
      <c r="B13" s="49" t="s">
        <v>30</v>
      </c>
      <c r="C13" s="49" t="s">
        <v>31</v>
      </c>
      <c r="D13" s="49" t="s">
        <v>23</v>
      </c>
      <c r="E13" s="50">
        <v>800000</v>
      </c>
      <c r="F13" s="51">
        <v>2368.8000000000002</v>
      </c>
      <c r="G13" s="52">
        <v>2.7146139999999999E-2</v>
      </c>
      <c r="H13" s="42" t="s">
        <v>134</v>
      </c>
    </row>
    <row r="14" spans="1:9" x14ac:dyDescent="0.2">
      <c r="A14" s="48">
        <v>8</v>
      </c>
      <c r="B14" s="49" t="s">
        <v>32</v>
      </c>
      <c r="C14" s="49" t="s">
        <v>33</v>
      </c>
      <c r="D14" s="49" t="s">
        <v>34</v>
      </c>
      <c r="E14" s="50">
        <v>200000</v>
      </c>
      <c r="F14" s="51">
        <v>1958.8</v>
      </c>
      <c r="G14" s="52">
        <v>2.244759E-2</v>
      </c>
      <c r="H14" s="42" t="s">
        <v>134</v>
      </c>
    </row>
    <row r="15" spans="1:9" x14ac:dyDescent="0.2">
      <c r="A15" s="48">
        <v>9</v>
      </c>
      <c r="B15" s="49" t="s">
        <v>35</v>
      </c>
      <c r="C15" s="49" t="s">
        <v>36</v>
      </c>
      <c r="D15" s="49" t="s">
        <v>37</v>
      </c>
      <c r="E15" s="50">
        <v>51000</v>
      </c>
      <c r="F15" s="51">
        <v>1856.604</v>
      </c>
      <c r="G15" s="52">
        <v>2.1276440000000001E-2</v>
      </c>
      <c r="H15" s="42" t="s">
        <v>134</v>
      </c>
    </row>
    <row r="16" spans="1:9" x14ac:dyDescent="0.2">
      <c r="A16" s="48">
        <v>10</v>
      </c>
      <c r="B16" s="49" t="s">
        <v>38</v>
      </c>
      <c r="C16" s="49" t="s">
        <v>39</v>
      </c>
      <c r="D16" s="49" t="s">
        <v>34</v>
      </c>
      <c r="E16" s="50">
        <v>145000</v>
      </c>
      <c r="F16" s="51">
        <v>1748.5550000000001</v>
      </c>
      <c r="G16" s="52">
        <v>2.0038210000000001E-2</v>
      </c>
      <c r="H16" s="42" t="s">
        <v>134</v>
      </c>
    </row>
    <row r="17" spans="1:8" x14ac:dyDescent="0.2">
      <c r="A17" s="48">
        <v>11</v>
      </c>
      <c r="B17" s="49" t="s">
        <v>40</v>
      </c>
      <c r="C17" s="49" t="s">
        <v>41</v>
      </c>
      <c r="D17" s="49" t="s">
        <v>37</v>
      </c>
      <c r="E17" s="50">
        <v>7000</v>
      </c>
      <c r="F17" s="51">
        <v>1696.45</v>
      </c>
      <c r="G17" s="52">
        <v>1.9441090000000001E-2</v>
      </c>
      <c r="H17" s="42" t="s">
        <v>134</v>
      </c>
    </row>
    <row r="18" spans="1:8" x14ac:dyDescent="0.2">
      <c r="A18" s="48">
        <v>12</v>
      </c>
      <c r="B18" s="49" t="s">
        <v>42</v>
      </c>
      <c r="C18" s="49" t="s">
        <v>43</v>
      </c>
      <c r="D18" s="49" t="s">
        <v>20</v>
      </c>
      <c r="E18" s="50">
        <v>575000</v>
      </c>
      <c r="F18" s="51">
        <v>1615.75</v>
      </c>
      <c r="G18" s="52">
        <v>1.851628E-2</v>
      </c>
      <c r="H18" s="42" t="s">
        <v>134</v>
      </c>
    </row>
    <row r="19" spans="1:8" x14ac:dyDescent="0.2">
      <c r="A19" s="48">
        <v>13</v>
      </c>
      <c r="B19" s="49" t="s">
        <v>44</v>
      </c>
      <c r="C19" s="49" t="s">
        <v>45</v>
      </c>
      <c r="D19" s="49" t="s">
        <v>23</v>
      </c>
      <c r="E19" s="50">
        <v>415000</v>
      </c>
      <c r="F19" s="51">
        <v>1571.8125</v>
      </c>
      <c r="G19" s="52">
        <v>1.8012770000000001E-2</v>
      </c>
      <c r="H19" s="42" t="s">
        <v>134</v>
      </c>
    </row>
    <row r="20" spans="1:8" x14ac:dyDescent="0.2">
      <c r="A20" s="48">
        <v>14</v>
      </c>
      <c r="B20" s="49" t="s">
        <v>46</v>
      </c>
      <c r="C20" s="49" t="s">
        <v>47</v>
      </c>
      <c r="D20" s="49" t="s">
        <v>48</v>
      </c>
      <c r="E20" s="50">
        <v>550000</v>
      </c>
      <c r="F20" s="51">
        <v>1565.575</v>
      </c>
      <c r="G20" s="52">
        <v>1.794128E-2</v>
      </c>
      <c r="H20" s="42" t="s">
        <v>134</v>
      </c>
    </row>
    <row r="21" spans="1:8" x14ac:dyDescent="0.2">
      <c r="A21" s="48">
        <v>15</v>
      </c>
      <c r="B21" s="49" t="s">
        <v>49</v>
      </c>
      <c r="C21" s="49" t="s">
        <v>50</v>
      </c>
      <c r="D21" s="49" t="s">
        <v>51</v>
      </c>
      <c r="E21" s="50">
        <v>100000</v>
      </c>
      <c r="F21" s="51">
        <v>1550.9</v>
      </c>
      <c r="G21" s="52">
        <v>1.7773110000000002E-2</v>
      </c>
      <c r="H21" s="42" t="s">
        <v>134</v>
      </c>
    </row>
    <row r="22" spans="1:8" x14ac:dyDescent="0.2">
      <c r="A22" s="48">
        <v>16</v>
      </c>
      <c r="B22" s="49" t="s">
        <v>52</v>
      </c>
      <c r="C22" s="49" t="s">
        <v>53</v>
      </c>
      <c r="D22" s="49" t="s">
        <v>54</v>
      </c>
      <c r="E22" s="50">
        <v>112000</v>
      </c>
      <c r="F22" s="51">
        <v>1488.3679999999999</v>
      </c>
      <c r="G22" s="52">
        <v>1.7056499999999999E-2</v>
      </c>
      <c r="H22" s="42" t="s">
        <v>134</v>
      </c>
    </row>
    <row r="23" spans="1:8" x14ac:dyDescent="0.2">
      <c r="A23" s="48">
        <v>17</v>
      </c>
      <c r="B23" s="49" t="s">
        <v>55</v>
      </c>
      <c r="C23" s="49" t="s">
        <v>56</v>
      </c>
      <c r="D23" s="49" t="s">
        <v>54</v>
      </c>
      <c r="E23" s="50">
        <v>33000</v>
      </c>
      <c r="F23" s="51">
        <v>1485.0329999999999</v>
      </c>
      <c r="G23" s="52">
        <v>1.701828E-2</v>
      </c>
      <c r="H23" s="42" t="s">
        <v>134</v>
      </c>
    </row>
    <row r="24" spans="1:8" x14ac:dyDescent="0.2">
      <c r="A24" s="48">
        <v>18</v>
      </c>
      <c r="B24" s="49" t="s">
        <v>57</v>
      </c>
      <c r="C24" s="49" t="s">
        <v>58</v>
      </c>
      <c r="D24" s="49" t="s">
        <v>17</v>
      </c>
      <c r="E24" s="50">
        <v>138000</v>
      </c>
      <c r="F24" s="51">
        <v>1459.4880000000001</v>
      </c>
      <c r="G24" s="52">
        <v>1.6725540000000001E-2</v>
      </c>
      <c r="H24" s="42" t="s">
        <v>134</v>
      </c>
    </row>
    <row r="25" spans="1:8" x14ac:dyDescent="0.2">
      <c r="A25" s="48">
        <v>19</v>
      </c>
      <c r="B25" s="49" t="s">
        <v>59</v>
      </c>
      <c r="C25" s="49" t="s">
        <v>60</v>
      </c>
      <c r="D25" s="49" t="s">
        <v>61</v>
      </c>
      <c r="E25" s="50">
        <v>21500</v>
      </c>
      <c r="F25" s="51">
        <v>1408.0350000000001</v>
      </c>
      <c r="G25" s="52">
        <v>1.6135900000000002E-2</v>
      </c>
      <c r="H25" s="42" t="s">
        <v>134</v>
      </c>
    </row>
    <row r="26" spans="1:8" x14ac:dyDescent="0.2">
      <c r="A26" s="48">
        <v>20</v>
      </c>
      <c r="B26" s="49" t="s">
        <v>62</v>
      </c>
      <c r="C26" s="49" t="s">
        <v>63</v>
      </c>
      <c r="D26" s="49" t="s">
        <v>37</v>
      </c>
      <c r="E26" s="50">
        <v>160000</v>
      </c>
      <c r="F26" s="51">
        <v>1362.16</v>
      </c>
      <c r="G26" s="52">
        <v>1.561018E-2</v>
      </c>
      <c r="H26" s="42" t="s">
        <v>134</v>
      </c>
    </row>
    <row r="27" spans="1:8" x14ac:dyDescent="0.2">
      <c r="A27" s="48">
        <v>21</v>
      </c>
      <c r="B27" s="49" t="s">
        <v>64</v>
      </c>
      <c r="C27" s="49" t="s">
        <v>65</v>
      </c>
      <c r="D27" s="49" t="s">
        <v>14</v>
      </c>
      <c r="E27" s="50">
        <v>325000</v>
      </c>
      <c r="F27" s="51">
        <v>1358.9875</v>
      </c>
      <c r="G27" s="52">
        <v>1.557382E-2</v>
      </c>
      <c r="H27" s="42" t="s">
        <v>134</v>
      </c>
    </row>
    <row r="28" spans="1:8" x14ac:dyDescent="0.2">
      <c r="A28" s="48">
        <v>22</v>
      </c>
      <c r="B28" s="49" t="s">
        <v>66</v>
      </c>
      <c r="C28" s="49" t="s">
        <v>67</v>
      </c>
      <c r="D28" s="49" t="s">
        <v>68</v>
      </c>
      <c r="E28" s="50">
        <v>100000</v>
      </c>
      <c r="F28" s="51">
        <v>1312.6</v>
      </c>
      <c r="G28" s="52">
        <v>1.504222E-2</v>
      </c>
      <c r="H28" s="42" t="s">
        <v>134</v>
      </c>
    </row>
    <row r="29" spans="1:8" x14ac:dyDescent="0.2">
      <c r="A29" s="48">
        <v>23</v>
      </c>
      <c r="B29" s="49" t="s">
        <v>69</v>
      </c>
      <c r="C29" s="49" t="s">
        <v>70</v>
      </c>
      <c r="D29" s="49" t="s">
        <v>51</v>
      </c>
      <c r="E29" s="50">
        <v>9500</v>
      </c>
      <c r="F29" s="51">
        <v>1307.96</v>
      </c>
      <c r="G29" s="52">
        <v>1.498905E-2</v>
      </c>
      <c r="H29" s="42" t="s">
        <v>134</v>
      </c>
    </row>
    <row r="30" spans="1:8" x14ac:dyDescent="0.2">
      <c r="A30" s="48">
        <v>24</v>
      </c>
      <c r="B30" s="49" t="s">
        <v>71</v>
      </c>
      <c r="C30" s="49" t="s">
        <v>72</v>
      </c>
      <c r="D30" s="49" t="s">
        <v>37</v>
      </c>
      <c r="E30" s="50">
        <v>40000</v>
      </c>
      <c r="F30" s="51">
        <v>1304.28</v>
      </c>
      <c r="G30" s="52">
        <v>1.4946879999999999E-2</v>
      </c>
      <c r="H30" s="42" t="s">
        <v>134</v>
      </c>
    </row>
    <row r="31" spans="1:8" ht="25.5" x14ac:dyDescent="0.2">
      <c r="A31" s="48">
        <v>25</v>
      </c>
      <c r="B31" s="49" t="s">
        <v>73</v>
      </c>
      <c r="C31" s="49" t="s">
        <v>74</v>
      </c>
      <c r="D31" s="49" t="s">
        <v>26</v>
      </c>
      <c r="E31" s="50">
        <v>25000</v>
      </c>
      <c r="F31" s="51">
        <v>1270</v>
      </c>
      <c r="G31" s="52">
        <v>1.4554030000000001E-2</v>
      </c>
      <c r="H31" s="42" t="s">
        <v>134</v>
      </c>
    </row>
    <row r="32" spans="1:8" x14ac:dyDescent="0.2">
      <c r="A32" s="48">
        <v>26</v>
      </c>
      <c r="B32" s="49" t="s">
        <v>75</v>
      </c>
      <c r="C32" s="49" t="s">
        <v>76</v>
      </c>
      <c r="D32" s="49" t="s">
        <v>54</v>
      </c>
      <c r="E32" s="50">
        <v>25000</v>
      </c>
      <c r="F32" s="51">
        <v>1238.875</v>
      </c>
      <c r="G32" s="52">
        <v>1.4197349999999999E-2</v>
      </c>
      <c r="H32" s="42" t="s">
        <v>134</v>
      </c>
    </row>
    <row r="33" spans="1:8" x14ac:dyDescent="0.2">
      <c r="A33" s="48">
        <v>27</v>
      </c>
      <c r="B33" s="49" t="s">
        <v>77</v>
      </c>
      <c r="C33" s="49" t="s">
        <v>78</v>
      </c>
      <c r="D33" s="49" t="s">
        <v>54</v>
      </c>
      <c r="E33" s="50">
        <v>155000</v>
      </c>
      <c r="F33" s="51">
        <v>1235.1175000000001</v>
      </c>
      <c r="G33" s="52">
        <v>1.415428E-2</v>
      </c>
      <c r="H33" s="42" t="s">
        <v>134</v>
      </c>
    </row>
    <row r="34" spans="1:8" x14ac:dyDescent="0.2">
      <c r="A34" s="48">
        <v>28</v>
      </c>
      <c r="B34" s="49" t="s">
        <v>79</v>
      </c>
      <c r="C34" s="49" t="s">
        <v>80</v>
      </c>
      <c r="D34" s="49" t="s">
        <v>23</v>
      </c>
      <c r="E34" s="50">
        <v>88000</v>
      </c>
      <c r="F34" s="51">
        <v>1149.104</v>
      </c>
      <c r="G34" s="52">
        <v>1.3168579999999999E-2</v>
      </c>
      <c r="H34" s="42" t="s">
        <v>134</v>
      </c>
    </row>
    <row r="35" spans="1:8" x14ac:dyDescent="0.2">
      <c r="A35" s="48">
        <v>29</v>
      </c>
      <c r="B35" s="49" t="s">
        <v>81</v>
      </c>
      <c r="C35" s="49" t="s">
        <v>82</v>
      </c>
      <c r="D35" s="49" t="s">
        <v>51</v>
      </c>
      <c r="E35" s="50">
        <v>16000</v>
      </c>
      <c r="F35" s="51">
        <v>1116.32</v>
      </c>
      <c r="G35" s="52">
        <v>1.279288E-2</v>
      </c>
      <c r="H35" s="42" t="s">
        <v>134</v>
      </c>
    </row>
    <row r="36" spans="1:8" x14ac:dyDescent="0.2">
      <c r="A36" s="48">
        <v>30</v>
      </c>
      <c r="B36" s="49" t="s">
        <v>83</v>
      </c>
      <c r="C36" s="49" t="s">
        <v>84</v>
      </c>
      <c r="D36" s="49" t="s">
        <v>85</v>
      </c>
      <c r="E36" s="50">
        <v>260000</v>
      </c>
      <c r="F36" s="51">
        <v>1083.42</v>
      </c>
      <c r="G36" s="52">
        <v>1.2415850000000001E-2</v>
      </c>
      <c r="H36" s="42" t="s">
        <v>134</v>
      </c>
    </row>
    <row r="37" spans="1:8" x14ac:dyDescent="0.2">
      <c r="A37" s="48">
        <v>31</v>
      </c>
      <c r="B37" s="49" t="s">
        <v>86</v>
      </c>
      <c r="C37" s="49" t="s">
        <v>87</v>
      </c>
      <c r="D37" s="49" t="s">
        <v>37</v>
      </c>
      <c r="E37" s="50">
        <v>2500000</v>
      </c>
      <c r="F37" s="51">
        <v>989</v>
      </c>
      <c r="G37" s="52">
        <v>1.133381E-2</v>
      </c>
      <c r="H37" s="42" t="s">
        <v>134</v>
      </c>
    </row>
    <row r="38" spans="1:8" x14ac:dyDescent="0.2">
      <c r="A38" s="48">
        <v>32</v>
      </c>
      <c r="B38" s="49" t="s">
        <v>88</v>
      </c>
      <c r="C38" s="49" t="s">
        <v>89</v>
      </c>
      <c r="D38" s="49" t="s">
        <v>85</v>
      </c>
      <c r="E38" s="50">
        <v>25000</v>
      </c>
      <c r="F38" s="51">
        <v>985.875</v>
      </c>
      <c r="G38" s="52">
        <v>1.1298000000000001E-2</v>
      </c>
      <c r="H38" s="42" t="s">
        <v>134</v>
      </c>
    </row>
    <row r="39" spans="1:8" x14ac:dyDescent="0.2">
      <c r="A39" s="48">
        <v>33</v>
      </c>
      <c r="B39" s="49" t="s">
        <v>90</v>
      </c>
      <c r="C39" s="49" t="s">
        <v>91</v>
      </c>
      <c r="D39" s="49" t="s">
        <v>14</v>
      </c>
      <c r="E39" s="50">
        <v>65000</v>
      </c>
      <c r="F39" s="51">
        <v>980.65499999999997</v>
      </c>
      <c r="G39" s="52">
        <v>1.123818E-2</v>
      </c>
      <c r="H39" s="42" t="s">
        <v>134</v>
      </c>
    </row>
    <row r="40" spans="1:8" x14ac:dyDescent="0.2">
      <c r="A40" s="48">
        <v>34</v>
      </c>
      <c r="B40" s="49" t="s">
        <v>92</v>
      </c>
      <c r="C40" s="49" t="s">
        <v>93</v>
      </c>
      <c r="D40" s="49" t="s">
        <v>37</v>
      </c>
      <c r="E40" s="50">
        <v>33000</v>
      </c>
      <c r="F40" s="51">
        <v>968.55</v>
      </c>
      <c r="G40" s="52">
        <v>1.109946E-2</v>
      </c>
      <c r="H40" s="42" t="s">
        <v>134</v>
      </c>
    </row>
    <row r="41" spans="1:8" x14ac:dyDescent="0.2">
      <c r="A41" s="48">
        <v>35</v>
      </c>
      <c r="B41" s="49" t="s">
        <v>94</v>
      </c>
      <c r="C41" s="49" t="s">
        <v>95</v>
      </c>
      <c r="D41" s="49" t="s">
        <v>51</v>
      </c>
      <c r="E41" s="50">
        <v>25000</v>
      </c>
      <c r="F41" s="51">
        <v>961.2</v>
      </c>
      <c r="G41" s="52">
        <v>1.1015230000000001E-2</v>
      </c>
      <c r="H41" s="42" t="s">
        <v>134</v>
      </c>
    </row>
    <row r="42" spans="1:8" x14ac:dyDescent="0.2">
      <c r="A42" s="48">
        <v>36</v>
      </c>
      <c r="B42" s="49" t="s">
        <v>96</v>
      </c>
      <c r="C42" s="49" t="s">
        <v>97</v>
      </c>
      <c r="D42" s="49" t="s">
        <v>37</v>
      </c>
      <c r="E42" s="50">
        <v>16000</v>
      </c>
      <c r="F42" s="51">
        <v>950.64</v>
      </c>
      <c r="G42" s="52">
        <v>1.089421E-2</v>
      </c>
      <c r="H42" s="42" t="s">
        <v>134</v>
      </c>
    </row>
    <row r="43" spans="1:8" x14ac:dyDescent="0.2">
      <c r="A43" s="48">
        <v>37</v>
      </c>
      <c r="B43" s="49" t="s">
        <v>98</v>
      </c>
      <c r="C43" s="49" t="s">
        <v>99</v>
      </c>
      <c r="D43" s="49" t="s">
        <v>100</v>
      </c>
      <c r="E43" s="50">
        <v>12500</v>
      </c>
      <c r="F43" s="51">
        <v>927.375</v>
      </c>
      <c r="G43" s="52">
        <v>1.0627599999999999E-2</v>
      </c>
      <c r="H43" s="42" t="s">
        <v>134</v>
      </c>
    </row>
    <row r="44" spans="1:8" x14ac:dyDescent="0.2">
      <c r="A44" s="48">
        <v>38</v>
      </c>
      <c r="B44" s="49" t="s">
        <v>101</v>
      </c>
      <c r="C44" s="49" t="s">
        <v>102</v>
      </c>
      <c r="D44" s="49" t="s">
        <v>103</v>
      </c>
      <c r="E44" s="50">
        <v>625000</v>
      </c>
      <c r="F44" s="51">
        <v>860.6875</v>
      </c>
      <c r="G44" s="52">
        <v>9.8633699999999998E-3</v>
      </c>
      <c r="H44" s="42" t="s">
        <v>134</v>
      </c>
    </row>
    <row r="45" spans="1:8" x14ac:dyDescent="0.2">
      <c r="A45" s="48">
        <v>39</v>
      </c>
      <c r="B45" s="49" t="s">
        <v>104</v>
      </c>
      <c r="C45" s="49" t="s">
        <v>105</v>
      </c>
      <c r="D45" s="49" t="s">
        <v>17</v>
      </c>
      <c r="E45" s="50">
        <v>650000</v>
      </c>
      <c r="F45" s="51">
        <v>851.11</v>
      </c>
      <c r="G45" s="52">
        <v>9.7536099999999994E-3</v>
      </c>
      <c r="H45" s="42" t="s">
        <v>134</v>
      </c>
    </row>
    <row r="46" spans="1:8" x14ac:dyDescent="0.2">
      <c r="A46" s="48">
        <v>40</v>
      </c>
      <c r="B46" s="49" t="s">
        <v>106</v>
      </c>
      <c r="C46" s="49" t="s">
        <v>107</v>
      </c>
      <c r="D46" s="49" t="s">
        <v>37</v>
      </c>
      <c r="E46" s="50">
        <v>325000</v>
      </c>
      <c r="F46" s="51">
        <v>797.875</v>
      </c>
      <c r="G46" s="52">
        <v>9.1435400000000003E-3</v>
      </c>
      <c r="H46" s="42" t="s">
        <v>134</v>
      </c>
    </row>
    <row r="47" spans="1:8" x14ac:dyDescent="0.2">
      <c r="A47" s="48">
        <v>41</v>
      </c>
      <c r="B47" s="49" t="s">
        <v>108</v>
      </c>
      <c r="C47" s="49" t="s">
        <v>109</v>
      </c>
      <c r="D47" s="49" t="s">
        <v>110</v>
      </c>
      <c r="E47" s="50">
        <v>67000</v>
      </c>
      <c r="F47" s="51">
        <v>795.55799999999999</v>
      </c>
      <c r="G47" s="52">
        <v>9.1169900000000002E-3</v>
      </c>
      <c r="H47" s="42" t="s">
        <v>134</v>
      </c>
    </row>
    <row r="48" spans="1:8" x14ac:dyDescent="0.2">
      <c r="A48" s="48">
        <v>42</v>
      </c>
      <c r="B48" s="49" t="s">
        <v>111</v>
      </c>
      <c r="C48" s="49" t="s">
        <v>112</v>
      </c>
      <c r="D48" s="49" t="s">
        <v>37</v>
      </c>
      <c r="E48" s="50">
        <v>171524</v>
      </c>
      <c r="F48" s="51">
        <v>754.44831399999998</v>
      </c>
      <c r="G48" s="52">
        <v>8.6458799999999999E-3</v>
      </c>
      <c r="H48" s="42" t="s">
        <v>134</v>
      </c>
    </row>
    <row r="49" spans="1:8" ht="25.5" x14ac:dyDescent="0.2">
      <c r="A49" s="48">
        <v>43</v>
      </c>
      <c r="B49" s="49" t="s">
        <v>113</v>
      </c>
      <c r="C49" s="49" t="s">
        <v>114</v>
      </c>
      <c r="D49" s="49" t="s">
        <v>26</v>
      </c>
      <c r="E49" s="50">
        <v>175000</v>
      </c>
      <c r="F49" s="51">
        <v>702.1875</v>
      </c>
      <c r="G49" s="52">
        <v>8.0469800000000005E-3</v>
      </c>
      <c r="H49" s="42" t="s">
        <v>134</v>
      </c>
    </row>
    <row r="50" spans="1:8" x14ac:dyDescent="0.2">
      <c r="A50" s="48">
        <v>44</v>
      </c>
      <c r="B50" s="49" t="s">
        <v>115</v>
      </c>
      <c r="C50" s="49" t="s">
        <v>116</v>
      </c>
      <c r="D50" s="49" t="s">
        <v>54</v>
      </c>
      <c r="E50" s="50">
        <v>60000</v>
      </c>
      <c r="F50" s="51">
        <v>624</v>
      </c>
      <c r="G50" s="52">
        <v>7.1509599999999996E-3</v>
      </c>
      <c r="H50" s="42" t="s">
        <v>134</v>
      </c>
    </row>
    <row r="51" spans="1:8" x14ac:dyDescent="0.2">
      <c r="A51" s="48">
        <v>45</v>
      </c>
      <c r="B51" s="49" t="s">
        <v>117</v>
      </c>
      <c r="C51" s="49" t="s">
        <v>118</v>
      </c>
      <c r="D51" s="49" t="s">
        <v>37</v>
      </c>
      <c r="E51" s="50">
        <v>175000</v>
      </c>
      <c r="F51" s="51">
        <v>620.8125</v>
      </c>
      <c r="G51" s="52">
        <v>7.1144299999999997E-3</v>
      </c>
      <c r="H51" s="42" t="s">
        <v>134</v>
      </c>
    </row>
    <row r="52" spans="1:8" x14ac:dyDescent="0.2">
      <c r="A52" s="48">
        <v>46</v>
      </c>
      <c r="B52" s="49" t="s">
        <v>119</v>
      </c>
      <c r="C52" s="49" t="s">
        <v>120</v>
      </c>
      <c r="D52" s="49" t="s">
        <v>121</v>
      </c>
      <c r="E52" s="50">
        <v>300000</v>
      </c>
      <c r="F52" s="51">
        <v>575.58000000000004</v>
      </c>
      <c r="G52" s="52">
        <v>6.5960699999999999E-3</v>
      </c>
      <c r="H52" s="42" t="s">
        <v>134</v>
      </c>
    </row>
    <row r="53" spans="1:8" x14ac:dyDescent="0.2">
      <c r="A53" s="48">
        <v>47</v>
      </c>
      <c r="B53" s="49" t="s">
        <v>122</v>
      </c>
      <c r="C53" s="49" t="s">
        <v>123</v>
      </c>
      <c r="D53" s="49" t="s">
        <v>121</v>
      </c>
      <c r="E53" s="50">
        <v>50000</v>
      </c>
      <c r="F53" s="51">
        <v>556.54999999999995</v>
      </c>
      <c r="G53" s="52">
        <v>6.37799E-3</v>
      </c>
      <c r="H53" s="42" t="s">
        <v>134</v>
      </c>
    </row>
    <row r="54" spans="1:8" x14ac:dyDescent="0.2">
      <c r="A54" s="48">
        <v>48</v>
      </c>
      <c r="B54" s="49" t="s">
        <v>124</v>
      </c>
      <c r="C54" s="49" t="s">
        <v>125</v>
      </c>
      <c r="D54" s="49" t="s">
        <v>85</v>
      </c>
      <c r="E54" s="50">
        <v>112500</v>
      </c>
      <c r="F54" s="51">
        <v>478.46249999999998</v>
      </c>
      <c r="G54" s="52">
        <v>5.4831200000000002E-3</v>
      </c>
      <c r="H54" s="42" t="s">
        <v>134</v>
      </c>
    </row>
    <row r="55" spans="1:8" x14ac:dyDescent="0.2">
      <c r="A55" s="48">
        <v>49</v>
      </c>
      <c r="B55" s="49" t="s">
        <v>126</v>
      </c>
      <c r="C55" s="49" t="s">
        <v>127</v>
      </c>
      <c r="D55" s="49" t="s">
        <v>37</v>
      </c>
      <c r="E55" s="50">
        <v>18000</v>
      </c>
      <c r="F55" s="51">
        <v>461.79</v>
      </c>
      <c r="G55" s="52">
        <v>5.2920500000000004E-3</v>
      </c>
      <c r="H55" s="42" t="s">
        <v>134</v>
      </c>
    </row>
    <row r="56" spans="1:8" x14ac:dyDescent="0.2">
      <c r="A56" s="48">
        <v>50</v>
      </c>
      <c r="B56" s="49" t="s">
        <v>128</v>
      </c>
      <c r="C56" s="49" t="s">
        <v>129</v>
      </c>
      <c r="D56" s="49" t="s">
        <v>54</v>
      </c>
      <c r="E56" s="50">
        <v>9000</v>
      </c>
      <c r="F56" s="51">
        <v>363.42</v>
      </c>
      <c r="G56" s="52">
        <v>4.16475E-3</v>
      </c>
      <c r="H56" s="42" t="s">
        <v>134</v>
      </c>
    </row>
    <row r="57" spans="1:8" x14ac:dyDescent="0.2">
      <c r="A57" s="53"/>
      <c r="B57" s="53"/>
      <c r="C57" s="54" t="s">
        <v>133</v>
      </c>
      <c r="D57" s="53"/>
      <c r="E57" s="53" t="s">
        <v>134</v>
      </c>
      <c r="F57" s="55">
        <v>83007.928325189001</v>
      </c>
      <c r="G57" s="56">
        <v>0.95125998</v>
      </c>
      <c r="H57" s="42" t="s">
        <v>134</v>
      </c>
    </row>
    <row r="58" spans="1:8" x14ac:dyDescent="0.2">
      <c r="A58" s="53"/>
      <c r="B58" s="53"/>
      <c r="C58" s="57"/>
      <c r="D58" s="53"/>
      <c r="E58" s="53"/>
      <c r="F58" s="58"/>
      <c r="G58" s="58"/>
      <c r="H58" s="42" t="s">
        <v>134</v>
      </c>
    </row>
    <row r="59" spans="1:8" x14ac:dyDescent="0.2">
      <c r="A59" s="53"/>
      <c r="B59" s="53"/>
      <c r="C59" s="54" t="s">
        <v>135</v>
      </c>
      <c r="D59" s="53"/>
      <c r="E59" s="53"/>
      <c r="F59" s="53"/>
      <c r="G59" s="53"/>
      <c r="H59" s="42" t="s">
        <v>134</v>
      </c>
    </row>
    <row r="60" spans="1:8" x14ac:dyDescent="0.2">
      <c r="A60" s="53"/>
      <c r="B60" s="53"/>
      <c r="C60" s="54" t="s">
        <v>133</v>
      </c>
      <c r="D60" s="53"/>
      <c r="E60" s="53" t="s">
        <v>134</v>
      </c>
      <c r="F60" s="59" t="s">
        <v>136</v>
      </c>
      <c r="G60" s="56">
        <v>0</v>
      </c>
      <c r="H60" s="42" t="s">
        <v>134</v>
      </c>
    </row>
    <row r="61" spans="1:8" x14ac:dyDescent="0.2">
      <c r="A61" s="53"/>
      <c r="B61" s="53"/>
      <c r="C61" s="57"/>
      <c r="D61" s="53"/>
      <c r="E61" s="53"/>
      <c r="F61" s="58"/>
      <c r="G61" s="58"/>
      <c r="H61" s="42" t="s">
        <v>134</v>
      </c>
    </row>
    <row r="62" spans="1:8" x14ac:dyDescent="0.2">
      <c r="A62" s="53"/>
      <c r="B62" s="53"/>
      <c r="C62" s="54" t="s">
        <v>137</v>
      </c>
      <c r="D62" s="53"/>
      <c r="E62" s="53"/>
      <c r="F62" s="53"/>
      <c r="G62" s="53"/>
      <c r="H62" s="42" t="s">
        <v>134</v>
      </c>
    </row>
    <row r="63" spans="1:8" x14ac:dyDescent="0.2">
      <c r="A63" s="48">
        <v>1</v>
      </c>
      <c r="B63" s="49" t="s">
        <v>130</v>
      </c>
      <c r="C63" s="44" t="s">
        <v>967</v>
      </c>
      <c r="D63" s="49" t="s">
        <v>131</v>
      </c>
      <c r="E63" s="50">
        <v>559425</v>
      </c>
      <c r="F63" s="51">
        <v>1.1189000000000001E-5</v>
      </c>
      <c r="G63" s="60" t="s">
        <v>132</v>
      </c>
      <c r="H63" s="42" t="s">
        <v>134</v>
      </c>
    </row>
    <row r="64" spans="1:8" x14ac:dyDescent="0.2">
      <c r="A64" s="53"/>
      <c r="B64" s="53"/>
      <c r="C64" s="54" t="s">
        <v>133</v>
      </c>
      <c r="D64" s="53"/>
      <c r="E64" s="53" t="s">
        <v>134</v>
      </c>
      <c r="F64" s="59" t="s">
        <v>136</v>
      </c>
      <c r="G64" s="56">
        <v>0</v>
      </c>
      <c r="H64" s="42" t="s">
        <v>134</v>
      </c>
    </row>
    <row r="65" spans="1:8" x14ac:dyDescent="0.2">
      <c r="A65" s="53"/>
      <c r="B65" s="53"/>
      <c r="C65" s="57"/>
      <c r="D65" s="53"/>
      <c r="E65" s="53"/>
      <c r="F65" s="58"/>
      <c r="G65" s="58"/>
      <c r="H65" s="42" t="s">
        <v>134</v>
      </c>
    </row>
    <row r="66" spans="1:8" x14ac:dyDescent="0.2">
      <c r="A66" s="53"/>
      <c r="B66" s="53"/>
      <c r="C66" s="54" t="s">
        <v>138</v>
      </c>
      <c r="D66" s="53"/>
      <c r="E66" s="53"/>
      <c r="F66" s="53"/>
      <c r="G66" s="53"/>
      <c r="H66" s="42" t="s">
        <v>134</v>
      </c>
    </row>
    <row r="67" spans="1:8" x14ac:dyDescent="0.2">
      <c r="A67" s="53"/>
      <c r="B67" s="53"/>
      <c r="C67" s="54" t="s">
        <v>133</v>
      </c>
      <c r="D67" s="53"/>
      <c r="E67" s="53" t="s">
        <v>134</v>
      </c>
      <c r="F67" s="59" t="s">
        <v>136</v>
      </c>
      <c r="G67" s="56">
        <v>0</v>
      </c>
      <c r="H67" s="42" t="s">
        <v>134</v>
      </c>
    </row>
    <row r="68" spans="1:8" x14ac:dyDescent="0.2">
      <c r="A68" s="53"/>
      <c r="B68" s="53"/>
      <c r="C68" s="57"/>
      <c r="D68" s="53"/>
      <c r="E68" s="53"/>
      <c r="F68" s="58"/>
      <c r="G68" s="58"/>
      <c r="H68" s="42" t="s">
        <v>134</v>
      </c>
    </row>
    <row r="69" spans="1:8" x14ac:dyDescent="0.2">
      <c r="A69" s="53"/>
      <c r="B69" s="53"/>
      <c r="C69" s="54" t="s">
        <v>139</v>
      </c>
      <c r="D69" s="53"/>
      <c r="E69" s="53"/>
      <c r="F69" s="58"/>
      <c r="G69" s="58"/>
      <c r="H69" s="42" t="s">
        <v>134</v>
      </c>
    </row>
    <row r="70" spans="1:8" x14ac:dyDescent="0.2">
      <c r="A70" s="53"/>
      <c r="B70" s="53"/>
      <c r="C70" s="54" t="s">
        <v>133</v>
      </c>
      <c r="D70" s="53"/>
      <c r="E70" s="53" t="s">
        <v>134</v>
      </c>
      <c r="F70" s="59" t="s">
        <v>136</v>
      </c>
      <c r="G70" s="56">
        <v>0</v>
      </c>
      <c r="H70" s="42" t="s">
        <v>134</v>
      </c>
    </row>
    <row r="71" spans="1:8" x14ac:dyDescent="0.2">
      <c r="A71" s="53"/>
      <c r="B71" s="53"/>
      <c r="C71" s="57"/>
      <c r="D71" s="53"/>
      <c r="E71" s="53"/>
      <c r="F71" s="58"/>
      <c r="G71" s="58"/>
      <c r="H71" s="42" t="s">
        <v>134</v>
      </c>
    </row>
    <row r="72" spans="1:8" x14ac:dyDescent="0.2">
      <c r="A72" s="53"/>
      <c r="B72" s="53"/>
      <c r="C72" s="54" t="s">
        <v>140</v>
      </c>
      <c r="D72" s="53"/>
      <c r="E72" s="53"/>
      <c r="F72" s="58"/>
      <c r="G72" s="58"/>
      <c r="H72" s="42" t="s">
        <v>134</v>
      </c>
    </row>
    <row r="73" spans="1:8" x14ac:dyDescent="0.2">
      <c r="A73" s="53"/>
      <c r="B73" s="53"/>
      <c r="C73" s="54" t="s">
        <v>133</v>
      </c>
      <c r="D73" s="53"/>
      <c r="E73" s="53" t="s">
        <v>134</v>
      </c>
      <c r="F73" s="59" t="s">
        <v>136</v>
      </c>
      <c r="G73" s="56">
        <v>0</v>
      </c>
      <c r="H73" s="42" t="s">
        <v>134</v>
      </c>
    </row>
    <row r="74" spans="1:8" x14ac:dyDescent="0.2">
      <c r="A74" s="53"/>
      <c r="B74" s="53"/>
      <c r="C74" s="57"/>
      <c r="D74" s="53"/>
      <c r="E74" s="53"/>
      <c r="F74" s="58"/>
      <c r="G74" s="58"/>
      <c r="H74" s="42" t="s">
        <v>134</v>
      </c>
    </row>
    <row r="75" spans="1:8" x14ac:dyDescent="0.2">
      <c r="A75" s="53"/>
      <c r="B75" s="53"/>
      <c r="C75" s="54" t="s">
        <v>141</v>
      </c>
      <c r="D75" s="53"/>
      <c r="E75" s="53"/>
      <c r="F75" s="55">
        <v>83007.928325189001</v>
      </c>
      <c r="G75" s="56">
        <v>0.95125998</v>
      </c>
      <c r="H75" s="42" t="s">
        <v>134</v>
      </c>
    </row>
    <row r="76" spans="1:8" x14ac:dyDescent="0.2">
      <c r="A76" s="53"/>
      <c r="B76" s="53"/>
      <c r="C76" s="57"/>
      <c r="D76" s="53"/>
      <c r="E76" s="53"/>
      <c r="F76" s="58"/>
      <c r="G76" s="58"/>
      <c r="H76" s="42" t="s">
        <v>134</v>
      </c>
    </row>
    <row r="77" spans="1:8" x14ac:dyDescent="0.2">
      <c r="A77" s="53"/>
      <c r="B77" s="53"/>
      <c r="C77" s="54" t="s">
        <v>142</v>
      </c>
      <c r="D77" s="53"/>
      <c r="E77" s="53"/>
      <c r="F77" s="58"/>
      <c r="G77" s="58"/>
      <c r="H77" s="42" t="s">
        <v>134</v>
      </c>
    </row>
    <row r="78" spans="1:8" x14ac:dyDescent="0.2">
      <c r="A78" s="53"/>
      <c r="B78" s="53"/>
      <c r="C78" s="54" t="s">
        <v>11</v>
      </c>
      <c r="D78" s="53"/>
      <c r="E78" s="53"/>
      <c r="F78" s="58"/>
      <c r="G78" s="58"/>
      <c r="H78" s="42" t="s">
        <v>134</v>
      </c>
    </row>
    <row r="79" spans="1:8" x14ac:dyDescent="0.2">
      <c r="A79" s="53"/>
      <c r="B79" s="53"/>
      <c r="C79" s="54" t="s">
        <v>133</v>
      </c>
      <c r="D79" s="53"/>
      <c r="E79" s="53" t="s">
        <v>134</v>
      </c>
      <c r="F79" s="59" t="s">
        <v>136</v>
      </c>
      <c r="G79" s="56">
        <v>0</v>
      </c>
      <c r="H79" s="42" t="s">
        <v>134</v>
      </c>
    </row>
    <row r="80" spans="1:8" x14ac:dyDescent="0.2">
      <c r="A80" s="53"/>
      <c r="B80" s="53"/>
      <c r="C80" s="57"/>
      <c r="D80" s="53"/>
      <c r="E80" s="53"/>
      <c r="F80" s="58"/>
      <c r="G80" s="58"/>
      <c r="H80" s="42" t="s">
        <v>134</v>
      </c>
    </row>
    <row r="81" spans="1:8" x14ac:dyDescent="0.2">
      <c r="A81" s="53"/>
      <c r="B81" s="53"/>
      <c r="C81" s="54" t="s">
        <v>143</v>
      </c>
      <c r="D81" s="53"/>
      <c r="E81" s="53"/>
      <c r="F81" s="53"/>
      <c r="G81" s="53"/>
      <c r="H81" s="42" t="s">
        <v>134</v>
      </c>
    </row>
    <row r="82" spans="1:8" x14ac:dyDescent="0.2">
      <c r="A82" s="53"/>
      <c r="B82" s="53"/>
      <c r="C82" s="54" t="s">
        <v>133</v>
      </c>
      <c r="D82" s="53"/>
      <c r="E82" s="53" t="s">
        <v>134</v>
      </c>
      <c r="F82" s="59" t="s">
        <v>136</v>
      </c>
      <c r="G82" s="56">
        <v>0</v>
      </c>
      <c r="H82" s="42" t="s">
        <v>134</v>
      </c>
    </row>
    <row r="83" spans="1:8" x14ac:dyDescent="0.2">
      <c r="A83" s="53"/>
      <c r="B83" s="53"/>
      <c r="C83" s="57"/>
      <c r="D83" s="53"/>
      <c r="E83" s="53"/>
      <c r="F83" s="58"/>
      <c r="G83" s="58"/>
      <c r="H83" s="42" t="s">
        <v>134</v>
      </c>
    </row>
    <row r="84" spans="1:8" x14ac:dyDescent="0.2">
      <c r="A84" s="53"/>
      <c r="B84" s="53"/>
      <c r="C84" s="54" t="s">
        <v>144</v>
      </c>
      <c r="D84" s="53"/>
      <c r="E84" s="53"/>
      <c r="F84" s="53"/>
      <c r="G84" s="53"/>
      <c r="H84" s="42" t="s">
        <v>134</v>
      </c>
    </row>
    <row r="85" spans="1:8" x14ac:dyDescent="0.2">
      <c r="A85" s="53"/>
      <c r="B85" s="53"/>
      <c r="C85" s="54" t="s">
        <v>133</v>
      </c>
      <c r="D85" s="53"/>
      <c r="E85" s="53" t="s">
        <v>134</v>
      </c>
      <c r="F85" s="59" t="s">
        <v>136</v>
      </c>
      <c r="G85" s="56">
        <v>0</v>
      </c>
      <c r="H85" s="42" t="s">
        <v>134</v>
      </c>
    </row>
    <row r="86" spans="1:8" x14ac:dyDescent="0.2">
      <c r="A86" s="53"/>
      <c r="B86" s="53"/>
      <c r="C86" s="57"/>
      <c r="D86" s="53"/>
      <c r="E86" s="53"/>
      <c r="F86" s="58"/>
      <c r="G86" s="58"/>
      <c r="H86" s="42" t="s">
        <v>134</v>
      </c>
    </row>
    <row r="87" spans="1:8" x14ac:dyDescent="0.2">
      <c r="A87" s="53"/>
      <c r="B87" s="53"/>
      <c r="C87" s="54" t="s">
        <v>145</v>
      </c>
      <c r="D87" s="53"/>
      <c r="E87" s="53"/>
      <c r="F87" s="58"/>
      <c r="G87" s="58"/>
      <c r="H87" s="42" t="s">
        <v>134</v>
      </c>
    </row>
    <row r="88" spans="1:8" x14ac:dyDescent="0.2">
      <c r="A88" s="53"/>
      <c r="B88" s="53"/>
      <c r="C88" s="54" t="s">
        <v>133</v>
      </c>
      <c r="D88" s="53"/>
      <c r="E88" s="53" t="s">
        <v>134</v>
      </c>
      <c r="F88" s="59" t="s">
        <v>136</v>
      </c>
      <c r="G88" s="56">
        <v>0</v>
      </c>
      <c r="H88" s="42" t="s">
        <v>134</v>
      </c>
    </row>
    <row r="89" spans="1:8" x14ac:dyDescent="0.2">
      <c r="A89" s="53"/>
      <c r="B89" s="53"/>
      <c r="C89" s="57"/>
      <c r="D89" s="53"/>
      <c r="E89" s="53"/>
      <c r="F89" s="58"/>
      <c r="G89" s="58"/>
      <c r="H89" s="42" t="s">
        <v>134</v>
      </c>
    </row>
    <row r="90" spans="1:8" x14ac:dyDescent="0.2">
      <c r="A90" s="53"/>
      <c r="B90" s="53"/>
      <c r="C90" s="54" t="s">
        <v>146</v>
      </c>
      <c r="D90" s="53"/>
      <c r="E90" s="53"/>
      <c r="F90" s="55">
        <v>0</v>
      </c>
      <c r="G90" s="56">
        <v>0</v>
      </c>
      <c r="H90" s="42" t="s">
        <v>134</v>
      </c>
    </row>
    <row r="91" spans="1:8" x14ac:dyDescent="0.2">
      <c r="A91" s="53"/>
      <c r="B91" s="53"/>
      <c r="C91" s="57"/>
      <c r="D91" s="53"/>
      <c r="E91" s="53"/>
      <c r="F91" s="58"/>
      <c r="G91" s="58"/>
      <c r="H91" s="42" t="s">
        <v>134</v>
      </c>
    </row>
    <row r="92" spans="1:8" x14ac:dyDescent="0.2">
      <c r="A92" s="53"/>
      <c r="B92" s="53"/>
      <c r="C92" s="54" t="s">
        <v>147</v>
      </c>
      <c r="D92" s="53"/>
      <c r="E92" s="53"/>
      <c r="F92" s="58"/>
      <c r="G92" s="58"/>
      <c r="H92" s="42" t="s">
        <v>134</v>
      </c>
    </row>
    <row r="93" spans="1:8" x14ac:dyDescent="0.2">
      <c r="A93" s="53"/>
      <c r="B93" s="53"/>
      <c r="C93" s="54" t="s">
        <v>148</v>
      </c>
      <c r="D93" s="53"/>
      <c r="E93" s="53"/>
      <c r="F93" s="58"/>
      <c r="G93" s="58"/>
      <c r="H93" s="42" t="s">
        <v>134</v>
      </c>
    </row>
    <row r="94" spans="1:8" x14ac:dyDescent="0.2">
      <c r="A94" s="53"/>
      <c r="B94" s="53"/>
      <c r="C94" s="54" t="s">
        <v>133</v>
      </c>
      <c r="D94" s="53"/>
      <c r="E94" s="53" t="s">
        <v>134</v>
      </c>
      <c r="F94" s="59" t="s">
        <v>136</v>
      </c>
      <c r="G94" s="56">
        <v>0</v>
      </c>
      <c r="H94" s="42" t="s">
        <v>134</v>
      </c>
    </row>
    <row r="95" spans="1:8" x14ac:dyDescent="0.2">
      <c r="A95" s="53"/>
      <c r="B95" s="53"/>
      <c r="C95" s="57"/>
      <c r="D95" s="53"/>
      <c r="E95" s="53"/>
      <c r="F95" s="58"/>
      <c r="G95" s="58"/>
      <c r="H95" s="42" t="s">
        <v>134</v>
      </c>
    </row>
    <row r="96" spans="1:8" x14ac:dyDescent="0.2">
      <c r="A96" s="53"/>
      <c r="B96" s="53"/>
      <c r="C96" s="54" t="s">
        <v>149</v>
      </c>
      <c r="D96" s="53"/>
      <c r="E96" s="53"/>
      <c r="F96" s="58"/>
      <c r="G96" s="58"/>
      <c r="H96" s="42" t="s">
        <v>134</v>
      </c>
    </row>
    <row r="97" spans="1:8" x14ac:dyDescent="0.2">
      <c r="A97" s="53"/>
      <c r="B97" s="53"/>
      <c r="C97" s="54" t="s">
        <v>133</v>
      </c>
      <c r="D97" s="53"/>
      <c r="E97" s="53" t="s">
        <v>134</v>
      </c>
      <c r="F97" s="59" t="s">
        <v>136</v>
      </c>
      <c r="G97" s="56">
        <v>0</v>
      </c>
      <c r="H97" s="42" t="s">
        <v>134</v>
      </c>
    </row>
    <row r="98" spans="1:8" x14ac:dyDescent="0.2">
      <c r="A98" s="53"/>
      <c r="B98" s="53"/>
      <c r="C98" s="57"/>
      <c r="D98" s="53"/>
      <c r="E98" s="53"/>
      <c r="F98" s="58"/>
      <c r="G98" s="58"/>
      <c r="H98" s="42" t="s">
        <v>134</v>
      </c>
    </row>
    <row r="99" spans="1:8" x14ac:dyDescent="0.2">
      <c r="A99" s="53"/>
      <c r="B99" s="53"/>
      <c r="C99" s="54" t="s">
        <v>150</v>
      </c>
      <c r="D99" s="53"/>
      <c r="E99" s="53"/>
      <c r="F99" s="58"/>
      <c r="G99" s="58"/>
      <c r="H99" s="42" t="s">
        <v>134</v>
      </c>
    </row>
    <row r="100" spans="1:8" x14ac:dyDescent="0.2">
      <c r="A100" s="53"/>
      <c r="B100" s="53"/>
      <c r="C100" s="54" t="s">
        <v>133</v>
      </c>
      <c r="D100" s="53"/>
      <c r="E100" s="53" t="s">
        <v>134</v>
      </c>
      <c r="F100" s="59" t="s">
        <v>136</v>
      </c>
      <c r="G100" s="56">
        <v>0</v>
      </c>
      <c r="H100" s="42" t="s">
        <v>134</v>
      </c>
    </row>
    <row r="101" spans="1:8" x14ac:dyDescent="0.2">
      <c r="A101" s="53"/>
      <c r="B101" s="53"/>
      <c r="C101" s="57"/>
      <c r="D101" s="53"/>
      <c r="E101" s="53"/>
      <c r="F101" s="58"/>
      <c r="G101" s="58"/>
      <c r="H101" s="42" t="s">
        <v>134</v>
      </c>
    </row>
    <row r="102" spans="1:8" x14ac:dyDescent="0.2">
      <c r="A102" s="53"/>
      <c r="B102" s="53"/>
      <c r="C102" s="54" t="s">
        <v>151</v>
      </c>
      <c r="D102" s="53"/>
      <c r="E102" s="53"/>
      <c r="F102" s="58"/>
      <c r="G102" s="58"/>
      <c r="H102" s="42" t="s">
        <v>134</v>
      </c>
    </row>
    <row r="103" spans="1:8" x14ac:dyDescent="0.2">
      <c r="A103" s="48">
        <v>1</v>
      </c>
      <c r="B103" s="49"/>
      <c r="C103" s="49" t="s">
        <v>152</v>
      </c>
      <c r="D103" s="49"/>
      <c r="E103" s="60"/>
      <c r="F103" s="51">
        <v>1955.334528803</v>
      </c>
      <c r="G103" s="52">
        <v>2.2407880000000002E-2</v>
      </c>
      <c r="H103" s="42">
        <v>6.61</v>
      </c>
    </row>
    <row r="104" spans="1:8" x14ac:dyDescent="0.2">
      <c r="A104" s="53"/>
      <c r="B104" s="53"/>
      <c r="C104" s="54" t="s">
        <v>133</v>
      </c>
      <c r="D104" s="53"/>
      <c r="E104" s="53" t="s">
        <v>134</v>
      </c>
      <c r="F104" s="55">
        <v>1955.334528803</v>
      </c>
      <c r="G104" s="56">
        <v>2.2407880000000002E-2</v>
      </c>
      <c r="H104" s="42" t="s">
        <v>134</v>
      </c>
    </row>
    <row r="105" spans="1:8" x14ac:dyDescent="0.2">
      <c r="A105" s="53"/>
      <c r="B105" s="53"/>
      <c r="C105" s="57"/>
      <c r="D105" s="53"/>
      <c r="E105" s="53"/>
      <c r="F105" s="58"/>
      <c r="G105" s="58"/>
      <c r="H105" s="42" t="s">
        <v>134</v>
      </c>
    </row>
    <row r="106" spans="1:8" x14ac:dyDescent="0.2">
      <c r="A106" s="53"/>
      <c r="B106" s="53"/>
      <c r="C106" s="54" t="s">
        <v>153</v>
      </c>
      <c r="D106" s="53"/>
      <c r="E106" s="53"/>
      <c r="F106" s="55">
        <v>1955.334528803</v>
      </c>
      <c r="G106" s="56">
        <v>2.2407880000000002E-2</v>
      </c>
      <c r="H106" s="42" t="s">
        <v>134</v>
      </c>
    </row>
    <row r="107" spans="1:8" x14ac:dyDescent="0.2">
      <c r="A107" s="53"/>
      <c r="B107" s="53"/>
      <c r="C107" s="58"/>
      <c r="D107" s="53"/>
      <c r="E107" s="53"/>
      <c r="F107" s="53"/>
      <c r="G107" s="53"/>
      <c r="H107" s="42" t="s">
        <v>134</v>
      </c>
    </row>
    <row r="108" spans="1:8" x14ac:dyDescent="0.2">
      <c r="A108" s="53"/>
      <c r="B108" s="53"/>
      <c r="C108" s="54" t="s">
        <v>154</v>
      </c>
      <c r="D108" s="53"/>
      <c r="E108" s="53"/>
      <c r="F108" s="53"/>
      <c r="G108" s="53"/>
      <c r="H108" s="42" t="s">
        <v>134</v>
      </c>
    </row>
    <row r="109" spans="1:8" x14ac:dyDescent="0.2">
      <c r="A109" s="53"/>
      <c r="B109" s="53"/>
      <c r="C109" s="54" t="s">
        <v>155</v>
      </c>
      <c r="D109" s="53"/>
      <c r="E109" s="53"/>
      <c r="F109" s="53"/>
      <c r="G109" s="53"/>
      <c r="H109" s="42" t="s">
        <v>134</v>
      </c>
    </row>
    <row r="110" spans="1:8" x14ac:dyDescent="0.2">
      <c r="A110" s="48">
        <v>1</v>
      </c>
      <c r="B110" s="49" t="s">
        <v>156</v>
      </c>
      <c r="C110" s="49" t="s">
        <v>157</v>
      </c>
      <c r="D110" s="49"/>
      <c r="E110" s="100">
        <v>102777.702</v>
      </c>
      <c r="F110" s="51">
        <v>2501.742363804</v>
      </c>
      <c r="G110" s="52">
        <v>2.866964E-2</v>
      </c>
      <c r="H110" s="42" t="s">
        <v>134</v>
      </c>
    </row>
    <row r="111" spans="1:8" x14ac:dyDescent="0.2">
      <c r="A111" s="53"/>
      <c r="B111" s="53"/>
      <c r="C111" s="54" t="s">
        <v>133</v>
      </c>
      <c r="D111" s="53"/>
      <c r="E111" s="53" t="s">
        <v>134</v>
      </c>
      <c r="F111" s="55">
        <v>2501.742363804</v>
      </c>
      <c r="G111" s="56">
        <v>2.866964E-2</v>
      </c>
      <c r="H111" s="42" t="s">
        <v>134</v>
      </c>
    </row>
    <row r="112" spans="1:8" x14ac:dyDescent="0.2">
      <c r="A112" s="53"/>
      <c r="B112" s="53"/>
      <c r="C112" s="57"/>
      <c r="D112" s="53"/>
      <c r="E112" s="53"/>
      <c r="F112" s="58"/>
      <c r="G112" s="58"/>
      <c r="H112" s="42" t="s">
        <v>134</v>
      </c>
    </row>
    <row r="113" spans="1:17" x14ac:dyDescent="0.2">
      <c r="A113" s="53"/>
      <c r="B113" s="53"/>
      <c r="C113" s="54" t="s">
        <v>158</v>
      </c>
      <c r="D113" s="53"/>
      <c r="E113" s="53"/>
      <c r="F113" s="53"/>
      <c r="G113" s="53"/>
      <c r="H113" s="42" t="s">
        <v>134</v>
      </c>
    </row>
    <row r="114" spans="1:17" x14ac:dyDescent="0.2">
      <c r="A114" s="53"/>
      <c r="B114" s="53"/>
      <c r="C114" s="54" t="s">
        <v>159</v>
      </c>
      <c r="D114" s="53"/>
      <c r="E114" s="53"/>
      <c r="F114" s="53"/>
      <c r="G114" s="53"/>
      <c r="H114" s="42" t="s">
        <v>134</v>
      </c>
    </row>
    <row r="115" spans="1:17" x14ac:dyDescent="0.2">
      <c r="A115" s="53"/>
      <c r="B115" s="53"/>
      <c r="C115" s="54" t="s">
        <v>133</v>
      </c>
      <c r="D115" s="53"/>
      <c r="E115" s="53" t="s">
        <v>134</v>
      </c>
      <c r="F115" s="59" t="s">
        <v>136</v>
      </c>
      <c r="G115" s="56">
        <v>0</v>
      </c>
      <c r="H115" s="42" t="s">
        <v>134</v>
      </c>
    </row>
    <row r="116" spans="1:17" x14ac:dyDescent="0.2">
      <c r="A116" s="53"/>
      <c r="B116" s="53"/>
      <c r="C116" s="57"/>
      <c r="D116" s="53"/>
      <c r="E116" s="53"/>
      <c r="F116" s="58"/>
      <c r="G116" s="58"/>
      <c r="H116" s="42" t="s">
        <v>134</v>
      </c>
    </row>
    <row r="117" spans="1:17" x14ac:dyDescent="0.2">
      <c r="A117" s="53"/>
      <c r="B117" s="53"/>
      <c r="C117" s="54" t="s">
        <v>160</v>
      </c>
      <c r="D117" s="53"/>
      <c r="E117" s="53"/>
      <c r="F117" s="58"/>
      <c r="G117" s="58"/>
      <c r="H117" s="42" t="s">
        <v>134</v>
      </c>
    </row>
    <row r="118" spans="1:17" x14ac:dyDescent="0.2">
      <c r="A118" s="53"/>
      <c r="B118" s="53"/>
      <c r="C118" s="54" t="s">
        <v>133</v>
      </c>
      <c r="D118" s="53"/>
      <c r="E118" s="53" t="s">
        <v>134</v>
      </c>
      <c r="F118" s="59" t="s">
        <v>136</v>
      </c>
      <c r="G118" s="56">
        <v>0</v>
      </c>
      <c r="H118" s="42" t="s">
        <v>134</v>
      </c>
    </row>
    <row r="119" spans="1:17" x14ac:dyDescent="0.2">
      <c r="A119" s="53"/>
      <c r="B119" s="49"/>
      <c r="C119" s="49"/>
      <c r="D119" s="54"/>
      <c r="E119" s="53"/>
      <c r="F119" s="49"/>
      <c r="G119" s="60"/>
      <c r="H119" s="42" t="s">
        <v>134</v>
      </c>
    </row>
    <row r="120" spans="1:17" x14ac:dyDescent="0.2">
      <c r="A120" s="60"/>
      <c r="B120" s="49"/>
      <c r="C120" s="49" t="s">
        <v>161</v>
      </c>
      <c r="D120" s="49"/>
      <c r="E120" s="60"/>
      <c r="F120" s="51">
        <v>-203.97017962000001</v>
      </c>
      <c r="G120" s="52">
        <v>-2.3374699999999999E-3</v>
      </c>
      <c r="H120" s="42" t="s">
        <v>134</v>
      </c>
    </row>
    <row r="121" spans="1:17" x14ac:dyDescent="0.2">
      <c r="A121" s="57"/>
      <c r="B121" s="57"/>
      <c r="C121" s="54" t="s">
        <v>162</v>
      </c>
      <c r="D121" s="58"/>
      <c r="E121" s="58"/>
      <c r="F121" s="55">
        <v>87261.035038176007</v>
      </c>
      <c r="G121" s="61">
        <v>1.00000003</v>
      </c>
      <c r="H121" s="42" t="s">
        <v>134</v>
      </c>
    </row>
    <row r="122" spans="1:17" ht="12.75" customHeight="1" x14ac:dyDescent="0.2">
      <c r="A122" s="62"/>
      <c r="B122" s="62"/>
      <c r="C122" s="63"/>
      <c r="D122" s="64"/>
      <c r="E122" s="64"/>
      <c r="F122" s="65"/>
      <c r="G122" s="66"/>
      <c r="H122" s="67"/>
    </row>
    <row r="123" spans="1:17" x14ac:dyDescent="0.2">
      <c r="A123" s="62"/>
      <c r="B123" s="68" t="s">
        <v>968</v>
      </c>
      <c r="C123" s="68"/>
      <c r="D123" s="68"/>
      <c r="E123" s="68"/>
      <c r="F123" s="68"/>
      <c r="G123" s="68"/>
      <c r="H123" s="68"/>
      <c r="J123" s="69"/>
    </row>
    <row r="124" spans="1:17" x14ac:dyDescent="0.2">
      <c r="A124" s="62"/>
      <c r="B124" s="68" t="s">
        <v>969</v>
      </c>
      <c r="C124" s="68"/>
      <c r="D124" s="68"/>
      <c r="E124" s="68"/>
      <c r="F124" s="68"/>
      <c r="G124" s="68"/>
      <c r="H124" s="68"/>
      <c r="J124" s="69"/>
    </row>
    <row r="125" spans="1:17" x14ac:dyDescent="0.2">
      <c r="A125" s="62"/>
      <c r="B125" s="68" t="s">
        <v>970</v>
      </c>
      <c r="C125" s="68"/>
      <c r="D125" s="68"/>
      <c r="E125" s="68"/>
      <c r="F125" s="68"/>
      <c r="G125" s="68"/>
      <c r="H125" s="68"/>
      <c r="J125" s="69"/>
    </row>
    <row r="126" spans="1:17" s="72" customFormat="1" ht="66.75" customHeight="1" x14ac:dyDescent="0.25">
      <c r="A126" s="70"/>
      <c r="B126" s="71" t="s">
        <v>971</v>
      </c>
      <c r="C126" s="71"/>
      <c r="D126" s="71"/>
      <c r="E126" s="71"/>
      <c r="F126" s="71"/>
      <c r="G126" s="71"/>
      <c r="H126" s="71"/>
      <c r="I126" s="36"/>
      <c r="J126" s="69"/>
      <c r="K126" s="36"/>
      <c r="L126" s="36"/>
      <c r="M126" s="36"/>
      <c r="N126" s="36"/>
      <c r="O126" s="36"/>
      <c r="P126" s="36"/>
      <c r="Q126" s="36"/>
    </row>
    <row r="127" spans="1:17" x14ac:dyDescent="0.2">
      <c r="A127" s="62"/>
      <c r="B127" s="68" t="s">
        <v>972</v>
      </c>
      <c r="C127" s="68"/>
      <c r="D127" s="68"/>
      <c r="E127" s="68"/>
      <c r="F127" s="68"/>
      <c r="G127" s="68"/>
      <c r="H127" s="68"/>
      <c r="J127" s="69"/>
    </row>
    <row r="128" spans="1:17" ht="24.75" customHeight="1" x14ac:dyDescent="0.2">
      <c r="A128" s="62"/>
      <c r="B128" s="183" t="s">
        <v>1214</v>
      </c>
      <c r="C128" s="68"/>
      <c r="D128" s="68"/>
      <c r="E128" s="68"/>
      <c r="F128" s="68"/>
      <c r="G128" s="68"/>
      <c r="H128" s="68"/>
      <c r="J128" s="69"/>
    </row>
    <row r="129" spans="1:10" x14ac:dyDescent="0.2">
      <c r="A129" s="62"/>
      <c r="B129" s="62"/>
      <c r="C129" s="62"/>
      <c r="D129" s="64"/>
      <c r="E129" s="64"/>
      <c r="F129" s="64"/>
      <c r="G129" s="64"/>
    </row>
    <row r="130" spans="1:10" x14ac:dyDescent="0.2">
      <c r="A130" s="62"/>
      <c r="B130" s="73" t="s">
        <v>163</v>
      </c>
      <c r="C130" s="74"/>
      <c r="D130" s="75"/>
      <c r="E130" s="76"/>
      <c r="F130" s="64"/>
      <c r="G130" s="64"/>
    </row>
    <row r="131" spans="1:10" ht="27.75" customHeight="1" x14ac:dyDescent="0.2">
      <c r="A131" s="62"/>
      <c r="B131" s="77" t="s">
        <v>164</v>
      </c>
      <c r="C131" s="78"/>
      <c r="D131" s="41" t="s">
        <v>165</v>
      </c>
      <c r="E131" s="76"/>
      <c r="F131" s="64"/>
      <c r="G131" s="64"/>
    </row>
    <row r="132" spans="1:10" ht="12.75" customHeight="1" x14ac:dyDescent="0.2">
      <c r="A132" s="62"/>
      <c r="B132" s="77" t="s">
        <v>973</v>
      </c>
      <c r="C132" s="78"/>
      <c r="D132" s="41" t="str">
        <f>"Rs. "&amp;TEXT(F64,"0.00")&amp;" lacs/ "&amp;IF(ROUND((G64*100),2) = 0,"#",(TEXT((G65*100),"0.00")&amp;"%"))</f>
        <v>Rs. 0.00 lacs/ #</v>
      </c>
      <c r="E132" s="76"/>
      <c r="F132" s="64"/>
      <c r="G132" s="64"/>
    </row>
    <row r="133" spans="1:10" x14ac:dyDescent="0.2">
      <c r="A133" s="62"/>
      <c r="B133" s="77" t="s">
        <v>166</v>
      </c>
      <c r="C133" s="78"/>
      <c r="D133" s="79" t="s">
        <v>134</v>
      </c>
      <c r="E133" s="76"/>
      <c r="F133" s="64"/>
      <c r="G133" s="64"/>
    </row>
    <row r="134" spans="1:10" x14ac:dyDescent="0.2">
      <c r="A134" s="80"/>
      <c r="B134" s="81" t="s">
        <v>134</v>
      </c>
      <c r="C134" s="81" t="s">
        <v>974</v>
      </c>
      <c r="D134" s="81" t="s">
        <v>167</v>
      </c>
      <c r="E134" s="80"/>
      <c r="F134" s="80"/>
      <c r="G134" s="80"/>
      <c r="H134" s="80"/>
      <c r="J134" s="69"/>
    </row>
    <row r="135" spans="1:10" x14ac:dyDescent="0.2">
      <c r="A135" s="80"/>
      <c r="B135" s="82" t="s">
        <v>168</v>
      </c>
      <c r="C135" s="83">
        <v>46081</v>
      </c>
      <c r="D135" s="83">
        <v>46112</v>
      </c>
      <c r="E135" s="80"/>
      <c r="F135" s="80"/>
      <c r="G135" s="80"/>
      <c r="J135" s="69"/>
    </row>
    <row r="136" spans="1:10" x14ac:dyDescent="0.2">
      <c r="A136" s="84"/>
      <c r="B136" s="44" t="s">
        <v>169</v>
      </c>
      <c r="C136" s="85">
        <v>106.71639999999999</v>
      </c>
      <c r="D136" s="85">
        <v>96.754900000000006</v>
      </c>
      <c r="E136" s="84"/>
      <c r="F136" s="86"/>
      <c r="G136" s="87"/>
    </row>
    <row r="137" spans="1:10" x14ac:dyDescent="0.2">
      <c r="A137" s="84"/>
      <c r="B137" s="44" t="s">
        <v>982</v>
      </c>
      <c r="C137" s="85">
        <v>61.444299999999998</v>
      </c>
      <c r="D137" s="85">
        <v>55.7087</v>
      </c>
      <c r="E137" s="84"/>
      <c r="F137" s="86"/>
      <c r="G137" s="87"/>
    </row>
    <row r="138" spans="1:10" x14ac:dyDescent="0.2">
      <c r="A138" s="84"/>
      <c r="B138" s="44" t="s">
        <v>170</v>
      </c>
      <c r="C138" s="85">
        <v>99.504999999999995</v>
      </c>
      <c r="D138" s="85">
        <v>90.1584</v>
      </c>
      <c r="E138" s="84"/>
      <c r="F138" s="86"/>
      <c r="G138" s="87"/>
    </row>
    <row r="139" spans="1:10" x14ac:dyDescent="0.2">
      <c r="A139" s="84"/>
      <c r="B139" s="44" t="s">
        <v>983</v>
      </c>
      <c r="C139" s="85">
        <v>56.985599999999998</v>
      </c>
      <c r="D139" s="85">
        <v>51.632899999999999</v>
      </c>
      <c r="E139" s="84"/>
      <c r="F139" s="86"/>
      <c r="G139" s="87"/>
    </row>
    <row r="140" spans="1:10" x14ac:dyDescent="0.2">
      <c r="A140" s="84"/>
      <c r="B140" s="84"/>
      <c r="C140" s="84"/>
      <c r="D140" s="84"/>
      <c r="E140" s="84"/>
      <c r="F140" s="84"/>
      <c r="G140" s="84"/>
    </row>
    <row r="141" spans="1:10" x14ac:dyDescent="0.2">
      <c r="A141" s="80"/>
      <c r="B141" s="77" t="s">
        <v>975</v>
      </c>
      <c r="C141" s="78"/>
      <c r="D141" s="41" t="s">
        <v>165</v>
      </c>
      <c r="E141" s="80"/>
      <c r="F141" s="80"/>
      <c r="G141" s="80"/>
    </row>
    <row r="142" spans="1:10" x14ac:dyDescent="0.2">
      <c r="A142" s="80"/>
      <c r="B142" s="148"/>
      <c r="C142" s="148"/>
      <c r="D142" s="149"/>
      <c r="E142" s="80"/>
      <c r="F142" s="91"/>
      <c r="G142" s="92"/>
    </row>
    <row r="143" spans="1:10" x14ac:dyDescent="0.2">
      <c r="A143" s="80"/>
      <c r="B143" s="77" t="s">
        <v>172</v>
      </c>
      <c r="C143" s="78"/>
      <c r="D143" s="41" t="s">
        <v>165</v>
      </c>
      <c r="E143" s="89"/>
      <c r="F143" s="80"/>
      <c r="G143" s="80"/>
      <c r="J143" s="69"/>
    </row>
    <row r="144" spans="1:10" x14ac:dyDescent="0.2">
      <c r="A144" s="80"/>
      <c r="B144" s="77" t="s">
        <v>173</v>
      </c>
      <c r="C144" s="78"/>
      <c r="D144" s="41" t="s">
        <v>165</v>
      </c>
      <c r="E144" s="89"/>
      <c r="F144" s="80"/>
      <c r="G144" s="80"/>
      <c r="J144" s="69"/>
    </row>
    <row r="145" spans="1:10" x14ac:dyDescent="0.2">
      <c r="A145" s="80"/>
      <c r="B145" s="77" t="s">
        <v>174</v>
      </c>
      <c r="C145" s="78"/>
      <c r="D145" s="41" t="s">
        <v>165</v>
      </c>
      <c r="E145" s="89"/>
      <c r="F145" s="80"/>
      <c r="G145" s="80"/>
      <c r="J145" s="69"/>
    </row>
    <row r="146" spans="1:10" x14ac:dyDescent="0.2">
      <c r="A146" s="80"/>
      <c r="B146" s="77" t="s">
        <v>175</v>
      </c>
      <c r="C146" s="78"/>
      <c r="D146" s="90">
        <v>0.13738019899502549</v>
      </c>
      <c r="E146" s="80"/>
      <c r="F146" s="91"/>
      <c r="G146" s="92"/>
      <c r="J146" s="69"/>
    </row>
    <row r="147" spans="1:10" x14ac:dyDescent="0.2">
      <c r="J147" s="69"/>
    </row>
    <row r="148" spans="1:10" x14ac:dyDescent="0.2">
      <c r="B148" s="93" t="s">
        <v>976</v>
      </c>
      <c r="C148" s="93"/>
    </row>
    <row r="150" spans="1:10" ht="153.75" customHeight="1" x14ac:dyDescent="0.2"/>
    <row r="153" spans="1:10" x14ac:dyDescent="0.2">
      <c r="B153" s="94" t="s">
        <v>977</v>
      </c>
      <c r="C153" s="95"/>
      <c r="D153" s="94"/>
    </row>
    <row r="154" spans="1:10" x14ac:dyDescent="0.2">
      <c r="B154" s="94" t="s">
        <v>978</v>
      </c>
      <c r="D154" s="94"/>
    </row>
    <row r="155" spans="1:10" ht="165" customHeight="1" x14ac:dyDescent="0.2"/>
    <row r="157" spans="1:10" x14ac:dyDescent="0.2">
      <c r="J157" s="39"/>
    </row>
    <row r="158" spans="1:10" x14ac:dyDescent="0.2">
      <c r="J158" s="39"/>
    </row>
    <row r="159" spans="1:10" x14ac:dyDescent="0.2">
      <c r="J159" s="39"/>
    </row>
    <row r="167" s="36" customFormat="1" ht="14.25" customHeight="1" x14ac:dyDescent="0.2"/>
    <row r="168" s="36" customFormat="1" ht="14.25" customHeight="1" x14ac:dyDescent="0.2"/>
    <row r="169" s="36" customFormat="1" ht="14.25" customHeight="1" x14ac:dyDescent="0.2"/>
  </sheetData>
  <mergeCells count="19">
    <mergeCell ref="A1:H1"/>
    <mergeCell ref="A2:H2"/>
    <mergeCell ref="A3:H3"/>
    <mergeCell ref="B123:H123"/>
    <mergeCell ref="B124:H124"/>
    <mergeCell ref="B125:H125"/>
    <mergeCell ref="B126:H126"/>
    <mergeCell ref="B127:H127"/>
    <mergeCell ref="B130:D130"/>
    <mergeCell ref="B131:C131"/>
    <mergeCell ref="B128:H128"/>
    <mergeCell ref="B132:C132"/>
    <mergeCell ref="B133:C133"/>
    <mergeCell ref="B148:C148"/>
    <mergeCell ref="B141:C141"/>
    <mergeCell ref="B145:C145"/>
    <mergeCell ref="B146:C146"/>
    <mergeCell ref="B143:C143"/>
    <mergeCell ref="B144:C144"/>
  </mergeCells>
  <hyperlinks>
    <hyperlink ref="I1" location="Index!B2" display="Index" xr:uid="{A8E3E35E-A9AE-41E8-8180-DE4E40FC0779}"/>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1D787-022D-4A95-B09B-DEFE1A86F67F}">
  <sheetPr>
    <outlinePr summaryBelow="0" summaryRight="0"/>
  </sheetPr>
  <dimension ref="A1:Q209"/>
  <sheetViews>
    <sheetView showGridLines="0" workbookViewId="0">
      <selection sqref="A1:H1"/>
    </sheetView>
  </sheetViews>
  <sheetFormatPr defaultRowHeight="12.75" x14ac:dyDescent="0.2"/>
  <cols>
    <col min="1" max="1" width="5.85546875" style="36" bestFit="1" customWidth="1"/>
    <col min="2" max="2" width="22" style="36" customWidth="1"/>
    <col min="3" max="3" width="46.7109375" style="36" customWidth="1"/>
    <col min="4" max="4" width="20.5703125" style="36" customWidth="1"/>
    <col min="5" max="5" width="8.7109375" style="36" bestFit="1" customWidth="1"/>
    <col min="6" max="6" width="10.140625" style="36" bestFit="1" customWidth="1"/>
    <col min="7" max="7" width="14" style="36" bestFit="1" customWidth="1"/>
    <col min="8" max="8" width="8.42578125" style="36" bestFit="1" customWidth="1"/>
    <col min="9" max="9" width="5.7109375" style="36" bestFit="1" customWidth="1"/>
    <col min="10" max="16384" width="9.140625" style="36"/>
  </cols>
  <sheetData>
    <row r="1" spans="1:9" ht="15" x14ac:dyDescent="0.2">
      <c r="A1" s="35" t="s">
        <v>0</v>
      </c>
      <c r="B1" s="35"/>
      <c r="C1" s="35"/>
      <c r="D1" s="35"/>
      <c r="E1" s="35"/>
      <c r="F1" s="35"/>
      <c r="G1" s="35"/>
      <c r="H1" s="35"/>
      <c r="I1" s="7" t="s">
        <v>966</v>
      </c>
    </row>
    <row r="2" spans="1:9" ht="15" x14ac:dyDescent="0.2">
      <c r="A2" s="96" t="s">
        <v>761</v>
      </c>
      <c r="B2" s="96"/>
      <c r="C2" s="96"/>
      <c r="D2" s="96"/>
      <c r="E2" s="96"/>
      <c r="F2" s="96"/>
      <c r="G2" s="96"/>
      <c r="H2" s="96"/>
    </row>
    <row r="3" spans="1:9" ht="15" x14ac:dyDescent="0.2">
      <c r="A3" s="96" t="s">
        <v>979</v>
      </c>
      <c r="B3" s="96"/>
      <c r="C3" s="96"/>
      <c r="D3" s="96"/>
      <c r="E3" s="96"/>
      <c r="F3" s="96"/>
      <c r="G3" s="96"/>
      <c r="H3" s="96"/>
    </row>
    <row r="4" spans="1:9" s="39" customFormat="1" ht="30" x14ac:dyDescent="0.2">
      <c r="A4" s="37" t="s">
        <v>3</v>
      </c>
      <c r="B4" s="37" t="s">
        <v>4</v>
      </c>
      <c r="C4" s="37" t="s">
        <v>5</v>
      </c>
      <c r="D4" s="37" t="s">
        <v>6</v>
      </c>
      <c r="E4" s="37" t="s">
        <v>7</v>
      </c>
      <c r="F4" s="37" t="s">
        <v>8</v>
      </c>
      <c r="G4" s="37" t="s">
        <v>9</v>
      </c>
      <c r="H4" s="38" t="s">
        <v>965</v>
      </c>
    </row>
    <row r="5" spans="1:9" x14ac:dyDescent="0.2">
      <c r="A5" s="40"/>
      <c r="B5" s="40"/>
      <c r="C5" s="41" t="s">
        <v>10</v>
      </c>
      <c r="D5" s="40"/>
      <c r="E5" s="40"/>
      <c r="F5" s="40"/>
      <c r="G5" s="40"/>
      <c r="H5" s="42" t="s">
        <v>134</v>
      </c>
    </row>
    <row r="6" spans="1:9" x14ac:dyDescent="0.2">
      <c r="A6" s="43"/>
      <c r="B6" s="44"/>
      <c r="C6" s="44" t="s">
        <v>11</v>
      </c>
      <c r="D6" s="44"/>
      <c r="E6" s="45"/>
      <c r="F6" s="46"/>
      <c r="G6" s="47"/>
      <c r="H6" s="42" t="s">
        <v>134</v>
      </c>
    </row>
    <row r="7" spans="1:9" x14ac:dyDescent="0.2">
      <c r="A7" s="48">
        <v>1</v>
      </c>
      <c r="B7" s="49" t="s">
        <v>46</v>
      </c>
      <c r="C7" s="49" t="s">
        <v>47</v>
      </c>
      <c r="D7" s="49" t="s">
        <v>48</v>
      </c>
      <c r="E7" s="50">
        <v>57933</v>
      </c>
      <c r="F7" s="51">
        <v>164.9062845</v>
      </c>
      <c r="G7" s="52">
        <v>1.357181E-2</v>
      </c>
      <c r="H7" s="42" t="s">
        <v>134</v>
      </c>
    </row>
    <row r="8" spans="1:9" x14ac:dyDescent="0.2">
      <c r="A8" s="48">
        <v>2</v>
      </c>
      <c r="B8" s="49" t="s">
        <v>96</v>
      </c>
      <c r="C8" s="49" t="s">
        <v>97</v>
      </c>
      <c r="D8" s="49" t="s">
        <v>37</v>
      </c>
      <c r="E8" s="50">
        <v>2637</v>
      </c>
      <c r="F8" s="51">
        <v>156.67735500000001</v>
      </c>
      <c r="G8" s="52">
        <v>1.2894569999999999E-2</v>
      </c>
      <c r="H8" s="42" t="s">
        <v>134</v>
      </c>
    </row>
    <row r="9" spans="1:9" x14ac:dyDescent="0.2">
      <c r="A9" s="48">
        <v>3</v>
      </c>
      <c r="B9" s="49" t="s">
        <v>21</v>
      </c>
      <c r="C9" s="49" t="s">
        <v>22</v>
      </c>
      <c r="D9" s="49" t="s">
        <v>23</v>
      </c>
      <c r="E9" s="50">
        <v>41982</v>
      </c>
      <c r="F9" s="51">
        <v>155.60628299999999</v>
      </c>
      <c r="G9" s="52">
        <v>1.2806420000000001E-2</v>
      </c>
      <c r="H9" s="42" t="s">
        <v>134</v>
      </c>
    </row>
    <row r="10" spans="1:9" x14ac:dyDescent="0.2">
      <c r="A10" s="48">
        <v>4</v>
      </c>
      <c r="B10" s="49" t="s">
        <v>119</v>
      </c>
      <c r="C10" s="49" t="s">
        <v>120</v>
      </c>
      <c r="D10" s="49" t="s">
        <v>121</v>
      </c>
      <c r="E10" s="50">
        <v>80696</v>
      </c>
      <c r="F10" s="51">
        <v>154.82334560000001</v>
      </c>
      <c r="G10" s="52">
        <v>1.274198E-2</v>
      </c>
      <c r="H10" s="42" t="s">
        <v>134</v>
      </c>
    </row>
    <row r="11" spans="1:9" x14ac:dyDescent="0.2">
      <c r="A11" s="48">
        <v>5</v>
      </c>
      <c r="B11" s="49" t="s">
        <v>122</v>
      </c>
      <c r="C11" s="49" t="s">
        <v>123</v>
      </c>
      <c r="D11" s="49" t="s">
        <v>121</v>
      </c>
      <c r="E11" s="50">
        <v>13901</v>
      </c>
      <c r="F11" s="51">
        <v>154.73203100000001</v>
      </c>
      <c r="G11" s="52">
        <v>1.2734469999999999E-2</v>
      </c>
      <c r="H11" s="42" t="s">
        <v>134</v>
      </c>
    </row>
    <row r="12" spans="1:9" x14ac:dyDescent="0.2">
      <c r="A12" s="48">
        <v>6</v>
      </c>
      <c r="B12" s="49" t="s">
        <v>681</v>
      </c>
      <c r="C12" s="49" t="s">
        <v>682</v>
      </c>
      <c r="D12" s="49" t="s">
        <v>683</v>
      </c>
      <c r="E12" s="50">
        <v>33722</v>
      </c>
      <c r="F12" s="51">
        <v>151.90074899999999</v>
      </c>
      <c r="G12" s="52">
        <v>1.2501450000000001E-2</v>
      </c>
      <c r="H12" s="42" t="s">
        <v>134</v>
      </c>
    </row>
    <row r="13" spans="1:9" x14ac:dyDescent="0.2">
      <c r="A13" s="48">
        <v>7</v>
      </c>
      <c r="B13" s="49" t="s">
        <v>30</v>
      </c>
      <c r="C13" s="49" t="s">
        <v>31</v>
      </c>
      <c r="D13" s="49" t="s">
        <v>23</v>
      </c>
      <c r="E13" s="50">
        <v>51284</v>
      </c>
      <c r="F13" s="51">
        <v>151.851924</v>
      </c>
      <c r="G13" s="52">
        <v>1.249743E-2</v>
      </c>
      <c r="H13" s="42" t="s">
        <v>134</v>
      </c>
    </row>
    <row r="14" spans="1:9" ht="25.5" x14ac:dyDescent="0.2">
      <c r="A14" s="48">
        <v>8</v>
      </c>
      <c r="B14" s="49" t="s">
        <v>762</v>
      </c>
      <c r="C14" s="49" t="s">
        <v>763</v>
      </c>
      <c r="D14" s="49" t="s">
        <v>195</v>
      </c>
      <c r="E14" s="50">
        <v>3557</v>
      </c>
      <c r="F14" s="51">
        <v>150.112514</v>
      </c>
      <c r="G14" s="52">
        <v>1.235428E-2</v>
      </c>
      <c r="H14" s="42" t="s">
        <v>134</v>
      </c>
    </row>
    <row r="15" spans="1:9" x14ac:dyDescent="0.2">
      <c r="A15" s="48">
        <v>9</v>
      </c>
      <c r="B15" s="49" t="s">
        <v>764</v>
      </c>
      <c r="C15" s="49" t="s">
        <v>765</v>
      </c>
      <c r="D15" s="49" t="s">
        <v>766</v>
      </c>
      <c r="E15" s="50">
        <v>22566</v>
      </c>
      <c r="F15" s="51">
        <v>147.762168</v>
      </c>
      <c r="G15" s="52">
        <v>1.2160850000000001E-2</v>
      </c>
      <c r="H15" s="42" t="s">
        <v>134</v>
      </c>
    </row>
    <row r="16" spans="1:9" x14ac:dyDescent="0.2">
      <c r="A16" s="48">
        <v>10</v>
      </c>
      <c r="B16" s="49" t="s">
        <v>767</v>
      </c>
      <c r="C16" s="49" t="s">
        <v>768</v>
      </c>
      <c r="D16" s="49" t="s">
        <v>179</v>
      </c>
      <c r="E16" s="50">
        <v>38482</v>
      </c>
      <c r="F16" s="51">
        <v>146.03918999999999</v>
      </c>
      <c r="G16" s="52">
        <v>1.201905E-2</v>
      </c>
      <c r="H16" s="42" t="s">
        <v>134</v>
      </c>
    </row>
    <row r="17" spans="1:8" x14ac:dyDescent="0.2">
      <c r="A17" s="48">
        <v>11</v>
      </c>
      <c r="B17" s="49" t="s">
        <v>769</v>
      </c>
      <c r="C17" s="49" t="s">
        <v>770</v>
      </c>
      <c r="D17" s="49" t="s">
        <v>23</v>
      </c>
      <c r="E17" s="50">
        <v>95925</v>
      </c>
      <c r="F17" s="51">
        <v>144.29997750000001</v>
      </c>
      <c r="G17" s="52">
        <v>1.187591E-2</v>
      </c>
      <c r="H17" s="42" t="s">
        <v>134</v>
      </c>
    </row>
    <row r="18" spans="1:8" x14ac:dyDescent="0.2">
      <c r="A18" s="48">
        <v>12</v>
      </c>
      <c r="B18" s="49" t="s">
        <v>730</v>
      </c>
      <c r="C18" s="49" t="s">
        <v>731</v>
      </c>
      <c r="D18" s="49" t="s">
        <v>285</v>
      </c>
      <c r="E18" s="50">
        <v>3624</v>
      </c>
      <c r="F18" s="51">
        <v>143.39443199999999</v>
      </c>
      <c r="G18" s="52">
        <v>1.180138E-2</v>
      </c>
      <c r="H18" s="42" t="s">
        <v>134</v>
      </c>
    </row>
    <row r="19" spans="1:8" x14ac:dyDescent="0.2">
      <c r="A19" s="48">
        <v>13</v>
      </c>
      <c r="B19" s="49" t="s">
        <v>98</v>
      </c>
      <c r="C19" s="49" t="s">
        <v>99</v>
      </c>
      <c r="D19" s="49" t="s">
        <v>100</v>
      </c>
      <c r="E19" s="50">
        <v>1912</v>
      </c>
      <c r="F19" s="51">
        <v>141.85128</v>
      </c>
      <c r="G19" s="52">
        <v>1.167438E-2</v>
      </c>
      <c r="H19" s="42" t="s">
        <v>134</v>
      </c>
    </row>
    <row r="20" spans="1:8" x14ac:dyDescent="0.2">
      <c r="A20" s="48">
        <v>14</v>
      </c>
      <c r="B20" s="49" t="s">
        <v>713</v>
      </c>
      <c r="C20" s="49" t="s">
        <v>714</v>
      </c>
      <c r="D20" s="49" t="s">
        <v>121</v>
      </c>
      <c r="E20" s="50">
        <v>12411</v>
      </c>
      <c r="F20" s="51">
        <v>139.31347500000001</v>
      </c>
      <c r="G20" s="52">
        <v>1.146552E-2</v>
      </c>
      <c r="H20" s="42" t="s">
        <v>134</v>
      </c>
    </row>
    <row r="21" spans="1:8" ht="25.5" x14ac:dyDescent="0.2">
      <c r="A21" s="48">
        <v>15</v>
      </c>
      <c r="B21" s="49" t="s">
        <v>489</v>
      </c>
      <c r="C21" s="49" t="s">
        <v>490</v>
      </c>
      <c r="D21" s="49" t="s">
        <v>195</v>
      </c>
      <c r="E21" s="50">
        <v>7922</v>
      </c>
      <c r="F21" s="51">
        <v>139.20538400000001</v>
      </c>
      <c r="G21" s="52">
        <v>1.1456620000000001E-2</v>
      </c>
      <c r="H21" s="42" t="s">
        <v>134</v>
      </c>
    </row>
    <row r="22" spans="1:8" x14ac:dyDescent="0.2">
      <c r="A22" s="48">
        <v>16</v>
      </c>
      <c r="B22" s="49" t="s">
        <v>648</v>
      </c>
      <c r="C22" s="49" t="s">
        <v>649</v>
      </c>
      <c r="D22" s="49" t="s">
        <v>330</v>
      </c>
      <c r="E22" s="50">
        <v>15630</v>
      </c>
      <c r="F22" s="51">
        <v>138.23953499999999</v>
      </c>
      <c r="G22" s="52">
        <v>1.1377129999999999E-2</v>
      </c>
      <c r="H22" s="42" t="s">
        <v>134</v>
      </c>
    </row>
    <row r="23" spans="1:8" x14ac:dyDescent="0.2">
      <c r="A23" s="48">
        <v>17</v>
      </c>
      <c r="B23" s="49" t="s">
        <v>32</v>
      </c>
      <c r="C23" s="49" t="s">
        <v>33</v>
      </c>
      <c r="D23" s="49" t="s">
        <v>34</v>
      </c>
      <c r="E23" s="50">
        <v>14104</v>
      </c>
      <c r="F23" s="51">
        <v>138.13457600000001</v>
      </c>
      <c r="G23" s="52">
        <v>1.13685E-2</v>
      </c>
      <c r="H23" s="42" t="s">
        <v>134</v>
      </c>
    </row>
    <row r="24" spans="1:8" x14ac:dyDescent="0.2">
      <c r="A24" s="48">
        <v>18</v>
      </c>
      <c r="B24" s="49" t="s">
        <v>27</v>
      </c>
      <c r="C24" s="49" t="s">
        <v>28</v>
      </c>
      <c r="D24" s="49" t="s">
        <v>29</v>
      </c>
      <c r="E24" s="50">
        <v>34328</v>
      </c>
      <c r="F24" s="51">
        <v>137.535132</v>
      </c>
      <c r="G24" s="52">
        <v>1.131916E-2</v>
      </c>
      <c r="H24" s="42" t="s">
        <v>134</v>
      </c>
    </row>
    <row r="25" spans="1:8" x14ac:dyDescent="0.2">
      <c r="A25" s="48">
        <v>19</v>
      </c>
      <c r="B25" s="49" t="s">
        <v>771</v>
      </c>
      <c r="C25" s="49" t="s">
        <v>772</v>
      </c>
      <c r="D25" s="49" t="s">
        <v>37</v>
      </c>
      <c r="E25" s="50">
        <v>20994</v>
      </c>
      <c r="F25" s="51">
        <v>137.521197</v>
      </c>
      <c r="G25" s="52">
        <v>1.131801E-2</v>
      </c>
      <c r="H25" s="42" t="s">
        <v>134</v>
      </c>
    </row>
    <row r="26" spans="1:8" x14ac:dyDescent="0.2">
      <c r="A26" s="48">
        <v>20</v>
      </c>
      <c r="B26" s="49" t="s">
        <v>44</v>
      </c>
      <c r="C26" s="49" t="s">
        <v>45</v>
      </c>
      <c r="D26" s="49" t="s">
        <v>23</v>
      </c>
      <c r="E26" s="50">
        <v>35961</v>
      </c>
      <c r="F26" s="51">
        <v>136.20228750000001</v>
      </c>
      <c r="G26" s="52">
        <v>1.1209469999999999E-2</v>
      </c>
      <c r="H26" s="42" t="s">
        <v>134</v>
      </c>
    </row>
    <row r="27" spans="1:8" ht="25.5" x14ac:dyDescent="0.2">
      <c r="A27" s="48">
        <v>21</v>
      </c>
      <c r="B27" s="49" t="s">
        <v>773</v>
      </c>
      <c r="C27" s="49" t="s">
        <v>774</v>
      </c>
      <c r="D27" s="49" t="s">
        <v>195</v>
      </c>
      <c r="E27" s="50">
        <v>10792</v>
      </c>
      <c r="F27" s="51">
        <v>135.428808</v>
      </c>
      <c r="G27" s="52">
        <v>1.1145810000000001E-2</v>
      </c>
      <c r="H27" s="42" t="s">
        <v>134</v>
      </c>
    </row>
    <row r="28" spans="1:8" x14ac:dyDescent="0.2">
      <c r="A28" s="48">
        <v>22</v>
      </c>
      <c r="B28" s="49" t="s">
        <v>126</v>
      </c>
      <c r="C28" s="49" t="s">
        <v>127</v>
      </c>
      <c r="D28" s="49" t="s">
        <v>37</v>
      </c>
      <c r="E28" s="50">
        <v>5242</v>
      </c>
      <c r="F28" s="51">
        <v>134.48351</v>
      </c>
      <c r="G28" s="52">
        <v>1.106801E-2</v>
      </c>
      <c r="H28" s="42" t="s">
        <v>134</v>
      </c>
    </row>
    <row r="29" spans="1:8" x14ac:dyDescent="0.2">
      <c r="A29" s="48">
        <v>23</v>
      </c>
      <c r="B29" s="49" t="s">
        <v>775</v>
      </c>
      <c r="C29" s="49" t="s">
        <v>776</v>
      </c>
      <c r="D29" s="49" t="s">
        <v>61</v>
      </c>
      <c r="E29" s="50">
        <v>3398</v>
      </c>
      <c r="F29" s="51">
        <v>134.26857200000001</v>
      </c>
      <c r="G29" s="52">
        <v>1.1050320000000001E-2</v>
      </c>
      <c r="H29" s="42" t="s">
        <v>134</v>
      </c>
    </row>
    <row r="30" spans="1:8" x14ac:dyDescent="0.2">
      <c r="A30" s="48">
        <v>24</v>
      </c>
      <c r="B30" s="49" t="s">
        <v>312</v>
      </c>
      <c r="C30" s="49" t="s">
        <v>313</v>
      </c>
      <c r="D30" s="49" t="s">
        <v>23</v>
      </c>
      <c r="E30" s="50">
        <v>28456</v>
      </c>
      <c r="F30" s="51">
        <v>134.19849600000001</v>
      </c>
      <c r="G30" s="52">
        <v>1.104456E-2</v>
      </c>
      <c r="H30" s="42" t="s">
        <v>134</v>
      </c>
    </row>
    <row r="31" spans="1:8" x14ac:dyDescent="0.2">
      <c r="A31" s="48">
        <v>25</v>
      </c>
      <c r="B31" s="49" t="s">
        <v>493</v>
      </c>
      <c r="C31" s="49" t="s">
        <v>494</v>
      </c>
      <c r="D31" s="49" t="s">
        <v>227</v>
      </c>
      <c r="E31" s="50">
        <v>1508</v>
      </c>
      <c r="F31" s="51">
        <v>132.42501999999999</v>
      </c>
      <c r="G31" s="52">
        <v>1.08986E-2</v>
      </c>
      <c r="H31" s="42" t="s">
        <v>134</v>
      </c>
    </row>
    <row r="32" spans="1:8" ht="25.5" x14ac:dyDescent="0.2">
      <c r="A32" s="48">
        <v>26</v>
      </c>
      <c r="B32" s="49" t="s">
        <v>777</v>
      </c>
      <c r="C32" s="49" t="s">
        <v>778</v>
      </c>
      <c r="D32" s="49" t="s">
        <v>280</v>
      </c>
      <c r="E32" s="50">
        <v>1090</v>
      </c>
      <c r="F32" s="51">
        <v>131.6284</v>
      </c>
      <c r="G32" s="52">
        <v>1.083304E-2</v>
      </c>
      <c r="H32" s="42" t="s">
        <v>134</v>
      </c>
    </row>
    <row r="33" spans="1:8" ht="25.5" x14ac:dyDescent="0.2">
      <c r="A33" s="48">
        <v>27</v>
      </c>
      <c r="B33" s="49" t="s">
        <v>316</v>
      </c>
      <c r="C33" s="49" t="s">
        <v>317</v>
      </c>
      <c r="D33" s="49" t="s">
        <v>195</v>
      </c>
      <c r="E33" s="50">
        <v>14939</v>
      </c>
      <c r="F33" s="51">
        <v>130.14856800000001</v>
      </c>
      <c r="G33" s="52">
        <v>1.071125E-2</v>
      </c>
      <c r="H33" s="42" t="s">
        <v>134</v>
      </c>
    </row>
    <row r="34" spans="1:8" x14ac:dyDescent="0.2">
      <c r="A34" s="48">
        <v>28</v>
      </c>
      <c r="B34" s="49" t="s">
        <v>331</v>
      </c>
      <c r="C34" s="49" t="s">
        <v>332</v>
      </c>
      <c r="D34" s="49" t="s">
        <v>34</v>
      </c>
      <c r="E34" s="50">
        <v>11128</v>
      </c>
      <c r="F34" s="51">
        <v>129.22946400000001</v>
      </c>
      <c r="G34" s="52">
        <v>1.06356E-2</v>
      </c>
      <c r="H34" s="42" t="s">
        <v>134</v>
      </c>
    </row>
    <row r="35" spans="1:8" x14ac:dyDescent="0.2">
      <c r="A35" s="48">
        <v>29</v>
      </c>
      <c r="B35" s="49" t="s">
        <v>92</v>
      </c>
      <c r="C35" s="49" t="s">
        <v>93</v>
      </c>
      <c r="D35" s="49" t="s">
        <v>37</v>
      </c>
      <c r="E35" s="50">
        <v>4386</v>
      </c>
      <c r="F35" s="51">
        <v>128.72909999999999</v>
      </c>
      <c r="G35" s="52">
        <v>1.059442E-2</v>
      </c>
      <c r="H35" s="42" t="s">
        <v>134</v>
      </c>
    </row>
    <row r="36" spans="1:8" x14ac:dyDescent="0.2">
      <c r="A36" s="48">
        <v>30</v>
      </c>
      <c r="B36" s="49" t="s">
        <v>779</v>
      </c>
      <c r="C36" s="49" t="s">
        <v>780</v>
      </c>
      <c r="D36" s="49" t="s">
        <v>23</v>
      </c>
      <c r="E36" s="50">
        <v>13516</v>
      </c>
      <c r="F36" s="51">
        <v>126.36108400000001</v>
      </c>
      <c r="G36" s="52">
        <v>1.0399540000000001E-2</v>
      </c>
      <c r="H36" s="42" t="s">
        <v>134</v>
      </c>
    </row>
    <row r="37" spans="1:8" ht="25.5" x14ac:dyDescent="0.2">
      <c r="A37" s="48">
        <v>31</v>
      </c>
      <c r="B37" s="49" t="s">
        <v>781</v>
      </c>
      <c r="C37" s="49" t="s">
        <v>782</v>
      </c>
      <c r="D37" s="49" t="s">
        <v>195</v>
      </c>
      <c r="E37" s="50">
        <v>2122</v>
      </c>
      <c r="F37" s="51">
        <v>126.19534</v>
      </c>
      <c r="G37" s="52">
        <v>1.038589E-2</v>
      </c>
      <c r="H37" s="42" t="s">
        <v>134</v>
      </c>
    </row>
    <row r="38" spans="1:8" x14ac:dyDescent="0.2">
      <c r="A38" s="48">
        <v>32</v>
      </c>
      <c r="B38" s="49" t="s">
        <v>225</v>
      </c>
      <c r="C38" s="49" t="s">
        <v>226</v>
      </c>
      <c r="D38" s="49" t="s">
        <v>227</v>
      </c>
      <c r="E38" s="50">
        <v>3747</v>
      </c>
      <c r="F38" s="51">
        <v>126.041586</v>
      </c>
      <c r="G38" s="52">
        <v>1.0373240000000001E-2</v>
      </c>
      <c r="H38" s="42" t="s">
        <v>134</v>
      </c>
    </row>
    <row r="39" spans="1:8" x14ac:dyDescent="0.2">
      <c r="A39" s="48">
        <v>33</v>
      </c>
      <c r="B39" s="49" t="s">
        <v>783</v>
      </c>
      <c r="C39" s="49" t="s">
        <v>784</v>
      </c>
      <c r="D39" s="49" t="s">
        <v>418</v>
      </c>
      <c r="E39" s="50">
        <v>10670</v>
      </c>
      <c r="F39" s="51">
        <v>125.35115999999999</v>
      </c>
      <c r="G39" s="52">
        <v>1.031642E-2</v>
      </c>
      <c r="H39" s="42" t="s">
        <v>134</v>
      </c>
    </row>
    <row r="40" spans="1:8" ht="25.5" x14ac:dyDescent="0.2">
      <c r="A40" s="48">
        <v>34</v>
      </c>
      <c r="B40" s="49" t="s">
        <v>24</v>
      </c>
      <c r="C40" s="49" t="s">
        <v>25</v>
      </c>
      <c r="D40" s="49" t="s">
        <v>26</v>
      </c>
      <c r="E40" s="50">
        <v>1157</v>
      </c>
      <c r="F40" s="51">
        <v>124.31965</v>
      </c>
      <c r="G40" s="52">
        <v>1.0231530000000001E-2</v>
      </c>
      <c r="H40" s="42" t="s">
        <v>134</v>
      </c>
    </row>
    <row r="41" spans="1:8" ht="25.5" x14ac:dyDescent="0.2">
      <c r="A41" s="48">
        <v>35</v>
      </c>
      <c r="B41" s="49" t="s">
        <v>785</v>
      </c>
      <c r="C41" s="49" t="s">
        <v>786</v>
      </c>
      <c r="D41" s="49" t="s">
        <v>26</v>
      </c>
      <c r="E41" s="50">
        <v>4844</v>
      </c>
      <c r="F41" s="51">
        <v>123.894988</v>
      </c>
      <c r="G41" s="52">
        <v>1.019658E-2</v>
      </c>
      <c r="H41" s="42" t="s">
        <v>134</v>
      </c>
    </row>
    <row r="42" spans="1:8" x14ac:dyDescent="0.2">
      <c r="A42" s="48">
        <v>36</v>
      </c>
      <c r="B42" s="49" t="s">
        <v>326</v>
      </c>
      <c r="C42" s="49" t="s">
        <v>327</v>
      </c>
      <c r="D42" s="49" t="s">
        <v>179</v>
      </c>
      <c r="E42" s="50">
        <v>14110</v>
      </c>
      <c r="F42" s="51">
        <v>123.05331</v>
      </c>
      <c r="G42" s="52">
        <v>1.012731E-2</v>
      </c>
      <c r="H42" s="42" t="s">
        <v>134</v>
      </c>
    </row>
    <row r="43" spans="1:8" x14ac:dyDescent="0.2">
      <c r="A43" s="48">
        <v>37</v>
      </c>
      <c r="B43" s="49" t="s">
        <v>257</v>
      </c>
      <c r="C43" s="49" t="s">
        <v>258</v>
      </c>
      <c r="D43" s="49" t="s">
        <v>100</v>
      </c>
      <c r="E43" s="50">
        <v>12766</v>
      </c>
      <c r="F43" s="51">
        <v>122.847218</v>
      </c>
      <c r="G43" s="52">
        <v>1.0110340000000001E-2</v>
      </c>
      <c r="H43" s="42" t="s">
        <v>134</v>
      </c>
    </row>
    <row r="44" spans="1:8" x14ac:dyDescent="0.2">
      <c r="A44" s="48">
        <v>38</v>
      </c>
      <c r="B44" s="49" t="s">
        <v>787</v>
      </c>
      <c r="C44" s="49" t="s">
        <v>788</v>
      </c>
      <c r="D44" s="49" t="s">
        <v>227</v>
      </c>
      <c r="E44" s="50">
        <v>1852</v>
      </c>
      <c r="F44" s="51">
        <v>121.97272</v>
      </c>
      <c r="G44" s="52">
        <v>1.003837E-2</v>
      </c>
      <c r="H44" s="42" t="s">
        <v>134</v>
      </c>
    </row>
    <row r="45" spans="1:8" x14ac:dyDescent="0.2">
      <c r="A45" s="48">
        <v>39</v>
      </c>
      <c r="B45" s="49" t="s">
        <v>656</v>
      </c>
      <c r="C45" s="49" t="s">
        <v>657</v>
      </c>
      <c r="D45" s="49" t="s">
        <v>418</v>
      </c>
      <c r="E45" s="50">
        <v>2249</v>
      </c>
      <c r="F45" s="51">
        <v>121.96326999999999</v>
      </c>
      <c r="G45" s="52">
        <v>1.0037590000000001E-2</v>
      </c>
      <c r="H45" s="42" t="s">
        <v>134</v>
      </c>
    </row>
    <row r="46" spans="1:8" x14ac:dyDescent="0.2">
      <c r="A46" s="48">
        <v>40</v>
      </c>
      <c r="B46" s="49" t="s">
        <v>38</v>
      </c>
      <c r="C46" s="49" t="s">
        <v>39</v>
      </c>
      <c r="D46" s="49" t="s">
        <v>34</v>
      </c>
      <c r="E46" s="50">
        <v>10092</v>
      </c>
      <c r="F46" s="51">
        <v>121.699428</v>
      </c>
      <c r="G46" s="52">
        <v>1.001588E-2</v>
      </c>
      <c r="H46" s="42" t="s">
        <v>134</v>
      </c>
    </row>
    <row r="47" spans="1:8" x14ac:dyDescent="0.2">
      <c r="A47" s="48">
        <v>41</v>
      </c>
      <c r="B47" s="49" t="s">
        <v>66</v>
      </c>
      <c r="C47" s="49" t="s">
        <v>67</v>
      </c>
      <c r="D47" s="49" t="s">
        <v>68</v>
      </c>
      <c r="E47" s="50">
        <v>9200</v>
      </c>
      <c r="F47" s="51">
        <v>120.75920000000001</v>
      </c>
      <c r="G47" s="52">
        <v>9.9384999999999994E-3</v>
      </c>
      <c r="H47" s="42" t="s">
        <v>134</v>
      </c>
    </row>
    <row r="48" spans="1:8" x14ac:dyDescent="0.2">
      <c r="A48" s="48">
        <v>42</v>
      </c>
      <c r="B48" s="49" t="s">
        <v>482</v>
      </c>
      <c r="C48" s="49" t="s">
        <v>483</v>
      </c>
      <c r="D48" s="49" t="s">
        <v>484</v>
      </c>
      <c r="E48" s="50">
        <v>5868</v>
      </c>
      <c r="F48" s="51">
        <v>120.599136</v>
      </c>
      <c r="G48" s="52">
        <v>9.9253299999999996E-3</v>
      </c>
      <c r="H48" s="42" t="s">
        <v>134</v>
      </c>
    </row>
    <row r="49" spans="1:8" x14ac:dyDescent="0.2">
      <c r="A49" s="48">
        <v>43</v>
      </c>
      <c r="B49" s="49" t="s">
        <v>789</v>
      </c>
      <c r="C49" s="49" t="s">
        <v>790</v>
      </c>
      <c r="D49" s="49" t="s">
        <v>239</v>
      </c>
      <c r="E49" s="50">
        <v>7045</v>
      </c>
      <c r="F49" s="51">
        <v>120.51177</v>
      </c>
      <c r="G49" s="52">
        <v>9.9181400000000006E-3</v>
      </c>
      <c r="H49" s="42" t="s">
        <v>134</v>
      </c>
    </row>
    <row r="50" spans="1:8" x14ac:dyDescent="0.2">
      <c r="A50" s="48">
        <v>44</v>
      </c>
      <c r="B50" s="49" t="s">
        <v>791</v>
      </c>
      <c r="C50" s="49" t="s">
        <v>792</v>
      </c>
      <c r="D50" s="49" t="s">
        <v>51</v>
      </c>
      <c r="E50" s="50">
        <v>114504</v>
      </c>
      <c r="F50" s="51">
        <v>120.3208032</v>
      </c>
      <c r="G50" s="52">
        <v>9.9024200000000003E-3</v>
      </c>
      <c r="H50" s="42" t="s">
        <v>134</v>
      </c>
    </row>
    <row r="51" spans="1:8" ht="25.5" x14ac:dyDescent="0.2">
      <c r="A51" s="48">
        <v>45</v>
      </c>
      <c r="B51" s="49" t="s">
        <v>793</v>
      </c>
      <c r="C51" s="49" t="s">
        <v>794</v>
      </c>
      <c r="D51" s="49" t="s">
        <v>280</v>
      </c>
      <c r="E51" s="50">
        <v>9342</v>
      </c>
      <c r="F51" s="51">
        <v>120.04470000000001</v>
      </c>
      <c r="G51" s="52">
        <v>9.8796999999999999E-3</v>
      </c>
      <c r="H51" s="42" t="s">
        <v>134</v>
      </c>
    </row>
    <row r="52" spans="1:8" x14ac:dyDescent="0.2">
      <c r="A52" s="48">
        <v>46</v>
      </c>
      <c r="B52" s="49" t="s">
        <v>732</v>
      </c>
      <c r="C52" s="49" t="s">
        <v>733</v>
      </c>
      <c r="D52" s="49" t="s">
        <v>239</v>
      </c>
      <c r="E52" s="50">
        <v>6744</v>
      </c>
      <c r="F52" s="51">
        <v>119.86111200000001</v>
      </c>
      <c r="G52" s="52">
        <v>9.8645899999999995E-3</v>
      </c>
      <c r="H52" s="42" t="s">
        <v>134</v>
      </c>
    </row>
    <row r="53" spans="1:8" ht="25.5" x14ac:dyDescent="0.2">
      <c r="A53" s="48">
        <v>47</v>
      </c>
      <c r="B53" s="49" t="s">
        <v>795</v>
      </c>
      <c r="C53" s="49" t="s">
        <v>796</v>
      </c>
      <c r="D53" s="49" t="s">
        <v>26</v>
      </c>
      <c r="E53" s="50">
        <v>515</v>
      </c>
      <c r="F53" s="51">
        <v>118.553</v>
      </c>
      <c r="G53" s="52">
        <v>9.7569300000000005E-3</v>
      </c>
      <c r="H53" s="42" t="s">
        <v>134</v>
      </c>
    </row>
    <row r="54" spans="1:8" x14ac:dyDescent="0.2">
      <c r="A54" s="48">
        <v>48</v>
      </c>
      <c r="B54" s="49" t="s">
        <v>15</v>
      </c>
      <c r="C54" s="49" t="s">
        <v>16</v>
      </c>
      <c r="D54" s="49" t="s">
        <v>17</v>
      </c>
      <c r="E54" s="50">
        <v>3368</v>
      </c>
      <c r="F54" s="51">
        <v>118.01808800000001</v>
      </c>
      <c r="G54" s="52">
        <v>9.7129099999999999E-3</v>
      </c>
      <c r="H54" s="42" t="s">
        <v>134</v>
      </c>
    </row>
    <row r="55" spans="1:8" x14ac:dyDescent="0.2">
      <c r="A55" s="48">
        <v>49</v>
      </c>
      <c r="B55" s="49" t="s">
        <v>503</v>
      </c>
      <c r="C55" s="49" t="s">
        <v>504</v>
      </c>
      <c r="D55" s="49" t="s">
        <v>211</v>
      </c>
      <c r="E55" s="50">
        <v>8502</v>
      </c>
      <c r="F55" s="51">
        <v>117.66768</v>
      </c>
      <c r="G55" s="52">
        <v>9.6840699999999995E-3</v>
      </c>
      <c r="H55" s="42" t="s">
        <v>134</v>
      </c>
    </row>
    <row r="56" spans="1:8" x14ac:dyDescent="0.2">
      <c r="A56" s="48">
        <v>50</v>
      </c>
      <c r="B56" s="49" t="s">
        <v>18</v>
      </c>
      <c r="C56" s="49" t="s">
        <v>19</v>
      </c>
      <c r="D56" s="49" t="s">
        <v>20</v>
      </c>
      <c r="E56" s="50">
        <v>8755</v>
      </c>
      <c r="F56" s="51">
        <v>117.658445</v>
      </c>
      <c r="G56" s="52">
        <v>9.6833100000000005E-3</v>
      </c>
      <c r="H56" s="42" t="s">
        <v>134</v>
      </c>
    </row>
    <row r="57" spans="1:8" ht="25.5" x14ac:dyDescent="0.2">
      <c r="A57" s="48">
        <v>51</v>
      </c>
      <c r="B57" s="49" t="s">
        <v>485</v>
      </c>
      <c r="C57" s="49" t="s">
        <v>486</v>
      </c>
      <c r="D57" s="49" t="s">
        <v>192</v>
      </c>
      <c r="E57" s="50">
        <v>11570</v>
      </c>
      <c r="F57" s="51">
        <v>117.41236000000001</v>
      </c>
      <c r="G57" s="52">
        <v>9.6630499999999994E-3</v>
      </c>
      <c r="H57" s="42" t="s">
        <v>134</v>
      </c>
    </row>
    <row r="58" spans="1:8" x14ac:dyDescent="0.2">
      <c r="A58" s="48">
        <v>52</v>
      </c>
      <c r="B58" s="49" t="s">
        <v>337</v>
      </c>
      <c r="C58" s="49" t="s">
        <v>338</v>
      </c>
      <c r="D58" s="49" t="s">
        <v>34</v>
      </c>
      <c r="E58" s="50">
        <v>47325</v>
      </c>
      <c r="F58" s="51">
        <v>117.1767</v>
      </c>
      <c r="G58" s="52">
        <v>9.6436600000000001E-3</v>
      </c>
      <c r="H58" s="42" t="s">
        <v>134</v>
      </c>
    </row>
    <row r="59" spans="1:8" x14ac:dyDescent="0.2">
      <c r="A59" s="48">
        <v>53</v>
      </c>
      <c r="B59" s="49" t="s">
        <v>507</v>
      </c>
      <c r="C59" s="49" t="s">
        <v>508</v>
      </c>
      <c r="D59" s="49" t="s">
        <v>234</v>
      </c>
      <c r="E59" s="50">
        <v>9600</v>
      </c>
      <c r="F59" s="51">
        <v>117.0048</v>
      </c>
      <c r="G59" s="52">
        <v>9.6295100000000008E-3</v>
      </c>
      <c r="H59" s="42" t="s">
        <v>134</v>
      </c>
    </row>
    <row r="60" spans="1:8" x14ac:dyDescent="0.2">
      <c r="A60" s="48">
        <v>54</v>
      </c>
      <c r="B60" s="49" t="s">
        <v>797</v>
      </c>
      <c r="C60" s="49" t="s">
        <v>798</v>
      </c>
      <c r="D60" s="49" t="s">
        <v>239</v>
      </c>
      <c r="E60" s="50">
        <v>16082</v>
      </c>
      <c r="F60" s="51">
        <v>116.699033</v>
      </c>
      <c r="G60" s="52">
        <v>9.6043499999999993E-3</v>
      </c>
      <c r="H60" s="42" t="s">
        <v>134</v>
      </c>
    </row>
    <row r="61" spans="1:8" x14ac:dyDescent="0.2">
      <c r="A61" s="48">
        <v>55</v>
      </c>
      <c r="B61" s="49" t="s">
        <v>642</v>
      </c>
      <c r="C61" s="49" t="s">
        <v>643</v>
      </c>
      <c r="D61" s="49" t="s">
        <v>179</v>
      </c>
      <c r="E61" s="50">
        <v>38126</v>
      </c>
      <c r="F61" s="51">
        <v>116.32242599999999</v>
      </c>
      <c r="G61" s="52">
        <v>9.5733499999999996E-3</v>
      </c>
      <c r="H61" s="42" t="s">
        <v>134</v>
      </c>
    </row>
    <row r="62" spans="1:8" x14ac:dyDescent="0.2">
      <c r="A62" s="48">
        <v>56</v>
      </c>
      <c r="B62" s="49" t="s">
        <v>12</v>
      </c>
      <c r="C62" s="49" t="s">
        <v>13</v>
      </c>
      <c r="D62" s="49" t="s">
        <v>14</v>
      </c>
      <c r="E62" s="50">
        <v>6483</v>
      </c>
      <c r="F62" s="51">
        <v>115.552992</v>
      </c>
      <c r="G62" s="52">
        <v>9.5100299999999992E-3</v>
      </c>
      <c r="H62" s="42" t="s">
        <v>134</v>
      </c>
    </row>
    <row r="63" spans="1:8" x14ac:dyDescent="0.2">
      <c r="A63" s="48">
        <v>57</v>
      </c>
      <c r="B63" s="49" t="s">
        <v>654</v>
      </c>
      <c r="C63" s="49" t="s">
        <v>655</v>
      </c>
      <c r="D63" s="49" t="s">
        <v>61</v>
      </c>
      <c r="E63" s="50">
        <v>9650</v>
      </c>
      <c r="F63" s="51">
        <v>114.8929</v>
      </c>
      <c r="G63" s="52">
        <v>9.4556999999999992E-3</v>
      </c>
      <c r="H63" s="42" t="s">
        <v>134</v>
      </c>
    </row>
    <row r="64" spans="1:8" x14ac:dyDescent="0.2">
      <c r="A64" s="48">
        <v>58</v>
      </c>
      <c r="B64" s="49" t="s">
        <v>692</v>
      </c>
      <c r="C64" s="49" t="s">
        <v>693</v>
      </c>
      <c r="D64" s="49" t="s">
        <v>20</v>
      </c>
      <c r="E64" s="50">
        <v>84801</v>
      </c>
      <c r="F64" s="51">
        <v>114.820554</v>
      </c>
      <c r="G64" s="52">
        <v>9.4497499999999998E-3</v>
      </c>
      <c r="H64" s="42" t="s">
        <v>134</v>
      </c>
    </row>
    <row r="65" spans="1:8" x14ac:dyDescent="0.2">
      <c r="A65" s="48">
        <v>59</v>
      </c>
      <c r="B65" s="49" t="s">
        <v>799</v>
      </c>
      <c r="C65" s="49" t="s">
        <v>800</v>
      </c>
      <c r="D65" s="49" t="s">
        <v>34</v>
      </c>
      <c r="E65" s="50">
        <v>112996</v>
      </c>
      <c r="F65" s="51">
        <v>113.62877760000001</v>
      </c>
      <c r="G65" s="52">
        <v>9.3516599999999995E-3</v>
      </c>
      <c r="H65" s="42" t="s">
        <v>134</v>
      </c>
    </row>
    <row r="66" spans="1:8" x14ac:dyDescent="0.2">
      <c r="A66" s="48">
        <v>60</v>
      </c>
      <c r="B66" s="49" t="s">
        <v>801</v>
      </c>
      <c r="C66" s="49" t="s">
        <v>802</v>
      </c>
      <c r="D66" s="49" t="s">
        <v>227</v>
      </c>
      <c r="E66" s="50">
        <v>38005</v>
      </c>
      <c r="F66" s="51">
        <v>112.57080999999999</v>
      </c>
      <c r="G66" s="52">
        <v>9.2645899999999996E-3</v>
      </c>
      <c r="H66" s="42" t="s">
        <v>134</v>
      </c>
    </row>
    <row r="67" spans="1:8" x14ac:dyDescent="0.2">
      <c r="A67" s="48">
        <v>61</v>
      </c>
      <c r="B67" s="49" t="s">
        <v>335</v>
      </c>
      <c r="C67" s="49" t="s">
        <v>336</v>
      </c>
      <c r="D67" s="49" t="s">
        <v>34</v>
      </c>
      <c r="E67" s="50">
        <v>31547</v>
      </c>
      <c r="F67" s="51">
        <v>111.487098</v>
      </c>
      <c r="G67" s="52">
        <v>9.1754000000000002E-3</v>
      </c>
      <c r="H67" s="42" t="s">
        <v>134</v>
      </c>
    </row>
    <row r="68" spans="1:8" x14ac:dyDescent="0.2">
      <c r="A68" s="48">
        <v>62</v>
      </c>
      <c r="B68" s="49" t="s">
        <v>696</v>
      </c>
      <c r="C68" s="49" t="s">
        <v>697</v>
      </c>
      <c r="D68" s="49" t="s">
        <v>254</v>
      </c>
      <c r="E68" s="50">
        <v>11317</v>
      </c>
      <c r="F68" s="51">
        <v>111.449816</v>
      </c>
      <c r="G68" s="52">
        <v>9.1723399999999993E-3</v>
      </c>
      <c r="H68" s="42" t="s">
        <v>134</v>
      </c>
    </row>
    <row r="69" spans="1:8" ht="25.5" x14ac:dyDescent="0.2">
      <c r="A69" s="48">
        <v>63</v>
      </c>
      <c r="B69" s="49" t="s">
        <v>803</v>
      </c>
      <c r="C69" s="49" t="s">
        <v>804</v>
      </c>
      <c r="D69" s="49" t="s">
        <v>443</v>
      </c>
      <c r="E69" s="50">
        <v>5390</v>
      </c>
      <c r="F69" s="51">
        <v>111.31428</v>
      </c>
      <c r="G69" s="52">
        <v>9.1611799999999997E-3</v>
      </c>
      <c r="H69" s="42" t="s">
        <v>134</v>
      </c>
    </row>
    <row r="70" spans="1:8" x14ac:dyDescent="0.2">
      <c r="A70" s="48">
        <v>64</v>
      </c>
      <c r="B70" s="49" t="s">
        <v>805</v>
      </c>
      <c r="C70" s="49" t="s">
        <v>806</v>
      </c>
      <c r="D70" s="49" t="s">
        <v>34</v>
      </c>
      <c r="E70" s="50">
        <v>90126</v>
      </c>
      <c r="F70" s="51">
        <v>111.260547</v>
      </c>
      <c r="G70" s="52">
        <v>9.1567599999999999E-3</v>
      </c>
      <c r="H70" s="42" t="s">
        <v>134</v>
      </c>
    </row>
    <row r="71" spans="1:8" x14ac:dyDescent="0.2">
      <c r="A71" s="48">
        <v>65</v>
      </c>
      <c r="B71" s="49" t="s">
        <v>339</v>
      </c>
      <c r="C71" s="49" t="s">
        <v>340</v>
      </c>
      <c r="D71" s="49" t="s">
        <v>227</v>
      </c>
      <c r="E71" s="50">
        <v>3763</v>
      </c>
      <c r="F71" s="51">
        <v>111.185361</v>
      </c>
      <c r="G71" s="52">
        <v>9.1505700000000002E-3</v>
      </c>
      <c r="H71" s="42" t="s">
        <v>134</v>
      </c>
    </row>
    <row r="72" spans="1:8" x14ac:dyDescent="0.2">
      <c r="A72" s="48">
        <v>66</v>
      </c>
      <c r="B72" s="49" t="s">
        <v>670</v>
      </c>
      <c r="C72" s="49" t="s">
        <v>671</v>
      </c>
      <c r="D72" s="49" t="s">
        <v>179</v>
      </c>
      <c r="E72" s="50">
        <v>6806</v>
      </c>
      <c r="F72" s="51">
        <v>111.06030800000001</v>
      </c>
      <c r="G72" s="52">
        <v>9.1402800000000006E-3</v>
      </c>
      <c r="H72" s="42" t="s">
        <v>134</v>
      </c>
    </row>
    <row r="73" spans="1:8" ht="25.5" x14ac:dyDescent="0.2">
      <c r="A73" s="48">
        <v>67</v>
      </c>
      <c r="B73" s="49" t="s">
        <v>652</v>
      </c>
      <c r="C73" s="49" t="s">
        <v>653</v>
      </c>
      <c r="D73" s="49" t="s">
        <v>195</v>
      </c>
      <c r="E73" s="50">
        <v>9065</v>
      </c>
      <c r="F73" s="51">
        <v>110.97373</v>
      </c>
      <c r="G73" s="52">
        <v>9.1331499999999996E-3</v>
      </c>
      <c r="H73" s="42" t="s">
        <v>134</v>
      </c>
    </row>
    <row r="74" spans="1:8" x14ac:dyDescent="0.2">
      <c r="A74" s="48">
        <v>68</v>
      </c>
      <c r="B74" s="49" t="s">
        <v>322</v>
      </c>
      <c r="C74" s="49" t="s">
        <v>323</v>
      </c>
      <c r="D74" s="49" t="s">
        <v>285</v>
      </c>
      <c r="E74" s="50">
        <v>48460</v>
      </c>
      <c r="F74" s="51">
        <v>110.963708</v>
      </c>
      <c r="G74" s="52">
        <v>9.1323299999999993E-3</v>
      </c>
      <c r="H74" s="42" t="s">
        <v>134</v>
      </c>
    </row>
    <row r="75" spans="1:8" x14ac:dyDescent="0.2">
      <c r="A75" s="48">
        <v>69</v>
      </c>
      <c r="B75" s="49" t="s">
        <v>478</v>
      </c>
      <c r="C75" s="49" t="s">
        <v>479</v>
      </c>
      <c r="D75" s="49" t="s">
        <v>211</v>
      </c>
      <c r="E75" s="50">
        <v>8219</v>
      </c>
      <c r="F75" s="51">
        <v>110.266104</v>
      </c>
      <c r="G75" s="52">
        <v>9.0749200000000002E-3</v>
      </c>
      <c r="H75" s="42" t="s">
        <v>134</v>
      </c>
    </row>
    <row r="76" spans="1:8" x14ac:dyDescent="0.2">
      <c r="A76" s="48">
        <v>70</v>
      </c>
      <c r="B76" s="49" t="s">
        <v>101</v>
      </c>
      <c r="C76" s="49" t="s">
        <v>102</v>
      </c>
      <c r="D76" s="49" t="s">
        <v>103</v>
      </c>
      <c r="E76" s="50">
        <v>79842</v>
      </c>
      <c r="F76" s="51">
        <v>109.9504182</v>
      </c>
      <c r="G76" s="52">
        <v>9.0489400000000001E-3</v>
      </c>
      <c r="H76" s="42" t="s">
        <v>134</v>
      </c>
    </row>
    <row r="77" spans="1:8" x14ac:dyDescent="0.2">
      <c r="A77" s="48">
        <v>71</v>
      </c>
      <c r="B77" s="49" t="s">
        <v>476</v>
      </c>
      <c r="C77" s="49" t="s">
        <v>477</v>
      </c>
      <c r="D77" s="49" t="s">
        <v>179</v>
      </c>
      <c r="E77" s="50">
        <v>13704</v>
      </c>
      <c r="F77" s="51">
        <v>109.84441200000001</v>
      </c>
      <c r="G77" s="52">
        <v>9.0402099999999999E-3</v>
      </c>
      <c r="H77" s="42" t="s">
        <v>134</v>
      </c>
    </row>
    <row r="78" spans="1:8" x14ac:dyDescent="0.2">
      <c r="A78" s="48">
        <v>72</v>
      </c>
      <c r="B78" s="49" t="s">
        <v>480</v>
      </c>
      <c r="C78" s="49" t="s">
        <v>481</v>
      </c>
      <c r="D78" s="49" t="s">
        <v>179</v>
      </c>
      <c r="E78" s="50">
        <v>8080</v>
      </c>
      <c r="F78" s="51">
        <v>109.45976</v>
      </c>
      <c r="G78" s="52">
        <v>9.0085500000000006E-3</v>
      </c>
      <c r="H78" s="42" t="s">
        <v>134</v>
      </c>
    </row>
    <row r="79" spans="1:8" x14ac:dyDescent="0.2">
      <c r="A79" s="48">
        <v>73</v>
      </c>
      <c r="B79" s="49" t="s">
        <v>807</v>
      </c>
      <c r="C79" s="49" t="s">
        <v>808</v>
      </c>
      <c r="D79" s="49" t="s">
        <v>51</v>
      </c>
      <c r="E79" s="50">
        <v>379</v>
      </c>
      <c r="F79" s="51">
        <v>108.94355</v>
      </c>
      <c r="G79" s="52">
        <v>8.9660699999999996E-3</v>
      </c>
      <c r="H79" s="42" t="s">
        <v>134</v>
      </c>
    </row>
    <row r="80" spans="1:8" x14ac:dyDescent="0.2">
      <c r="A80" s="48">
        <v>74</v>
      </c>
      <c r="B80" s="49" t="s">
        <v>348</v>
      </c>
      <c r="C80" s="49" t="s">
        <v>349</v>
      </c>
      <c r="D80" s="49" t="s">
        <v>234</v>
      </c>
      <c r="E80" s="50">
        <v>28277</v>
      </c>
      <c r="F80" s="51">
        <v>108.611957</v>
      </c>
      <c r="G80" s="52">
        <v>8.9387800000000003E-3</v>
      </c>
      <c r="H80" s="42" t="s">
        <v>134</v>
      </c>
    </row>
    <row r="81" spans="1:8" x14ac:dyDescent="0.2">
      <c r="A81" s="48">
        <v>75</v>
      </c>
      <c r="B81" s="49" t="s">
        <v>809</v>
      </c>
      <c r="C81" s="49" t="s">
        <v>810</v>
      </c>
      <c r="D81" s="49" t="s">
        <v>23</v>
      </c>
      <c r="E81" s="50">
        <v>13457</v>
      </c>
      <c r="F81" s="51">
        <v>108.58453299999999</v>
      </c>
      <c r="G81" s="52">
        <v>8.9365199999999999E-3</v>
      </c>
      <c r="H81" s="42" t="s">
        <v>134</v>
      </c>
    </row>
    <row r="82" spans="1:8" x14ac:dyDescent="0.2">
      <c r="A82" s="48">
        <v>76</v>
      </c>
      <c r="B82" s="49" t="s">
        <v>505</v>
      </c>
      <c r="C82" s="49" t="s">
        <v>506</v>
      </c>
      <c r="D82" s="49" t="s">
        <v>29</v>
      </c>
      <c r="E82" s="50">
        <v>3094</v>
      </c>
      <c r="F82" s="51">
        <v>107.893968</v>
      </c>
      <c r="G82" s="52">
        <v>8.8796900000000008E-3</v>
      </c>
      <c r="H82" s="42" t="s">
        <v>134</v>
      </c>
    </row>
    <row r="83" spans="1:8" ht="25.5" x14ac:dyDescent="0.2">
      <c r="A83" s="48">
        <v>77</v>
      </c>
      <c r="B83" s="49" t="s">
        <v>811</v>
      </c>
      <c r="C83" s="49" t="s">
        <v>812</v>
      </c>
      <c r="D83" s="49" t="s">
        <v>813</v>
      </c>
      <c r="E83" s="50">
        <v>6133</v>
      </c>
      <c r="F83" s="51">
        <v>107.867204</v>
      </c>
      <c r="G83" s="52">
        <v>8.87749E-3</v>
      </c>
      <c r="H83" s="42" t="s">
        <v>134</v>
      </c>
    </row>
    <row r="84" spans="1:8" x14ac:dyDescent="0.2">
      <c r="A84" s="48">
        <v>78</v>
      </c>
      <c r="B84" s="49" t="s">
        <v>814</v>
      </c>
      <c r="C84" s="49" t="s">
        <v>815</v>
      </c>
      <c r="D84" s="49" t="s">
        <v>239</v>
      </c>
      <c r="E84" s="50">
        <v>18237</v>
      </c>
      <c r="F84" s="51">
        <v>107.707722</v>
      </c>
      <c r="G84" s="52">
        <v>8.8643599999999999E-3</v>
      </c>
      <c r="H84" s="42" t="s">
        <v>134</v>
      </c>
    </row>
    <row r="85" spans="1:8" x14ac:dyDescent="0.2">
      <c r="A85" s="48">
        <v>79</v>
      </c>
      <c r="B85" s="49" t="s">
        <v>700</v>
      </c>
      <c r="C85" s="49" t="s">
        <v>701</v>
      </c>
      <c r="D85" s="49" t="s">
        <v>61</v>
      </c>
      <c r="E85" s="50">
        <v>4955</v>
      </c>
      <c r="F85" s="51">
        <v>107.28565999999999</v>
      </c>
      <c r="G85" s="52">
        <v>8.8296299999999998E-3</v>
      </c>
      <c r="H85" s="42" t="s">
        <v>134</v>
      </c>
    </row>
    <row r="86" spans="1:8" x14ac:dyDescent="0.2">
      <c r="A86" s="48">
        <v>80</v>
      </c>
      <c r="B86" s="49" t="s">
        <v>816</v>
      </c>
      <c r="C86" s="49" t="s">
        <v>817</v>
      </c>
      <c r="D86" s="49" t="s">
        <v>179</v>
      </c>
      <c r="E86" s="50">
        <v>1222</v>
      </c>
      <c r="F86" s="51">
        <v>106.87612</v>
      </c>
      <c r="G86" s="52">
        <v>8.7959200000000005E-3</v>
      </c>
      <c r="H86" s="42" t="s">
        <v>134</v>
      </c>
    </row>
    <row r="87" spans="1:8" x14ac:dyDescent="0.2">
      <c r="A87" s="48">
        <v>81</v>
      </c>
      <c r="B87" s="49" t="s">
        <v>88</v>
      </c>
      <c r="C87" s="49" t="s">
        <v>89</v>
      </c>
      <c r="D87" s="49" t="s">
        <v>85</v>
      </c>
      <c r="E87" s="50">
        <v>2705</v>
      </c>
      <c r="F87" s="51">
        <v>106.67167499999999</v>
      </c>
      <c r="G87" s="52">
        <v>8.7790899999999998E-3</v>
      </c>
      <c r="H87" s="42" t="s">
        <v>134</v>
      </c>
    </row>
    <row r="88" spans="1:8" x14ac:dyDescent="0.2">
      <c r="A88" s="48">
        <v>82</v>
      </c>
      <c r="B88" s="49" t="s">
        <v>818</v>
      </c>
      <c r="C88" s="49" t="s">
        <v>819</v>
      </c>
      <c r="D88" s="49" t="s">
        <v>330</v>
      </c>
      <c r="E88" s="50">
        <v>21223</v>
      </c>
      <c r="F88" s="51">
        <v>106.57129449999999</v>
      </c>
      <c r="G88" s="52">
        <v>8.7708300000000003E-3</v>
      </c>
      <c r="H88" s="42" t="s">
        <v>134</v>
      </c>
    </row>
    <row r="89" spans="1:8" x14ac:dyDescent="0.2">
      <c r="A89" s="48">
        <v>83</v>
      </c>
      <c r="B89" s="49" t="s">
        <v>509</v>
      </c>
      <c r="C89" s="49" t="s">
        <v>510</v>
      </c>
      <c r="D89" s="49" t="s">
        <v>220</v>
      </c>
      <c r="E89" s="50">
        <v>18516</v>
      </c>
      <c r="F89" s="51">
        <v>105.717102</v>
      </c>
      <c r="G89" s="52">
        <v>8.7005299999999997E-3</v>
      </c>
      <c r="H89" s="42" t="s">
        <v>134</v>
      </c>
    </row>
    <row r="90" spans="1:8" x14ac:dyDescent="0.2">
      <c r="A90" s="48">
        <v>84</v>
      </c>
      <c r="B90" s="49" t="s">
        <v>820</v>
      </c>
      <c r="C90" s="49" t="s">
        <v>821</v>
      </c>
      <c r="D90" s="49" t="s">
        <v>179</v>
      </c>
      <c r="E90" s="50">
        <v>143674</v>
      </c>
      <c r="F90" s="51">
        <v>105.0113266</v>
      </c>
      <c r="G90" s="52">
        <v>8.6424499999999994E-3</v>
      </c>
      <c r="H90" s="42" t="s">
        <v>134</v>
      </c>
    </row>
    <row r="91" spans="1:8" x14ac:dyDescent="0.2">
      <c r="A91" s="48">
        <v>85</v>
      </c>
      <c r="B91" s="49" t="s">
        <v>501</v>
      </c>
      <c r="C91" s="49" t="s">
        <v>502</v>
      </c>
      <c r="D91" s="49" t="s">
        <v>285</v>
      </c>
      <c r="E91" s="50">
        <v>3183</v>
      </c>
      <c r="F91" s="51">
        <v>104.905314</v>
      </c>
      <c r="G91" s="52">
        <v>8.6337199999999992E-3</v>
      </c>
      <c r="H91" s="42" t="s">
        <v>134</v>
      </c>
    </row>
    <row r="92" spans="1:8" x14ac:dyDescent="0.2">
      <c r="A92" s="48">
        <v>86</v>
      </c>
      <c r="B92" s="49" t="s">
        <v>822</v>
      </c>
      <c r="C92" s="49" t="s">
        <v>823</v>
      </c>
      <c r="D92" s="49" t="s">
        <v>227</v>
      </c>
      <c r="E92" s="50">
        <v>5882</v>
      </c>
      <c r="F92" s="51">
        <v>104.58196</v>
      </c>
      <c r="G92" s="52">
        <v>8.6071099999999994E-3</v>
      </c>
      <c r="H92" s="42" t="s">
        <v>134</v>
      </c>
    </row>
    <row r="93" spans="1:8" x14ac:dyDescent="0.2">
      <c r="A93" s="48">
        <v>87</v>
      </c>
      <c r="B93" s="49" t="s">
        <v>42</v>
      </c>
      <c r="C93" s="49" t="s">
        <v>43</v>
      </c>
      <c r="D93" s="49" t="s">
        <v>20</v>
      </c>
      <c r="E93" s="50">
        <v>37169</v>
      </c>
      <c r="F93" s="51">
        <v>104.44489</v>
      </c>
      <c r="G93" s="52">
        <v>8.5958300000000005E-3</v>
      </c>
      <c r="H93" s="42" t="s">
        <v>134</v>
      </c>
    </row>
    <row r="94" spans="1:8" x14ac:dyDescent="0.2">
      <c r="A94" s="48">
        <v>88</v>
      </c>
      <c r="B94" s="49" t="s">
        <v>324</v>
      </c>
      <c r="C94" s="49" t="s">
        <v>325</v>
      </c>
      <c r="D94" s="49" t="s">
        <v>211</v>
      </c>
      <c r="E94" s="50">
        <v>8271</v>
      </c>
      <c r="F94" s="51">
        <v>103.43712600000001</v>
      </c>
      <c r="G94" s="52">
        <v>8.5128900000000004E-3</v>
      </c>
      <c r="H94" s="42" t="s">
        <v>134</v>
      </c>
    </row>
    <row r="95" spans="1:8" x14ac:dyDescent="0.2">
      <c r="A95" s="48">
        <v>89</v>
      </c>
      <c r="B95" s="49" t="s">
        <v>824</v>
      </c>
      <c r="C95" s="49" t="s">
        <v>825</v>
      </c>
      <c r="D95" s="49" t="s">
        <v>179</v>
      </c>
      <c r="E95" s="50">
        <v>45924</v>
      </c>
      <c r="F95" s="51">
        <v>102.915684</v>
      </c>
      <c r="G95" s="52">
        <v>8.4699800000000002E-3</v>
      </c>
      <c r="H95" s="42" t="s">
        <v>134</v>
      </c>
    </row>
    <row r="96" spans="1:8" x14ac:dyDescent="0.2">
      <c r="A96" s="48">
        <v>90</v>
      </c>
      <c r="B96" s="49" t="s">
        <v>320</v>
      </c>
      <c r="C96" s="49" t="s">
        <v>321</v>
      </c>
      <c r="D96" s="49" t="s">
        <v>34</v>
      </c>
      <c r="E96" s="50">
        <v>13777</v>
      </c>
      <c r="F96" s="51">
        <v>100.78564350000001</v>
      </c>
      <c r="G96" s="52">
        <v>8.2946700000000005E-3</v>
      </c>
      <c r="H96" s="42" t="s">
        <v>134</v>
      </c>
    </row>
    <row r="97" spans="1:8" x14ac:dyDescent="0.2">
      <c r="A97" s="48">
        <v>91</v>
      </c>
      <c r="B97" s="49" t="s">
        <v>495</v>
      </c>
      <c r="C97" s="49" t="s">
        <v>496</v>
      </c>
      <c r="D97" s="49" t="s">
        <v>227</v>
      </c>
      <c r="E97" s="50">
        <v>818</v>
      </c>
      <c r="F97" s="51">
        <v>100.66307999999999</v>
      </c>
      <c r="G97" s="52">
        <v>8.2845899999999997E-3</v>
      </c>
      <c r="H97" s="42" t="s">
        <v>134</v>
      </c>
    </row>
    <row r="98" spans="1:8" x14ac:dyDescent="0.2">
      <c r="A98" s="48">
        <v>92</v>
      </c>
      <c r="B98" s="49" t="s">
        <v>826</v>
      </c>
      <c r="C98" s="49" t="s">
        <v>827</v>
      </c>
      <c r="D98" s="49" t="s">
        <v>110</v>
      </c>
      <c r="E98" s="50">
        <v>19698</v>
      </c>
      <c r="F98" s="51">
        <v>99.297618</v>
      </c>
      <c r="G98" s="52">
        <v>8.1722099999999992E-3</v>
      </c>
      <c r="H98" s="42" t="s">
        <v>134</v>
      </c>
    </row>
    <row r="99" spans="1:8" ht="25.5" x14ac:dyDescent="0.2">
      <c r="A99" s="48">
        <v>93</v>
      </c>
      <c r="B99" s="49" t="s">
        <v>113</v>
      </c>
      <c r="C99" s="49" t="s">
        <v>114</v>
      </c>
      <c r="D99" s="49" t="s">
        <v>26</v>
      </c>
      <c r="E99" s="50">
        <v>24687</v>
      </c>
      <c r="F99" s="51">
        <v>99.056587500000006</v>
      </c>
      <c r="G99" s="52">
        <v>8.1523700000000008E-3</v>
      </c>
      <c r="H99" s="42" t="s">
        <v>134</v>
      </c>
    </row>
    <row r="100" spans="1:8" x14ac:dyDescent="0.2">
      <c r="A100" s="48">
        <v>94</v>
      </c>
      <c r="B100" s="49" t="s">
        <v>694</v>
      </c>
      <c r="C100" s="49" t="s">
        <v>695</v>
      </c>
      <c r="D100" s="49" t="s">
        <v>211</v>
      </c>
      <c r="E100" s="50">
        <v>4162</v>
      </c>
      <c r="F100" s="51">
        <v>98.177418000000003</v>
      </c>
      <c r="G100" s="52">
        <v>8.0800200000000003E-3</v>
      </c>
      <c r="H100" s="42" t="s">
        <v>134</v>
      </c>
    </row>
    <row r="101" spans="1:8" x14ac:dyDescent="0.2">
      <c r="A101" s="48">
        <v>95</v>
      </c>
      <c r="B101" s="49" t="s">
        <v>646</v>
      </c>
      <c r="C101" s="49" t="s">
        <v>647</v>
      </c>
      <c r="D101" s="49" t="s">
        <v>484</v>
      </c>
      <c r="E101" s="50">
        <v>33755</v>
      </c>
      <c r="F101" s="51">
        <v>97.113135</v>
      </c>
      <c r="G101" s="52">
        <v>7.99243E-3</v>
      </c>
      <c r="H101" s="42" t="s">
        <v>134</v>
      </c>
    </row>
    <row r="102" spans="1:8" x14ac:dyDescent="0.2">
      <c r="A102" s="48">
        <v>96</v>
      </c>
      <c r="B102" s="49" t="s">
        <v>828</v>
      </c>
      <c r="C102" s="49" t="s">
        <v>829</v>
      </c>
      <c r="D102" s="49" t="s">
        <v>211</v>
      </c>
      <c r="E102" s="50">
        <v>51499</v>
      </c>
      <c r="F102" s="51">
        <v>96.632723600000006</v>
      </c>
      <c r="G102" s="52">
        <v>7.9528900000000007E-3</v>
      </c>
      <c r="H102" s="42" t="s">
        <v>134</v>
      </c>
    </row>
    <row r="103" spans="1:8" x14ac:dyDescent="0.2">
      <c r="A103" s="48">
        <v>97</v>
      </c>
      <c r="B103" s="49" t="s">
        <v>283</v>
      </c>
      <c r="C103" s="49" t="s">
        <v>284</v>
      </c>
      <c r="D103" s="49" t="s">
        <v>285</v>
      </c>
      <c r="E103" s="50">
        <v>9972</v>
      </c>
      <c r="F103" s="51">
        <v>96.499043999999998</v>
      </c>
      <c r="G103" s="52">
        <v>7.9418900000000001E-3</v>
      </c>
      <c r="H103" s="42" t="s">
        <v>134</v>
      </c>
    </row>
    <row r="104" spans="1:8" x14ac:dyDescent="0.2">
      <c r="A104" s="48">
        <v>98</v>
      </c>
      <c r="B104" s="49" t="s">
        <v>698</v>
      </c>
      <c r="C104" s="49" t="s">
        <v>699</v>
      </c>
      <c r="D104" s="49" t="s">
        <v>211</v>
      </c>
      <c r="E104" s="50">
        <v>2250</v>
      </c>
      <c r="F104" s="51">
        <v>90.310500000000005</v>
      </c>
      <c r="G104" s="52">
        <v>7.4325700000000003E-3</v>
      </c>
      <c r="H104" s="42" t="s">
        <v>134</v>
      </c>
    </row>
    <row r="105" spans="1:8" x14ac:dyDescent="0.2">
      <c r="A105" s="48">
        <v>99</v>
      </c>
      <c r="B105" s="49" t="s">
        <v>830</v>
      </c>
      <c r="C105" s="49" t="s">
        <v>831</v>
      </c>
      <c r="D105" s="49" t="s">
        <v>179</v>
      </c>
      <c r="E105" s="50">
        <v>102320</v>
      </c>
      <c r="F105" s="51">
        <v>89.253736000000004</v>
      </c>
      <c r="G105" s="52">
        <v>7.3455999999999999E-3</v>
      </c>
      <c r="H105" s="42" t="s">
        <v>134</v>
      </c>
    </row>
    <row r="106" spans="1:8" x14ac:dyDescent="0.2">
      <c r="A106" s="48">
        <v>100</v>
      </c>
      <c r="B106" s="49" t="s">
        <v>832</v>
      </c>
      <c r="C106" s="49" t="s">
        <v>833</v>
      </c>
      <c r="D106" s="49" t="s">
        <v>110</v>
      </c>
      <c r="E106" s="50">
        <v>12774</v>
      </c>
      <c r="F106" s="51">
        <v>86.479979999999998</v>
      </c>
      <c r="G106" s="52">
        <v>7.11731E-3</v>
      </c>
      <c r="H106" s="42" t="s">
        <v>134</v>
      </c>
    </row>
    <row r="107" spans="1:8" x14ac:dyDescent="0.2">
      <c r="A107" s="53"/>
      <c r="B107" s="53"/>
      <c r="C107" s="54" t="s">
        <v>133</v>
      </c>
      <c r="D107" s="53"/>
      <c r="E107" s="53" t="s">
        <v>134</v>
      </c>
      <c r="F107" s="55">
        <v>12025.9361928</v>
      </c>
      <c r="G107" s="56">
        <v>0.98973630999999995</v>
      </c>
      <c r="H107" s="42" t="s">
        <v>134</v>
      </c>
    </row>
    <row r="108" spans="1:8" x14ac:dyDescent="0.2">
      <c r="A108" s="53"/>
      <c r="B108" s="53"/>
      <c r="C108" s="57"/>
      <c r="D108" s="53"/>
      <c r="E108" s="53"/>
      <c r="F108" s="58"/>
      <c r="G108" s="58"/>
      <c r="H108" s="42" t="s">
        <v>134</v>
      </c>
    </row>
    <row r="109" spans="1:8" x14ac:dyDescent="0.2">
      <c r="A109" s="53"/>
      <c r="B109" s="53"/>
      <c r="C109" s="54" t="s">
        <v>135</v>
      </c>
      <c r="D109" s="53"/>
      <c r="E109" s="53"/>
      <c r="F109" s="53"/>
      <c r="G109" s="53"/>
      <c r="H109" s="42" t="s">
        <v>134</v>
      </c>
    </row>
    <row r="110" spans="1:8" x14ac:dyDescent="0.2">
      <c r="A110" s="53"/>
      <c r="B110" s="53"/>
      <c r="C110" s="54" t="s">
        <v>133</v>
      </c>
      <c r="D110" s="53"/>
      <c r="E110" s="53" t="s">
        <v>134</v>
      </c>
      <c r="F110" s="59" t="s">
        <v>136</v>
      </c>
      <c r="G110" s="56">
        <v>0</v>
      </c>
      <c r="H110" s="42" t="s">
        <v>134</v>
      </c>
    </row>
    <row r="111" spans="1:8" x14ac:dyDescent="0.2">
      <c r="A111" s="53"/>
      <c r="B111" s="53"/>
      <c r="C111" s="57"/>
      <c r="D111" s="53"/>
      <c r="E111" s="53"/>
      <c r="F111" s="58"/>
      <c r="G111" s="58"/>
      <c r="H111" s="42" t="s">
        <v>134</v>
      </c>
    </row>
    <row r="112" spans="1:8" x14ac:dyDescent="0.2">
      <c r="A112" s="53"/>
      <c r="B112" s="53"/>
      <c r="C112" s="54" t="s">
        <v>137</v>
      </c>
      <c r="D112" s="53"/>
      <c r="E112" s="53"/>
      <c r="F112" s="53"/>
      <c r="G112" s="53"/>
      <c r="H112" s="42" t="s">
        <v>134</v>
      </c>
    </row>
    <row r="113" spans="1:8" x14ac:dyDescent="0.2">
      <c r="A113" s="53"/>
      <c r="B113" s="53"/>
      <c r="C113" s="54" t="s">
        <v>133</v>
      </c>
      <c r="D113" s="53"/>
      <c r="E113" s="53" t="s">
        <v>134</v>
      </c>
      <c r="F113" s="59" t="s">
        <v>136</v>
      </c>
      <c r="G113" s="56">
        <v>0</v>
      </c>
      <c r="H113" s="42" t="s">
        <v>134</v>
      </c>
    </row>
    <row r="114" spans="1:8" x14ac:dyDescent="0.2">
      <c r="A114" s="53"/>
      <c r="B114" s="53"/>
      <c r="C114" s="57"/>
      <c r="D114" s="53"/>
      <c r="E114" s="53"/>
      <c r="F114" s="58"/>
      <c r="G114" s="58"/>
      <c r="H114" s="42" t="s">
        <v>134</v>
      </c>
    </row>
    <row r="115" spans="1:8" x14ac:dyDescent="0.2">
      <c r="A115" s="53"/>
      <c r="B115" s="53"/>
      <c r="C115" s="54" t="s">
        <v>138</v>
      </c>
      <c r="D115" s="53"/>
      <c r="E115" s="53"/>
      <c r="F115" s="53"/>
      <c r="G115" s="53"/>
      <c r="H115" s="42" t="s">
        <v>134</v>
      </c>
    </row>
    <row r="116" spans="1:8" x14ac:dyDescent="0.2">
      <c r="A116" s="53"/>
      <c r="B116" s="53"/>
      <c r="C116" s="54" t="s">
        <v>133</v>
      </c>
      <c r="D116" s="53"/>
      <c r="E116" s="53" t="s">
        <v>134</v>
      </c>
      <c r="F116" s="59" t="s">
        <v>136</v>
      </c>
      <c r="G116" s="56">
        <v>0</v>
      </c>
      <c r="H116" s="42" t="s">
        <v>134</v>
      </c>
    </row>
    <row r="117" spans="1:8" x14ac:dyDescent="0.2">
      <c r="A117" s="53"/>
      <c r="B117" s="53"/>
      <c r="C117" s="57"/>
      <c r="D117" s="53"/>
      <c r="E117" s="53"/>
      <c r="F117" s="58"/>
      <c r="G117" s="58"/>
      <c r="H117" s="42" t="s">
        <v>134</v>
      </c>
    </row>
    <row r="118" spans="1:8" x14ac:dyDescent="0.2">
      <c r="A118" s="53"/>
      <c r="B118" s="53"/>
      <c r="C118" s="54" t="s">
        <v>139</v>
      </c>
      <c r="D118" s="53"/>
      <c r="E118" s="53"/>
      <c r="F118" s="58"/>
      <c r="G118" s="58"/>
      <c r="H118" s="42" t="s">
        <v>134</v>
      </c>
    </row>
    <row r="119" spans="1:8" x14ac:dyDescent="0.2">
      <c r="A119" s="53"/>
      <c r="B119" s="53"/>
      <c r="C119" s="54" t="s">
        <v>133</v>
      </c>
      <c r="D119" s="53"/>
      <c r="E119" s="53" t="s">
        <v>134</v>
      </c>
      <c r="F119" s="59" t="s">
        <v>136</v>
      </c>
      <c r="G119" s="56">
        <v>0</v>
      </c>
      <c r="H119" s="42" t="s">
        <v>134</v>
      </c>
    </row>
    <row r="120" spans="1:8" x14ac:dyDescent="0.2">
      <c r="A120" s="53"/>
      <c r="B120" s="53"/>
      <c r="C120" s="57"/>
      <c r="D120" s="53"/>
      <c r="E120" s="53"/>
      <c r="F120" s="58"/>
      <c r="G120" s="58"/>
      <c r="H120" s="42" t="s">
        <v>134</v>
      </c>
    </row>
    <row r="121" spans="1:8" x14ac:dyDescent="0.2">
      <c r="A121" s="53"/>
      <c r="B121" s="53"/>
      <c r="C121" s="54" t="s">
        <v>140</v>
      </c>
      <c r="D121" s="53"/>
      <c r="E121" s="53"/>
      <c r="F121" s="58"/>
      <c r="G121" s="58"/>
      <c r="H121" s="42" t="s">
        <v>134</v>
      </c>
    </row>
    <row r="122" spans="1:8" x14ac:dyDescent="0.2">
      <c r="A122" s="53"/>
      <c r="B122" s="53"/>
      <c r="C122" s="54" t="s">
        <v>133</v>
      </c>
      <c r="D122" s="53"/>
      <c r="E122" s="53" t="s">
        <v>134</v>
      </c>
      <c r="F122" s="59" t="s">
        <v>136</v>
      </c>
      <c r="G122" s="56">
        <v>0</v>
      </c>
      <c r="H122" s="42" t="s">
        <v>134</v>
      </c>
    </row>
    <row r="123" spans="1:8" x14ac:dyDescent="0.2">
      <c r="A123" s="53"/>
      <c r="B123" s="53"/>
      <c r="C123" s="57"/>
      <c r="D123" s="53"/>
      <c r="E123" s="53"/>
      <c r="F123" s="58"/>
      <c r="G123" s="58"/>
      <c r="H123" s="42" t="s">
        <v>134</v>
      </c>
    </row>
    <row r="124" spans="1:8" x14ac:dyDescent="0.2">
      <c r="A124" s="53"/>
      <c r="B124" s="53"/>
      <c r="C124" s="54" t="s">
        <v>141</v>
      </c>
      <c r="D124" s="53"/>
      <c r="E124" s="53"/>
      <c r="F124" s="55">
        <v>12025.9361928</v>
      </c>
      <c r="G124" s="56">
        <v>0.98973630999999995</v>
      </c>
      <c r="H124" s="42" t="s">
        <v>134</v>
      </c>
    </row>
    <row r="125" spans="1:8" x14ac:dyDescent="0.2">
      <c r="A125" s="53"/>
      <c r="B125" s="53"/>
      <c r="C125" s="57"/>
      <c r="D125" s="53"/>
      <c r="E125" s="53"/>
      <c r="F125" s="58"/>
      <c r="G125" s="58"/>
      <c r="H125" s="42" t="s">
        <v>134</v>
      </c>
    </row>
    <row r="126" spans="1:8" x14ac:dyDescent="0.2">
      <c r="A126" s="53"/>
      <c r="B126" s="53"/>
      <c r="C126" s="54" t="s">
        <v>142</v>
      </c>
      <c r="D126" s="53"/>
      <c r="E126" s="53"/>
      <c r="F126" s="58"/>
      <c r="G126" s="58"/>
      <c r="H126" s="42" t="s">
        <v>134</v>
      </c>
    </row>
    <row r="127" spans="1:8" x14ac:dyDescent="0.2">
      <c r="A127" s="53"/>
      <c r="B127" s="53"/>
      <c r="C127" s="54" t="s">
        <v>11</v>
      </c>
      <c r="D127" s="53"/>
      <c r="E127" s="53"/>
      <c r="F127" s="58"/>
      <c r="G127" s="58"/>
      <c r="H127" s="42" t="s">
        <v>134</v>
      </c>
    </row>
    <row r="128" spans="1:8" x14ac:dyDescent="0.2">
      <c r="A128" s="53"/>
      <c r="B128" s="53"/>
      <c r="C128" s="54" t="s">
        <v>133</v>
      </c>
      <c r="D128" s="53"/>
      <c r="E128" s="53" t="s">
        <v>134</v>
      </c>
      <c r="F128" s="59" t="s">
        <v>136</v>
      </c>
      <c r="G128" s="56">
        <v>0</v>
      </c>
      <c r="H128" s="42" t="s">
        <v>134</v>
      </c>
    </row>
    <row r="129" spans="1:8" x14ac:dyDescent="0.2">
      <c r="A129" s="53"/>
      <c r="B129" s="53"/>
      <c r="C129" s="57"/>
      <c r="D129" s="53"/>
      <c r="E129" s="53"/>
      <c r="F129" s="58"/>
      <c r="G129" s="58"/>
      <c r="H129" s="42" t="s">
        <v>134</v>
      </c>
    </row>
    <row r="130" spans="1:8" x14ac:dyDescent="0.2">
      <c r="A130" s="53"/>
      <c r="B130" s="53"/>
      <c r="C130" s="54" t="s">
        <v>143</v>
      </c>
      <c r="D130" s="53"/>
      <c r="E130" s="53"/>
      <c r="F130" s="53"/>
      <c r="G130" s="53"/>
      <c r="H130" s="42" t="s">
        <v>134</v>
      </c>
    </row>
    <row r="131" spans="1:8" x14ac:dyDescent="0.2">
      <c r="A131" s="53"/>
      <c r="B131" s="53"/>
      <c r="C131" s="54" t="s">
        <v>133</v>
      </c>
      <c r="D131" s="53"/>
      <c r="E131" s="53" t="s">
        <v>134</v>
      </c>
      <c r="F131" s="59" t="s">
        <v>136</v>
      </c>
      <c r="G131" s="56">
        <v>0</v>
      </c>
      <c r="H131" s="42" t="s">
        <v>134</v>
      </c>
    </row>
    <row r="132" spans="1:8" x14ac:dyDescent="0.2">
      <c r="A132" s="53"/>
      <c r="B132" s="53"/>
      <c r="C132" s="57"/>
      <c r="D132" s="53"/>
      <c r="E132" s="53"/>
      <c r="F132" s="58"/>
      <c r="G132" s="58"/>
      <c r="H132" s="42" t="s">
        <v>134</v>
      </c>
    </row>
    <row r="133" spans="1:8" x14ac:dyDescent="0.2">
      <c r="A133" s="53"/>
      <c r="B133" s="53"/>
      <c r="C133" s="54" t="s">
        <v>144</v>
      </c>
      <c r="D133" s="53"/>
      <c r="E133" s="53"/>
      <c r="F133" s="53"/>
      <c r="G133" s="53"/>
      <c r="H133" s="42" t="s">
        <v>134</v>
      </c>
    </row>
    <row r="134" spans="1:8" x14ac:dyDescent="0.2">
      <c r="A134" s="53"/>
      <c r="B134" s="53"/>
      <c r="C134" s="54" t="s">
        <v>133</v>
      </c>
      <c r="D134" s="53"/>
      <c r="E134" s="53" t="s">
        <v>134</v>
      </c>
      <c r="F134" s="59" t="s">
        <v>136</v>
      </c>
      <c r="G134" s="56">
        <v>0</v>
      </c>
      <c r="H134" s="42" t="s">
        <v>134</v>
      </c>
    </row>
    <row r="135" spans="1:8" x14ac:dyDescent="0.2">
      <c r="A135" s="53"/>
      <c r="B135" s="53"/>
      <c r="C135" s="57"/>
      <c r="D135" s="53"/>
      <c r="E135" s="53"/>
      <c r="F135" s="58"/>
      <c r="G135" s="58"/>
      <c r="H135" s="42" t="s">
        <v>134</v>
      </c>
    </row>
    <row r="136" spans="1:8" x14ac:dyDescent="0.2">
      <c r="A136" s="53"/>
      <c r="B136" s="53"/>
      <c r="C136" s="54" t="s">
        <v>145</v>
      </c>
      <c r="D136" s="53"/>
      <c r="E136" s="53"/>
      <c r="F136" s="58"/>
      <c r="G136" s="58"/>
      <c r="H136" s="42" t="s">
        <v>134</v>
      </c>
    </row>
    <row r="137" spans="1:8" x14ac:dyDescent="0.2">
      <c r="A137" s="53"/>
      <c r="B137" s="53"/>
      <c r="C137" s="54" t="s">
        <v>133</v>
      </c>
      <c r="D137" s="53"/>
      <c r="E137" s="53" t="s">
        <v>134</v>
      </c>
      <c r="F137" s="59" t="s">
        <v>136</v>
      </c>
      <c r="G137" s="56">
        <v>0</v>
      </c>
      <c r="H137" s="42" t="s">
        <v>134</v>
      </c>
    </row>
    <row r="138" spans="1:8" x14ac:dyDescent="0.2">
      <c r="A138" s="53"/>
      <c r="B138" s="53"/>
      <c r="C138" s="57"/>
      <c r="D138" s="53"/>
      <c r="E138" s="53"/>
      <c r="F138" s="58"/>
      <c r="G138" s="58"/>
      <c r="H138" s="42" t="s">
        <v>134</v>
      </c>
    </row>
    <row r="139" spans="1:8" x14ac:dyDescent="0.2">
      <c r="A139" s="53"/>
      <c r="B139" s="53"/>
      <c r="C139" s="54" t="s">
        <v>146</v>
      </c>
      <c r="D139" s="53"/>
      <c r="E139" s="53"/>
      <c r="F139" s="55">
        <v>0</v>
      </c>
      <c r="G139" s="56">
        <v>0</v>
      </c>
      <c r="H139" s="42" t="s">
        <v>134</v>
      </c>
    </row>
    <row r="140" spans="1:8" x14ac:dyDescent="0.2">
      <c r="A140" s="53"/>
      <c r="B140" s="53"/>
      <c r="C140" s="57"/>
      <c r="D140" s="53"/>
      <c r="E140" s="53"/>
      <c r="F140" s="58"/>
      <c r="G140" s="58"/>
      <c r="H140" s="42" t="s">
        <v>134</v>
      </c>
    </row>
    <row r="141" spans="1:8" x14ac:dyDescent="0.2">
      <c r="A141" s="53"/>
      <c r="B141" s="53"/>
      <c r="C141" s="54" t="s">
        <v>147</v>
      </c>
      <c r="D141" s="53"/>
      <c r="E141" s="53"/>
      <c r="F141" s="58"/>
      <c r="G141" s="58"/>
      <c r="H141" s="42" t="s">
        <v>134</v>
      </c>
    </row>
    <row r="142" spans="1:8" x14ac:dyDescent="0.2">
      <c r="A142" s="53"/>
      <c r="B142" s="53"/>
      <c r="C142" s="54" t="s">
        <v>148</v>
      </c>
      <c r="D142" s="53"/>
      <c r="E142" s="53"/>
      <c r="F142" s="58"/>
      <c r="G142" s="58"/>
      <c r="H142" s="42" t="s">
        <v>134</v>
      </c>
    </row>
    <row r="143" spans="1:8" x14ac:dyDescent="0.2">
      <c r="A143" s="53"/>
      <c r="B143" s="53"/>
      <c r="C143" s="54" t="s">
        <v>133</v>
      </c>
      <c r="D143" s="53"/>
      <c r="E143" s="53" t="s">
        <v>134</v>
      </c>
      <c r="F143" s="59" t="s">
        <v>136</v>
      </c>
      <c r="G143" s="56">
        <v>0</v>
      </c>
      <c r="H143" s="42" t="s">
        <v>134</v>
      </c>
    </row>
    <row r="144" spans="1:8" x14ac:dyDescent="0.2">
      <c r="A144" s="53"/>
      <c r="B144" s="53"/>
      <c r="C144" s="57"/>
      <c r="D144" s="53"/>
      <c r="E144" s="53"/>
      <c r="F144" s="58"/>
      <c r="G144" s="58"/>
      <c r="H144" s="42" t="s">
        <v>134</v>
      </c>
    </row>
    <row r="145" spans="1:8" x14ac:dyDescent="0.2">
      <c r="A145" s="53"/>
      <c r="B145" s="53"/>
      <c r="C145" s="54" t="s">
        <v>149</v>
      </c>
      <c r="D145" s="53"/>
      <c r="E145" s="53"/>
      <c r="F145" s="58"/>
      <c r="G145" s="58"/>
      <c r="H145" s="42" t="s">
        <v>134</v>
      </c>
    </row>
    <row r="146" spans="1:8" x14ac:dyDescent="0.2">
      <c r="A146" s="53"/>
      <c r="B146" s="53"/>
      <c r="C146" s="54" t="s">
        <v>133</v>
      </c>
      <c r="D146" s="53"/>
      <c r="E146" s="53" t="s">
        <v>134</v>
      </c>
      <c r="F146" s="59" t="s">
        <v>136</v>
      </c>
      <c r="G146" s="56">
        <v>0</v>
      </c>
      <c r="H146" s="42" t="s">
        <v>134</v>
      </c>
    </row>
    <row r="147" spans="1:8" x14ac:dyDescent="0.2">
      <c r="A147" s="53"/>
      <c r="B147" s="53"/>
      <c r="C147" s="57"/>
      <c r="D147" s="53"/>
      <c r="E147" s="53"/>
      <c r="F147" s="58"/>
      <c r="G147" s="58"/>
      <c r="H147" s="42" t="s">
        <v>134</v>
      </c>
    </row>
    <row r="148" spans="1:8" x14ac:dyDescent="0.2">
      <c r="A148" s="53"/>
      <c r="B148" s="53"/>
      <c r="C148" s="54" t="s">
        <v>150</v>
      </c>
      <c r="D148" s="53"/>
      <c r="E148" s="53"/>
      <c r="F148" s="58"/>
      <c r="G148" s="58"/>
      <c r="H148" s="42" t="s">
        <v>134</v>
      </c>
    </row>
    <row r="149" spans="1:8" x14ac:dyDescent="0.2">
      <c r="A149" s="53"/>
      <c r="B149" s="53"/>
      <c r="C149" s="54" t="s">
        <v>133</v>
      </c>
      <c r="D149" s="53"/>
      <c r="E149" s="53" t="s">
        <v>134</v>
      </c>
      <c r="F149" s="59" t="s">
        <v>136</v>
      </c>
      <c r="G149" s="56">
        <v>0</v>
      </c>
      <c r="H149" s="42" t="s">
        <v>134</v>
      </c>
    </row>
    <row r="150" spans="1:8" x14ac:dyDescent="0.2">
      <c r="A150" s="53"/>
      <c r="B150" s="53"/>
      <c r="C150" s="57"/>
      <c r="D150" s="53"/>
      <c r="E150" s="53"/>
      <c r="F150" s="58"/>
      <c r="G150" s="58"/>
      <c r="H150" s="42" t="s">
        <v>134</v>
      </c>
    </row>
    <row r="151" spans="1:8" x14ac:dyDescent="0.2">
      <c r="A151" s="53"/>
      <c r="B151" s="53"/>
      <c r="C151" s="54" t="s">
        <v>151</v>
      </c>
      <c r="D151" s="53"/>
      <c r="E151" s="53"/>
      <c r="F151" s="58"/>
      <c r="G151" s="58"/>
      <c r="H151" s="42" t="s">
        <v>134</v>
      </c>
    </row>
    <row r="152" spans="1:8" x14ac:dyDescent="0.2">
      <c r="A152" s="48">
        <v>1</v>
      </c>
      <c r="B152" s="49"/>
      <c r="C152" s="49" t="s">
        <v>152</v>
      </c>
      <c r="D152" s="49"/>
      <c r="E152" s="60"/>
      <c r="F152" s="51">
        <v>181.5436382</v>
      </c>
      <c r="G152" s="52">
        <v>1.4941070000000001E-2</v>
      </c>
      <c r="H152" s="42">
        <v>6.61</v>
      </c>
    </row>
    <row r="153" spans="1:8" x14ac:dyDescent="0.2">
      <c r="A153" s="53"/>
      <c r="B153" s="53"/>
      <c r="C153" s="54" t="s">
        <v>133</v>
      </c>
      <c r="D153" s="53"/>
      <c r="E153" s="53" t="s">
        <v>134</v>
      </c>
      <c r="F153" s="55">
        <v>181.5436382</v>
      </c>
      <c r="G153" s="56">
        <v>1.4941070000000001E-2</v>
      </c>
      <c r="H153" s="42" t="s">
        <v>134</v>
      </c>
    </row>
    <row r="154" spans="1:8" x14ac:dyDescent="0.2">
      <c r="A154" s="53"/>
      <c r="B154" s="53"/>
      <c r="C154" s="57"/>
      <c r="D154" s="53"/>
      <c r="E154" s="53"/>
      <c r="F154" s="58"/>
      <c r="G154" s="58"/>
      <c r="H154" s="42" t="s">
        <v>134</v>
      </c>
    </row>
    <row r="155" spans="1:8" x14ac:dyDescent="0.2">
      <c r="A155" s="53"/>
      <c r="B155" s="53"/>
      <c r="C155" s="54" t="s">
        <v>153</v>
      </c>
      <c r="D155" s="53"/>
      <c r="E155" s="53"/>
      <c r="F155" s="55">
        <v>181.5436382</v>
      </c>
      <c r="G155" s="56">
        <v>1.4941070000000001E-2</v>
      </c>
      <c r="H155" s="42" t="s">
        <v>134</v>
      </c>
    </row>
    <row r="156" spans="1:8" x14ac:dyDescent="0.2">
      <c r="A156" s="53"/>
      <c r="B156" s="53"/>
      <c r="C156" s="58"/>
      <c r="D156" s="53"/>
      <c r="E156" s="53"/>
      <c r="F156" s="53"/>
      <c r="G156" s="53"/>
      <c r="H156" s="42" t="s">
        <v>134</v>
      </c>
    </row>
    <row r="157" spans="1:8" x14ac:dyDescent="0.2">
      <c r="A157" s="53"/>
      <c r="B157" s="53"/>
      <c r="C157" s="54" t="s">
        <v>154</v>
      </c>
      <c r="D157" s="53"/>
      <c r="E157" s="53"/>
      <c r="F157" s="53"/>
      <c r="G157" s="53"/>
      <c r="H157" s="42" t="s">
        <v>134</v>
      </c>
    </row>
    <row r="158" spans="1:8" x14ac:dyDescent="0.2">
      <c r="A158" s="53"/>
      <c r="B158" s="53"/>
      <c r="C158" s="54" t="s">
        <v>155</v>
      </c>
      <c r="D158" s="53"/>
      <c r="E158" s="53"/>
      <c r="F158" s="53"/>
      <c r="G158" s="53"/>
      <c r="H158" s="42" t="s">
        <v>134</v>
      </c>
    </row>
    <row r="159" spans="1:8" x14ac:dyDescent="0.2">
      <c r="A159" s="53"/>
      <c r="B159" s="53"/>
      <c r="C159" s="54" t="s">
        <v>133</v>
      </c>
      <c r="D159" s="53"/>
      <c r="E159" s="53" t="s">
        <v>134</v>
      </c>
      <c r="F159" s="59" t="s">
        <v>136</v>
      </c>
      <c r="G159" s="56">
        <v>0</v>
      </c>
      <c r="H159" s="42" t="s">
        <v>134</v>
      </c>
    </row>
    <row r="160" spans="1:8" x14ac:dyDescent="0.2">
      <c r="A160" s="53"/>
      <c r="B160" s="53"/>
      <c r="C160" s="57"/>
      <c r="D160" s="53"/>
      <c r="E160" s="53"/>
      <c r="F160" s="58"/>
      <c r="G160" s="58"/>
      <c r="H160" s="42" t="s">
        <v>134</v>
      </c>
    </row>
    <row r="161" spans="1:17" x14ac:dyDescent="0.2">
      <c r="A161" s="53"/>
      <c r="B161" s="53"/>
      <c r="C161" s="54" t="s">
        <v>158</v>
      </c>
      <c r="D161" s="53"/>
      <c r="E161" s="53"/>
      <c r="F161" s="53"/>
      <c r="G161" s="53"/>
      <c r="H161" s="42" t="s">
        <v>134</v>
      </c>
    </row>
    <row r="162" spans="1:17" x14ac:dyDescent="0.2">
      <c r="A162" s="53"/>
      <c r="B162" s="53"/>
      <c r="C162" s="54" t="s">
        <v>159</v>
      </c>
      <c r="D162" s="53"/>
      <c r="E162" s="53"/>
      <c r="F162" s="53"/>
      <c r="G162" s="53"/>
      <c r="H162" s="42" t="s">
        <v>134</v>
      </c>
    </row>
    <row r="163" spans="1:17" x14ac:dyDescent="0.2">
      <c r="A163" s="53"/>
      <c r="B163" s="53"/>
      <c r="C163" s="54" t="s">
        <v>133</v>
      </c>
      <c r="D163" s="53"/>
      <c r="E163" s="53" t="s">
        <v>134</v>
      </c>
      <c r="F163" s="59" t="s">
        <v>136</v>
      </c>
      <c r="G163" s="56">
        <v>0</v>
      </c>
      <c r="H163" s="42" t="s">
        <v>134</v>
      </c>
    </row>
    <row r="164" spans="1:17" x14ac:dyDescent="0.2">
      <c r="A164" s="53"/>
      <c r="B164" s="53"/>
      <c r="C164" s="57"/>
      <c r="D164" s="53"/>
      <c r="E164" s="53"/>
      <c r="F164" s="58"/>
      <c r="G164" s="58"/>
      <c r="H164" s="42" t="s">
        <v>134</v>
      </c>
    </row>
    <row r="165" spans="1:17" x14ac:dyDescent="0.2">
      <c r="A165" s="53"/>
      <c r="B165" s="53"/>
      <c r="C165" s="54" t="s">
        <v>160</v>
      </c>
      <c r="D165" s="53"/>
      <c r="E165" s="53"/>
      <c r="F165" s="58"/>
      <c r="G165" s="58"/>
      <c r="H165" s="42" t="s">
        <v>134</v>
      </c>
    </row>
    <row r="166" spans="1:17" x14ac:dyDescent="0.2">
      <c r="A166" s="53"/>
      <c r="B166" s="53"/>
      <c r="C166" s="54" t="s">
        <v>133</v>
      </c>
      <c r="D166" s="53"/>
      <c r="E166" s="53" t="s">
        <v>134</v>
      </c>
      <c r="F166" s="59" t="s">
        <v>136</v>
      </c>
      <c r="G166" s="56">
        <v>0</v>
      </c>
      <c r="H166" s="42" t="s">
        <v>134</v>
      </c>
    </row>
    <row r="167" spans="1:17" x14ac:dyDescent="0.2">
      <c r="A167" s="53"/>
      <c r="B167" s="49"/>
      <c r="C167" s="49"/>
      <c r="D167" s="54"/>
      <c r="E167" s="53"/>
      <c r="F167" s="49"/>
      <c r="G167" s="60"/>
      <c r="H167" s="42" t="s">
        <v>134</v>
      </c>
    </row>
    <row r="168" spans="1:17" x14ac:dyDescent="0.2">
      <c r="A168" s="60"/>
      <c r="B168" s="49"/>
      <c r="C168" s="49" t="s">
        <v>161</v>
      </c>
      <c r="D168" s="49"/>
      <c r="E168" s="60"/>
      <c r="F168" s="51">
        <v>-56.83210021</v>
      </c>
      <c r="G168" s="52">
        <v>-4.6772899999999997E-3</v>
      </c>
      <c r="H168" s="42" t="s">
        <v>134</v>
      </c>
    </row>
    <row r="169" spans="1:17" x14ac:dyDescent="0.2">
      <c r="A169" s="57"/>
      <c r="B169" s="57"/>
      <c r="C169" s="54" t="s">
        <v>162</v>
      </c>
      <c r="D169" s="58"/>
      <c r="E169" s="58"/>
      <c r="F169" s="55">
        <v>12150.64773079</v>
      </c>
      <c r="G169" s="61">
        <v>1.0000000899999999</v>
      </c>
      <c r="H169" s="42" t="s">
        <v>134</v>
      </c>
    </row>
    <row r="170" spans="1:17" ht="12.75" customHeight="1" x14ac:dyDescent="0.2">
      <c r="A170" s="62"/>
      <c r="B170" s="62"/>
      <c r="C170" s="63"/>
      <c r="D170" s="64"/>
      <c r="E170" s="64"/>
      <c r="F170" s="65"/>
      <c r="G170" s="66"/>
      <c r="H170" s="67"/>
    </row>
    <row r="171" spans="1:17" x14ac:dyDescent="0.2">
      <c r="A171" s="62"/>
      <c r="B171" s="68" t="s">
        <v>968</v>
      </c>
      <c r="C171" s="68"/>
      <c r="D171" s="68"/>
      <c r="E171" s="68"/>
      <c r="F171" s="68"/>
      <c r="G171" s="68"/>
      <c r="H171" s="68"/>
      <c r="J171" s="69"/>
    </row>
    <row r="172" spans="1:17" x14ac:dyDescent="0.2">
      <c r="A172" s="62"/>
      <c r="B172" s="68" t="s">
        <v>969</v>
      </c>
      <c r="C172" s="68"/>
      <c r="D172" s="68"/>
      <c r="E172" s="68"/>
      <c r="F172" s="68"/>
      <c r="G172" s="68"/>
      <c r="H172" s="68"/>
      <c r="J172" s="69"/>
    </row>
    <row r="173" spans="1:17" x14ac:dyDescent="0.2">
      <c r="A173" s="62"/>
      <c r="B173" s="68" t="s">
        <v>970</v>
      </c>
      <c r="C173" s="68"/>
      <c r="D173" s="68"/>
      <c r="E173" s="68"/>
      <c r="F173" s="68"/>
      <c r="G173" s="68"/>
      <c r="H173" s="68"/>
      <c r="J173" s="69"/>
    </row>
    <row r="174" spans="1:17" s="72" customFormat="1" ht="66.75" customHeight="1" x14ac:dyDescent="0.25">
      <c r="A174" s="70"/>
      <c r="B174" s="71" t="s">
        <v>971</v>
      </c>
      <c r="C174" s="71"/>
      <c r="D174" s="71"/>
      <c r="E174" s="71"/>
      <c r="F174" s="71"/>
      <c r="G174" s="71"/>
      <c r="H174" s="71"/>
      <c r="I174" s="36"/>
      <c r="J174" s="69"/>
      <c r="K174" s="36"/>
      <c r="L174" s="36"/>
      <c r="M174" s="36"/>
      <c r="N174" s="36"/>
      <c r="O174" s="36"/>
      <c r="P174" s="36"/>
      <c r="Q174" s="36"/>
    </row>
    <row r="175" spans="1:17" x14ac:dyDescent="0.2">
      <c r="A175" s="62"/>
      <c r="B175" s="68" t="s">
        <v>972</v>
      </c>
      <c r="C175" s="68"/>
      <c r="D175" s="68"/>
      <c r="E175" s="68"/>
      <c r="F175" s="68"/>
      <c r="G175" s="68"/>
      <c r="H175" s="68"/>
      <c r="J175" s="69"/>
    </row>
    <row r="176" spans="1:17" x14ac:dyDescent="0.2">
      <c r="A176" s="62"/>
      <c r="B176" s="62"/>
      <c r="C176" s="62"/>
      <c r="D176" s="64"/>
      <c r="E176" s="64"/>
      <c r="F176" s="64"/>
      <c r="G176" s="64"/>
    </row>
    <row r="177" spans="1:10" x14ac:dyDescent="0.2">
      <c r="A177" s="62"/>
      <c r="B177" s="73" t="s">
        <v>163</v>
      </c>
      <c r="C177" s="74"/>
      <c r="D177" s="75"/>
      <c r="E177" s="76"/>
      <c r="F177" s="64"/>
      <c r="G177" s="64"/>
    </row>
    <row r="178" spans="1:10" ht="27.75" customHeight="1" x14ac:dyDescent="0.2">
      <c r="A178" s="62"/>
      <c r="B178" s="77" t="s">
        <v>164</v>
      </c>
      <c r="C178" s="78"/>
      <c r="D178" s="41" t="s">
        <v>165</v>
      </c>
      <c r="E178" s="76"/>
      <c r="F178" s="64"/>
      <c r="G178" s="64"/>
    </row>
    <row r="179" spans="1:10" ht="12.75" customHeight="1" x14ac:dyDescent="0.2">
      <c r="A179" s="62"/>
      <c r="B179" s="77" t="s">
        <v>973</v>
      </c>
      <c r="C179" s="78"/>
      <c r="D179" s="41" t="s">
        <v>165</v>
      </c>
      <c r="E179" s="76"/>
      <c r="F179" s="64"/>
      <c r="G179" s="64"/>
    </row>
    <row r="180" spans="1:10" x14ac:dyDescent="0.2">
      <c r="A180" s="62"/>
      <c r="B180" s="77" t="s">
        <v>166</v>
      </c>
      <c r="C180" s="78"/>
      <c r="D180" s="79" t="s">
        <v>134</v>
      </c>
      <c r="E180" s="76"/>
      <c r="F180" s="64"/>
      <c r="G180" s="64"/>
    </row>
    <row r="181" spans="1:10" x14ac:dyDescent="0.2">
      <c r="A181" s="80"/>
      <c r="B181" s="81" t="s">
        <v>134</v>
      </c>
      <c r="C181" s="81" t="s">
        <v>974</v>
      </c>
      <c r="D181" s="81" t="s">
        <v>167</v>
      </c>
      <c r="E181" s="80"/>
      <c r="F181" s="80"/>
      <c r="G181" s="80"/>
      <c r="H181" s="80"/>
      <c r="J181" s="69"/>
    </row>
    <row r="182" spans="1:10" x14ac:dyDescent="0.2">
      <c r="A182" s="80"/>
      <c r="B182" s="82" t="s">
        <v>168</v>
      </c>
      <c r="C182" s="83">
        <v>46081</v>
      </c>
      <c r="D182" s="83">
        <v>46112</v>
      </c>
      <c r="E182" s="80"/>
      <c r="F182" s="80"/>
      <c r="G182" s="80"/>
      <c r="J182" s="69"/>
    </row>
    <row r="183" spans="1:10" x14ac:dyDescent="0.2">
      <c r="A183" s="84"/>
      <c r="B183" s="44" t="s">
        <v>169</v>
      </c>
      <c r="C183" s="85">
        <v>189.58420000000001</v>
      </c>
      <c r="D183" s="85">
        <v>167.43620000000001</v>
      </c>
      <c r="E183" s="84"/>
      <c r="F183" s="86"/>
      <c r="G183" s="87"/>
    </row>
    <row r="184" spans="1:10" x14ac:dyDescent="0.2">
      <c r="A184" s="84"/>
      <c r="B184" s="44" t="s">
        <v>982</v>
      </c>
      <c r="C184" s="85">
        <v>83.283900000000003</v>
      </c>
      <c r="D184" s="85">
        <v>73.554299999999998</v>
      </c>
      <c r="E184" s="84"/>
      <c r="F184" s="86"/>
      <c r="G184" s="87"/>
    </row>
    <row r="185" spans="1:10" x14ac:dyDescent="0.2">
      <c r="A185" s="84"/>
      <c r="B185" s="44" t="s">
        <v>170</v>
      </c>
      <c r="C185" s="85">
        <v>179.43610000000001</v>
      </c>
      <c r="D185" s="85">
        <v>158.39830000000001</v>
      </c>
      <c r="E185" s="84"/>
      <c r="F185" s="86"/>
      <c r="G185" s="87"/>
    </row>
    <row r="186" spans="1:10" x14ac:dyDescent="0.2">
      <c r="A186" s="84"/>
      <c r="B186" s="44" t="s">
        <v>983</v>
      </c>
      <c r="C186" s="85">
        <v>78.808000000000007</v>
      </c>
      <c r="D186" s="85">
        <v>69.568200000000004</v>
      </c>
      <c r="E186" s="84"/>
      <c r="F186" s="86"/>
      <c r="G186" s="87"/>
    </row>
    <row r="187" spans="1:10" x14ac:dyDescent="0.2">
      <c r="A187" s="84"/>
      <c r="B187" s="84"/>
      <c r="C187" s="84"/>
      <c r="D187" s="84"/>
      <c r="E187" s="84"/>
      <c r="F187" s="84"/>
      <c r="G187" s="84"/>
    </row>
    <row r="188" spans="1:10" x14ac:dyDescent="0.2">
      <c r="A188" s="80"/>
      <c r="B188" s="77" t="s">
        <v>975</v>
      </c>
      <c r="C188" s="78"/>
      <c r="D188" s="41" t="s">
        <v>165</v>
      </c>
      <c r="E188" s="80"/>
      <c r="F188" s="80"/>
      <c r="G188" s="80"/>
    </row>
    <row r="189" spans="1:10" x14ac:dyDescent="0.2">
      <c r="A189" s="80"/>
      <c r="B189" s="148"/>
      <c r="C189" s="148"/>
      <c r="D189" s="149"/>
      <c r="E189" s="80"/>
      <c r="F189" s="91"/>
      <c r="G189" s="92"/>
    </row>
    <row r="190" spans="1:10" x14ac:dyDescent="0.2">
      <c r="A190" s="80"/>
      <c r="B190" s="77" t="s">
        <v>172</v>
      </c>
      <c r="C190" s="78"/>
      <c r="D190" s="41" t="s">
        <v>165</v>
      </c>
      <c r="E190" s="89"/>
      <c r="F190" s="80"/>
      <c r="G190" s="80"/>
    </row>
    <row r="191" spans="1:10" x14ac:dyDescent="0.2">
      <c r="A191" s="80"/>
      <c r="B191" s="77" t="s">
        <v>173</v>
      </c>
      <c r="C191" s="78"/>
      <c r="D191" s="41" t="s">
        <v>165</v>
      </c>
      <c r="E191" s="89"/>
      <c r="F191" s="80"/>
      <c r="G191" s="80"/>
    </row>
    <row r="192" spans="1:10" x14ac:dyDescent="0.2">
      <c r="A192" s="80"/>
      <c r="B192" s="77" t="s">
        <v>174</v>
      </c>
      <c r="C192" s="78"/>
      <c r="D192" s="41" t="s">
        <v>165</v>
      </c>
      <c r="E192" s="89"/>
      <c r="F192" s="80"/>
      <c r="G192" s="80"/>
    </row>
    <row r="193" spans="1:10" x14ac:dyDescent="0.2">
      <c r="A193" s="80"/>
      <c r="B193" s="77" t="s">
        <v>175</v>
      </c>
      <c r="C193" s="78"/>
      <c r="D193" s="90">
        <v>0.14566884527459592</v>
      </c>
      <c r="E193" s="80"/>
      <c r="F193" s="91"/>
      <c r="G193" s="92"/>
    </row>
    <row r="195" spans="1:10" x14ac:dyDescent="0.2">
      <c r="B195" s="93" t="s">
        <v>976</v>
      </c>
      <c r="C195" s="93"/>
    </row>
    <row r="197" spans="1:10" ht="153.75" customHeight="1" x14ac:dyDescent="0.2"/>
    <row r="199" spans="1:10" x14ac:dyDescent="0.2">
      <c r="B199" s="94" t="s">
        <v>977</v>
      </c>
      <c r="C199" s="95"/>
      <c r="D199" s="94"/>
    </row>
    <row r="200" spans="1:10" x14ac:dyDescent="0.2">
      <c r="B200" s="94" t="s">
        <v>1125</v>
      </c>
      <c r="D200" s="94"/>
    </row>
    <row r="201" spans="1:10" ht="165" customHeight="1" x14ac:dyDescent="0.2"/>
    <row r="203" spans="1:10" x14ac:dyDescent="0.2">
      <c r="J203" s="39"/>
    </row>
    <row r="209" s="36" customFormat="1" x14ac:dyDescent="0.2"/>
  </sheetData>
  <mergeCells count="18">
    <mergeCell ref="A1:H1"/>
    <mergeCell ref="A2:H2"/>
    <mergeCell ref="A3:H3"/>
    <mergeCell ref="B171:H171"/>
    <mergeCell ref="B172:H172"/>
    <mergeCell ref="B173:H173"/>
    <mergeCell ref="B174:H174"/>
    <mergeCell ref="B175:H175"/>
    <mergeCell ref="B177:D177"/>
    <mergeCell ref="B178:C178"/>
    <mergeCell ref="B179:C179"/>
    <mergeCell ref="B180:C180"/>
    <mergeCell ref="B195:C195"/>
    <mergeCell ref="B188:C188"/>
    <mergeCell ref="B192:C192"/>
    <mergeCell ref="B193:C193"/>
    <mergeCell ref="B190:C190"/>
    <mergeCell ref="B191:C191"/>
  </mergeCells>
  <hyperlinks>
    <hyperlink ref="I1" location="Index!B2" display="Index" xr:uid="{43CA289B-B249-41D4-8EE5-5570E69536B4}"/>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53BC9-174E-4001-92E3-3A2D3F0402F8}">
  <sheetPr>
    <outlinePr summaryBelow="0" summaryRight="0"/>
  </sheetPr>
  <dimension ref="A1:Q171"/>
  <sheetViews>
    <sheetView showGridLines="0" workbookViewId="0">
      <selection sqref="A1:H1"/>
    </sheetView>
  </sheetViews>
  <sheetFormatPr defaultRowHeight="12.75" x14ac:dyDescent="0.2"/>
  <cols>
    <col min="1" max="1" width="5.85546875" style="36" bestFit="1" customWidth="1"/>
    <col min="2" max="2" width="22" style="36" customWidth="1"/>
    <col min="3" max="3" width="46.7109375" style="36" customWidth="1"/>
    <col min="4" max="4" width="20.5703125" style="36" customWidth="1"/>
    <col min="5" max="5" width="8.7109375" style="36" bestFit="1" customWidth="1"/>
    <col min="6" max="6" width="10.140625" style="36" bestFit="1" customWidth="1"/>
    <col min="7" max="7" width="14" style="36" bestFit="1" customWidth="1"/>
    <col min="8" max="8" width="8.42578125" style="36" bestFit="1" customWidth="1"/>
    <col min="9" max="9" width="5.7109375" style="36" bestFit="1" customWidth="1"/>
    <col min="10" max="16384" width="9.140625" style="36"/>
  </cols>
  <sheetData>
    <row r="1" spans="1:9" ht="15" x14ac:dyDescent="0.2">
      <c r="A1" s="35" t="s">
        <v>0</v>
      </c>
      <c r="B1" s="35"/>
      <c r="C1" s="35"/>
      <c r="D1" s="35"/>
      <c r="E1" s="35"/>
      <c r="F1" s="35"/>
      <c r="G1" s="35"/>
      <c r="H1" s="35"/>
      <c r="I1" s="7" t="s">
        <v>966</v>
      </c>
    </row>
    <row r="2" spans="1:9" ht="15" x14ac:dyDescent="0.2">
      <c r="A2" s="35" t="s">
        <v>834</v>
      </c>
      <c r="B2" s="35"/>
      <c r="C2" s="35"/>
      <c r="D2" s="35"/>
      <c r="E2" s="35"/>
      <c r="F2" s="35"/>
      <c r="G2" s="35"/>
      <c r="H2" s="35"/>
    </row>
    <row r="3" spans="1:9" ht="15" x14ac:dyDescent="0.2">
      <c r="A3" s="35" t="s">
        <v>979</v>
      </c>
      <c r="B3" s="35"/>
      <c r="C3" s="35"/>
      <c r="D3" s="35"/>
      <c r="E3" s="35"/>
      <c r="F3" s="35"/>
      <c r="G3" s="35"/>
      <c r="H3" s="35"/>
    </row>
    <row r="4" spans="1:9" s="39" customFormat="1" ht="30" x14ac:dyDescent="0.2">
      <c r="A4" s="37" t="s">
        <v>3</v>
      </c>
      <c r="B4" s="37" t="s">
        <v>4</v>
      </c>
      <c r="C4" s="37" t="s">
        <v>5</v>
      </c>
      <c r="D4" s="37" t="s">
        <v>6</v>
      </c>
      <c r="E4" s="37" t="s">
        <v>7</v>
      </c>
      <c r="F4" s="37" t="s">
        <v>8</v>
      </c>
      <c r="G4" s="37" t="s">
        <v>9</v>
      </c>
      <c r="H4" s="38" t="s">
        <v>965</v>
      </c>
    </row>
    <row r="5" spans="1:9" x14ac:dyDescent="0.2">
      <c r="A5" s="40"/>
      <c r="B5" s="40"/>
      <c r="C5" s="41" t="s">
        <v>10</v>
      </c>
      <c r="D5" s="40"/>
      <c r="E5" s="40"/>
      <c r="F5" s="40"/>
      <c r="G5" s="40"/>
      <c r="H5" s="42" t="s">
        <v>134</v>
      </c>
    </row>
    <row r="6" spans="1:9" x14ac:dyDescent="0.2">
      <c r="A6" s="43"/>
      <c r="B6" s="44"/>
      <c r="C6" s="44" t="s">
        <v>11</v>
      </c>
      <c r="D6" s="44"/>
      <c r="E6" s="45"/>
      <c r="F6" s="46"/>
      <c r="G6" s="47"/>
      <c r="H6" s="42" t="s">
        <v>134</v>
      </c>
    </row>
    <row r="7" spans="1:9" x14ac:dyDescent="0.2">
      <c r="A7" s="48">
        <v>1</v>
      </c>
      <c r="B7" s="49" t="s">
        <v>320</v>
      </c>
      <c r="C7" s="49" t="s">
        <v>321</v>
      </c>
      <c r="D7" s="49" t="s">
        <v>34</v>
      </c>
      <c r="E7" s="50">
        <v>1131000</v>
      </c>
      <c r="F7" s="51">
        <v>8273.8305</v>
      </c>
      <c r="G7" s="52">
        <v>6.9913290000000003E-2</v>
      </c>
      <c r="H7" s="42" t="s">
        <v>134</v>
      </c>
    </row>
    <row r="8" spans="1:9" x14ac:dyDescent="0.2">
      <c r="A8" s="48">
        <v>2</v>
      </c>
      <c r="B8" s="49" t="s">
        <v>38</v>
      </c>
      <c r="C8" s="49" t="s">
        <v>39</v>
      </c>
      <c r="D8" s="49" t="s">
        <v>34</v>
      </c>
      <c r="E8" s="50">
        <v>590500</v>
      </c>
      <c r="F8" s="51">
        <v>7120.8395</v>
      </c>
      <c r="G8" s="52">
        <v>6.0170599999999998E-2</v>
      </c>
      <c r="H8" s="42" t="s">
        <v>134</v>
      </c>
    </row>
    <row r="9" spans="1:9" x14ac:dyDescent="0.2">
      <c r="A9" s="48">
        <v>3</v>
      </c>
      <c r="B9" s="49" t="s">
        <v>18</v>
      </c>
      <c r="C9" s="49" t="s">
        <v>19</v>
      </c>
      <c r="D9" s="49" t="s">
        <v>20</v>
      </c>
      <c r="E9" s="50">
        <v>395500</v>
      </c>
      <c r="F9" s="51">
        <v>5315.1244999999999</v>
      </c>
      <c r="G9" s="52">
        <v>4.4912430000000003E-2</v>
      </c>
      <c r="H9" s="42" t="s">
        <v>134</v>
      </c>
    </row>
    <row r="10" spans="1:9" x14ac:dyDescent="0.2">
      <c r="A10" s="48">
        <v>4</v>
      </c>
      <c r="B10" s="49" t="s">
        <v>331</v>
      </c>
      <c r="C10" s="49" t="s">
        <v>332</v>
      </c>
      <c r="D10" s="49" t="s">
        <v>34</v>
      </c>
      <c r="E10" s="50">
        <v>437000</v>
      </c>
      <c r="F10" s="51">
        <v>5074.8810000000003</v>
      </c>
      <c r="G10" s="52">
        <v>4.2882389999999999E-2</v>
      </c>
      <c r="H10" s="42" t="s">
        <v>134</v>
      </c>
    </row>
    <row r="11" spans="1:9" x14ac:dyDescent="0.2">
      <c r="A11" s="48">
        <v>5</v>
      </c>
      <c r="B11" s="49" t="s">
        <v>12</v>
      </c>
      <c r="C11" s="49" t="s">
        <v>13</v>
      </c>
      <c r="D11" s="49" t="s">
        <v>14</v>
      </c>
      <c r="E11" s="50">
        <v>269000</v>
      </c>
      <c r="F11" s="51">
        <v>4794.6559999999999</v>
      </c>
      <c r="G11" s="52">
        <v>4.0514509999999997E-2</v>
      </c>
      <c r="H11" s="42" t="s">
        <v>134</v>
      </c>
    </row>
    <row r="12" spans="1:9" x14ac:dyDescent="0.2">
      <c r="A12" s="48">
        <v>6</v>
      </c>
      <c r="B12" s="49" t="s">
        <v>32</v>
      </c>
      <c r="C12" s="49" t="s">
        <v>33</v>
      </c>
      <c r="D12" s="49" t="s">
        <v>34</v>
      </c>
      <c r="E12" s="50">
        <v>470000</v>
      </c>
      <c r="F12" s="51">
        <v>4603.18</v>
      </c>
      <c r="G12" s="52">
        <v>3.8896550000000002E-2</v>
      </c>
      <c r="H12" s="42" t="s">
        <v>134</v>
      </c>
    </row>
    <row r="13" spans="1:9" x14ac:dyDescent="0.2">
      <c r="A13" s="48">
        <v>7</v>
      </c>
      <c r="B13" s="49" t="s">
        <v>324</v>
      </c>
      <c r="C13" s="49" t="s">
        <v>325</v>
      </c>
      <c r="D13" s="49" t="s">
        <v>211</v>
      </c>
      <c r="E13" s="50">
        <v>348828</v>
      </c>
      <c r="F13" s="51">
        <v>4362.4429680000003</v>
      </c>
      <c r="G13" s="52">
        <v>3.686234E-2</v>
      </c>
      <c r="H13" s="42" t="s">
        <v>134</v>
      </c>
    </row>
    <row r="14" spans="1:9" x14ac:dyDescent="0.2">
      <c r="A14" s="48">
        <v>8</v>
      </c>
      <c r="B14" s="49" t="s">
        <v>15</v>
      </c>
      <c r="C14" s="49" t="s">
        <v>16</v>
      </c>
      <c r="D14" s="49" t="s">
        <v>17</v>
      </c>
      <c r="E14" s="50">
        <v>106828</v>
      </c>
      <c r="F14" s="51">
        <v>3743.3599479999998</v>
      </c>
      <c r="G14" s="52">
        <v>3.163113E-2</v>
      </c>
      <c r="H14" s="42" t="s">
        <v>134</v>
      </c>
    </row>
    <row r="15" spans="1:9" x14ac:dyDescent="0.2">
      <c r="A15" s="48">
        <v>9</v>
      </c>
      <c r="B15" s="49" t="s">
        <v>335</v>
      </c>
      <c r="C15" s="49" t="s">
        <v>336</v>
      </c>
      <c r="D15" s="49" t="s">
        <v>34</v>
      </c>
      <c r="E15" s="50">
        <v>950000</v>
      </c>
      <c r="F15" s="51">
        <v>3357.3</v>
      </c>
      <c r="G15" s="52">
        <v>2.836895E-2</v>
      </c>
      <c r="H15" s="42" t="s">
        <v>134</v>
      </c>
    </row>
    <row r="16" spans="1:9" ht="25.5" x14ac:dyDescent="0.2">
      <c r="A16" s="48">
        <v>10</v>
      </c>
      <c r="B16" s="49" t="s">
        <v>24</v>
      </c>
      <c r="C16" s="49" t="s">
        <v>25</v>
      </c>
      <c r="D16" s="49" t="s">
        <v>26</v>
      </c>
      <c r="E16" s="50">
        <v>27000</v>
      </c>
      <c r="F16" s="51">
        <v>2901.15</v>
      </c>
      <c r="G16" s="52">
        <v>2.4514520000000001E-2</v>
      </c>
      <c r="H16" s="42" t="s">
        <v>134</v>
      </c>
    </row>
    <row r="17" spans="1:8" x14ac:dyDescent="0.2">
      <c r="A17" s="48">
        <v>11</v>
      </c>
      <c r="B17" s="49" t="s">
        <v>46</v>
      </c>
      <c r="C17" s="49" t="s">
        <v>47</v>
      </c>
      <c r="D17" s="49" t="s">
        <v>48</v>
      </c>
      <c r="E17" s="50">
        <v>1000000</v>
      </c>
      <c r="F17" s="51">
        <v>2846.5</v>
      </c>
      <c r="G17" s="52">
        <v>2.4052730000000001E-2</v>
      </c>
      <c r="H17" s="42" t="s">
        <v>134</v>
      </c>
    </row>
    <row r="18" spans="1:8" x14ac:dyDescent="0.2">
      <c r="A18" s="48">
        <v>12</v>
      </c>
      <c r="B18" s="49" t="s">
        <v>835</v>
      </c>
      <c r="C18" s="49" t="s">
        <v>836</v>
      </c>
      <c r="D18" s="49" t="s">
        <v>227</v>
      </c>
      <c r="E18" s="50">
        <v>14000</v>
      </c>
      <c r="F18" s="51">
        <v>2716.7</v>
      </c>
      <c r="G18" s="52">
        <v>2.2955929999999999E-2</v>
      </c>
      <c r="H18" s="42" t="s">
        <v>134</v>
      </c>
    </row>
    <row r="19" spans="1:8" x14ac:dyDescent="0.2">
      <c r="A19" s="48">
        <v>13</v>
      </c>
      <c r="B19" s="49" t="s">
        <v>339</v>
      </c>
      <c r="C19" s="49" t="s">
        <v>340</v>
      </c>
      <c r="D19" s="49" t="s">
        <v>227</v>
      </c>
      <c r="E19" s="50">
        <v>91418</v>
      </c>
      <c r="F19" s="51">
        <v>2701.1276459999999</v>
      </c>
      <c r="G19" s="52">
        <v>2.2824339999999999E-2</v>
      </c>
      <c r="H19" s="42" t="s">
        <v>134</v>
      </c>
    </row>
    <row r="20" spans="1:8" x14ac:dyDescent="0.2">
      <c r="A20" s="48">
        <v>14</v>
      </c>
      <c r="B20" s="49" t="s">
        <v>52</v>
      </c>
      <c r="C20" s="49" t="s">
        <v>53</v>
      </c>
      <c r="D20" s="49" t="s">
        <v>54</v>
      </c>
      <c r="E20" s="50">
        <v>196140</v>
      </c>
      <c r="F20" s="51">
        <v>2606.5044600000001</v>
      </c>
      <c r="G20" s="52">
        <v>2.2024780000000001E-2</v>
      </c>
      <c r="H20" s="42" t="s">
        <v>134</v>
      </c>
    </row>
    <row r="21" spans="1:8" x14ac:dyDescent="0.2">
      <c r="A21" s="48">
        <v>15</v>
      </c>
      <c r="B21" s="49" t="s">
        <v>646</v>
      </c>
      <c r="C21" s="49" t="s">
        <v>647</v>
      </c>
      <c r="D21" s="49" t="s">
        <v>484</v>
      </c>
      <c r="E21" s="50">
        <v>866000</v>
      </c>
      <c r="F21" s="51">
        <v>2491.482</v>
      </c>
      <c r="G21" s="52">
        <v>2.1052850000000001E-2</v>
      </c>
      <c r="H21" s="42" t="s">
        <v>134</v>
      </c>
    </row>
    <row r="22" spans="1:8" x14ac:dyDescent="0.2">
      <c r="A22" s="48">
        <v>16</v>
      </c>
      <c r="B22" s="49" t="s">
        <v>21</v>
      </c>
      <c r="C22" s="49" t="s">
        <v>22</v>
      </c>
      <c r="D22" s="49" t="s">
        <v>23</v>
      </c>
      <c r="E22" s="50">
        <v>628000</v>
      </c>
      <c r="F22" s="51">
        <v>2327.6819999999998</v>
      </c>
      <c r="G22" s="52">
        <v>1.9668749999999999E-2</v>
      </c>
      <c r="H22" s="42" t="s">
        <v>134</v>
      </c>
    </row>
    <row r="23" spans="1:8" x14ac:dyDescent="0.2">
      <c r="A23" s="48">
        <v>17</v>
      </c>
      <c r="B23" s="49" t="s">
        <v>428</v>
      </c>
      <c r="C23" s="49" t="s">
        <v>429</v>
      </c>
      <c r="D23" s="49" t="s">
        <v>34</v>
      </c>
      <c r="E23" s="50">
        <v>1394572</v>
      </c>
      <c r="F23" s="51">
        <v>2289.8872240000001</v>
      </c>
      <c r="G23" s="52">
        <v>1.9349390000000001E-2</v>
      </c>
      <c r="H23" s="42" t="s">
        <v>134</v>
      </c>
    </row>
    <row r="24" spans="1:8" ht="25.5" x14ac:dyDescent="0.2">
      <c r="A24" s="48">
        <v>18</v>
      </c>
      <c r="B24" s="49" t="s">
        <v>652</v>
      </c>
      <c r="C24" s="49" t="s">
        <v>653</v>
      </c>
      <c r="D24" s="49" t="s">
        <v>195</v>
      </c>
      <c r="E24" s="50">
        <v>169000</v>
      </c>
      <c r="F24" s="51">
        <v>2068.8980000000001</v>
      </c>
      <c r="G24" s="52">
        <v>1.7482040000000001E-2</v>
      </c>
      <c r="H24" s="42" t="s">
        <v>134</v>
      </c>
    </row>
    <row r="25" spans="1:8" x14ac:dyDescent="0.2">
      <c r="A25" s="48">
        <v>19</v>
      </c>
      <c r="B25" s="49" t="s">
        <v>55</v>
      </c>
      <c r="C25" s="49" t="s">
        <v>56</v>
      </c>
      <c r="D25" s="49" t="s">
        <v>54</v>
      </c>
      <c r="E25" s="50">
        <v>43000</v>
      </c>
      <c r="F25" s="51">
        <v>1935.0429999999999</v>
      </c>
      <c r="G25" s="52">
        <v>1.6350980000000001E-2</v>
      </c>
      <c r="H25" s="42" t="s">
        <v>134</v>
      </c>
    </row>
    <row r="26" spans="1:8" x14ac:dyDescent="0.2">
      <c r="A26" s="48">
        <v>20</v>
      </c>
      <c r="B26" s="49" t="s">
        <v>255</v>
      </c>
      <c r="C26" s="49" t="s">
        <v>256</v>
      </c>
      <c r="D26" s="49" t="s">
        <v>34</v>
      </c>
      <c r="E26" s="50">
        <v>241000</v>
      </c>
      <c r="F26" s="51">
        <v>1813.4045000000001</v>
      </c>
      <c r="G26" s="52">
        <v>1.5323140000000001E-2</v>
      </c>
      <c r="H26" s="42" t="s">
        <v>134</v>
      </c>
    </row>
    <row r="27" spans="1:8" ht="25.5" x14ac:dyDescent="0.2">
      <c r="A27" s="48">
        <v>21</v>
      </c>
      <c r="B27" s="49" t="s">
        <v>235</v>
      </c>
      <c r="C27" s="49" t="s">
        <v>236</v>
      </c>
      <c r="D27" s="49" t="s">
        <v>195</v>
      </c>
      <c r="E27" s="50">
        <v>34000</v>
      </c>
      <c r="F27" s="51">
        <v>1801.66</v>
      </c>
      <c r="G27" s="52">
        <v>1.52239E-2</v>
      </c>
      <c r="H27" s="42" t="s">
        <v>134</v>
      </c>
    </row>
    <row r="28" spans="1:8" x14ac:dyDescent="0.2">
      <c r="A28" s="48">
        <v>22</v>
      </c>
      <c r="B28" s="49" t="s">
        <v>322</v>
      </c>
      <c r="C28" s="49" t="s">
        <v>323</v>
      </c>
      <c r="D28" s="49" t="s">
        <v>285</v>
      </c>
      <c r="E28" s="50">
        <v>780000</v>
      </c>
      <c r="F28" s="51">
        <v>1786.0440000000001</v>
      </c>
      <c r="G28" s="52">
        <v>1.509195E-2</v>
      </c>
      <c r="H28" s="42" t="s">
        <v>134</v>
      </c>
    </row>
    <row r="29" spans="1:8" x14ac:dyDescent="0.2">
      <c r="A29" s="48">
        <v>23</v>
      </c>
      <c r="B29" s="49" t="s">
        <v>478</v>
      </c>
      <c r="C29" s="49" t="s">
        <v>479</v>
      </c>
      <c r="D29" s="49" t="s">
        <v>211</v>
      </c>
      <c r="E29" s="50">
        <v>132000</v>
      </c>
      <c r="F29" s="51">
        <v>1770.912</v>
      </c>
      <c r="G29" s="52">
        <v>1.4964079999999999E-2</v>
      </c>
      <c r="H29" s="42" t="s">
        <v>134</v>
      </c>
    </row>
    <row r="30" spans="1:8" x14ac:dyDescent="0.2">
      <c r="A30" s="48">
        <v>24</v>
      </c>
      <c r="B30" s="49" t="s">
        <v>694</v>
      </c>
      <c r="C30" s="49" t="s">
        <v>695</v>
      </c>
      <c r="D30" s="49" t="s">
        <v>211</v>
      </c>
      <c r="E30" s="50">
        <v>67000</v>
      </c>
      <c r="F30" s="51">
        <v>1580.463</v>
      </c>
      <c r="G30" s="52">
        <v>1.33548E-2</v>
      </c>
      <c r="H30" s="42" t="s">
        <v>134</v>
      </c>
    </row>
    <row r="31" spans="1:8" x14ac:dyDescent="0.2">
      <c r="A31" s="48">
        <v>25</v>
      </c>
      <c r="B31" s="49" t="s">
        <v>507</v>
      </c>
      <c r="C31" s="49" t="s">
        <v>508</v>
      </c>
      <c r="D31" s="49" t="s">
        <v>234</v>
      </c>
      <c r="E31" s="50">
        <v>127000</v>
      </c>
      <c r="F31" s="51">
        <v>1547.876</v>
      </c>
      <c r="G31" s="52">
        <v>1.3079439999999999E-2</v>
      </c>
      <c r="H31" s="42" t="s">
        <v>134</v>
      </c>
    </row>
    <row r="32" spans="1:8" x14ac:dyDescent="0.2">
      <c r="A32" s="48">
        <v>26</v>
      </c>
      <c r="B32" s="49" t="s">
        <v>503</v>
      </c>
      <c r="C32" s="49" t="s">
        <v>504</v>
      </c>
      <c r="D32" s="49" t="s">
        <v>211</v>
      </c>
      <c r="E32" s="50">
        <v>111209</v>
      </c>
      <c r="F32" s="51">
        <v>1539.13256</v>
      </c>
      <c r="G32" s="52">
        <v>1.3005559999999999E-2</v>
      </c>
      <c r="H32" s="42" t="s">
        <v>134</v>
      </c>
    </row>
    <row r="33" spans="1:8" x14ac:dyDescent="0.2">
      <c r="A33" s="48">
        <v>27</v>
      </c>
      <c r="B33" s="49" t="s">
        <v>83</v>
      </c>
      <c r="C33" s="49" t="s">
        <v>84</v>
      </c>
      <c r="D33" s="49" t="s">
        <v>85</v>
      </c>
      <c r="E33" s="50">
        <v>365500</v>
      </c>
      <c r="F33" s="51">
        <v>1523.0385000000001</v>
      </c>
      <c r="G33" s="52">
        <v>1.286957E-2</v>
      </c>
      <c r="H33" s="42" t="s">
        <v>134</v>
      </c>
    </row>
    <row r="34" spans="1:8" x14ac:dyDescent="0.2">
      <c r="A34" s="48">
        <v>28</v>
      </c>
      <c r="B34" s="49" t="s">
        <v>101</v>
      </c>
      <c r="C34" s="49" t="s">
        <v>102</v>
      </c>
      <c r="D34" s="49" t="s">
        <v>103</v>
      </c>
      <c r="E34" s="50">
        <v>1057000</v>
      </c>
      <c r="F34" s="51">
        <v>1455.5947000000001</v>
      </c>
      <c r="G34" s="52">
        <v>1.229967E-2</v>
      </c>
      <c r="H34" s="42" t="s">
        <v>134</v>
      </c>
    </row>
    <row r="35" spans="1:8" ht="25.5" x14ac:dyDescent="0.2">
      <c r="A35" s="48">
        <v>29</v>
      </c>
      <c r="B35" s="49" t="s">
        <v>204</v>
      </c>
      <c r="C35" s="49" t="s">
        <v>205</v>
      </c>
      <c r="D35" s="49" t="s">
        <v>206</v>
      </c>
      <c r="E35" s="50">
        <v>100000</v>
      </c>
      <c r="F35" s="51">
        <v>1427.8</v>
      </c>
      <c r="G35" s="52">
        <v>1.206481E-2</v>
      </c>
      <c r="H35" s="42" t="s">
        <v>134</v>
      </c>
    </row>
    <row r="36" spans="1:8" x14ac:dyDescent="0.2">
      <c r="A36" s="48">
        <v>30</v>
      </c>
      <c r="B36" s="49" t="s">
        <v>286</v>
      </c>
      <c r="C36" s="49" t="s">
        <v>287</v>
      </c>
      <c r="D36" s="49" t="s">
        <v>285</v>
      </c>
      <c r="E36" s="50">
        <v>545000</v>
      </c>
      <c r="F36" s="51">
        <v>1417.2725</v>
      </c>
      <c r="G36" s="52">
        <v>1.197585E-2</v>
      </c>
      <c r="H36" s="42" t="s">
        <v>134</v>
      </c>
    </row>
    <row r="37" spans="1:8" x14ac:dyDescent="0.2">
      <c r="A37" s="48">
        <v>31</v>
      </c>
      <c r="B37" s="49" t="s">
        <v>348</v>
      </c>
      <c r="C37" s="49" t="s">
        <v>349</v>
      </c>
      <c r="D37" s="49" t="s">
        <v>234</v>
      </c>
      <c r="E37" s="50">
        <v>364000</v>
      </c>
      <c r="F37" s="51">
        <v>1398.124</v>
      </c>
      <c r="G37" s="52">
        <v>1.181405E-2</v>
      </c>
      <c r="H37" s="42" t="s">
        <v>134</v>
      </c>
    </row>
    <row r="38" spans="1:8" ht="25.5" x14ac:dyDescent="0.2">
      <c r="A38" s="48">
        <v>32</v>
      </c>
      <c r="B38" s="49" t="s">
        <v>113</v>
      </c>
      <c r="C38" s="49" t="s">
        <v>114</v>
      </c>
      <c r="D38" s="49" t="s">
        <v>26</v>
      </c>
      <c r="E38" s="50">
        <v>338000</v>
      </c>
      <c r="F38" s="51">
        <v>1356.2249999999999</v>
      </c>
      <c r="G38" s="52">
        <v>1.146001E-2</v>
      </c>
      <c r="H38" s="42" t="s">
        <v>134</v>
      </c>
    </row>
    <row r="39" spans="1:8" x14ac:dyDescent="0.2">
      <c r="A39" s="48">
        <v>33</v>
      </c>
      <c r="B39" s="49" t="s">
        <v>117</v>
      </c>
      <c r="C39" s="49" t="s">
        <v>118</v>
      </c>
      <c r="D39" s="49" t="s">
        <v>37</v>
      </c>
      <c r="E39" s="50">
        <v>377526</v>
      </c>
      <c r="F39" s="51">
        <v>1339.2734849999999</v>
      </c>
      <c r="G39" s="52">
        <v>1.131677E-2</v>
      </c>
      <c r="H39" s="42" t="s">
        <v>134</v>
      </c>
    </row>
    <row r="40" spans="1:8" x14ac:dyDescent="0.2">
      <c r="A40" s="48">
        <v>34</v>
      </c>
      <c r="B40" s="49" t="s">
        <v>264</v>
      </c>
      <c r="C40" s="49" t="s">
        <v>265</v>
      </c>
      <c r="D40" s="49" t="s">
        <v>254</v>
      </c>
      <c r="E40" s="50">
        <v>336928</v>
      </c>
      <c r="F40" s="51">
        <v>1325.4747520000001</v>
      </c>
      <c r="G40" s="52">
        <v>1.1200170000000001E-2</v>
      </c>
      <c r="H40" s="42" t="s">
        <v>134</v>
      </c>
    </row>
    <row r="41" spans="1:8" ht="38.25" x14ac:dyDescent="0.2">
      <c r="A41" s="48">
        <v>35</v>
      </c>
      <c r="B41" s="49" t="s">
        <v>341</v>
      </c>
      <c r="C41" s="49" t="s">
        <v>342</v>
      </c>
      <c r="D41" s="49" t="s">
        <v>343</v>
      </c>
      <c r="E41" s="50">
        <v>335000</v>
      </c>
      <c r="F41" s="51">
        <v>1322.58</v>
      </c>
      <c r="G41" s="52">
        <v>1.117571E-2</v>
      </c>
      <c r="H41" s="42" t="s">
        <v>134</v>
      </c>
    </row>
    <row r="42" spans="1:8" x14ac:dyDescent="0.2">
      <c r="A42" s="48">
        <v>36</v>
      </c>
      <c r="B42" s="49" t="s">
        <v>79</v>
      </c>
      <c r="C42" s="49" t="s">
        <v>80</v>
      </c>
      <c r="D42" s="49" t="s">
        <v>23</v>
      </c>
      <c r="E42" s="50">
        <v>101000</v>
      </c>
      <c r="F42" s="51">
        <v>1318.8579999999999</v>
      </c>
      <c r="G42" s="52">
        <v>1.114426E-2</v>
      </c>
      <c r="H42" s="42" t="s">
        <v>134</v>
      </c>
    </row>
    <row r="43" spans="1:8" x14ac:dyDescent="0.2">
      <c r="A43" s="48">
        <v>37</v>
      </c>
      <c r="B43" s="49" t="s">
        <v>218</v>
      </c>
      <c r="C43" s="49" t="s">
        <v>219</v>
      </c>
      <c r="D43" s="49" t="s">
        <v>220</v>
      </c>
      <c r="E43" s="50">
        <v>293500</v>
      </c>
      <c r="F43" s="51">
        <v>1274.0835</v>
      </c>
      <c r="G43" s="52">
        <v>1.076592E-2</v>
      </c>
      <c r="H43" s="42" t="s">
        <v>134</v>
      </c>
    </row>
    <row r="44" spans="1:8" ht="25.5" x14ac:dyDescent="0.2">
      <c r="A44" s="48">
        <v>38</v>
      </c>
      <c r="B44" s="49" t="s">
        <v>837</v>
      </c>
      <c r="C44" s="49" t="s">
        <v>838</v>
      </c>
      <c r="D44" s="49" t="s">
        <v>26</v>
      </c>
      <c r="E44" s="50">
        <v>220000</v>
      </c>
      <c r="F44" s="51">
        <v>1227.71</v>
      </c>
      <c r="G44" s="52">
        <v>1.0374059999999999E-2</v>
      </c>
      <c r="H44" s="42" t="s">
        <v>134</v>
      </c>
    </row>
    <row r="45" spans="1:8" x14ac:dyDescent="0.2">
      <c r="A45" s="48">
        <v>39</v>
      </c>
      <c r="B45" s="49" t="s">
        <v>88</v>
      </c>
      <c r="C45" s="49" t="s">
        <v>89</v>
      </c>
      <c r="D45" s="49" t="s">
        <v>85</v>
      </c>
      <c r="E45" s="50">
        <v>31000</v>
      </c>
      <c r="F45" s="51">
        <v>1222.4849999999999</v>
      </c>
      <c r="G45" s="52">
        <v>1.0329909999999999E-2</v>
      </c>
      <c r="H45" s="42" t="s">
        <v>134</v>
      </c>
    </row>
    <row r="46" spans="1:8" x14ac:dyDescent="0.2">
      <c r="A46" s="48">
        <v>40</v>
      </c>
      <c r="B46" s="49" t="s">
        <v>300</v>
      </c>
      <c r="C46" s="49" t="s">
        <v>301</v>
      </c>
      <c r="D46" s="49" t="s">
        <v>220</v>
      </c>
      <c r="E46" s="50">
        <v>1278000</v>
      </c>
      <c r="F46" s="51">
        <v>1208.8602000000001</v>
      </c>
      <c r="G46" s="52">
        <v>1.021478E-2</v>
      </c>
      <c r="H46" s="42" t="s">
        <v>134</v>
      </c>
    </row>
    <row r="47" spans="1:8" x14ac:dyDescent="0.2">
      <c r="A47" s="48">
        <v>41</v>
      </c>
      <c r="B47" s="49" t="s">
        <v>742</v>
      </c>
      <c r="C47" s="49" t="s">
        <v>743</v>
      </c>
      <c r="D47" s="49" t="s">
        <v>61</v>
      </c>
      <c r="E47" s="50">
        <v>153000</v>
      </c>
      <c r="F47" s="51">
        <v>1208.241</v>
      </c>
      <c r="G47" s="52">
        <v>1.020955E-2</v>
      </c>
      <c r="H47" s="42" t="s">
        <v>134</v>
      </c>
    </row>
    <row r="48" spans="1:8" x14ac:dyDescent="0.2">
      <c r="A48" s="48">
        <v>42</v>
      </c>
      <c r="B48" s="49" t="s">
        <v>505</v>
      </c>
      <c r="C48" s="49" t="s">
        <v>506</v>
      </c>
      <c r="D48" s="49" t="s">
        <v>29</v>
      </c>
      <c r="E48" s="50">
        <v>34150</v>
      </c>
      <c r="F48" s="51">
        <v>1190.8788</v>
      </c>
      <c r="G48" s="52">
        <v>1.006284E-2</v>
      </c>
      <c r="H48" s="42" t="s">
        <v>134</v>
      </c>
    </row>
    <row r="49" spans="1:8" x14ac:dyDescent="0.2">
      <c r="A49" s="48">
        <v>43</v>
      </c>
      <c r="B49" s="49" t="s">
        <v>296</v>
      </c>
      <c r="C49" s="49" t="s">
        <v>297</v>
      </c>
      <c r="D49" s="49" t="s">
        <v>100</v>
      </c>
      <c r="E49" s="50">
        <v>268333</v>
      </c>
      <c r="F49" s="51">
        <v>1166.1752180000001</v>
      </c>
      <c r="G49" s="52">
        <v>9.8540999999999993E-3</v>
      </c>
      <c r="H49" s="42" t="s">
        <v>134</v>
      </c>
    </row>
    <row r="50" spans="1:8" x14ac:dyDescent="0.2">
      <c r="A50" s="48">
        <v>44</v>
      </c>
      <c r="B50" s="49" t="s">
        <v>346</v>
      </c>
      <c r="C50" s="49" t="s">
        <v>347</v>
      </c>
      <c r="D50" s="49" t="s">
        <v>263</v>
      </c>
      <c r="E50" s="50">
        <v>79757</v>
      </c>
      <c r="F50" s="51">
        <v>1155.758687</v>
      </c>
      <c r="G50" s="52">
        <v>9.7660799999999999E-3</v>
      </c>
      <c r="H50" s="42" t="s">
        <v>134</v>
      </c>
    </row>
    <row r="51" spans="1:8" x14ac:dyDescent="0.2">
      <c r="A51" s="48">
        <v>45</v>
      </c>
      <c r="B51" s="49" t="s">
        <v>748</v>
      </c>
      <c r="C51" s="49" t="s">
        <v>749</v>
      </c>
      <c r="D51" s="49" t="s">
        <v>100</v>
      </c>
      <c r="E51" s="50">
        <v>249219</v>
      </c>
      <c r="F51" s="51">
        <v>1081.6104600000001</v>
      </c>
      <c r="G51" s="52">
        <v>9.1395299999999999E-3</v>
      </c>
      <c r="H51" s="42" t="s">
        <v>134</v>
      </c>
    </row>
    <row r="52" spans="1:8" x14ac:dyDescent="0.2">
      <c r="A52" s="48">
        <v>46</v>
      </c>
      <c r="B52" s="49" t="s">
        <v>487</v>
      </c>
      <c r="C52" s="49" t="s">
        <v>488</v>
      </c>
      <c r="D52" s="49" t="s">
        <v>51</v>
      </c>
      <c r="E52" s="50">
        <v>153000</v>
      </c>
      <c r="F52" s="51">
        <v>1028.8485000000001</v>
      </c>
      <c r="G52" s="52">
        <v>8.6937000000000004E-3</v>
      </c>
      <c r="H52" s="42" t="s">
        <v>134</v>
      </c>
    </row>
    <row r="53" spans="1:8" x14ac:dyDescent="0.2">
      <c r="A53" s="48">
        <v>47</v>
      </c>
      <c r="B53" s="49" t="s">
        <v>698</v>
      </c>
      <c r="C53" s="49" t="s">
        <v>699</v>
      </c>
      <c r="D53" s="49" t="s">
        <v>211</v>
      </c>
      <c r="E53" s="50">
        <v>23600</v>
      </c>
      <c r="F53" s="51">
        <v>947.2568</v>
      </c>
      <c r="G53" s="52">
        <v>8.0042499999999992E-3</v>
      </c>
      <c r="H53" s="42" t="s">
        <v>134</v>
      </c>
    </row>
    <row r="54" spans="1:8" ht="25.5" x14ac:dyDescent="0.2">
      <c r="A54" s="48">
        <v>48</v>
      </c>
      <c r="B54" s="49" t="s">
        <v>278</v>
      </c>
      <c r="C54" s="49" t="s">
        <v>279</v>
      </c>
      <c r="D54" s="49" t="s">
        <v>280</v>
      </c>
      <c r="E54" s="50">
        <v>70000</v>
      </c>
      <c r="F54" s="51">
        <v>900.76</v>
      </c>
      <c r="G54" s="52">
        <v>7.6113600000000002E-3</v>
      </c>
      <c r="H54" s="42" t="s">
        <v>134</v>
      </c>
    </row>
    <row r="55" spans="1:8" x14ac:dyDescent="0.2">
      <c r="A55" s="48">
        <v>49</v>
      </c>
      <c r="B55" s="49" t="s">
        <v>59</v>
      </c>
      <c r="C55" s="49" t="s">
        <v>60</v>
      </c>
      <c r="D55" s="49" t="s">
        <v>61</v>
      </c>
      <c r="E55" s="50">
        <v>12700</v>
      </c>
      <c r="F55" s="51">
        <v>831.72299999999996</v>
      </c>
      <c r="G55" s="52">
        <v>7.0280000000000004E-3</v>
      </c>
      <c r="H55" s="42" t="s">
        <v>134</v>
      </c>
    </row>
    <row r="56" spans="1:8" ht="25.5" x14ac:dyDescent="0.2">
      <c r="A56" s="48">
        <v>50</v>
      </c>
      <c r="B56" s="49" t="s">
        <v>839</v>
      </c>
      <c r="C56" s="49" t="s">
        <v>840</v>
      </c>
      <c r="D56" s="49" t="s">
        <v>443</v>
      </c>
      <c r="E56" s="50">
        <v>261000</v>
      </c>
      <c r="F56" s="51">
        <v>830.1105</v>
      </c>
      <c r="G56" s="52">
        <v>7.0143799999999997E-3</v>
      </c>
      <c r="H56" s="42" t="s">
        <v>134</v>
      </c>
    </row>
    <row r="57" spans="1:8" x14ac:dyDescent="0.2">
      <c r="A57" s="48">
        <v>51</v>
      </c>
      <c r="B57" s="49" t="s">
        <v>119</v>
      </c>
      <c r="C57" s="49" t="s">
        <v>120</v>
      </c>
      <c r="D57" s="49" t="s">
        <v>121</v>
      </c>
      <c r="E57" s="50">
        <v>360000</v>
      </c>
      <c r="F57" s="51">
        <v>690.69600000000003</v>
      </c>
      <c r="G57" s="52">
        <v>5.8363299999999998E-3</v>
      </c>
      <c r="H57" s="42" t="s">
        <v>134</v>
      </c>
    </row>
    <row r="58" spans="1:8" x14ac:dyDescent="0.2">
      <c r="A58" s="48">
        <v>52</v>
      </c>
      <c r="B58" s="49" t="s">
        <v>71</v>
      </c>
      <c r="C58" s="49" t="s">
        <v>72</v>
      </c>
      <c r="D58" s="49" t="s">
        <v>37</v>
      </c>
      <c r="E58" s="50">
        <v>20000</v>
      </c>
      <c r="F58" s="51">
        <v>652.14</v>
      </c>
      <c r="G58" s="52">
        <v>5.5105400000000004E-3</v>
      </c>
      <c r="H58" s="42" t="s">
        <v>134</v>
      </c>
    </row>
    <row r="59" spans="1:8" x14ac:dyDescent="0.2">
      <c r="A59" s="48">
        <v>53</v>
      </c>
      <c r="B59" s="49" t="s">
        <v>391</v>
      </c>
      <c r="C59" s="49" t="s">
        <v>392</v>
      </c>
      <c r="D59" s="49" t="s">
        <v>110</v>
      </c>
      <c r="E59" s="50">
        <v>100000</v>
      </c>
      <c r="F59" s="51">
        <v>650.75</v>
      </c>
      <c r="G59" s="52">
        <v>5.4987899999999999E-3</v>
      </c>
      <c r="H59" s="42" t="s">
        <v>134</v>
      </c>
    </row>
    <row r="60" spans="1:8" x14ac:dyDescent="0.2">
      <c r="A60" s="48">
        <v>54</v>
      </c>
      <c r="B60" s="49" t="s">
        <v>302</v>
      </c>
      <c r="C60" s="49" t="s">
        <v>303</v>
      </c>
      <c r="D60" s="49" t="s">
        <v>187</v>
      </c>
      <c r="E60" s="50">
        <v>400000</v>
      </c>
      <c r="F60" s="51">
        <v>600.48</v>
      </c>
      <c r="G60" s="52">
        <v>5.0740100000000003E-3</v>
      </c>
      <c r="H60" s="42" t="s">
        <v>134</v>
      </c>
    </row>
    <row r="61" spans="1:8" x14ac:dyDescent="0.2">
      <c r="A61" s="48">
        <v>55</v>
      </c>
      <c r="B61" s="49" t="s">
        <v>237</v>
      </c>
      <c r="C61" s="49" t="s">
        <v>238</v>
      </c>
      <c r="D61" s="49" t="s">
        <v>239</v>
      </c>
      <c r="E61" s="50">
        <v>40000</v>
      </c>
      <c r="F61" s="51">
        <v>596.28</v>
      </c>
      <c r="G61" s="52">
        <v>5.0385200000000003E-3</v>
      </c>
      <c r="H61" s="42" t="s">
        <v>134</v>
      </c>
    </row>
    <row r="62" spans="1:8" x14ac:dyDescent="0.2">
      <c r="A62" s="48">
        <v>56</v>
      </c>
      <c r="B62" s="49" t="s">
        <v>501</v>
      </c>
      <c r="C62" s="49" t="s">
        <v>502</v>
      </c>
      <c r="D62" s="49" t="s">
        <v>285</v>
      </c>
      <c r="E62" s="50">
        <v>16000</v>
      </c>
      <c r="F62" s="51">
        <v>527.32799999999997</v>
      </c>
      <c r="G62" s="52">
        <v>4.4558899999999997E-3</v>
      </c>
      <c r="H62" s="42" t="s">
        <v>134</v>
      </c>
    </row>
    <row r="63" spans="1:8" x14ac:dyDescent="0.2">
      <c r="A63" s="53"/>
      <c r="B63" s="53"/>
      <c r="C63" s="54" t="s">
        <v>133</v>
      </c>
      <c r="D63" s="53"/>
      <c r="E63" s="53" t="s">
        <v>134</v>
      </c>
      <c r="F63" s="55">
        <f>SUM(F7:F62)</f>
        <v>116246.49740799998</v>
      </c>
      <c r="G63" s="56">
        <f>SUM(G7:G62)</f>
        <v>0.9822747799999999</v>
      </c>
      <c r="H63" s="42" t="s">
        <v>134</v>
      </c>
    </row>
    <row r="64" spans="1:8" x14ac:dyDescent="0.2">
      <c r="A64" s="53"/>
      <c r="B64" s="53"/>
      <c r="C64" s="57"/>
      <c r="D64" s="53"/>
      <c r="E64" s="53"/>
      <c r="F64" s="58"/>
      <c r="G64" s="58"/>
      <c r="H64" s="42" t="s">
        <v>134</v>
      </c>
    </row>
    <row r="65" spans="1:8" x14ac:dyDescent="0.2">
      <c r="A65" s="53"/>
      <c r="B65" s="53"/>
      <c r="C65" s="54" t="s">
        <v>135</v>
      </c>
      <c r="D65" s="53"/>
      <c r="E65" s="53"/>
      <c r="F65" s="53"/>
      <c r="G65" s="53"/>
      <c r="H65" s="42" t="s">
        <v>134</v>
      </c>
    </row>
    <row r="66" spans="1:8" x14ac:dyDescent="0.2">
      <c r="A66" s="53"/>
      <c r="B66" s="53"/>
      <c r="C66" s="54" t="s">
        <v>133</v>
      </c>
      <c r="D66" s="53"/>
      <c r="E66" s="53" t="s">
        <v>134</v>
      </c>
      <c r="F66" s="59" t="s">
        <v>136</v>
      </c>
      <c r="G66" s="56">
        <v>0</v>
      </c>
      <c r="H66" s="42" t="s">
        <v>134</v>
      </c>
    </row>
    <row r="67" spans="1:8" x14ac:dyDescent="0.2">
      <c r="A67" s="53"/>
      <c r="B67" s="53"/>
      <c r="C67" s="57"/>
      <c r="D67" s="53"/>
      <c r="E67" s="53"/>
      <c r="F67" s="58"/>
      <c r="G67" s="58"/>
      <c r="H67" s="42" t="s">
        <v>134</v>
      </c>
    </row>
    <row r="68" spans="1:8" x14ac:dyDescent="0.2">
      <c r="A68" s="53"/>
      <c r="B68" s="53"/>
      <c r="C68" s="54" t="s">
        <v>137</v>
      </c>
      <c r="D68" s="53"/>
      <c r="E68" s="53"/>
      <c r="F68" s="53"/>
      <c r="G68" s="53"/>
      <c r="H68" s="42" t="s">
        <v>134</v>
      </c>
    </row>
    <row r="69" spans="1:8" x14ac:dyDescent="0.2">
      <c r="A69" s="48">
        <v>1</v>
      </c>
      <c r="B69" s="49" t="s">
        <v>513</v>
      </c>
      <c r="C69" s="44" t="s">
        <v>1003</v>
      </c>
      <c r="D69" s="49" t="s">
        <v>220</v>
      </c>
      <c r="E69" s="50">
        <v>374002</v>
      </c>
      <c r="F69" s="51">
        <v>58.306911800000002</v>
      </c>
      <c r="G69" s="52">
        <v>4.9268999999999995E-4</v>
      </c>
      <c r="H69" s="42" t="s">
        <v>134</v>
      </c>
    </row>
    <row r="70" spans="1:8" x14ac:dyDescent="0.2">
      <c r="A70" s="48">
        <v>2</v>
      </c>
      <c r="B70" s="49" t="s">
        <v>758</v>
      </c>
      <c r="C70" s="44" t="s">
        <v>1119</v>
      </c>
      <c r="D70" s="49"/>
      <c r="E70" s="50">
        <v>200000</v>
      </c>
      <c r="F70" s="51">
        <v>1.9999999999999999E-6</v>
      </c>
      <c r="G70" s="60" t="s">
        <v>132</v>
      </c>
      <c r="H70" s="42" t="s">
        <v>134</v>
      </c>
    </row>
    <row r="71" spans="1:8" x14ac:dyDescent="0.2">
      <c r="A71" s="53"/>
      <c r="B71" s="53"/>
      <c r="C71" s="54" t="s">
        <v>133</v>
      </c>
      <c r="D71" s="53"/>
      <c r="E71" s="53" t="s">
        <v>134</v>
      </c>
      <c r="F71" s="55">
        <f>SUM(F69:F70)</f>
        <v>58.306913800000004</v>
      </c>
      <c r="G71" s="56">
        <f>SUM(G69:G70)</f>
        <v>4.9268999999999995E-4</v>
      </c>
      <c r="H71" s="42" t="s">
        <v>134</v>
      </c>
    </row>
    <row r="72" spans="1:8" x14ac:dyDescent="0.2">
      <c r="A72" s="53"/>
      <c r="B72" s="53"/>
      <c r="C72" s="57"/>
      <c r="D72" s="53"/>
      <c r="E72" s="53"/>
      <c r="F72" s="58"/>
      <c r="G72" s="58"/>
      <c r="H72" s="42" t="s">
        <v>134</v>
      </c>
    </row>
    <row r="73" spans="1:8" x14ac:dyDescent="0.2">
      <c r="A73" s="53"/>
      <c r="B73" s="53"/>
      <c r="C73" s="54" t="s">
        <v>138</v>
      </c>
      <c r="D73" s="53"/>
      <c r="E73" s="53"/>
      <c r="F73" s="53"/>
      <c r="G73" s="53"/>
      <c r="H73" s="42" t="s">
        <v>134</v>
      </c>
    </row>
    <row r="74" spans="1:8" x14ac:dyDescent="0.2">
      <c r="A74" s="53"/>
      <c r="B74" s="53"/>
      <c r="C74" s="54" t="s">
        <v>133</v>
      </c>
      <c r="D74" s="53"/>
      <c r="E74" s="53" t="s">
        <v>134</v>
      </c>
      <c r="F74" s="59" t="s">
        <v>136</v>
      </c>
      <c r="G74" s="56">
        <v>0</v>
      </c>
      <c r="H74" s="42" t="s">
        <v>134</v>
      </c>
    </row>
    <row r="75" spans="1:8" x14ac:dyDescent="0.2">
      <c r="A75" s="53"/>
      <c r="B75" s="53"/>
      <c r="C75" s="57"/>
      <c r="D75" s="53"/>
      <c r="E75" s="53"/>
      <c r="F75" s="58"/>
      <c r="G75" s="58"/>
      <c r="H75" s="42" t="s">
        <v>134</v>
      </c>
    </row>
    <row r="76" spans="1:8" x14ac:dyDescent="0.2">
      <c r="A76" s="53"/>
      <c r="B76" s="53"/>
      <c r="C76" s="54" t="s">
        <v>139</v>
      </c>
      <c r="D76" s="53"/>
      <c r="E76" s="53"/>
      <c r="F76" s="58"/>
      <c r="G76" s="58"/>
      <c r="H76" s="42" t="s">
        <v>134</v>
      </c>
    </row>
    <row r="77" spans="1:8" x14ac:dyDescent="0.2">
      <c r="A77" s="53"/>
      <c r="B77" s="53"/>
      <c r="C77" s="54" t="s">
        <v>133</v>
      </c>
      <c r="D77" s="53"/>
      <c r="E77" s="53" t="s">
        <v>134</v>
      </c>
      <c r="F77" s="59" t="s">
        <v>136</v>
      </c>
      <c r="G77" s="56">
        <v>0</v>
      </c>
      <c r="H77" s="42" t="s">
        <v>134</v>
      </c>
    </row>
    <row r="78" spans="1:8" x14ac:dyDescent="0.2">
      <c r="A78" s="53"/>
      <c r="B78" s="53"/>
      <c r="C78" s="57"/>
      <c r="D78" s="53"/>
      <c r="E78" s="53"/>
      <c r="F78" s="58"/>
      <c r="G78" s="58"/>
      <c r="H78" s="42" t="s">
        <v>134</v>
      </c>
    </row>
    <row r="79" spans="1:8" x14ac:dyDescent="0.2">
      <c r="A79" s="53"/>
      <c r="B79" s="53"/>
      <c r="C79" s="54" t="s">
        <v>140</v>
      </c>
      <c r="D79" s="53"/>
      <c r="E79" s="53"/>
      <c r="F79" s="58"/>
      <c r="G79" s="58"/>
      <c r="H79" s="42" t="s">
        <v>134</v>
      </c>
    </row>
    <row r="80" spans="1:8" x14ac:dyDescent="0.2">
      <c r="A80" s="53"/>
      <c r="B80" s="53"/>
      <c r="C80" s="54" t="s">
        <v>133</v>
      </c>
      <c r="D80" s="53"/>
      <c r="E80" s="53" t="s">
        <v>134</v>
      </c>
      <c r="F80" s="59" t="s">
        <v>136</v>
      </c>
      <c r="G80" s="56">
        <v>0</v>
      </c>
      <c r="H80" s="42" t="s">
        <v>134</v>
      </c>
    </row>
    <row r="81" spans="1:8" x14ac:dyDescent="0.2">
      <c r="A81" s="53"/>
      <c r="B81" s="53"/>
      <c r="C81" s="57"/>
      <c r="D81" s="53"/>
      <c r="E81" s="53"/>
      <c r="F81" s="58"/>
      <c r="G81" s="58"/>
      <c r="H81" s="42" t="s">
        <v>134</v>
      </c>
    </row>
    <row r="82" spans="1:8" x14ac:dyDescent="0.2">
      <c r="A82" s="53"/>
      <c r="B82" s="53"/>
      <c r="C82" s="54" t="s">
        <v>141</v>
      </c>
      <c r="D82" s="53"/>
      <c r="E82" s="53"/>
      <c r="F82" s="55">
        <v>116304.80432179999</v>
      </c>
      <c r="G82" s="56">
        <v>0.98276746999999998</v>
      </c>
      <c r="H82" s="42" t="s">
        <v>134</v>
      </c>
    </row>
    <row r="83" spans="1:8" x14ac:dyDescent="0.2">
      <c r="A83" s="53"/>
      <c r="B83" s="53"/>
      <c r="C83" s="57"/>
      <c r="D83" s="53"/>
      <c r="E83" s="53"/>
      <c r="F83" s="58"/>
      <c r="G83" s="58"/>
      <c r="H83" s="42" t="s">
        <v>134</v>
      </c>
    </row>
    <row r="84" spans="1:8" x14ac:dyDescent="0.2">
      <c r="A84" s="53"/>
      <c r="B84" s="53"/>
      <c r="C84" s="54" t="s">
        <v>142</v>
      </c>
      <c r="D84" s="53"/>
      <c r="E84" s="53"/>
      <c r="F84" s="58"/>
      <c r="G84" s="58"/>
      <c r="H84" s="42" t="s">
        <v>134</v>
      </c>
    </row>
    <row r="85" spans="1:8" x14ac:dyDescent="0.2">
      <c r="A85" s="53"/>
      <c r="B85" s="53"/>
      <c r="C85" s="54" t="s">
        <v>11</v>
      </c>
      <c r="D85" s="53"/>
      <c r="E85" s="53"/>
      <c r="F85" s="58"/>
      <c r="G85" s="58"/>
      <c r="H85" s="42" t="s">
        <v>134</v>
      </c>
    </row>
    <row r="86" spans="1:8" x14ac:dyDescent="0.2">
      <c r="A86" s="53"/>
      <c r="B86" s="53"/>
      <c r="C86" s="54" t="s">
        <v>133</v>
      </c>
      <c r="D86" s="53"/>
      <c r="E86" s="53" t="s">
        <v>134</v>
      </c>
      <c r="F86" s="59" t="s">
        <v>136</v>
      </c>
      <c r="G86" s="56">
        <v>0</v>
      </c>
      <c r="H86" s="42" t="s">
        <v>134</v>
      </c>
    </row>
    <row r="87" spans="1:8" x14ac:dyDescent="0.2">
      <c r="A87" s="53"/>
      <c r="B87" s="53"/>
      <c r="C87" s="57"/>
      <c r="D87" s="53"/>
      <c r="E87" s="53"/>
      <c r="F87" s="58"/>
      <c r="G87" s="58"/>
      <c r="H87" s="42" t="s">
        <v>134</v>
      </c>
    </row>
    <row r="88" spans="1:8" x14ac:dyDescent="0.2">
      <c r="A88" s="53"/>
      <c r="B88" s="53"/>
      <c r="C88" s="54" t="s">
        <v>143</v>
      </c>
      <c r="D88" s="53"/>
      <c r="E88" s="53"/>
      <c r="F88" s="53"/>
      <c r="G88" s="53"/>
      <c r="H88" s="42" t="s">
        <v>134</v>
      </c>
    </row>
    <row r="89" spans="1:8" x14ac:dyDescent="0.2">
      <c r="A89" s="53"/>
      <c r="B89" s="53"/>
      <c r="C89" s="54" t="s">
        <v>133</v>
      </c>
      <c r="D89" s="53"/>
      <c r="E89" s="53" t="s">
        <v>134</v>
      </c>
      <c r="F89" s="59" t="s">
        <v>136</v>
      </c>
      <c r="G89" s="56">
        <v>0</v>
      </c>
      <c r="H89" s="42" t="s">
        <v>134</v>
      </c>
    </row>
    <row r="90" spans="1:8" x14ac:dyDescent="0.2">
      <c r="A90" s="53"/>
      <c r="B90" s="53"/>
      <c r="C90" s="57"/>
      <c r="D90" s="53"/>
      <c r="E90" s="53"/>
      <c r="F90" s="58"/>
      <c r="G90" s="58"/>
      <c r="H90" s="42" t="s">
        <v>134</v>
      </c>
    </row>
    <row r="91" spans="1:8" x14ac:dyDescent="0.2">
      <c r="A91" s="53"/>
      <c r="B91" s="53"/>
      <c r="C91" s="54" t="s">
        <v>144</v>
      </c>
      <c r="D91" s="53"/>
      <c r="E91" s="53"/>
      <c r="F91" s="53"/>
      <c r="G91" s="53"/>
      <c r="H91" s="42" t="s">
        <v>134</v>
      </c>
    </row>
    <row r="92" spans="1:8" x14ac:dyDescent="0.2">
      <c r="A92" s="53"/>
      <c r="B92" s="53"/>
      <c r="C92" s="54" t="s">
        <v>133</v>
      </c>
      <c r="D92" s="53"/>
      <c r="E92" s="53" t="s">
        <v>134</v>
      </c>
      <c r="F92" s="59" t="s">
        <v>136</v>
      </c>
      <c r="G92" s="56">
        <v>0</v>
      </c>
      <c r="H92" s="42" t="s">
        <v>134</v>
      </c>
    </row>
    <row r="93" spans="1:8" x14ac:dyDescent="0.2">
      <c r="A93" s="53"/>
      <c r="B93" s="53"/>
      <c r="C93" s="57"/>
      <c r="D93" s="53"/>
      <c r="E93" s="53"/>
      <c r="F93" s="58"/>
      <c r="G93" s="58"/>
      <c r="H93" s="42" t="s">
        <v>134</v>
      </c>
    </row>
    <row r="94" spans="1:8" x14ac:dyDescent="0.2">
      <c r="A94" s="53"/>
      <c r="B94" s="53"/>
      <c r="C94" s="54" t="s">
        <v>145</v>
      </c>
      <c r="D94" s="53"/>
      <c r="E94" s="53"/>
      <c r="F94" s="58"/>
      <c r="G94" s="58"/>
      <c r="H94" s="42" t="s">
        <v>134</v>
      </c>
    </row>
    <row r="95" spans="1:8" x14ac:dyDescent="0.2">
      <c r="A95" s="53"/>
      <c r="B95" s="53"/>
      <c r="C95" s="54" t="s">
        <v>133</v>
      </c>
      <c r="D95" s="53"/>
      <c r="E95" s="53" t="s">
        <v>134</v>
      </c>
      <c r="F95" s="59" t="s">
        <v>136</v>
      </c>
      <c r="G95" s="56">
        <v>0</v>
      </c>
      <c r="H95" s="42" t="s">
        <v>134</v>
      </c>
    </row>
    <row r="96" spans="1:8" x14ac:dyDescent="0.2">
      <c r="A96" s="53"/>
      <c r="B96" s="53"/>
      <c r="C96" s="57"/>
      <c r="D96" s="53"/>
      <c r="E96" s="53"/>
      <c r="F96" s="58"/>
      <c r="G96" s="58"/>
      <c r="H96" s="42" t="s">
        <v>134</v>
      </c>
    </row>
    <row r="97" spans="1:8" x14ac:dyDescent="0.2">
      <c r="A97" s="53"/>
      <c r="B97" s="53"/>
      <c r="C97" s="54" t="s">
        <v>146</v>
      </c>
      <c r="D97" s="53"/>
      <c r="E97" s="53"/>
      <c r="F97" s="55">
        <v>0</v>
      </c>
      <c r="G97" s="56">
        <v>0</v>
      </c>
      <c r="H97" s="42" t="s">
        <v>134</v>
      </c>
    </row>
    <row r="98" spans="1:8" x14ac:dyDescent="0.2">
      <c r="A98" s="53"/>
      <c r="B98" s="53"/>
      <c r="C98" s="57"/>
      <c r="D98" s="53"/>
      <c r="E98" s="53"/>
      <c r="F98" s="58"/>
      <c r="G98" s="58"/>
      <c r="H98" s="42" t="s">
        <v>134</v>
      </c>
    </row>
    <row r="99" spans="1:8" x14ac:dyDescent="0.2">
      <c r="A99" s="53"/>
      <c r="B99" s="53"/>
      <c r="C99" s="54" t="s">
        <v>147</v>
      </c>
      <c r="D99" s="53"/>
      <c r="E99" s="53"/>
      <c r="F99" s="58"/>
      <c r="G99" s="58"/>
      <c r="H99" s="42" t="s">
        <v>134</v>
      </c>
    </row>
    <row r="100" spans="1:8" x14ac:dyDescent="0.2">
      <c r="A100" s="53"/>
      <c r="B100" s="53"/>
      <c r="C100" s="54" t="s">
        <v>148</v>
      </c>
      <c r="D100" s="53"/>
      <c r="E100" s="53"/>
      <c r="F100" s="58"/>
      <c r="G100" s="58"/>
      <c r="H100" s="42" t="s">
        <v>134</v>
      </c>
    </row>
    <row r="101" spans="1:8" x14ac:dyDescent="0.2">
      <c r="A101" s="53"/>
      <c r="B101" s="53"/>
      <c r="C101" s="54" t="s">
        <v>133</v>
      </c>
      <c r="D101" s="53"/>
      <c r="E101" s="53" t="s">
        <v>134</v>
      </c>
      <c r="F101" s="59" t="s">
        <v>136</v>
      </c>
      <c r="G101" s="56">
        <v>0</v>
      </c>
      <c r="H101" s="42" t="s">
        <v>134</v>
      </c>
    </row>
    <row r="102" spans="1:8" x14ac:dyDescent="0.2">
      <c r="A102" s="53"/>
      <c r="B102" s="53"/>
      <c r="C102" s="57"/>
      <c r="D102" s="53"/>
      <c r="E102" s="53"/>
      <c r="F102" s="58"/>
      <c r="G102" s="58"/>
      <c r="H102" s="42" t="s">
        <v>134</v>
      </c>
    </row>
    <row r="103" spans="1:8" x14ac:dyDescent="0.2">
      <c r="A103" s="53"/>
      <c r="B103" s="53"/>
      <c r="C103" s="54" t="s">
        <v>149</v>
      </c>
      <c r="D103" s="53"/>
      <c r="E103" s="53"/>
      <c r="F103" s="58"/>
      <c r="G103" s="58"/>
      <c r="H103" s="42" t="s">
        <v>134</v>
      </c>
    </row>
    <row r="104" spans="1:8" x14ac:dyDescent="0.2">
      <c r="A104" s="53"/>
      <c r="B104" s="53"/>
      <c r="C104" s="54" t="s">
        <v>133</v>
      </c>
      <c r="D104" s="53"/>
      <c r="E104" s="53" t="s">
        <v>134</v>
      </c>
      <c r="F104" s="59" t="s">
        <v>136</v>
      </c>
      <c r="G104" s="56">
        <v>0</v>
      </c>
      <c r="H104" s="42" t="s">
        <v>134</v>
      </c>
    </row>
    <row r="105" spans="1:8" x14ac:dyDescent="0.2">
      <c r="A105" s="53"/>
      <c r="B105" s="53"/>
      <c r="C105" s="57"/>
      <c r="D105" s="53"/>
      <c r="E105" s="53"/>
      <c r="F105" s="58"/>
      <c r="G105" s="58"/>
      <c r="H105" s="42" t="s">
        <v>134</v>
      </c>
    </row>
    <row r="106" spans="1:8" x14ac:dyDescent="0.2">
      <c r="A106" s="53"/>
      <c r="B106" s="53"/>
      <c r="C106" s="54" t="s">
        <v>150</v>
      </c>
      <c r="D106" s="53"/>
      <c r="E106" s="53"/>
      <c r="F106" s="58"/>
      <c r="G106" s="58"/>
      <c r="H106" s="42" t="s">
        <v>134</v>
      </c>
    </row>
    <row r="107" spans="1:8" x14ac:dyDescent="0.2">
      <c r="A107" s="53"/>
      <c r="B107" s="53"/>
      <c r="C107" s="54" t="s">
        <v>133</v>
      </c>
      <c r="D107" s="53"/>
      <c r="E107" s="53" t="s">
        <v>134</v>
      </c>
      <c r="F107" s="59" t="s">
        <v>136</v>
      </c>
      <c r="G107" s="56">
        <v>0</v>
      </c>
      <c r="H107" s="42" t="s">
        <v>134</v>
      </c>
    </row>
    <row r="108" spans="1:8" x14ac:dyDescent="0.2">
      <c r="A108" s="53"/>
      <c r="B108" s="53"/>
      <c r="C108" s="57"/>
      <c r="D108" s="53"/>
      <c r="E108" s="53"/>
      <c r="F108" s="58"/>
      <c r="G108" s="58"/>
      <c r="H108" s="42" t="s">
        <v>134</v>
      </c>
    </row>
    <row r="109" spans="1:8" x14ac:dyDescent="0.2">
      <c r="A109" s="53"/>
      <c r="B109" s="53"/>
      <c r="C109" s="54" t="s">
        <v>151</v>
      </c>
      <c r="D109" s="53"/>
      <c r="E109" s="53"/>
      <c r="F109" s="58"/>
      <c r="G109" s="58"/>
      <c r="H109" s="42" t="s">
        <v>134</v>
      </c>
    </row>
    <row r="110" spans="1:8" x14ac:dyDescent="0.2">
      <c r="A110" s="48">
        <v>1</v>
      </c>
      <c r="B110" s="49"/>
      <c r="C110" s="49" t="s">
        <v>152</v>
      </c>
      <c r="D110" s="49"/>
      <c r="E110" s="60"/>
      <c r="F110" s="51">
        <v>2414.7722442079998</v>
      </c>
      <c r="G110" s="52">
        <v>2.0404660000000002E-2</v>
      </c>
      <c r="H110" s="42">
        <v>6.61</v>
      </c>
    </row>
    <row r="111" spans="1:8" x14ac:dyDescent="0.2">
      <c r="A111" s="53"/>
      <c r="B111" s="53"/>
      <c r="C111" s="54" t="s">
        <v>133</v>
      </c>
      <c r="D111" s="53"/>
      <c r="E111" s="53" t="s">
        <v>134</v>
      </c>
      <c r="F111" s="55">
        <v>2414.7722442079998</v>
      </c>
      <c r="G111" s="56">
        <v>2.0404660000000002E-2</v>
      </c>
      <c r="H111" s="42" t="s">
        <v>134</v>
      </c>
    </row>
    <row r="112" spans="1:8" x14ac:dyDescent="0.2">
      <c r="A112" s="53"/>
      <c r="B112" s="53"/>
      <c r="C112" s="57"/>
      <c r="D112" s="53"/>
      <c r="E112" s="53"/>
      <c r="F112" s="58"/>
      <c r="G112" s="58"/>
      <c r="H112" s="42" t="s">
        <v>134</v>
      </c>
    </row>
    <row r="113" spans="1:8" x14ac:dyDescent="0.2">
      <c r="A113" s="53"/>
      <c r="B113" s="53"/>
      <c r="C113" s="54" t="s">
        <v>153</v>
      </c>
      <c r="D113" s="53"/>
      <c r="E113" s="53"/>
      <c r="F113" s="55">
        <v>2414.7722442079998</v>
      </c>
      <c r="G113" s="56">
        <v>2.0404660000000002E-2</v>
      </c>
      <c r="H113" s="42" t="s">
        <v>134</v>
      </c>
    </row>
    <row r="114" spans="1:8" x14ac:dyDescent="0.2">
      <c r="A114" s="53"/>
      <c r="B114" s="53"/>
      <c r="C114" s="58"/>
      <c r="D114" s="53"/>
      <c r="E114" s="53"/>
      <c r="F114" s="53"/>
      <c r="G114" s="53"/>
      <c r="H114" s="42" t="s">
        <v>134</v>
      </c>
    </row>
    <row r="115" spans="1:8" x14ac:dyDescent="0.2">
      <c r="A115" s="53"/>
      <c r="B115" s="53"/>
      <c r="C115" s="54" t="s">
        <v>154</v>
      </c>
      <c r="D115" s="53"/>
      <c r="E115" s="53"/>
      <c r="F115" s="53"/>
      <c r="G115" s="53"/>
      <c r="H115" s="42" t="s">
        <v>134</v>
      </c>
    </row>
    <row r="116" spans="1:8" x14ac:dyDescent="0.2">
      <c r="A116" s="53"/>
      <c r="B116" s="53"/>
      <c r="C116" s="54" t="s">
        <v>155</v>
      </c>
      <c r="D116" s="53"/>
      <c r="E116" s="53"/>
      <c r="F116" s="53"/>
      <c r="G116" s="53"/>
      <c r="H116" s="42" t="s">
        <v>134</v>
      </c>
    </row>
    <row r="117" spans="1:8" x14ac:dyDescent="0.2">
      <c r="A117" s="53"/>
      <c r="B117" s="53"/>
      <c r="C117" s="54" t="s">
        <v>133</v>
      </c>
      <c r="D117" s="53"/>
      <c r="E117" s="53" t="s">
        <v>134</v>
      </c>
      <c r="F117" s="59" t="s">
        <v>136</v>
      </c>
      <c r="G117" s="56">
        <v>0</v>
      </c>
      <c r="H117" s="42" t="s">
        <v>134</v>
      </c>
    </row>
    <row r="118" spans="1:8" x14ac:dyDescent="0.2">
      <c r="A118" s="53"/>
      <c r="B118" s="53"/>
      <c r="C118" s="57"/>
      <c r="D118" s="53"/>
      <c r="E118" s="53"/>
      <c r="F118" s="58"/>
      <c r="G118" s="58"/>
      <c r="H118" s="42" t="s">
        <v>134</v>
      </c>
    </row>
    <row r="119" spans="1:8" x14ac:dyDescent="0.2">
      <c r="A119" s="53"/>
      <c r="B119" s="53"/>
      <c r="C119" s="54" t="s">
        <v>158</v>
      </c>
      <c r="D119" s="53"/>
      <c r="E119" s="53"/>
      <c r="F119" s="53"/>
      <c r="G119" s="53"/>
      <c r="H119" s="42" t="s">
        <v>134</v>
      </c>
    </row>
    <row r="120" spans="1:8" x14ac:dyDescent="0.2">
      <c r="A120" s="53"/>
      <c r="B120" s="53"/>
      <c r="C120" s="54" t="s">
        <v>159</v>
      </c>
      <c r="D120" s="53"/>
      <c r="E120" s="53"/>
      <c r="F120" s="53"/>
      <c r="G120" s="53"/>
      <c r="H120" s="42" t="s">
        <v>134</v>
      </c>
    </row>
    <row r="121" spans="1:8" x14ac:dyDescent="0.2">
      <c r="A121" s="53"/>
      <c r="B121" s="53"/>
      <c r="C121" s="54" t="s">
        <v>133</v>
      </c>
      <c r="D121" s="53"/>
      <c r="E121" s="53" t="s">
        <v>134</v>
      </c>
      <c r="F121" s="59" t="s">
        <v>136</v>
      </c>
      <c r="G121" s="56">
        <v>0</v>
      </c>
      <c r="H121" s="42" t="s">
        <v>134</v>
      </c>
    </row>
    <row r="122" spans="1:8" x14ac:dyDescent="0.2">
      <c r="A122" s="53"/>
      <c r="B122" s="53"/>
      <c r="C122" s="57"/>
      <c r="D122" s="53"/>
      <c r="E122" s="53"/>
      <c r="F122" s="58"/>
      <c r="G122" s="58"/>
      <c r="H122" s="42" t="s">
        <v>134</v>
      </c>
    </row>
    <row r="123" spans="1:8" x14ac:dyDescent="0.2">
      <c r="A123" s="53"/>
      <c r="B123" s="53"/>
      <c r="C123" s="54" t="s">
        <v>160</v>
      </c>
      <c r="D123" s="53"/>
      <c r="E123" s="53"/>
      <c r="F123" s="58"/>
      <c r="G123" s="58"/>
      <c r="H123" s="42" t="s">
        <v>134</v>
      </c>
    </row>
    <row r="124" spans="1:8" x14ac:dyDescent="0.2">
      <c r="A124" s="53"/>
      <c r="B124" s="53"/>
      <c r="C124" s="54" t="s">
        <v>133</v>
      </c>
      <c r="D124" s="53"/>
      <c r="E124" s="53" t="s">
        <v>134</v>
      </c>
      <c r="F124" s="59" t="s">
        <v>136</v>
      </c>
      <c r="G124" s="56">
        <v>0</v>
      </c>
      <c r="H124" s="42" t="s">
        <v>134</v>
      </c>
    </row>
    <row r="125" spans="1:8" x14ac:dyDescent="0.2">
      <c r="A125" s="53"/>
      <c r="B125" s="53"/>
      <c r="C125" s="57"/>
      <c r="D125" s="53"/>
      <c r="E125" s="53"/>
      <c r="F125" s="58"/>
      <c r="G125" s="58"/>
      <c r="H125" s="42" t="s">
        <v>134</v>
      </c>
    </row>
    <row r="126" spans="1:8" x14ac:dyDescent="0.2">
      <c r="A126" s="60"/>
      <c r="B126" s="49"/>
      <c r="C126" s="49" t="s">
        <v>161</v>
      </c>
      <c r="D126" s="49"/>
      <c r="E126" s="60"/>
      <c r="F126" s="51">
        <v>-375.40579223999998</v>
      </c>
      <c r="G126" s="52">
        <v>-3.1721499999999999E-3</v>
      </c>
      <c r="H126" s="42" t="s">
        <v>134</v>
      </c>
    </row>
    <row r="127" spans="1:8" x14ac:dyDescent="0.2">
      <c r="A127" s="57"/>
      <c r="B127" s="57"/>
      <c r="C127" s="54" t="s">
        <v>162</v>
      </c>
      <c r="D127" s="58"/>
      <c r="E127" s="58"/>
      <c r="F127" s="55">
        <v>118344.170773768</v>
      </c>
      <c r="G127" s="61">
        <v>0.99999998000000001</v>
      </c>
      <c r="H127" s="42" t="s">
        <v>134</v>
      </c>
    </row>
    <row r="128" spans="1:8" ht="12.75" customHeight="1" x14ac:dyDescent="0.2">
      <c r="A128" s="62"/>
      <c r="B128" s="62"/>
      <c r="C128" s="63"/>
      <c r="D128" s="64"/>
      <c r="E128" s="64"/>
      <c r="F128" s="65"/>
      <c r="G128" s="66"/>
      <c r="H128" s="67"/>
    </row>
    <row r="129" spans="1:17" x14ac:dyDescent="0.2">
      <c r="A129" s="62"/>
      <c r="B129" s="68" t="s">
        <v>968</v>
      </c>
      <c r="C129" s="68"/>
      <c r="D129" s="68"/>
      <c r="E129" s="68"/>
      <c r="F129" s="68"/>
      <c r="G129" s="68"/>
      <c r="H129" s="68"/>
      <c r="J129" s="69"/>
    </row>
    <row r="130" spans="1:17" x14ac:dyDescent="0.2">
      <c r="A130" s="62"/>
      <c r="B130" s="68" t="s">
        <v>969</v>
      </c>
      <c r="C130" s="68"/>
      <c r="D130" s="68"/>
      <c r="E130" s="68"/>
      <c r="F130" s="68"/>
      <c r="G130" s="68"/>
      <c r="H130" s="68"/>
      <c r="J130" s="69"/>
    </row>
    <row r="131" spans="1:17" x14ac:dyDescent="0.2">
      <c r="A131" s="62"/>
      <c r="B131" s="68" t="s">
        <v>970</v>
      </c>
      <c r="C131" s="68"/>
      <c r="D131" s="68"/>
      <c r="E131" s="68"/>
      <c r="F131" s="68"/>
      <c r="G131" s="68"/>
      <c r="H131" s="68"/>
      <c r="J131" s="69"/>
    </row>
    <row r="132" spans="1:17" s="72" customFormat="1" ht="66.75" customHeight="1" x14ac:dyDescent="0.25">
      <c r="A132" s="70"/>
      <c r="B132" s="71" t="s">
        <v>971</v>
      </c>
      <c r="C132" s="71"/>
      <c r="D132" s="71"/>
      <c r="E132" s="71"/>
      <c r="F132" s="71"/>
      <c r="G132" s="71"/>
      <c r="H132" s="71"/>
      <c r="I132" s="36"/>
      <c r="J132" s="69"/>
      <c r="K132" s="36"/>
      <c r="L132" s="36"/>
      <c r="M132" s="36"/>
      <c r="N132" s="36"/>
      <c r="O132" s="36"/>
      <c r="P132" s="36"/>
      <c r="Q132" s="36"/>
    </row>
    <row r="133" spans="1:17" x14ac:dyDescent="0.2">
      <c r="A133" s="62"/>
      <c r="B133" s="68" t="s">
        <v>972</v>
      </c>
      <c r="C133" s="68"/>
      <c r="D133" s="68"/>
      <c r="E133" s="68"/>
      <c r="F133" s="68"/>
      <c r="G133" s="68"/>
      <c r="H133" s="68"/>
      <c r="J133" s="69"/>
    </row>
    <row r="134" spans="1:17" x14ac:dyDescent="0.2">
      <c r="A134" s="62"/>
      <c r="B134" s="62"/>
      <c r="C134" s="62"/>
      <c r="D134" s="64"/>
      <c r="E134" s="64"/>
      <c r="F134" s="64"/>
      <c r="G134" s="64"/>
    </row>
    <row r="135" spans="1:17" x14ac:dyDescent="0.2">
      <c r="A135" s="62"/>
      <c r="B135" s="73" t="s">
        <v>163</v>
      </c>
      <c r="C135" s="74"/>
      <c r="D135" s="75"/>
      <c r="E135" s="76"/>
      <c r="F135" s="64"/>
      <c r="G135" s="64"/>
    </row>
    <row r="136" spans="1:17" ht="27.75" customHeight="1" x14ac:dyDescent="0.2">
      <c r="A136" s="62"/>
      <c r="B136" s="77" t="s">
        <v>164</v>
      </c>
      <c r="C136" s="78"/>
      <c r="D136" s="41" t="s">
        <v>1010</v>
      </c>
      <c r="E136" s="76"/>
      <c r="F136" s="64"/>
      <c r="G136" s="64"/>
    </row>
    <row r="137" spans="1:17" ht="12.75" customHeight="1" x14ac:dyDescent="0.2">
      <c r="A137" s="62"/>
      <c r="B137" s="77" t="s">
        <v>973</v>
      </c>
      <c r="C137" s="78"/>
      <c r="D137" s="41" t="str">
        <f>"Rs. "&amp;TEXT(F71,"0.00")&amp;" lacs/ 0.05%"</f>
        <v>Rs. 58.31 lacs/ 0.05%</v>
      </c>
      <c r="E137" s="76"/>
      <c r="F137" s="64"/>
      <c r="G137" s="64"/>
    </row>
    <row r="138" spans="1:17" x14ac:dyDescent="0.2">
      <c r="A138" s="62"/>
      <c r="B138" s="77" t="s">
        <v>166</v>
      </c>
      <c r="C138" s="78"/>
      <c r="D138" s="79" t="s">
        <v>134</v>
      </c>
      <c r="E138" s="76"/>
      <c r="F138" s="64"/>
      <c r="G138" s="64"/>
    </row>
    <row r="139" spans="1:17" x14ac:dyDescent="0.2">
      <c r="A139" s="80"/>
      <c r="B139" s="81" t="s">
        <v>134</v>
      </c>
      <c r="C139" s="81" t="s">
        <v>974</v>
      </c>
      <c r="D139" s="81" t="s">
        <v>167</v>
      </c>
      <c r="E139" s="80"/>
      <c r="F139" s="80"/>
      <c r="G139" s="80"/>
      <c r="H139" s="80"/>
      <c r="J139" s="69"/>
    </row>
    <row r="140" spans="1:17" x14ac:dyDescent="0.2">
      <c r="A140" s="80"/>
      <c r="B140" s="82" t="s">
        <v>168</v>
      </c>
      <c r="C140" s="83">
        <v>46081</v>
      </c>
      <c r="D140" s="83">
        <v>46112</v>
      </c>
      <c r="E140" s="80"/>
      <c r="F140" s="80"/>
      <c r="G140" s="80"/>
      <c r="J140" s="69"/>
    </row>
    <row r="141" spans="1:17" x14ac:dyDescent="0.2">
      <c r="A141" s="84"/>
      <c r="B141" s="49" t="s">
        <v>169</v>
      </c>
      <c r="C141" s="85">
        <v>549.41449999999998</v>
      </c>
      <c r="D141" s="85">
        <v>483.31139999999999</v>
      </c>
      <c r="E141" s="84"/>
      <c r="F141" s="86"/>
      <c r="G141" s="87"/>
    </row>
    <row r="142" spans="1:17" ht="25.5" x14ac:dyDescent="0.2">
      <c r="A142" s="84"/>
      <c r="B142" s="49" t="s">
        <v>1095</v>
      </c>
      <c r="C142" s="85">
        <v>548.85530000000006</v>
      </c>
      <c r="D142" s="85">
        <v>482.81939999999997</v>
      </c>
      <c r="E142" s="84"/>
      <c r="F142" s="86"/>
      <c r="G142" s="87"/>
    </row>
    <row r="143" spans="1:17" x14ac:dyDescent="0.2">
      <c r="A143" s="84"/>
      <c r="B143" s="49" t="s">
        <v>170</v>
      </c>
      <c r="C143" s="85">
        <v>512.18460000000005</v>
      </c>
      <c r="D143" s="85">
        <v>450.30829999999997</v>
      </c>
      <c r="E143" s="84"/>
      <c r="F143" s="86"/>
      <c r="G143" s="87"/>
    </row>
    <row r="144" spans="1:17" ht="25.5" x14ac:dyDescent="0.2">
      <c r="A144" s="84"/>
      <c r="B144" s="49" t="s">
        <v>1096</v>
      </c>
      <c r="C144" s="85">
        <v>410.74200000000002</v>
      </c>
      <c r="D144" s="85">
        <v>361.12090000000001</v>
      </c>
      <c r="E144" s="84"/>
      <c r="F144" s="86"/>
      <c r="G144" s="87"/>
    </row>
    <row r="145" spans="1:7" x14ac:dyDescent="0.2">
      <c r="A145" s="84"/>
      <c r="B145" s="84"/>
      <c r="C145" s="84"/>
      <c r="D145" s="84"/>
      <c r="E145" s="84"/>
      <c r="F145" s="84"/>
      <c r="G145" s="84"/>
    </row>
    <row r="146" spans="1:7" x14ac:dyDescent="0.2">
      <c r="A146" s="80"/>
      <c r="B146" s="77" t="s">
        <v>975</v>
      </c>
      <c r="C146" s="78"/>
      <c r="D146" s="41" t="s">
        <v>165</v>
      </c>
      <c r="E146" s="80"/>
      <c r="F146" s="80"/>
      <c r="G146" s="80"/>
    </row>
    <row r="147" spans="1:7" x14ac:dyDescent="0.2">
      <c r="A147" s="80"/>
      <c r="B147" s="88"/>
      <c r="C147" s="88"/>
      <c r="D147" s="88"/>
      <c r="E147" s="80"/>
      <c r="F147" s="80"/>
      <c r="G147" s="80"/>
    </row>
    <row r="148" spans="1:7" x14ac:dyDescent="0.2">
      <c r="A148" s="80"/>
      <c r="B148" s="77" t="s">
        <v>172</v>
      </c>
      <c r="C148" s="78"/>
      <c r="D148" s="41" t="s">
        <v>165</v>
      </c>
      <c r="E148" s="89"/>
      <c r="F148" s="80"/>
      <c r="G148" s="80"/>
    </row>
    <row r="149" spans="1:7" x14ac:dyDescent="0.2">
      <c r="A149" s="80"/>
      <c r="B149" s="77" t="s">
        <v>173</v>
      </c>
      <c r="C149" s="78"/>
      <c r="D149" s="41" t="s">
        <v>165</v>
      </c>
      <c r="E149" s="89"/>
      <c r="F149" s="80"/>
      <c r="G149" s="80"/>
    </row>
    <row r="150" spans="1:7" x14ac:dyDescent="0.2">
      <c r="A150" s="80"/>
      <c r="B150" s="77" t="s">
        <v>174</v>
      </c>
      <c r="C150" s="78"/>
      <c r="D150" s="41" t="s">
        <v>165</v>
      </c>
      <c r="E150" s="89"/>
      <c r="F150" s="80"/>
      <c r="G150" s="80"/>
    </row>
    <row r="151" spans="1:7" x14ac:dyDescent="0.2">
      <c r="A151" s="80"/>
      <c r="B151" s="77" t="s">
        <v>175</v>
      </c>
      <c r="C151" s="78"/>
      <c r="D151" s="90">
        <v>0.46483332749180145</v>
      </c>
      <c r="E151" s="80"/>
      <c r="F151" s="91"/>
      <c r="G151" s="92"/>
    </row>
    <row r="153" spans="1:7" ht="13.5" x14ac:dyDescent="0.25">
      <c r="B153" s="152" t="s">
        <v>1147</v>
      </c>
      <c r="C153" s="153"/>
      <c r="D153" s="153"/>
      <c r="E153" s="18"/>
      <c r="F153" s="19"/>
    </row>
    <row r="154" spans="1:7" ht="67.5" x14ac:dyDescent="0.25">
      <c r="B154" s="154" t="s">
        <v>1097</v>
      </c>
      <c r="C154" s="154" t="s">
        <v>1098</v>
      </c>
      <c r="D154" s="154" t="s">
        <v>1099</v>
      </c>
      <c r="E154" s="154" t="s">
        <v>1100</v>
      </c>
      <c r="F154" s="154" t="s">
        <v>1101</v>
      </c>
    </row>
    <row r="155" spans="1:7" ht="13.5" x14ac:dyDescent="0.2">
      <c r="B155" s="155" t="s">
        <v>1126</v>
      </c>
      <c r="C155" s="156" t="s">
        <v>1103</v>
      </c>
      <c r="D155" s="20">
        <v>0</v>
      </c>
      <c r="E155" s="21">
        <v>0</v>
      </c>
      <c r="F155" s="157">
        <v>0.54925000000000002</v>
      </c>
    </row>
    <row r="157" spans="1:7" x14ac:dyDescent="0.2">
      <c r="B157" s="93" t="s">
        <v>976</v>
      </c>
      <c r="C157" s="93"/>
    </row>
    <row r="159" spans="1:7" ht="153.75" customHeight="1" x14ac:dyDescent="0.2"/>
    <row r="162" spans="2:10" x14ac:dyDescent="0.2">
      <c r="B162" s="94" t="s">
        <v>977</v>
      </c>
      <c r="C162" s="95"/>
      <c r="D162" s="94"/>
    </row>
    <row r="163" spans="2:10" x14ac:dyDescent="0.2">
      <c r="B163" s="94" t="s">
        <v>1127</v>
      </c>
      <c r="D163" s="94"/>
    </row>
    <row r="164" spans="2:10" ht="165" customHeight="1" x14ac:dyDescent="0.2"/>
    <row r="166" spans="2:10" x14ac:dyDescent="0.2">
      <c r="J166" s="39"/>
    </row>
    <row r="171" spans="2:10" ht="14.25" customHeight="1" x14ac:dyDescent="0.2"/>
  </sheetData>
  <mergeCells count="18">
    <mergeCell ref="B150:C150"/>
    <mergeCell ref="B151:C151"/>
    <mergeCell ref="B148:C148"/>
    <mergeCell ref="B149:C149"/>
    <mergeCell ref="B157:C157"/>
    <mergeCell ref="A1:H1"/>
    <mergeCell ref="A2:H2"/>
    <mergeCell ref="A3:H3"/>
    <mergeCell ref="B129:H129"/>
    <mergeCell ref="B130:H130"/>
    <mergeCell ref="B137:C137"/>
    <mergeCell ref="B138:C138"/>
    <mergeCell ref="B146:C146"/>
    <mergeCell ref="B131:H131"/>
    <mergeCell ref="B132:H132"/>
    <mergeCell ref="B133:H133"/>
    <mergeCell ref="B135:D135"/>
    <mergeCell ref="B136:C136"/>
  </mergeCells>
  <hyperlinks>
    <hyperlink ref="I1" location="Index!B2" display="Index" xr:uid="{DA7AC434-6E06-4D2E-B123-8BAC166555EF}"/>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BF33C-1981-4B3D-812C-35683598FC13}">
  <sheetPr>
    <outlinePr summaryBelow="0" summaryRight="0"/>
  </sheetPr>
  <dimension ref="A1:Q136"/>
  <sheetViews>
    <sheetView showGridLines="0" workbookViewId="0">
      <selection sqref="A1:H1"/>
    </sheetView>
  </sheetViews>
  <sheetFormatPr defaultRowHeight="12.75" x14ac:dyDescent="0.2"/>
  <cols>
    <col min="1" max="1" width="5.85546875" style="36" bestFit="1" customWidth="1"/>
    <col min="2" max="2" width="22" style="36" customWidth="1"/>
    <col min="3" max="3" width="46.7109375" style="36" customWidth="1"/>
    <col min="4" max="4" width="20.5703125" style="36" customWidth="1"/>
    <col min="5" max="5" width="8.7109375" style="36" bestFit="1" customWidth="1"/>
    <col min="6" max="6" width="10.140625" style="36" bestFit="1" customWidth="1"/>
    <col min="7" max="7" width="14" style="36" bestFit="1" customWidth="1"/>
    <col min="8" max="8" width="8.42578125" style="36" bestFit="1" customWidth="1"/>
    <col min="9" max="9" width="5.7109375" style="36" bestFit="1" customWidth="1"/>
    <col min="10" max="16384" width="9.140625" style="36"/>
  </cols>
  <sheetData>
    <row r="1" spans="1:9" ht="15" x14ac:dyDescent="0.2">
      <c r="A1" s="35" t="s">
        <v>0</v>
      </c>
      <c r="B1" s="35"/>
      <c r="C1" s="35"/>
      <c r="D1" s="35"/>
      <c r="E1" s="35"/>
      <c r="F1" s="35"/>
      <c r="G1" s="35"/>
      <c r="H1" s="35"/>
      <c r="I1" s="7" t="s">
        <v>966</v>
      </c>
    </row>
    <row r="2" spans="1:9" ht="15" x14ac:dyDescent="0.2">
      <c r="A2" s="96" t="s">
        <v>841</v>
      </c>
      <c r="B2" s="96"/>
      <c r="C2" s="96"/>
      <c r="D2" s="96"/>
      <c r="E2" s="96"/>
      <c r="F2" s="96"/>
      <c r="G2" s="96"/>
      <c r="H2" s="96"/>
    </row>
    <row r="3" spans="1:9" ht="15" x14ac:dyDescent="0.2">
      <c r="A3" s="96" t="s">
        <v>979</v>
      </c>
      <c r="B3" s="96"/>
      <c r="C3" s="96"/>
      <c r="D3" s="96"/>
      <c r="E3" s="96"/>
      <c r="F3" s="96"/>
      <c r="G3" s="96"/>
      <c r="H3" s="96"/>
    </row>
    <row r="4" spans="1:9" s="39" customFormat="1" ht="30" x14ac:dyDescent="0.2">
      <c r="A4" s="37" t="s">
        <v>3</v>
      </c>
      <c r="B4" s="37" t="s">
        <v>4</v>
      </c>
      <c r="C4" s="37" t="s">
        <v>5</v>
      </c>
      <c r="D4" s="37" t="s">
        <v>6</v>
      </c>
      <c r="E4" s="37" t="s">
        <v>7</v>
      </c>
      <c r="F4" s="37" t="s">
        <v>8</v>
      </c>
      <c r="G4" s="37" t="s">
        <v>9</v>
      </c>
      <c r="H4" s="38" t="s">
        <v>965</v>
      </c>
    </row>
    <row r="5" spans="1:9" x14ac:dyDescent="0.2">
      <c r="A5" s="40"/>
      <c r="B5" s="40"/>
      <c r="C5" s="41" t="s">
        <v>10</v>
      </c>
      <c r="D5" s="40"/>
      <c r="E5" s="40"/>
      <c r="F5" s="40"/>
      <c r="G5" s="40"/>
      <c r="H5" s="42" t="s">
        <v>134</v>
      </c>
    </row>
    <row r="6" spans="1:9" x14ac:dyDescent="0.2">
      <c r="A6" s="43"/>
      <c r="B6" s="44"/>
      <c r="C6" s="44" t="s">
        <v>11</v>
      </c>
      <c r="D6" s="44"/>
      <c r="E6" s="45"/>
      <c r="F6" s="46"/>
      <c r="G6" s="47"/>
      <c r="H6" s="42" t="s">
        <v>134</v>
      </c>
    </row>
    <row r="7" spans="1:9" x14ac:dyDescent="0.2">
      <c r="A7" s="48">
        <v>1</v>
      </c>
      <c r="B7" s="49" t="s">
        <v>12</v>
      </c>
      <c r="C7" s="49" t="s">
        <v>13</v>
      </c>
      <c r="D7" s="49" t="s">
        <v>14</v>
      </c>
      <c r="E7" s="50">
        <v>735559</v>
      </c>
      <c r="F7" s="51">
        <v>13110.603616</v>
      </c>
      <c r="G7" s="52">
        <v>0.10134840000000001</v>
      </c>
      <c r="H7" s="42" t="s">
        <v>134</v>
      </c>
    </row>
    <row r="8" spans="1:9" x14ac:dyDescent="0.2">
      <c r="A8" s="48">
        <v>2</v>
      </c>
      <c r="B8" s="49" t="s">
        <v>339</v>
      </c>
      <c r="C8" s="49" t="s">
        <v>340</v>
      </c>
      <c r="D8" s="49" t="s">
        <v>227</v>
      </c>
      <c r="E8" s="50">
        <v>402064</v>
      </c>
      <c r="F8" s="51">
        <v>11879.785008000001</v>
      </c>
      <c r="G8" s="52">
        <v>9.1833849999999995E-2</v>
      </c>
      <c r="H8" s="42" t="s">
        <v>134</v>
      </c>
    </row>
    <row r="9" spans="1:9" x14ac:dyDescent="0.2">
      <c r="A9" s="48">
        <v>3</v>
      </c>
      <c r="B9" s="49" t="s">
        <v>646</v>
      </c>
      <c r="C9" s="49" t="s">
        <v>647</v>
      </c>
      <c r="D9" s="49" t="s">
        <v>484</v>
      </c>
      <c r="E9" s="50">
        <v>3733186</v>
      </c>
      <c r="F9" s="51">
        <v>10740.376122</v>
      </c>
      <c r="G9" s="52">
        <v>8.3025920000000003E-2</v>
      </c>
      <c r="H9" s="42" t="s">
        <v>134</v>
      </c>
    </row>
    <row r="10" spans="1:9" x14ac:dyDescent="0.2">
      <c r="A10" s="48">
        <v>4</v>
      </c>
      <c r="B10" s="49" t="s">
        <v>775</v>
      </c>
      <c r="C10" s="49" t="s">
        <v>776</v>
      </c>
      <c r="D10" s="49" t="s">
        <v>61</v>
      </c>
      <c r="E10" s="50">
        <v>212692</v>
      </c>
      <c r="F10" s="51">
        <v>8404.3116879999998</v>
      </c>
      <c r="G10" s="52">
        <v>6.4967529999999996E-2</v>
      </c>
      <c r="H10" s="42" t="s">
        <v>134</v>
      </c>
    </row>
    <row r="11" spans="1:9" x14ac:dyDescent="0.2">
      <c r="A11" s="48">
        <v>5</v>
      </c>
      <c r="B11" s="49" t="s">
        <v>322</v>
      </c>
      <c r="C11" s="49" t="s">
        <v>323</v>
      </c>
      <c r="D11" s="49" t="s">
        <v>285</v>
      </c>
      <c r="E11" s="50">
        <v>3240850</v>
      </c>
      <c r="F11" s="51">
        <v>7420.89833</v>
      </c>
      <c r="G11" s="52">
        <v>5.7365489999999998E-2</v>
      </c>
      <c r="H11" s="42" t="s">
        <v>134</v>
      </c>
    </row>
    <row r="12" spans="1:9" x14ac:dyDescent="0.2">
      <c r="A12" s="48">
        <v>6</v>
      </c>
      <c r="B12" s="49" t="s">
        <v>482</v>
      </c>
      <c r="C12" s="49" t="s">
        <v>483</v>
      </c>
      <c r="D12" s="49" t="s">
        <v>484</v>
      </c>
      <c r="E12" s="50">
        <v>317789</v>
      </c>
      <c r="F12" s="51">
        <v>6531.1995280000001</v>
      </c>
      <c r="G12" s="52">
        <v>5.0487879999999999E-2</v>
      </c>
      <c r="H12" s="42" t="s">
        <v>134</v>
      </c>
    </row>
    <row r="13" spans="1:9" x14ac:dyDescent="0.2">
      <c r="A13" s="48">
        <v>7</v>
      </c>
      <c r="B13" s="49" t="s">
        <v>98</v>
      </c>
      <c r="C13" s="49" t="s">
        <v>99</v>
      </c>
      <c r="D13" s="49" t="s">
        <v>100</v>
      </c>
      <c r="E13" s="50">
        <v>85724</v>
      </c>
      <c r="F13" s="51">
        <v>6359.8635599999998</v>
      </c>
      <c r="G13" s="52">
        <v>4.9163409999999998E-2</v>
      </c>
      <c r="H13" s="42" t="s">
        <v>134</v>
      </c>
    </row>
    <row r="14" spans="1:9" x14ac:dyDescent="0.2">
      <c r="A14" s="48">
        <v>8</v>
      </c>
      <c r="B14" s="49" t="s">
        <v>495</v>
      </c>
      <c r="C14" s="49" t="s">
        <v>496</v>
      </c>
      <c r="D14" s="49" t="s">
        <v>227</v>
      </c>
      <c r="E14" s="50">
        <v>42610</v>
      </c>
      <c r="F14" s="51">
        <v>5243.5865999999996</v>
      </c>
      <c r="G14" s="52">
        <v>4.0534300000000002E-2</v>
      </c>
      <c r="H14" s="42" t="s">
        <v>134</v>
      </c>
    </row>
    <row r="15" spans="1:9" x14ac:dyDescent="0.2">
      <c r="A15" s="48">
        <v>9</v>
      </c>
      <c r="B15" s="49" t="s">
        <v>783</v>
      </c>
      <c r="C15" s="49" t="s">
        <v>784</v>
      </c>
      <c r="D15" s="49" t="s">
        <v>418</v>
      </c>
      <c r="E15" s="50">
        <v>431406</v>
      </c>
      <c r="F15" s="51">
        <v>5068.1576880000002</v>
      </c>
      <c r="G15" s="52">
        <v>3.9178190000000002E-2</v>
      </c>
      <c r="H15" s="42" t="s">
        <v>134</v>
      </c>
    </row>
    <row r="16" spans="1:9" x14ac:dyDescent="0.2">
      <c r="A16" s="48">
        <v>10</v>
      </c>
      <c r="B16" s="49" t="s">
        <v>49</v>
      </c>
      <c r="C16" s="49" t="s">
        <v>50</v>
      </c>
      <c r="D16" s="49" t="s">
        <v>51</v>
      </c>
      <c r="E16" s="50">
        <v>282069</v>
      </c>
      <c r="F16" s="51">
        <v>4374.6081210000002</v>
      </c>
      <c r="G16" s="52">
        <v>3.3816869999999999E-2</v>
      </c>
      <c r="H16" s="42" t="s">
        <v>134</v>
      </c>
    </row>
    <row r="17" spans="1:8" x14ac:dyDescent="0.2">
      <c r="A17" s="48">
        <v>11</v>
      </c>
      <c r="B17" s="49" t="s">
        <v>501</v>
      </c>
      <c r="C17" s="49" t="s">
        <v>502</v>
      </c>
      <c r="D17" s="49" t="s">
        <v>285</v>
      </c>
      <c r="E17" s="50">
        <v>124112</v>
      </c>
      <c r="F17" s="51">
        <v>4090.4832959999999</v>
      </c>
      <c r="G17" s="52">
        <v>3.1620509999999998E-2</v>
      </c>
      <c r="H17" s="42" t="s">
        <v>134</v>
      </c>
    </row>
    <row r="18" spans="1:8" x14ac:dyDescent="0.2">
      <c r="A18" s="48">
        <v>12</v>
      </c>
      <c r="B18" s="49" t="s">
        <v>816</v>
      </c>
      <c r="C18" s="49" t="s">
        <v>817</v>
      </c>
      <c r="D18" s="49" t="s">
        <v>179</v>
      </c>
      <c r="E18" s="50">
        <v>43357</v>
      </c>
      <c r="F18" s="51">
        <v>3792.0032200000001</v>
      </c>
      <c r="G18" s="52">
        <v>2.9313180000000001E-2</v>
      </c>
      <c r="H18" s="42" t="s">
        <v>134</v>
      </c>
    </row>
    <row r="19" spans="1:8" x14ac:dyDescent="0.2">
      <c r="A19" s="48">
        <v>13</v>
      </c>
      <c r="B19" s="49" t="s">
        <v>188</v>
      </c>
      <c r="C19" s="49" t="s">
        <v>189</v>
      </c>
      <c r="D19" s="49" t="s">
        <v>61</v>
      </c>
      <c r="E19" s="50">
        <v>946393</v>
      </c>
      <c r="F19" s="51">
        <v>3557.4912869999998</v>
      </c>
      <c r="G19" s="52">
        <v>2.7500340000000002E-2</v>
      </c>
      <c r="H19" s="42" t="s">
        <v>134</v>
      </c>
    </row>
    <row r="20" spans="1:8" x14ac:dyDescent="0.2">
      <c r="A20" s="48">
        <v>14</v>
      </c>
      <c r="B20" s="49" t="s">
        <v>225</v>
      </c>
      <c r="C20" s="49" t="s">
        <v>226</v>
      </c>
      <c r="D20" s="49" t="s">
        <v>227</v>
      </c>
      <c r="E20" s="50">
        <v>98985</v>
      </c>
      <c r="F20" s="51">
        <v>3329.6574300000002</v>
      </c>
      <c r="G20" s="52">
        <v>2.5739120000000001E-2</v>
      </c>
      <c r="H20" s="42" t="s">
        <v>134</v>
      </c>
    </row>
    <row r="21" spans="1:8" x14ac:dyDescent="0.2">
      <c r="A21" s="48">
        <v>15</v>
      </c>
      <c r="B21" s="49" t="s">
        <v>218</v>
      </c>
      <c r="C21" s="49" t="s">
        <v>219</v>
      </c>
      <c r="D21" s="49" t="s">
        <v>220</v>
      </c>
      <c r="E21" s="50">
        <v>730782</v>
      </c>
      <c r="F21" s="51">
        <v>3172.324662</v>
      </c>
      <c r="G21" s="52">
        <v>2.45229E-2</v>
      </c>
      <c r="H21" s="42" t="s">
        <v>134</v>
      </c>
    </row>
    <row r="22" spans="1:8" x14ac:dyDescent="0.2">
      <c r="A22" s="48">
        <v>16</v>
      </c>
      <c r="B22" s="49" t="s">
        <v>656</v>
      </c>
      <c r="C22" s="49" t="s">
        <v>657</v>
      </c>
      <c r="D22" s="49" t="s">
        <v>418</v>
      </c>
      <c r="E22" s="50">
        <v>57677</v>
      </c>
      <c r="F22" s="51">
        <v>3127.8237100000001</v>
      </c>
      <c r="G22" s="52">
        <v>2.41789E-2</v>
      </c>
      <c r="H22" s="42" t="s">
        <v>134</v>
      </c>
    </row>
    <row r="23" spans="1:8" x14ac:dyDescent="0.2">
      <c r="A23" s="48">
        <v>17</v>
      </c>
      <c r="B23" s="49" t="s">
        <v>742</v>
      </c>
      <c r="C23" s="49" t="s">
        <v>743</v>
      </c>
      <c r="D23" s="49" t="s">
        <v>61</v>
      </c>
      <c r="E23" s="50">
        <v>366881</v>
      </c>
      <c r="F23" s="51">
        <v>2897.2592570000002</v>
      </c>
      <c r="G23" s="52">
        <v>2.2396570000000001E-2</v>
      </c>
      <c r="H23" s="42" t="s">
        <v>134</v>
      </c>
    </row>
    <row r="24" spans="1:8" x14ac:dyDescent="0.2">
      <c r="A24" s="48">
        <v>18</v>
      </c>
      <c r="B24" s="49" t="s">
        <v>88</v>
      </c>
      <c r="C24" s="49" t="s">
        <v>89</v>
      </c>
      <c r="D24" s="49" t="s">
        <v>85</v>
      </c>
      <c r="E24" s="50">
        <v>62946</v>
      </c>
      <c r="F24" s="51">
        <v>2482.2755099999999</v>
      </c>
      <c r="G24" s="52">
        <v>1.918864E-2</v>
      </c>
      <c r="H24" s="42" t="s">
        <v>134</v>
      </c>
    </row>
    <row r="25" spans="1:8" x14ac:dyDescent="0.2">
      <c r="A25" s="48">
        <v>19</v>
      </c>
      <c r="B25" s="49" t="s">
        <v>507</v>
      </c>
      <c r="C25" s="49" t="s">
        <v>508</v>
      </c>
      <c r="D25" s="49" t="s">
        <v>234</v>
      </c>
      <c r="E25" s="50">
        <v>202634</v>
      </c>
      <c r="F25" s="51">
        <v>2469.7031919999999</v>
      </c>
      <c r="G25" s="52">
        <v>1.9091449999999999E-2</v>
      </c>
      <c r="H25" s="42" t="s">
        <v>134</v>
      </c>
    </row>
    <row r="26" spans="1:8" x14ac:dyDescent="0.2">
      <c r="A26" s="48">
        <v>20</v>
      </c>
      <c r="B26" s="49" t="s">
        <v>730</v>
      </c>
      <c r="C26" s="49" t="s">
        <v>731</v>
      </c>
      <c r="D26" s="49" t="s">
        <v>285</v>
      </c>
      <c r="E26" s="50">
        <v>57778</v>
      </c>
      <c r="F26" s="51">
        <v>2286.1599040000001</v>
      </c>
      <c r="G26" s="52">
        <v>1.767262E-2</v>
      </c>
      <c r="H26" s="42" t="s">
        <v>134</v>
      </c>
    </row>
    <row r="27" spans="1:8" x14ac:dyDescent="0.2">
      <c r="A27" s="48">
        <v>21</v>
      </c>
      <c r="B27" s="49" t="s">
        <v>391</v>
      </c>
      <c r="C27" s="49" t="s">
        <v>392</v>
      </c>
      <c r="D27" s="49" t="s">
        <v>110</v>
      </c>
      <c r="E27" s="50">
        <v>350247</v>
      </c>
      <c r="F27" s="51">
        <v>2279.2323525000002</v>
      </c>
      <c r="G27" s="52">
        <v>1.7619059999999999E-2</v>
      </c>
      <c r="H27" s="42" t="s">
        <v>134</v>
      </c>
    </row>
    <row r="28" spans="1:8" x14ac:dyDescent="0.2">
      <c r="A28" s="48">
        <v>22</v>
      </c>
      <c r="B28" s="49" t="s">
        <v>283</v>
      </c>
      <c r="C28" s="49" t="s">
        <v>284</v>
      </c>
      <c r="D28" s="49" t="s">
        <v>285</v>
      </c>
      <c r="E28" s="50">
        <v>217005</v>
      </c>
      <c r="F28" s="51">
        <v>2099.9573850000002</v>
      </c>
      <c r="G28" s="52">
        <v>1.623322E-2</v>
      </c>
      <c r="H28" s="42" t="s">
        <v>134</v>
      </c>
    </row>
    <row r="29" spans="1:8" x14ac:dyDescent="0.2">
      <c r="A29" s="48">
        <v>23</v>
      </c>
      <c r="B29" s="49" t="s">
        <v>700</v>
      </c>
      <c r="C29" s="49" t="s">
        <v>701</v>
      </c>
      <c r="D29" s="49" t="s">
        <v>61</v>
      </c>
      <c r="E29" s="50">
        <v>96237</v>
      </c>
      <c r="F29" s="51">
        <v>2083.723524</v>
      </c>
      <c r="G29" s="52">
        <v>1.6107730000000001E-2</v>
      </c>
      <c r="H29" s="42" t="s">
        <v>134</v>
      </c>
    </row>
    <row r="30" spans="1:8" x14ac:dyDescent="0.2">
      <c r="A30" s="48">
        <v>24</v>
      </c>
      <c r="B30" s="49" t="s">
        <v>348</v>
      </c>
      <c r="C30" s="49" t="s">
        <v>349</v>
      </c>
      <c r="D30" s="49" t="s">
        <v>234</v>
      </c>
      <c r="E30" s="50">
        <v>508132</v>
      </c>
      <c r="F30" s="51">
        <v>1951.7350120000001</v>
      </c>
      <c r="G30" s="52">
        <v>1.5087420000000001E-2</v>
      </c>
      <c r="H30" s="42" t="s">
        <v>134</v>
      </c>
    </row>
    <row r="31" spans="1:8" x14ac:dyDescent="0.2">
      <c r="A31" s="48">
        <v>25</v>
      </c>
      <c r="B31" s="49" t="s">
        <v>361</v>
      </c>
      <c r="C31" s="49" t="s">
        <v>362</v>
      </c>
      <c r="D31" s="49" t="s">
        <v>61</v>
      </c>
      <c r="E31" s="50">
        <v>133862</v>
      </c>
      <c r="F31" s="51">
        <v>1915.56522</v>
      </c>
      <c r="G31" s="52">
        <v>1.4807819999999999E-2</v>
      </c>
      <c r="H31" s="42" t="s">
        <v>134</v>
      </c>
    </row>
    <row r="32" spans="1:8" x14ac:dyDescent="0.2">
      <c r="A32" s="48">
        <v>26</v>
      </c>
      <c r="B32" s="49" t="s">
        <v>300</v>
      </c>
      <c r="C32" s="49" t="s">
        <v>301</v>
      </c>
      <c r="D32" s="49" t="s">
        <v>220</v>
      </c>
      <c r="E32" s="50">
        <v>1490238</v>
      </c>
      <c r="F32" s="51">
        <v>1409.6161242000001</v>
      </c>
      <c r="G32" s="52">
        <v>1.08967E-2</v>
      </c>
      <c r="H32" s="42" t="s">
        <v>134</v>
      </c>
    </row>
    <row r="33" spans="1:8" x14ac:dyDescent="0.2">
      <c r="A33" s="48">
        <v>27</v>
      </c>
      <c r="B33" s="49" t="s">
        <v>461</v>
      </c>
      <c r="C33" s="49" t="s">
        <v>462</v>
      </c>
      <c r="D33" s="49" t="s">
        <v>285</v>
      </c>
      <c r="E33" s="50">
        <v>1521522</v>
      </c>
      <c r="F33" s="51">
        <v>1340.4608820000001</v>
      </c>
      <c r="G33" s="52">
        <v>1.0362110000000001E-2</v>
      </c>
      <c r="H33" s="42" t="s">
        <v>134</v>
      </c>
    </row>
    <row r="34" spans="1:8" x14ac:dyDescent="0.2">
      <c r="A34" s="53"/>
      <c r="B34" s="53"/>
      <c r="C34" s="54" t="s">
        <v>133</v>
      </c>
      <c r="D34" s="53"/>
      <c r="E34" s="53" t="s">
        <v>134</v>
      </c>
      <c r="F34" s="55">
        <v>123418.8622287</v>
      </c>
      <c r="G34" s="56">
        <v>0.95406013000000001</v>
      </c>
      <c r="H34" s="42" t="s">
        <v>134</v>
      </c>
    </row>
    <row r="35" spans="1:8" x14ac:dyDescent="0.2">
      <c r="A35" s="53"/>
      <c r="B35" s="53"/>
      <c r="C35" s="57"/>
      <c r="D35" s="53"/>
      <c r="E35" s="53"/>
      <c r="F35" s="58"/>
      <c r="G35" s="58"/>
      <c r="H35" s="42" t="s">
        <v>134</v>
      </c>
    </row>
    <row r="36" spans="1:8" x14ac:dyDescent="0.2">
      <c r="A36" s="53"/>
      <c r="B36" s="53"/>
      <c r="C36" s="54" t="s">
        <v>135</v>
      </c>
      <c r="D36" s="53"/>
      <c r="E36" s="53"/>
      <c r="F36" s="53"/>
      <c r="G36" s="53"/>
      <c r="H36" s="42" t="s">
        <v>134</v>
      </c>
    </row>
    <row r="37" spans="1:8" x14ac:dyDescent="0.2">
      <c r="A37" s="53"/>
      <c r="B37" s="53"/>
      <c r="C37" s="54" t="s">
        <v>133</v>
      </c>
      <c r="D37" s="53"/>
      <c r="E37" s="53" t="s">
        <v>134</v>
      </c>
      <c r="F37" s="59" t="s">
        <v>136</v>
      </c>
      <c r="G37" s="56">
        <v>0</v>
      </c>
      <c r="H37" s="42" t="s">
        <v>134</v>
      </c>
    </row>
    <row r="38" spans="1:8" x14ac:dyDescent="0.2">
      <c r="A38" s="53"/>
      <c r="B38" s="53"/>
      <c r="C38" s="57"/>
      <c r="D38" s="53"/>
      <c r="E38" s="53"/>
      <c r="F38" s="58"/>
      <c r="G38" s="58"/>
      <c r="H38" s="42" t="s">
        <v>134</v>
      </c>
    </row>
    <row r="39" spans="1:8" x14ac:dyDescent="0.2">
      <c r="A39" s="53"/>
      <c r="B39" s="53"/>
      <c r="C39" s="54" t="s">
        <v>137</v>
      </c>
      <c r="D39" s="53"/>
      <c r="E39" s="53"/>
      <c r="F39" s="53"/>
      <c r="G39" s="53"/>
      <c r="H39" s="42" t="s">
        <v>134</v>
      </c>
    </row>
    <row r="40" spans="1:8" x14ac:dyDescent="0.2">
      <c r="A40" s="53"/>
      <c r="B40" s="53"/>
      <c r="C40" s="54" t="s">
        <v>133</v>
      </c>
      <c r="D40" s="53"/>
      <c r="E40" s="53" t="s">
        <v>134</v>
      </c>
      <c r="F40" s="59" t="s">
        <v>136</v>
      </c>
      <c r="G40" s="56">
        <v>0</v>
      </c>
      <c r="H40" s="42" t="s">
        <v>134</v>
      </c>
    </row>
    <row r="41" spans="1:8" x14ac:dyDescent="0.2">
      <c r="A41" s="53"/>
      <c r="B41" s="53"/>
      <c r="C41" s="57"/>
      <c r="D41" s="53"/>
      <c r="E41" s="53"/>
      <c r="F41" s="58"/>
      <c r="G41" s="58"/>
      <c r="H41" s="42" t="s">
        <v>134</v>
      </c>
    </row>
    <row r="42" spans="1:8" x14ac:dyDescent="0.2">
      <c r="A42" s="53"/>
      <c r="B42" s="53"/>
      <c r="C42" s="54" t="s">
        <v>138</v>
      </c>
      <c r="D42" s="53"/>
      <c r="E42" s="53"/>
      <c r="F42" s="53"/>
      <c r="G42" s="53"/>
      <c r="H42" s="42" t="s">
        <v>134</v>
      </c>
    </row>
    <row r="43" spans="1:8" x14ac:dyDescent="0.2">
      <c r="A43" s="53"/>
      <c r="B43" s="53"/>
      <c r="C43" s="54" t="s">
        <v>133</v>
      </c>
      <c r="D43" s="53"/>
      <c r="E43" s="53" t="s">
        <v>134</v>
      </c>
      <c r="F43" s="59" t="s">
        <v>136</v>
      </c>
      <c r="G43" s="56">
        <v>0</v>
      </c>
      <c r="H43" s="42" t="s">
        <v>134</v>
      </c>
    </row>
    <row r="44" spans="1:8" x14ac:dyDescent="0.2">
      <c r="A44" s="53"/>
      <c r="B44" s="53"/>
      <c r="C44" s="57"/>
      <c r="D44" s="53"/>
      <c r="E44" s="53"/>
      <c r="F44" s="58"/>
      <c r="G44" s="58"/>
      <c r="H44" s="42" t="s">
        <v>134</v>
      </c>
    </row>
    <row r="45" spans="1:8" x14ac:dyDescent="0.2">
      <c r="A45" s="53"/>
      <c r="B45" s="53"/>
      <c r="C45" s="54" t="s">
        <v>139</v>
      </c>
      <c r="D45" s="53"/>
      <c r="E45" s="53"/>
      <c r="F45" s="58"/>
      <c r="G45" s="58"/>
      <c r="H45" s="42" t="s">
        <v>134</v>
      </c>
    </row>
    <row r="46" spans="1:8" x14ac:dyDescent="0.2">
      <c r="A46" s="53"/>
      <c r="B46" s="53"/>
      <c r="C46" s="54" t="s">
        <v>133</v>
      </c>
      <c r="D46" s="53"/>
      <c r="E46" s="53" t="s">
        <v>134</v>
      </c>
      <c r="F46" s="59" t="s">
        <v>136</v>
      </c>
      <c r="G46" s="56">
        <v>0</v>
      </c>
      <c r="H46" s="42" t="s">
        <v>134</v>
      </c>
    </row>
    <row r="47" spans="1:8" x14ac:dyDescent="0.2">
      <c r="A47" s="53"/>
      <c r="B47" s="53"/>
      <c r="C47" s="57"/>
      <c r="D47" s="53"/>
      <c r="E47" s="53"/>
      <c r="F47" s="58"/>
      <c r="G47" s="58"/>
      <c r="H47" s="42" t="s">
        <v>134</v>
      </c>
    </row>
    <row r="48" spans="1:8" x14ac:dyDescent="0.2">
      <c r="A48" s="53"/>
      <c r="B48" s="53"/>
      <c r="C48" s="54" t="s">
        <v>140</v>
      </c>
      <c r="D48" s="53"/>
      <c r="E48" s="53"/>
      <c r="F48" s="58"/>
      <c r="G48" s="58"/>
      <c r="H48" s="42" t="s">
        <v>134</v>
      </c>
    </row>
    <row r="49" spans="1:8" x14ac:dyDescent="0.2">
      <c r="A49" s="53"/>
      <c r="B49" s="53"/>
      <c r="C49" s="54" t="s">
        <v>133</v>
      </c>
      <c r="D49" s="53"/>
      <c r="E49" s="53" t="s">
        <v>134</v>
      </c>
      <c r="F49" s="59" t="s">
        <v>136</v>
      </c>
      <c r="G49" s="56">
        <v>0</v>
      </c>
      <c r="H49" s="42" t="s">
        <v>134</v>
      </c>
    </row>
    <row r="50" spans="1:8" x14ac:dyDescent="0.2">
      <c r="A50" s="53"/>
      <c r="B50" s="53"/>
      <c r="C50" s="57"/>
      <c r="D50" s="53"/>
      <c r="E50" s="53"/>
      <c r="F50" s="58"/>
      <c r="G50" s="58"/>
      <c r="H50" s="42" t="s">
        <v>134</v>
      </c>
    </row>
    <row r="51" spans="1:8" x14ac:dyDescent="0.2">
      <c r="A51" s="53"/>
      <c r="B51" s="53"/>
      <c r="C51" s="54" t="s">
        <v>141</v>
      </c>
      <c r="D51" s="53"/>
      <c r="E51" s="53"/>
      <c r="F51" s="55">
        <v>123418.8622287</v>
      </c>
      <c r="G51" s="56">
        <v>0.95406013000000001</v>
      </c>
      <c r="H51" s="42" t="s">
        <v>134</v>
      </c>
    </row>
    <row r="52" spans="1:8" x14ac:dyDescent="0.2">
      <c r="A52" s="53"/>
      <c r="B52" s="53"/>
      <c r="C52" s="57"/>
      <c r="D52" s="53"/>
      <c r="E52" s="53"/>
      <c r="F52" s="58"/>
      <c r="G52" s="58"/>
      <c r="H52" s="42" t="s">
        <v>134</v>
      </c>
    </row>
    <row r="53" spans="1:8" x14ac:dyDescent="0.2">
      <c r="A53" s="53"/>
      <c r="B53" s="53"/>
      <c r="C53" s="54" t="s">
        <v>142</v>
      </c>
      <c r="D53" s="53"/>
      <c r="E53" s="53"/>
      <c r="F53" s="58"/>
      <c r="G53" s="58"/>
      <c r="H53" s="42" t="s">
        <v>134</v>
      </c>
    </row>
    <row r="54" spans="1:8" x14ac:dyDescent="0.2">
      <c r="A54" s="53"/>
      <c r="B54" s="53"/>
      <c r="C54" s="54" t="s">
        <v>11</v>
      </c>
      <c r="D54" s="53"/>
      <c r="E54" s="53"/>
      <c r="F54" s="58"/>
      <c r="G54" s="58"/>
      <c r="H54" s="42" t="s">
        <v>134</v>
      </c>
    </row>
    <row r="55" spans="1:8" x14ac:dyDescent="0.2">
      <c r="A55" s="53"/>
      <c r="B55" s="53"/>
      <c r="C55" s="54" t="s">
        <v>133</v>
      </c>
      <c r="D55" s="53"/>
      <c r="E55" s="53" t="s">
        <v>134</v>
      </c>
      <c r="F55" s="59" t="s">
        <v>136</v>
      </c>
      <c r="G55" s="56">
        <v>0</v>
      </c>
      <c r="H55" s="42" t="s">
        <v>134</v>
      </c>
    </row>
    <row r="56" spans="1:8" x14ac:dyDescent="0.2">
      <c r="A56" s="53"/>
      <c r="B56" s="53"/>
      <c r="C56" s="57"/>
      <c r="D56" s="53"/>
      <c r="E56" s="53"/>
      <c r="F56" s="58"/>
      <c r="G56" s="58"/>
      <c r="H56" s="42" t="s">
        <v>134</v>
      </c>
    </row>
    <row r="57" spans="1:8" x14ac:dyDescent="0.2">
      <c r="A57" s="53"/>
      <c r="B57" s="53"/>
      <c r="C57" s="54" t="s">
        <v>143</v>
      </c>
      <c r="D57" s="53"/>
      <c r="E57" s="53"/>
      <c r="F57" s="53"/>
      <c r="G57" s="53"/>
      <c r="H57" s="42" t="s">
        <v>134</v>
      </c>
    </row>
    <row r="58" spans="1:8" x14ac:dyDescent="0.2">
      <c r="A58" s="53"/>
      <c r="B58" s="53"/>
      <c r="C58" s="54" t="s">
        <v>133</v>
      </c>
      <c r="D58" s="53"/>
      <c r="E58" s="53" t="s">
        <v>134</v>
      </c>
      <c r="F58" s="59" t="s">
        <v>136</v>
      </c>
      <c r="G58" s="56">
        <v>0</v>
      </c>
      <c r="H58" s="42" t="s">
        <v>134</v>
      </c>
    </row>
    <row r="59" spans="1:8" x14ac:dyDescent="0.2">
      <c r="A59" s="53"/>
      <c r="B59" s="53"/>
      <c r="C59" s="57"/>
      <c r="D59" s="53"/>
      <c r="E59" s="53"/>
      <c r="F59" s="58"/>
      <c r="G59" s="58"/>
      <c r="H59" s="42" t="s">
        <v>134</v>
      </c>
    </row>
    <row r="60" spans="1:8" x14ac:dyDescent="0.2">
      <c r="A60" s="53"/>
      <c r="B60" s="53"/>
      <c r="C60" s="54" t="s">
        <v>144</v>
      </c>
      <c r="D60" s="53"/>
      <c r="E60" s="53"/>
      <c r="F60" s="53"/>
      <c r="G60" s="53"/>
      <c r="H60" s="42" t="s">
        <v>134</v>
      </c>
    </row>
    <row r="61" spans="1:8" x14ac:dyDescent="0.2">
      <c r="A61" s="53"/>
      <c r="B61" s="53"/>
      <c r="C61" s="54" t="s">
        <v>133</v>
      </c>
      <c r="D61" s="53"/>
      <c r="E61" s="53" t="s">
        <v>134</v>
      </c>
      <c r="F61" s="59" t="s">
        <v>136</v>
      </c>
      <c r="G61" s="56">
        <v>0</v>
      </c>
      <c r="H61" s="42" t="s">
        <v>134</v>
      </c>
    </row>
    <row r="62" spans="1:8" x14ac:dyDescent="0.2">
      <c r="A62" s="53"/>
      <c r="B62" s="53"/>
      <c r="C62" s="57"/>
      <c r="D62" s="53"/>
      <c r="E62" s="53"/>
      <c r="F62" s="58"/>
      <c r="G62" s="58"/>
      <c r="H62" s="42" t="s">
        <v>134</v>
      </c>
    </row>
    <row r="63" spans="1:8" x14ac:dyDescent="0.2">
      <c r="A63" s="53"/>
      <c r="B63" s="53"/>
      <c r="C63" s="54" t="s">
        <v>145</v>
      </c>
      <c r="D63" s="53"/>
      <c r="E63" s="53"/>
      <c r="F63" s="58"/>
      <c r="G63" s="58"/>
      <c r="H63" s="42" t="s">
        <v>134</v>
      </c>
    </row>
    <row r="64" spans="1:8" x14ac:dyDescent="0.2">
      <c r="A64" s="53"/>
      <c r="B64" s="53"/>
      <c r="C64" s="54" t="s">
        <v>133</v>
      </c>
      <c r="D64" s="53"/>
      <c r="E64" s="53" t="s">
        <v>134</v>
      </c>
      <c r="F64" s="59" t="s">
        <v>136</v>
      </c>
      <c r="G64" s="56">
        <v>0</v>
      </c>
      <c r="H64" s="42" t="s">
        <v>134</v>
      </c>
    </row>
    <row r="65" spans="1:8" x14ac:dyDescent="0.2">
      <c r="A65" s="53"/>
      <c r="B65" s="53"/>
      <c r="C65" s="57"/>
      <c r="D65" s="53"/>
      <c r="E65" s="53"/>
      <c r="F65" s="58"/>
      <c r="G65" s="58"/>
      <c r="H65" s="42" t="s">
        <v>134</v>
      </c>
    </row>
    <row r="66" spans="1:8" x14ac:dyDescent="0.2">
      <c r="A66" s="53"/>
      <c r="B66" s="53"/>
      <c r="C66" s="54" t="s">
        <v>146</v>
      </c>
      <c r="D66" s="53"/>
      <c r="E66" s="53"/>
      <c r="F66" s="55">
        <v>0</v>
      </c>
      <c r="G66" s="56">
        <v>0</v>
      </c>
      <c r="H66" s="42" t="s">
        <v>134</v>
      </c>
    </row>
    <row r="67" spans="1:8" x14ac:dyDescent="0.2">
      <c r="A67" s="53"/>
      <c r="B67" s="53"/>
      <c r="C67" s="57"/>
      <c r="D67" s="53"/>
      <c r="E67" s="53"/>
      <c r="F67" s="58"/>
      <c r="G67" s="58"/>
      <c r="H67" s="42" t="s">
        <v>134</v>
      </c>
    </row>
    <row r="68" spans="1:8" x14ac:dyDescent="0.2">
      <c r="A68" s="53"/>
      <c r="B68" s="53"/>
      <c r="C68" s="54" t="s">
        <v>147</v>
      </c>
      <c r="D68" s="53"/>
      <c r="E68" s="53"/>
      <c r="F68" s="58"/>
      <c r="G68" s="58"/>
      <c r="H68" s="42" t="s">
        <v>134</v>
      </c>
    </row>
    <row r="69" spans="1:8" x14ac:dyDescent="0.2">
      <c r="A69" s="53"/>
      <c r="B69" s="53"/>
      <c r="C69" s="54" t="s">
        <v>148</v>
      </c>
      <c r="D69" s="53"/>
      <c r="E69" s="53"/>
      <c r="F69" s="58"/>
      <c r="G69" s="58"/>
      <c r="H69" s="42" t="s">
        <v>134</v>
      </c>
    </row>
    <row r="70" spans="1:8" x14ac:dyDescent="0.2">
      <c r="A70" s="53"/>
      <c r="B70" s="53"/>
      <c r="C70" s="54" t="s">
        <v>133</v>
      </c>
      <c r="D70" s="53"/>
      <c r="E70" s="53" t="s">
        <v>134</v>
      </c>
      <c r="F70" s="59" t="s">
        <v>136</v>
      </c>
      <c r="G70" s="56">
        <v>0</v>
      </c>
      <c r="H70" s="42" t="s">
        <v>134</v>
      </c>
    </row>
    <row r="71" spans="1:8" x14ac:dyDescent="0.2">
      <c r="A71" s="53"/>
      <c r="B71" s="53"/>
      <c r="C71" s="57"/>
      <c r="D71" s="53"/>
      <c r="E71" s="53"/>
      <c r="F71" s="58"/>
      <c r="G71" s="58"/>
      <c r="H71" s="42" t="s">
        <v>134</v>
      </c>
    </row>
    <row r="72" spans="1:8" x14ac:dyDescent="0.2">
      <c r="A72" s="53"/>
      <c r="B72" s="53"/>
      <c r="C72" s="54" t="s">
        <v>149</v>
      </c>
      <c r="D72" s="53"/>
      <c r="E72" s="53"/>
      <c r="F72" s="58"/>
      <c r="G72" s="58"/>
      <c r="H72" s="42" t="s">
        <v>134</v>
      </c>
    </row>
    <row r="73" spans="1:8" x14ac:dyDescent="0.2">
      <c r="A73" s="53"/>
      <c r="B73" s="53"/>
      <c r="C73" s="54" t="s">
        <v>133</v>
      </c>
      <c r="D73" s="53"/>
      <c r="E73" s="53" t="s">
        <v>134</v>
      </c>
      <c r="F73" s="59" t="s">
        <v>136</v>
      </c>
      <c r="G73" s="56">
        <v>0</v>
      </c>
      <c r="H73" s="42" t="s">
        <v>134</v>
      </c>
    </row>
    <row r="74" spans="1:8" x14ac:dyDescent="0.2">
      <c r="A74" s="53"/>
      <c r="B74" s="53"/>
      <c r="C74" s="57"/>
      <c r="D74" s="53"/>
      <c r="E74" s="53"/>
      <c r="F74" s="58"/>
      <c r="G74" s="58"/>
      <c r="H74" s="42" t="s">
        <v>134</v>
      </c>
    </row>
    <row r="75" spans="1:8" x14ac:dyDescent="0.2">
      <c r="A75" s="53"/>
      <c r="B75" s="53"/>
      <c r="C75" s="54" t="s">
        <v>150</v>
      </c>
      <c r="D75" s="53"/>
      <c r="E75" s="53"/>
      <c r="F75" s="58"/>
      <c r="G75" s="58"/>
      <c r="H75" s="42" t="s">
        <v>134</v>
      </c>
    </row>
    <row r="76" spans="1:8" x14ac:dyDescent="0.2">
      <c r="A76" s="53"/>
      <c r="B76" s="53"/>
      <c r="C76" s="54" t="s">
        <v>133</v>
      </c>
      <c r="D76" s="53"/>
      <c r="E76" s="53" t="s">
        <v>134</v>
      </c>
      <c r="F76" s="59" t="s">
        <v>136</v>
      </c>
      <c r="G76" s="56">
        <v>0</v>
      </c>
      <c r="H76" s="42" t="s">
        <v>134</v>
      </c>
    </row>
    <row r="77" spans="1:8" x14ac:dyDescent="0.2">
      <c r="A77" s="53"/>
      <c r="B77" s="53"/>
      <c r="C77" s="57"/>
      <c r="D77" s="53"/>
      <c r="E77" s="53"/>
      <c r="F77" s="58"/>
      <c r="G77" s="58"/>
      <c r="H77" s="42" t="s">
        <v>134</v>
      </c>
    </row>
    <row r="78" spans="1:8" x14ac:dyDescent="0.2">
      <c r="A78" s="53"/>
      <c r="B78" s="53"/>
      <c r="C78" s="54" t="s">
        <v>151</v>
      </c>
      <c r="D78" s="53"/>
      <c r="E78" s="53"/>
      <c r="F78" s="58"/>
      <c r="G78" s="58"/>
      <c r="H78" s="42" t="s">
        <v>134</v>
      </c>
    </row>
    <row r="79" spans="1:8" x14ac:dyDescent="0.2">
      <c r="A79" s="48">
        <v>1</v>
      </c>
      <c r="B79" s="49"/>
      <c r="C79" s="49" t="s">
        <v>152</v>
      </c>
      <c r="D79" s="49"/>
      <c r="E79" s="60"/>
      <c r="F79" s="51">
        <v>6334.294855395</v>
      </c>
      <c r="G79" s="52">
        <v>4.8965759999999997E-2</v>
      </c>
      <c r="H79" s="42">
        <v>6.61</v>
      </c>
    </row>
    <row r="80" spans="1:8" x14ac:dyDescent="0.2">
      <c r="A80" s="53"/>
      <c r="B80" s="53"/>
      <c r="C80" s="54" t="s">
        <v>133</v>
      </c>
      <c r="D80" s="53"/>
      <c r="E80" s="53" t="s">
        <v>134</v>
      </c>
      <c r="F80" s="55">
        <v>6334.294855395</v>
      </c>
      <c r="G80" s="56">
        <v>4.8965759999999997E-2</v>
      </c>
      <c r="H80" s="42" t="s">
        <v>134</v>
      </c>
    </row>
    <row r="81" spans="1:8" x14ac:dyDescent="0.2">
      <c r="A81" s="53"/>
      <c r="B81" s="53"/>
      <c r="C81" s="57"/>
      <c r="D81" s="53"/>
      <c r="E81" s="53"/>
      <c r="F81" s="58"/>
      <c r="G81" s="58"/>
      <c r="H81" s="42" t="s">
        <v>134</v>
      </c>
    </row>
    <row r="82" spans="1:8" x14ac:dyDescent="0.2">
      <c r="A82" s="53"/>
      <c r="B82" s="53"/>
      <c r="C82" s="54" t="s">
        <v>153</v>
      </c>
      <c r="D82" s="53"/>
      <c r="E82" s="53"/>
      <c r="F82" s="55">
        <v>6334.294855395</v>
      </c>
      <c r="G82" s="56">
        <v>4.8965759999999997E-2</v>
      </c>
      <c r="H82" s="42" t="s">
        <v>134</v>
      </c>
    </row>
    <row r="83" spans="1:8" x14ac:dyDescent="0.2">
      <c r="A83" s="53"/>
      <c r="B83" s="53"/>
      <c r="C83" s="58"/>
      <c r="D83" s="53"/>
      <c r="E83" s="53"/>
      <c r="F83" s="53"/>
      <c r="G83" s="53"/>
      <c r="H83" s="42" t="s">
        <v>134</v>
      </c>
    </row>
    <row r="84" spans="1:8" x14ac:dyDescent="0.2">
      <c r="A84" s="53"/>
      <c r="B84" s="53"/>
      <c r="C84" s="54" t="s">
        <v>154</v>
      </c>
      <c r="D84" s="53"/>
      <c r="E84" s="53"/>
      <c r="F84" s="53"/>
      <c r="G84" s="53"/>
      <c r="H84" s="42" t="s">
        <v>134</v>
      </c>
    </row>
    <row r="85" spans="1:8" x14ac:dyDescent="0.2">
      <c r="A85" s="53"/>
      <c r="B85" s="53"/>
      <c r="C85" s="54" t="s">
        <v>155</v>
      </c>
      <c r="D85" s="53"/>
      <c r="E85" s="53"/>
      <c r="F85" s="53"/>
      <c r="G85" s="53"/>
      <c r="H85" s="42" t="s">
        <v>134</v>
      </c>
    </row>
    <row r="86" spans="1:8" x14ac:dyDescent="0.2">
      <c r="A86" s="53"/>
      <c r="B86" s="53"/>
      <c r="C86" s="54" t="s">
        <v>133</v>
      </c>
      <c r="D86" s="53"/>
      <c r="E86" s="53" t="s">
        <v>134</v>
      </c>
      <c r="F86" s="59" t="s">
        <v>136</v>
      </c>
      <c r="G86" s="56">
        <v>0</v>
      </c>
      <c r="H86" s="42" t="s">
        <v>134</v>
      </c>
    </row>
    <row r="87" spans="1:8" x14ac:dyDescent="0.2">
      <c r="A87" s="53"/>
      <c r="B87" s="53"/>
      <c r="C87" s="57"/>
      <c r="D87" s="53"/>
      <c r="E87" s="53"/>
      <c r="F87" s="58"/>
      <c r="G87" s="58"/>
      <c r="H87" s="42" t="s">
        <v>134</v>
      </c>
    </row>
    <row r="88" spans="1:8" x14ac:dyDescent="0.2">
      <c r="A88" s="53"/>
      <c r="B88" s="53"/>
      <c r="C88" s="54" t="s">
        <v>158</v>
      </c>
      <c r="D88" s="53"/>
      <c r="E88" s="53"/>
      <c r="F88" s="53"/>
      <c r="G88" s="53"/>
      <c r="H88" s="42" t="s">
        <v>134</v>
      </c>
    </row>
    <row r="89" spans="1:8" x14ac:dyDescent="0.2">
      <c r="A89" s="53"/>
      <c r="B89" s="53"/>
      <c r="C89" s="54" t="s">
        <v>159</v>
      </c>
      <c r="D89" s="53"/>
      <c r="E89" s="53"/>
      <c r="F89" s="53"/>
      <c r="G89" s="53"/>
      <c r="H89" s="42" t="s">
        <v>134</v>
      </c>
    </row>
    <row r="90" spans="1:8" x14ac:dyDescent="0.2">
      <c r="A90" s="53"/>
      <c r="B90" s="53"/>
      <c r="C90" s="54" t="s">
        <v>133</v>
      </c>
      <c r="D90" s="53"/>
      <c r="E90" s="53" t="s">
        <v>134</v>
      </c>
      <c r="F90" s="59" t="s">
        <v>136</v>
      </c>
      <c r="G90" s="56">
        <v>0</v>
      </c>
      <c r="H90" s="42" t="s">
        <v>134</v>
      </c>
    </row>
    <row r="91" spans="1:8" x14ac:dyDescent="0.2">
      <c r="A91" s="53"/>
      <c r="B91" s="53"/>
      <c r="C91" s="57"/>
      <c r="D91" s="53"/>
      <c r="E91" s="53"/>
      <c r="F91" s="58"/>
      <c r="G91" s="58"/>
      <c r="H91" s="42" t="s">
        <v>134</v>
      </c>
    </row>
    <row r="92" spans="1:8" x14ac:dyDescent="0.2">
      <c r="A92" s="53"/>
      <c r="B92" s="53"/>
      <c r="C92" s="54" t="s">
        <v>160</v>
      </c>
      <c r="D92" s="53"/>
      <c r="E92" s="53"/>
      <c r="F92" s="58"/>
      <c r="G92" s="58"/>
      <c r="H92" s="42" t="s">
        <v>134</v>
      </c>
    </row>
    <row r="93" spans="1:8" x14ac:dyDescent="0.2">
      <c r="A93" s="53"/>
      <c r="B93" s="53"/>
      <c r="C93" s="54" t="s">
        <v>133</v>
      </c>
      <c r="D93" s="53"/>
      <c r="E93" s="53" t="s">
        <v>134</v>
      </c>
      <c r="F93" s="59" t="s">
        <v>136</v>
      </c>
      <c r="G93" s="56">
        <v>0</v>
      </c>
      <c r="H93" s="42" t="s">
        <v>134</v>
      </c>
    </row>
    <row r="94" spans="1:8" x14ac:dyDescent="0.2">
      <c r="A94" s="53"/>
      <c r="B94" s="49"/>
      <c r="C94" s="49"/>
      <c r="D94" s="54"/>
      <c r="E94" s="53"/>
      <c r="F94" s="49"/>
      <c r="G94" s="60"/>
      <c r="H94" s="42" t="s">
        <v>134</v>
      </c>
    </row>
    <row r="95" spans="1:8" x14ac:dyDescent="0.2">
      <c r="A95" s="60"/>
      <c r="B95" s="49"/>
      <c r="C95" s="49" t="s">
        <v>161</v>
      </c>
      <c r="D95" s="49"/>
      <c r="E95" s="60"/>
      <c r="F95" s="51">
        <v>-391.43330443000002</v>
      </c>
      <c r="G95" s="52">
        <v>-3.0258799999999999E-3</v>
      </c>
      <c r="H95" s="42" t="s">
        <v>134</v>
      </c>
    </row>
    <row r="96" spans="1:8" x14ac:dyDescent="0.2">
      <c r="A96" s="57"/>
      <c r="B96" s="57"/>
      <c r="C96" s="54" t="s">
        <v>162</v>
      </c>
      <c r="D96" s="58"/>
      <c r="E96" s="58"/>
      <c r="F96" s="55">
        <v>129361.723779665</v>
      </c>
      <c r="G96" s="61">
        <v>1.0000000099999999</v>
      </c>
      <c r="H96" s="42" t="s">
        <v>134</v>
      </c>
    </row>
    <row r="97" spans="1:17" ht="12.75" customHeight="1" x14ac:dyDescent="0.2">
      <c r="A97" s="62"/>
      <c r="B97" s="62"/>
      <c r="C97" s="63"/>
      <c r="D97" s="64"/>
      <c r="E97" s="64"/>
      <c r="F97" s="65"/>
      <c r="G97" s="66"/>
      <c r="H97" s="67"/>
    </row>
    <row r="98" spans="1:17" x14ac:dyDescent="0.2">
      <c r="A98" s="62"/>
      <c r="B98" s="68" t="s">
        <v>968</v>
      </c>
      <c r="C98" s="68"/>
      <c r="D98" s="68"/>
      <c r="E98" s="68"/>
      <c r="F98" s="68"/>
      <c r="G98" s="68"/>
      <c r="H98" s="68"/>
      <c r="J98" s="69"/>
    </row>
    <row r="99" spans="1:17" x14ac:dyDescent="0.2">
      <c r="A99" s="62"/>
      <c r="B99" s="68" t="s">
        <v>969</v>
      </c>
      <c r="C99" s="68"/>
      <c r="D99" s="68"/>
      <c r="E99" s="68"/>
      <c r="F99" s="68"/>
      <c r="G99" s="68"/>
      <c r="H99" s="68"/>
      <c r="J99" s="69"/>
    </row>
    <row r="100" spans="1:17" x14ac:dyDescent="0.2">
      <c r="A100" s="62"/>
      <c r="B100" s="68" t="s">
        <v>970</v>
      </c>
      <c r="C100" s="68"/>
      <c r="D100" s="68"/>
      <c r="E100" s="68"/>
      <c r="F100" s="68"/>
      <c r="G100" s="68"/>
      <c r="H100" s="68"/>
      <c r="J100" s="69"/>
    </row>
    <row r="101" spans="1:17" s="72" customFormat="1" ht="66.75" customHeight="1" x14ac:dyDescent="0.25">
      <c r="A101" s="70"/>
      <c r="B101" s="71" t="s">
        <v>971</v>
      </c>
      <c r="C101" s="71"/>
      <c r="D101" s="71"/>
      <c r="E101" s="71"/>
      <c r="F101" s="71"/>
      <c r="G101" s="71"/>
      <c r="H101" s="71"/>
      <c r="I101" s="36"/>
      <c r="J101" s="69"/>
      <c r="K101" s="36"/>
      <c r="L101" s="36"/>
      <c r="M101" s="36"/>
      <c r="N101" s="36"/>
      <c r="O101" s="36"/>
      <c r="P101" s="36"/>
      <c r="Q101" s="36"/>
    </row>
    <row r="102" spans="1:17" x14ac:dyDescent="0.2">
      <c r="A102" s="62"/>
      <c r="B102" s="68" t="s">
        <v>972</v>
      </c>
      <c r="C102" s="68"/>
      <c r="D102" s="68"/>
      <c r="E102" s="68"/>
      <c r="F102" s="68"/>
      <c r="G102" s="68"/>
      <c r="H102" s="68"/>
      <c r="J102" s="69"/>
    </row>
    <row r="103" spans="1:17" x14ac:dyDescent="0.2">
      <c r="A103" s="62"/>
      <c r="B103" s="62"/>
      <c r="C103" s="62"/>
      <c r="D103" s="64"/>
      <c r="E103" s="64"/>
      <c r="F103" s="64"/>
      <c r="G103" s="64"/>
    </row>
    <row r="104" spans="1:17" x14ac:dyDescent="0.2">
      <c r="A104" s="62"/>
      <c r="B104" s="73" t="s">
        <v>163</v>
      </c>
      <c r="C104" s="74"/>
      <c r="D104" s="75"/>
      <c r="E104" s="76"/>
      <c r="F104" s="64"/>
      <c r="G104" s="64"/>
    </row>
    <row r="105" spans="1:17" ht="27.75" customHeight="1" x14ac:dyDescent="0.2">
      <c r="A105" s="62"/>
      <c r="B105" s="77" t="s">
        <v>164</v>
      </c>
      <c r="C105" s="78"/>
      <c r="D105" s="41" t="s">
        <v>165</v>
      </c>
      <c r="E105" s="76"/>
      <c r="F105" s="64"/>
      <c r="G105" s="64"/>
    </row>
    <row r="106" spans="1:17" ht="12.75" customHeight="1" x14ac:dyDescent="0.2">
      <c r="A106" s="62"/>
      <c r="B106" s="77" t="s">
        <v>973</v>
      </c>
      <c r="C106" s="78"/>
      <c r="D106" s="41" t="s">
        <v>165</v>
      </c>
      <c r="E106" s="76"/>
      <c r="F106" s="64"/>
      <c r="G106" s="64"/>
    </row>
    <row r="107" spans="1:17" x14ac:dyDescent="0.2">
      <c r="A107" s="62"/>
      <c r="B107" s="77" t="s">
        <v>166</v>
      </c>
      <c r="C107" s="78"/>
      <c r="D107" s="79" t="s">
        <v>134</v>
      </c>
      <c r="E107" s="76"/>
      <c r="F107" s="64"/>
      <c r="G107" s="64"/>
    </row>
    <row r="108" spans="1:17" x14ac:dyDescent="0.2">
      <c r="A108" s="80"/>
      <c r="B108" s="81" t="s">
        <v>134</v>
      </c>
      <c r="C108" s="81" t="s">
        <v>974</v>
      </c>
      <c r="D108" s="81" t="s">
        <v>167</v>
      </c>
      <c r="E108" s="80"/>
      <c r="F108" s="80"/>
      <c r="G108" s="80"/>
      <c r="H108" s="80"/>
      <c r="J108" s="69"/>
    </row>
    <row r="109" spans="1:17" x14ac:dyDescent="0.2">
      <c r="A109" s="80"/>
      <c r="B109" s="82" t="s">
        <v>168</v>
      </c>
      <c r="C109" s="83">
        <v>46081</v>
      </c>
      <c r="D109" s="83">
        <v>46112</v>
      </c>
      <c r="E109" s="80"/>
      <c r="F109" s="80"/>
      <c r="G109" s="80"/>
      <c r="J109" s="69"/>
    </row>
    <row r="110" spans="1:17" x14ac:dyDescent="0.2">
      <c r="A110" s="84"/>
      <c r="B110" s="44" t="s">
        <v>169</v>
      </c>
      <c r="C110" s="85">
        <v>100.1837</v>
      </c>
      <c r="D110" s="85">
        <v>89.314700000000002</v>
      </c>
      <c r="E110" s="84"/>
      <c r="F110" s="86"/>
      <c r="G110" s="87"/>
    </row>
    <row r="111" spans="1:17" x14ac:dyDescent="0.2">
      <c r="A111" s="84"/>
      <c r="B111" s="44" t="s">
        <v>982</v>
      </c>
      <c r="C111" s="85">
        <v>28.683199999999999</v>
      </c>
      <c r="D111" s="85">
        <v>25.571300000000001</v>
      </c>
      <c r="E111" s="84"/>
      <c r="F111" s="86"/>
      <c r="G111" s="87"/>
    </row>
    <row r="112" spans="1:17" x14ac:dyDescent="0.2">
      <c r="A112" s="84"/>
      <c r="B112" s="44" t="s">
        <v>170</v>
      </c>
      <c r="C112" s="85">
        <v>90.888099999999994</v>
      </c>
      <c r="D112" s="85">
        <v>80.960899999999995</v>
      </c>
      <c r="E112" s="84"/>
      <c r="F112" s="86"/>
      <c r="G112" s="87"/>
    </row>
    <row r="113" spans="1:7" x14ac:dyDescent="0.2">
      <c r="A113" s="84"/>
      <c r="B113" s="44" t="s">
        <v>983</v>
      </c>
      <c r="C113" s="85">
        <v>25.576899999999998</v>
      </c>
      <c r="D113" s="85">
        <v>22.783200000000001</v>
      </c>
      <c r="E113" s="84"/>
      <c r="F113" s="86"/>
      <c r="G113" s="87"/>
    </row>
    <row r="114" spans="1:7" x14ac:dyDescent="0.2">
      <c r="A114" s="84"/>
      <c r="B114" s="84"/>
      <c r="C114" s="84"/>
      <c r="D114" s="84"/>
      <c r="E114" s="84"/>
      <c r="F114" s="84"/>
      <c r="G114" s="84"/>
    </row>
    <row r="115" spans="1:7" x14ac:dyDescent="0.2">
      <c r="A115" s="80"/>
      <c r="B115" s="77" t="s">
        <v>975</v>
      </c>
      <c r="C115" s="78"/>
      <c r="D115" s="41" t="s">
        <v>165</v>
      </c>
      <c r="E115" s="80"/>
      <c r="F115" s="80"/>
      <c r="G115" s="80"/>
    </row>
    <row r="116" spans="1:7" x14ac:dyDescent="0.2">
      <c r="A116" s="80"/>
      <c r="B116" s="88"/>
      <c r="C116" s="88"/>
      <c r="D116" s="88"/>
      <c r="E116" s="80"/>
      <c r="F116" s="80"/>
      <c r="G116" s="80"/>
    </row>
    <row r="117" spans="1:7" x14ac:dyDescent="0.2">
      <c r="A117" s="80"/>
      <c r="B117" s="77" t="s">
        <v>172</v>
      </c>
      <c r="C117" s="78"/>
      <c r="D117" s="41" t="s">
        <v>165</v>
      </c>
      <c r="E117" s="89"/>
      <c r="F117" s="80"/>
      <c r="G117" s="80"/>
    </row>
    <row r="118" spans="1:7" x14ac:dyDescent="0.2">
      <c r="A118" s="80"/>
      <c r="B118" s="77" t="s">
        <v>173</v>
      </c>
      <c r="C118" s="78"/>
      <c r="D118" s="41" t="s">
        <v>165</v>
      </c>
      <c r="E118" s="89"/>
      <c r="F118" s="80"/>
      <c r="G118" s="80"/>
    </row>
    <row r="119" spans="1:7" ht="17.100000000000001" customHeight="1" x14ac:dyDescent="0.2">
      <c r="A119" s="80"/>
      <c r="B119" s="77" t="s">
        <v>174</v>
      </c>
      <c r="C119" s="78"/>
      <c r="D119" s="41" t="s">
        <v>165</v>
      </c>
      <c r="E119" s="89"/>
      <c r="F119" s="80"/>
      <c r="G119" s="80"/>
    </row>
    <row r="120" spans="1:7" ht="17.100000000000001" customHeight="1" x14ac:dyDescent="0.2">
      <c r="A120" s="80"/>
      <c r="B120" s="77" t="s">
        <v>175</v>
      </c>
      <c r="C120" s="78"/>
      <c r="D120" s="90">
        <v>0.27354489582460695</v>
      </c>
      <c r="E120" s="80"/>
      <c r="F120" s="91"/>
      <c r="G120" s="92"/>
    </row>
    <row r="122" spans="1:7" x14ac:dyDescent="0.2">
      <c r="B122" s="93" t="s">
        <v>976</v>
      </c>
      <c r="C122" s="93"/>
    </row>
    <row r="124" spans="1:7" ht="153.75" customHeight="1" x14ac:dyDescent="0.2"/>
    <row r="127" spans="1:7" x14ac:dyDescent="0.2">
      <c r="B127" s="94" t="s">
        <v>977</v>
      </c>
      <c r="C127" s="95"/>
      <c r="D127" s="94"/>
    </row>
    <row r="128" spans="1:7" x14ac:dyDescent="0.2">
      <c r="B128" s="94" t="s">
        <v>1128</v>
      </c>
      <c r="D128" s="94"/>
    </row>
    <row r="129" s="36" customFormat="1" ht="165" customHeight="1" x14ac:dyDescent="0.2"/>
    <row r="131" s="36" customFormat="1" ht="12.75" customHeight="1" x14ac:dyDescent="0.2"/>
    <row r="132" s="36" customFormat="1" ht="12.75" customHeight="1" x14ac:dyDescent="0.2"/>
    <row r="133" s="36" customFormat="1" ht="12.75" customHeight="1" x14ac:dyDescent="0.2"/>
    <row r="134" s="36" customFormat="1" ht="12.75" customHeight="1" x14ac:dyDescent="0.2"/>
    <row r="135" s="36" customFormat="1" ht="12.75" customHeight="1" x14ac:dyDescent="0.2"/>
    <row r="136" s="36" customFormat="1" ht="12.75" customHeight="1" x14ac:dyDescent="0.2"/>
  </sheetData>
  <mergeCells count="18">
    <mergeCell ref="A1:H1"/>
    <mergeCell ref="A2:H2"/>
    <mergeCell ref="A3:H3"/>
    <mergeCell ref="B98:H98"/>
    <mergeCell ref="B99:H99"/>
    <mergeCell ref="B100:H100"/>
    <mergeCell ref="B101:H101"/>
    <mergeCell ref="B102:H102"/>
    <mergeCell ref="B104:D104"/>
    <mergeCell ref="B105:C105"/>
    <mergeCell ref="B106:C106"/>
    <mergeCell ref="B107:C107"/>
    <mergeCell ref="B122:C122"/>
    <mergeCell ref="B115:C115"/>
    <mergeCell ref="B119:C119"/>
    <mergeCell ref="B120:C120"/>
    <mergeCell ref="B117:C117"/>
    <mergeCell ref="B118:C118"/>
  </mergeCells>
  <hyperlinks>
    <hyperlink ref="I1" location="Index!B2" display="Index" xr:uid="{CC527A5A-1247-4702-A4AF-C0916579C15C}"/>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E8D1F-6478-49D1-A8E9-473158EC7BEA}">
  <sheetPr>
    <outlinePr summaryBelow="0" summaryRight="0"/>
  </sheetPr>
  <dimension ref="A1:Q160"/>
  <sheetViews>
    <sheetView showGridLines="0" workbookViewId="0">
      <selection sqref="A1:H1"/>
    </sheetView>
  </sheetViews>
  <sheetFormatPr defaultRowHeight="12.75" x14ac:dyDescent="0.2"/>
  <cols>
    <col min="1" max="1" width="5.85546875" style="36" bestFit="1" customWidth="1"/>
    <col min="2" max="2" width="22" style="36" customWidth="1"/>
    <col min="3" max="3" width="46.7109375" style="36" customWidth="1"/>
    <col min="4" max="4" width="20.5703125" style="36" customWidth="1"/>
    <col min="5" max="5" width="13.5703125" style="36" bestFit="1" customWidth="1"/>
    <col min="6" max="6" width="10.140625" style="36" bestFit="1" customWidth="1"/>
    <col min="7" max="7" width="14" style="36" bestFit="1" customWidth="1"/>
    <col min="8" max="8" width="8.42578125" style="36" bestFit="1" customWidth="1"/>
    <col min="9" max="9" width="5.7109375" style="36" bestFit="1" customWidth="1"/>
    <col min="10" max="16384" width="9.140625" style="36"/>
  </cols>
  <sheetData>
    <row r="1" spans="1:9" ht="15" x14ac:dyDescent="0.2">
      <c r="A1" s="35" t="s">
        <v>0</v>
      </c>
      <c r="B1" s="35"/>
      <c r="C1" s="35"/>
      <c r="D1" s="35"/>
      <c r="E1" s="35"/>
      <c r="F1" s="35"/>
      <c r="G1" s="35"/>
      <c r="H1" s="35"/>
      <c r="I1" s="7" t="s">
        <v>966</v>
      </c>
    </row>
    <row r="2" spans="1:9" ht="15" x14ac:dyDescent="0.2">
      <c r="A2" s="35" t="s">
        <v>842</v>
      </c>
      <c r="B2" s="35"/>
      <c r="C2" s="35"/>
      <c r="D2" s="35"/>
      <c r="E2" s="35"/>
      <c r="F2" s="35"/>
      <c r="G2" s="35"/>
      <c r="H2" s="35"/>
    </row>
    <row r="3" spans="1:9" ht="15" x14ac:dyDescent="0.2">
      <c r="A3" s="35" t="s">
        <v>979</v>
      </c>
      <c r="B3" s="35"/>
      <c r="C3" s="35"/>
      <c r="D3" s="35"/>
      <c r="E3" s="35"/>
      <c r="F3" s="35"/>
      <c r="G3" s="35"/>
      <c r="H3" s="35"/>
    </row>
    <row r="4" spans="1:9" s="39" customFormat="1" ht="30" x14ac:dyDescent="0.2">
      <c r="A4" s="37" t="s">
        <v>3</v>
      </c>
      <c r="B4" s="37" t="s">
        <v>4</v>
      </c>
      <c r="C4" s="37" t="s">
        <v>5</v>
      </c>
      <c r="D4" s="37" t="s">
        <v>6</v>
      </c>
      <c r="E4" s="37" t="s">
        <v>7</v>
      </c>
      <c r="F4" s="37" t="s">
        <v>8</v>
      </c>
      <c r="G4" s="37" t="s">
        <v>9</v>
      </c>
      <c r="H4" s="38" t="s">
        <v>965</v>
      </c>
    </row>
    <row r="5" spans="1:9" x14ac:dyDescent="0.2">
      <c r="A5" s="40"/>
      <c r="B5" s="40"/>
      <c r="C5" s="41" t="s">
        <v>10</v>
      </c>
      <c r="D5" s="40"/>
      <c r="E5" s="40"/>
      <c r="F5" s="40"/>
      <c r="G5" s="40"/>
      <c r="H5" s="42" t="s">
        <v>134</v>
      </c>
    </row>
    <row r="6" spans="1:9" x14ac:dyDescent="0.2">
      <c r="A6" s="43"/>
      <c r="B6" s="44"/>
      <c r="C6" s="44" t="s">
        <v>11</v>
      </c>
      <c r="D6" s="44"/>
      <c r="E6" s="45"/>
      <c r="F6" s="46"/>
      <c r="G6" s="47"/>
      <c r="H6" s="42" t="s">
        <v>134</v>
      </c>
    </row>
    <row r="7" spans="1:9" x14ac:dyDescent="0.2">
      <c r="A7" s="48">
        <v>1</v>
      </c>
      <c r="B7" s="49" t="s">
        <v>12</v>
      </c>
      <c r="C7" s="49" t="s">
        <v>13</v>
      </c>
      <c r="D7" s="49" t="s">
        <v>14</v>
      </c>
      <c r="E7" s="50">
        <v>1570793</v>
      </c>
      <c r="F7" s="51">
        <v>27997.814431999999</v>
      </c>
      <c r="G7" s="52">
        <v>6.7524000000000001E-2</v>
      </c>
      <c r="H7" s="42" t="s">
        <v>134</v>
      </c>
    </row>
    <row r="8" spans="1:9" x14ac:dyDescent="0.2">
      <c r="A8" s="48">
        <v>2</v>
      </c>
      <c r="B8" s="49" t="s">
        <v>320</v>
      </c>
      <c r="C8" s="49" t="s">
        <v>321</v>
      </c>
      <c r="D8" s="49" t="s">
        <v>34</v>
      </c>
      <c r="E8" s="50">
        <v>3555508</v>
      </c>
      <c r="F8" s="51">
        <v>26010.318773999999</v>
      </c>
      <c r="G8" s="52">
        <v>6.2730640000000004E-2</v>
      </c>
      <c r="H8" s="42" t="s">
        <v>134</v>
      </c>
    </row>
    <row r="9" spans="1:9" x14ac:dyDescent="0.2">
      <c r="A9" s="48">
        <v>3</v>
      </c>
      <c r="B9" s="49" t="s">
        <v>331</v>
      </c>
      <c r="C9" s="49" t="s">
        <v>332</v>
      </c>
      <c r="D9" s="49" t="s">
        <v>34</v>
      </c>
      <c r="E9" s="50">
        <v>1823721</v>
      </c>
      <c r="F9" s="51">
        <v>21178.871973000001</v>
      </c>
      <c r="G9" s="52">
        <v>5.1078350000000002E-2</v>
      </c>
      <c r="H9" s="42" t="s">
        <v>134</v>
      </c>
    </row>
    <row r="10" spans="1:9" x14ac:dyDescent="0.2">
      <c r="A10" s="48">
        <v>4</v>
      </c>
      <c r="B10" s="49" t="s">
        <v>18</v>
      </c>
      <c r="C10" s="49" t="s">
        <v>19</v>
      </c>
      <c r="D10" s="49" t="s">
        <v>20</v>
      </c>
      <c r="E10" s="50">
        <v>1532287</v>
      </c>
      <c r="F10" s="51">
        <v>20592.404993</v>
      </c>
      <c r="G10" s="52">
        <v>4.9663930000000002E-2</v>
      </c>
      <c r="H10" s="42" t="s">
        <v>134</v>
      </c>
    </row>
    <row r="11" spans="1:9" x14ac:dyDescent="0.2">
      <c r="A11" s="48">
        <v>5</v>
      </c>
      <c r="B11" s="49" t="s">
        <v>322</v>
      </c>
      <c r="C11" s="49" t="s">
        <v>323</v>
      </c>
      <c r="D11" s="49" t="s">
        <v>285</v>
      </c>
      <c r="E11" s="50">
        <v>8596948</v>
      </c>
      <c r="F11" s="51">
        <v>19685.291530400002</v>
      </c>
      <c r="G11" s="52">
        <v>4.7476190000000001E-2</v>
      </c>
      <c r="H11" s="42" t="s">
        <v>134</v>
      </c>
    </row>
    <row r="12" spans="1:9" x14ac:dyDescent="0.2">
      <c r="A12" s="48">
        <v>6</v>
      </c>
      <c r="B12" s="49" t="s">
        <v>66</v>
      </c>
      <c r="C12" s="49" t="s">
        <v>67</v>
      </c>
      <c r="D12" s="49" t="s">
        <v>68</v>
      </c>
      <c r="E12" s="50">
        <v>1090073</v>
      </c>
      <c r="F12" s="51">
        <v>14308.298198</v>
      </c>
      <c r="G12" s="52">
        <v>3.4508179999999999E-2</v>
      </c>
      <c r="H12" s="42" t="s">
        <v>134</v>
      </c>
    </row>
    <row r="13" spans="1:9" x14ac:dyDescent="0.2">
      <c r="A13" s="48">
        <v>7</v>
      </c>
      <c r="B13" s="49" t="s">
        <v>98</v>
      </c>
      <c r="C13" s="49" t="s">
        <v>99</v>
      </c>
      <c r="D13" s="49" t="s">
        <v>100</v>
      </c>
      <c r="E13" s="50">
        <v>164533</v>
      </c>
      <c r="F13" s="51">
        <v>12206.70327</v>
      </c>
      <c r="G13" s="52">
        <v>2.9439630000000001E-2</v>
      </c>
      <c r="H13" s="42" t="s">
        <v>134</v>
      </c>
    </row>
    <row r="14" spans="1:9" x14ac:dyDescent="0.2">
      <c r="A14" s="48">
        <v>8</v>
      </c>
      <c r="B14" s="49" t="s">
        <v>38</v>
      </c>
      <c r="C14" s="49" t="s">
        <v>39</v>
      </c>
      <c r="D14" s="49" t="s">
        <v>34</v>
      </c>
      <c r="E14" s="50">
        <v>982972</v>
      </c>
      <c r="F14" s="51">
        <v>11853.659347999999</v>
      </c>
      <c r="G14" s="52">
        <v>2.8588180000000001E-2</v>
      </c>
      <c r="H14" s="42" t="s">
        <v>134</v>
      </c>
    </row>
    <row r="15" spans="1:9" x14ac:dyDescent="0.2">
      <c r="A15" s="48">
        <v>9</v>
      </c>
      <c r="B15" s="49" t="s">
        <v>326</v>
      </c>
      <c r="C15" s="49" t="s">
        <v>327</v>
      </c>
      <c r="D15" s="49" t="s">
        <v>179</v>
      </c>
      <c r="E15" s="50">
        <v>1286643</v>
      </c>
      <c r="F15" s="51">
        <v>11220.813603000001</v>
      </c>
      <c r="G15" s="52">
        <v>2.7061910000000002E-2</v>
      </c>
      <c r="H15" s="42" t="s">
        <v>134</v>
      </c>
    </row>
    <row r="16" spans="1:9" x14ac:dyDescent="0.2">
      <c r="A16" s="48">
        <v>10</v>
      </c>
      <c r="B16" s="49" t="s">
        <v>670</v>
      </c>
      <c r="C16" s="49" t="s">
        <v>671</v>
      </c>
      <c r="D16" s="49" t="s">
        <v>179</v>
      </c>
      <c r="E16" s="50">
        <v>677831</v>
      </c>
      <c r="F16" s="51">
        <v>11060.846258</v>
      </c>
      <c r="G16" s="52">
        <v>2.6676100000000001E-2</v>
      </c>
      <c r="H16" s="42" t="s">
        <v>134</v>
      </c>
    </row>
    <row r="17" spans="1:8" x14ac:dyDescent="0.2">
      <c r="A17" s="48">
        <v>11</v>
      </c>
      <c r="B17" s="49" t="s">
        <v>353</v>
      </c>
      <c r="C17" s="49" t="s">
        <v>354</v>
      </c>
      <c r="D17" s="49" t="s">
        <v>100</v>
      </c>
      <c r="E17" s="50">
        <v>1639820</v>
      </c>
      <c r="F17" s="51">
        <v>10986.794</v>
      </c>
      <c r="G17" s="52">
        <v>2.6497509999999998E-2</v>
      </c>
      <c r="H17" s="42" t="s">
        <v>134</v>
      </c>
    </row>
    <row r="18" spans="1:8" x14ac:dyDescent="0.2">
      <c r="A18" s="48">
        <v>12</v>
      </c>
      <c r="B18" s="49" t="s">
        <v>775</v>
      </c>
      <c r="C18" s="49" t="s">
        <v>776</v>
      </c>
      <c r="D18" s="49" t="s">
        <v>61</v>
      </c>
      <c r="E18" s="50">
        <v>275874</v>
      </c>
      <c r="F18" s="51">
        <v>10900.885236</v>
      </c>
      <c r="G18" s="52">
        <v>2.6290310000000001E-2</v>
      </c>
      <c r="H18" s="42" t="s">
        <v>134</v>
      </c>
    </row>
    <row r="19" spans="1:8" x14ac:dyDescent="0.2">
      <c r="A19" s="48">
        <v>13</v>
      </c>
      <c r="B19" s="49" t="s">
        <v>283</v>
      </c>
      <c r="C19" s="49" t="s">
        <v>284</v>
      </c>
      <c r="D19" s="49" t="s">
        <v>285</v>
      </c>
      <c r="E19" s="50">
        <v>1019586</v>
      </c>
      <c r="F19" s="51">
        <v>9866.5337220000001</v>
      </c>
      <c r="G19" s="52">
        <v>2.3795710000000001E-2</v>
      </c>
      <c r="H19" s="42" t="s">
        <v>134</v>
      </c>
    </row>
    <row r="20" spans="1:8" x14ac:dyDescent="0.2">
      <c r="A20" s="48">
        <v>14</v>
      </c>
      <c r="B20" s="49" t="s">
        <v>88</v>
      </c>
      <c r="C20" s="49" t="s">
        <v>89</v>
      </c>
      <c r="D20" s="49" t="s">
        <v>85</v>
      </c>
      <c r="E20" s="50">
        <v>234570</v>
      </c>
      <c r="F20" s="51">
        <v>9250.2679499999995</v>
      </c>
      <c r="G20" s="52">
        <v>2.230942E-2</v>
      </c>
      <c r="H20" s="42" t="s">
        <v>134</v>
      </c>
    </row>
    <row r="21" spans="1:8" x14ac:dyDescent="0.2">
      <c r="A21" s="48">
        <v>15</v>
      </c>
      <c r="B21" s="49" t="s">
        <v>387</v>
      </c>
      <c r="C21" s="49" t="s">
        <v>388</v>
      </c>
      <c r="D21" s="49" t="s">
        <v>179</v>
      </c>
      <c r="E21" s="50">
        <v>661187</v>
      </c>
      <c r="F21" s="51">
        <v>9027.1861110000009</v>
      </c>
      <c r="G21" s="52">
        <v>2.17714E-2</v>
      </c>
      <c r="H21" s="42" t="s">
        <v>134</v>
      </c>
    </row>
    <row r="22" spans="1:8" x14ac:dyDescent="0.2">
      <c r="A22" s="48">
        <v>16</v>
      </c>
      <c r="B22" s="49" t="s">
        <v>64</v>
      </c>
      <c r="C22" s="49" t="s">
        <v>65</v>
      </c>
      <c r="D22" s="49" t="s">
        <v>14</v>
      </c>
      <c r="E22" s="50">
        <v>2158174</v>
      </c>
      <c r="F22" s="51">
        <v>9024.4045810000007</v>
      </c>
      <c r="G22" s="52">
        <v>2.176469E-2</v>
      </c>
      <c r="H22" s="42" t="s">
        <v>134</v>
      </c>
    </row>
    <row r="23" spans="1:8" x14ac:dyDescent="0.2">
      <c r="A23" s="48">
        <v>17</v>
      </c>
      <c r="B23" s="49" t="s">
        <v>389</v>
      </c>
      <c r="C23" s="49" t="s">
        <v>390</v>
      </c>
      <c r="D23" s="49" t="s">
        <v>179</v>
      </c>
      <c r="E23" s="50">
        <v>1193281</v>
      </c>
      <c r="F23" s="51">
        <v>9009.8681904999994</v>
      </c>
      <c r="G23" s="52">
        <v>2.1729640000000001E-2</v>
      </c>
      <c r="H23" s="42" t="s">
        <v>134</v>
      </c>
    </row>
    <row r="24" spans="1:8" x14ac:dyDescent="0.2">
      <c r="A24" s="48">
        <v>18</v>
      </c>
      <c r="B24" s="49" t="s">
        <v>346</v>
      </c>
      <c r="C24" s="49" t="s">
        <v>347</v>
      </c>
      <c r="D24" s="49" t="s">
        <v>263</v>
      </c>
      <c r="E24" s="50">
        <v>572917</v>
      </c>
      <c r="F24" s="51">
        <v>8302.1402469999994</v>
      </c>
      <c r="G24" s="52">
        <v>2.0022769999999999E-2</v>
      </c>
      <c r="H24" s="42" t="s">
        <v>134</v>
      </c>
    </row>
    <row r="25" spans="1:8" x14ac:dyDescent="0.2">
      <c r="A25" s="48">
        <v>19</v>
      </c>
      <c r="B25" s="49" t="s">
        <v>377</v>
      </c>
      <c r="C25" s="49" t="s">
        <v>378</v>
      </c>
      <c r="D25" s="49" t="s">
        <v>211</v>
      </c>
      <c r="E25" s="50">
        <v>1702927</v>
      </c>
      <c r="F25" s="51">
        <v>7461.3746504999999</v>
      </c>
      <c r="G25" s="52">
        <v>1.799504E-2</v>
      </c>
      <c r="H25" s="42" t="s">
        <v>134</v>
      </c>
    </row>
    <row r="26" spans="1:8" x14ac:dyDescent="0.2">
      <c r="A26" s="48">
        <v>20</v>
      </c>
      <c r="B26" s="49" t="s">
        <v>409</v>
      </c>
      <c r="C26" s="49" t="s">
        <v>410</v>
      </c>
      <c r="D26" s="49" t="s">
        <v>179</v>
      </c>
      <c r="E26" s="50">
        <v>635015</v>
      </c>
      <c r="F26" s="51">
        <v>6845.4616999999998</v>
      </c>
      <c r="G26" s="52">
        <v>1.6509610000000001E-2</v>
      </c>
      <c r="H26" s="42" t="s">
        <v>134</v>
      </c>
    </row>
    <row r="27" spans="1:8" ht="25.5" x14ac:dyDescent="0.2">
      <c r="A27" s="48">
        <v>21</v>
      </c>
      <c r="B27" s="49" t="s">
        <v>843</v>
      </c>
      <c r="C27" s="49" t="s">
        <v>844</v>
      </c>
      <c r="D27" s="49" t="s">
        <v>206</v>
      </c>
      <c r="E27" s="50">
        <v>683468</v>
      </c>
      <c r="F27" s="51">
        <v>6554.4581200000002</v>
      </c>
      <c r="G27" s="52">
        <v>1.580778E-2</v>
      </c>
      <c r="H27" s="42" t="s">
        <v>134</v>
      </c>
    </row>
    <row r="28" spans="1:8" x14ac:dyDescent="0.2">
      <c r="A28" s="48">
        <v>22</v>
      </c>
      <c r="B28" s="49" t="s">
        <v>83</v>
      </c>
      <c r="C28" s="49" t="s">
        <v>84</v>
      </c>
      <c r="D28" s="49" t="s">
        <v>85</v>
      </c>
      <c r="E28" s="50">
        <v>1343146</v>
      </c>
      <c r="F28" s="51">
        <v>5596.8893820000003</v>
      </c>
      <c r="G28" s="52">
        <v>1.3498349999999999E-2</v>
      </c>
      <c r="H28" s="42" t="s">
        <v>134</v>
      </c>
    </row>
    <row r="29" spans="1:8" x14ac:dyDescent="0.2">
      <c r="A29" s="48">
        <v>23</v>
      </c>
      <c r="B29" s="49" t="s">
        <v>845</v>
      </c>
      <c r="C29" s="49" t="s">
        <v>846</v>
      </c>
      <c r="D29" s="49" t="s">
        <v>239</v>
      </c>
      <c r="E29" s="50">
        <v>1087017</v>
      </c>
      <c r="F29" s="51">
        <v>5538.8951235000004</v>
      </c>
      <c r="G29" s="52">
        <v>1.3358480000000001E-2</v>
      </c>
      <c r="H29" s="42" t="s">
        <v>134</v>
      </c>
    </row>
    <row r="30" spans="1:8" x14ac:dyDescent="0.2">
      <c r="A30" s="48">
        <v>24</v>
      </c>
      <c r="B30" s="49" t="s">
        <v>471</v>
      </c>
      <c r="C30" s="49" t="s">
        <v>472</v>
      </c>
      <c r="D30" s="49" t="s">
        <v>34</v>
      </c>
      <c r="E30" s="50">
        <v>3768018</v>
      </c>
      <c r="F30" s="51">
        <v>5326.0934429999998</v>
      </c>
      <c r="G30" s="52">
        <v>1.2845260000000001E-2</v>
      </c>
      <c r="H30" s="42" t="s">
        <v>134</v>
      </c>
    </row>
    <row r="31" spans="1:8" x14ac:dyDescent="0.2">
      <c r="A31" s="48">
        <v>25</v>
      </c>
      <c r="B31" s="49" t="s">
        <v>395</v>
      </c>
      <c r="C31" s="49" t="s">
        <v>396</v>
      </c>
      <c r="D31" s="49" t="s">
        <v>227</v>
      </c>
      <c r="E31" s="50">
        <v>1353240</v>
      </c>
      <c r="F31" s="51">
        <v>4904.8183799999997</v>
      </c>
      <c r="G31" s="52">
        <v>1.182924E-2</v>
      </c>
      <c r="H31" s="42" t="s">
        <v>134</v>
      </c>
    </row>
    <row r="32" spans="1:8" ht="25.5" x14ac:dyDescent="0.2">
      <c r="A32" s="48">
        <v>26</v>
      </c>
      <c r="B32" s="49" t="s">
        <v>204</v>
      </c>
      <c r="C32" s="49" t="s">
        <v>205</v>
      </c>
      <c r="D32" s="49" t="s">
        <v>206</v>
      </c>
      <c r="E32" s="50">
        <v>339403</v>
      </c>
      <c r="F32" s="51">
        <v>4845.9960339999998</v>
      </c>
      <c r="G32" s="52">
        <v>1.1687380000000001E-2</v>
      </c>
      <c r="H32" s="42" t="s">
        <v>134</v>
      </c>
    </row>
    <row r="33" spans="1:8" x14ac:dyDescent="0.2">
      <c r="A33" s="48">
        <v>27</v>
      </c>
      <c r="B33" s="49" t="s">
        <v>355</v>
      </c>
      <c r="C33" s="49" t="s">
        <v>356</v>
      </c>
      <c r="D33" s="49" t="s">
        <v>34</v>
      </c>
      <c r="E33" s="50">
        <v>9476160</v>
      </c>
      <c r="F33" s="51">
        <v>4786.4084160000002</v>
      </c>
      <c r="G33" s="52">
        <v>1.1543670000000001E-2</v>
      </c>
      <c r="H33" s="42" t="s">
        <v>134</v>
      </c>
    </row>
    <row r="34" spans="1:8" x14ac:dyDescent="0.2">
      <c r="A34" s="48">
        <v>28</v>
      </c>
      <c r="B34" s="49" t="s">
        <v>209</v>
      </c>
      <c r="C34" s="49" t="s">
        <v>210</v>
      </c>
      <c r="D34" s="49" t="s">
        <v>211</v>
      </c>
      <c r="E34" s="50">
        <v>422637</v>
      </c>
      <c r="F34" s="51">
        <v>4711.1346389999999</v>
      </c>
      <c r="G34" s="52">
        <v>1.136212E-2</v>
      </c>
      <c r="H34" s="42" t="s">
        <v>134</v>
      </c>
    </row>
    <row r="35" spans="1:8" x14ac:dyDescent="0.2">
      <c r="A35" s="48">
        <v>29</v>
      </c>
      <c r="B35" s="49" t="s">
        <v>281</v>
      </c>
      <c r="C35" s="49" t="s">
        <v>282</v>
      </c>
      <c r="D35" s="49" t="s">
        <v>220</v>
      </c>
      <c r="E35" s="50">
        <v>663825</v>
      </c>
      <c r="F35" s="51">
        <v>4662.0429750000003</v>
      </c>
      <c r="G35" s="52">
        <v>1.124373E-2</v>
      </c>
      <c r="H35" s="42" t="s">
        <v>134</v>
      </c>
    </row>
    <row r="36" spans="1:8" x14ac:dyDescent="0.2">
      <c r="A36" s="48">
        <v>30</v>
      </c>
      <c r="B36" s="49" t="s">
        <v>365</v>
      </c>
      <c r="C36" s="49" t="s">
        <v>366</v>
      </c>
      <c r="D36" s="49" t="s">
        <v>187</v>
      </c>
      <c r="E36" s="50">
        <v>2047480</v>
      </c>
      <c r="F36" s="51">
        <v>4658.6312440000002</v>
      </c>
      <c r="G36" s="52">
        <v>1.1235500000000001E-2</v>
      </c>
      <c r="H36" s="42" t="s">
        <v>134</v>
      </c>
    </row>
    <row r="37" spans="1:8" x14ac:dyDescent="0.2">
      <c r="A37" s="48">
        <v>31</v>
      </c>
      <c r="B37" s="49" t="s">
        <v>449</v>
      </c>
      <c r="C37" s="49" t="s">
        <v>450</v>
      </c>
      <c r="D37" s="49" t="s">
        <v>61</v>
      </c>
      <c r="E37" s="50">
        <v>1639084</v>
      </c>
      <c r="F37" s="51">
        <v>4570.5857340000002</v>
      </c>
      <c r="G37" s="52">
        <v>1.1023150000000001E-2</v>
      </c>
      <c r="H37" s="42" t="s">
        <v>134</v>
      </c>
    </row>
    <row r="38" spans="1:8" x14ac:dyDescent="0.2">
      <c r="A38" s="48">
        <v>32</v>
      </c>
      <c r="B38" s="49" t="s">
        <v>90</v>
      </c>
      <c r="C38" s="49" t="s">
        <v>91</v>
      </c>
      <c r="D38" s="49" t="s">
        <v>14</v>
      </c>
      <c r="E38" s="50">
        <v>300424</v>
      </c>
      <c r="F38" s="51">
        <v>4532.4968879999997</v>
      </c>
      <c r="G38" s="52">
        <v>1.093129E-2</v>
      </c>
      <c r="H38" s="42" t="s">
        <v>134</v>
      </c>
    </row>
    <row r="39" spans="1:8" x14ac:dyDescent="0.2">
      <c r="A39" s="48">
        <v>33</v>
      </c>
      <c r="B39" s="49" t="s">
        <v>324</v>
      </c>
      <c r="C39" s="49" t="s">
        <v>325</v>
      </c>
      <c r="D39" s="49" t="s">
        <v>211</v>
      </c>
      <c r="E39" s="50">
        <v>359855</v>
      </c>
      <c r="F39" s="51">
        <v>4500.34663</v>
      </c>
      <c r="G39" s="52">
        <v>1.0853750000000001E-2</v>
      </c>
      <c r="H39" s="42" t="s">
        <v>134</v>
      </c>
    </row>
    <row r="40" spans="1:8" x14ac:dyDescent="0.2">
      <c r="A40" s="48">
        <v>34</v>
      </c>
      <c r="B40" s="49" t="s">
        <v>202</v>
      </c>
      <c r="C40" s="49" t="s">
        <v>203</v>
      </c>
      <c r="D40" s="49" t="s">
        <v>110</v>
      </c>
      <c r="E40" s="50">
        <v>297297</v>
      </c>
      <c r="F40" s="51">
        <v>4478.1847109999999</v>
      </c>
      <c r="G40" s="52">
        <v>1.080031E-2</v>
      </c>
      <c r="H40" s="42" t="s">
        <v>134</v>
      </c>
    </row>
    <row r="41" spans="1:8" x14ac:dyDescent="0.2">
      <c r="A41" s="48">
        <v>35</v>
      </c>
      <c r="B41" s="49" t="s">
        <v>375</v>
      </c>
      <c r="C41" s="49" t="s">
        <v>376</v>
      </c>
      <c r="D41" s="49" t="s">
        <v>220</v>
      </c>
      <c r="E41" s="50">
        <v>2799984</v>
      </c>
      <c r="F41" s="51">
        <v>4211.7359328000002</v>
      </c>
      <c r="G41" s="52">
        <v>1.015769E-2</v>
      </c>
      <c r="H41" s="42" t="s">
        <v>134</v>
      </c>
    </row>
    <row r="42" spans="1:8" x14ac:dyDescent="0.2">
      <c r="A42" s="48">
        <v>36</v>
      </c>
      <c r="B42" s="49" t="s">
        <v>357</v>
      </c>
      <c r="C42" s="49" t="s">
        <v>358</v>
      </c>
      <c r="D42" s="49" t="s">
        <v>34</v>
      </c>
      <c r="E42" s="50">
        <v>1211462</v>
      </c>
      <c r="F42" s="51">
        <v>4125.0281100000002</v>
      </c>
      <c r="G42" s="52">
        <v>9.9485800000000003E-3</v>
      </c>
      <c r="H42" s="42" t="s">
        <v>134</v>
      </c>
    </row>
    <row r="43" spans="1:8" x14ac:dyDescent="0.2">
      <c r="A43" s="48">
        <v>37</v>
      </c>
      <c r="B43" s="49" t="s">
        <v>335</v>
      </c>
      <c r="C43" s="49" t="s">
        <v>336</v>
      </c>
      <c r="D43" s="49" t="s">
        <v>34</v>
      </c>
      <c r="E43" s="50">
        <v>1139985</v>
      </c>
      <c r="F43" s="51">
        <v>4028.7069900000001</v>
      </c>
      <c r="G43" s="52">
        <v>9.7162700000000008E-3</v>
      </c>
      <c r="H43" s="42" t="s">
        <v>134</v>
      </c>
    </row>
    <row r="44" spans="1:8" x14ac:dyDescent="0.2">
      <c r="A44" s="48">
        <v>38</v>
      </c>
      <c r="B44" s="49" t="s">
        <v>457</v>
      </c>
      <c r="C44" s="49" t="s">
        <v>458</v>
      </c>
      <c r="D44" s="49" t="s">
        <v>187</v>
      </c>
      <c r="E44" s="50">
        <v>413872</v>
      </c>
      <c r="F44" s="51">
        <v>3879.4291920000001</v>
      </c>
      <c r="G44" s="52">
        <v>9.35625E-3</v>
      </c>
      <c r="H44" s="42" t="s">
        <v>134</v>
      </c>
    </row>
    <row r="45" spans="1:8" x14ac:dyDescent="0.2">
      <c r="A45" s="48">
        <v>39</v>
      </c>
      <c r="B45" s="49" t="s">
        <v>642</v>
      </c>
      <c r="C45" s="49" t="s">
        <v>643</v>
      </c>
      <c r="D45" s="49" t="s">
        <v>179</v>
      </c>
      <c r="E45" s="50">
        <v>1260897</v>
      </c>
      <c r="F45" s="51">
        <v>3846.9967470000001</v>
      </c>
      <c r="G45" s="52">
        <v>9.2780299999999996E-3</v>
      </c>
      <c r="H45" s="42" t="s">
        <v>134</v>
      </c>
    </row>
    <row r="46" spans="1:8" x14ac:dyDescent="0.2">
      <c r="A46" s="48">
        <v>40</v>
      </c>
      <c r="B46" s="49" t="s">
        <v>748</v>
      </c>
      <c r="C46" s="49" t="s">
        <v>749</v>
      </c>
      <c r="D46" s="49" t="s">
        <v>100</v>
      </c>
      <c r="E46" s="50">
        <v>825004</v>
      </c>
      <c r="F46" s="51">
        <v>3580.5173599999998</v>
      </c>
      <c r="G46" s="52">
        <v>8.63535E-3</v>
      </c>
      <c r="H46" s="42" t="s">
        <v>134</v>
      </c>
    </row>
    <row r="47" spans="1:8" x14ac:dyDescent="0.2">
      <c r="A47" s="48">
        <v>41</v>
      </c>
      <c r="B47" s="49" t="s">
        <v>455</v>
      </c>
      <c r="C47" s="49" t="s">
        <v>456</v>
      </c>
      <c r="D47" s="49" t="s">
        <v>239</v>
      </c>
      <c r="E47" s="50">
        <v>1169277</v>
      </c>
      <c r="F47" s="51">
        <v>3469.8294974999999</v>
      </c>
      <c r="G47" s="52">
        <v>8.3683999999999998E-3</v>
      </c>
      <c r="H47" s="42" t="s">
        <v>134</v>
      </c>
    </row>
    <row r="48" spans="1:8" x14ac:dyDescent="0.2">
      <c r="A48" s="48">
        <v>42</v>
      </c>
      <c r="B48" s="49" t="s">
        <v>379</v>
      </c>
      <c r="C48" s="49" t="s">
        <v>380</v>
      </c>
      <c r="D48" s="49" t="s">
        <v>381</v>
      </c>
      <c r="E48" s="50">
        <v>352255</v>
      </c>
      <c r="F48" s="51">
        <v>3235.8144299999999</v>
      </c>
      <c r="G48" s="52">
        <v>7.8040100000000001E-3</v>
      </c>
      <c r="H48" s="42" t="s">
        <v>134</v>
      </c>
    </row>
    <row r="49" spans="1:8" x14ac:dyDescent="0.2">
      <c r="A49" s="48">
        <v>43</v>
      </c>
      <c r="B49" s="49" t="s">
        <v>367</v>
      </c>
      <c r="C49" s="49" t="s">
        <v>368</v>
      </c>
      <c r="D49" s="49" t="s">
        <v>34</v>
      </c>
      <c r="E49" s="50">
        <v>5993073</v>
      </c>
      <c r="F49" s="51">
        <v>3100.2166628999998</v>
      </c>
      <c r="G49" s="52">
        <v>7.4769800000000003E-3</v>
      </c>
      <c r="H49" s="42" t="s">
        <v>134</v>
      </c>
    </row>
    <row r="50" spans="1:8" x14ac:dyDescent="0.2">
      <c r="A50" s="48">
        <v>44</v>
      </c>
      <c r="B50" s="49" t="s">
        <v>397</v>
      </c>
      <c r="C50" s="49" t="s">
        <v>398</v>
      </c>
      <c r="D50" s="49" t="s">
        <v>220</v>
      </c>
      <c r="E50" s="50">
        <v>639660</v>
      </c>
      <c r="F50" s="51">
        <v>3078.6835799999999</v>
      </c>
      <c r="G50" s="52">
        <v>7.4250499999999999E-3</v>
      </c>
      <c r="H50" s="42" t="s">
        <v>134</v>
      </c>
    </row>
    <row r="51" spans="1:8" ht="25.5" x14ac:dyDescent="0.2">
      <c r="A51" s="48">
        <v>45</v>
      </c>
      <c r="B51" s="49" t="s">
        <v>382</v>
      </c>
      <c r="C51" s="49" t="s">
        <v>383</v>
      </c>
      <c r="D51" s="49" t="s">
        <v>384</v>
      </c>
      <c r="E51" s="50">
        <v>1066170</v>
      </c>
      <c r="F51" s="51">
        <v>2988.47451</v>
      </c>
      <c r="G51" s="52">
        <v>7.2074799999999996E-3</v>
      </c>
      <c r="H51" s="42" t="s">
        <v>134</v>
      </c>
    </row>
    <row r="52" spans="1:8" x14ac:dyDescent="0.2">
      <c r="A52" s="48">
        <v>46</v>
      </c>
      <c r="B52" s="49" t="s">
        <v>503</v>
      </c>
      <c r="C52" s="49" t="s">
        <v>504</v>
      </c>
      <c r="D52" s="49" t="s">
        <v>211</v>
      </c>
      <c r="E52" s="50">
        <v>215063</v>
      </c>
      <c r="F52" s="51">
        <v>2976.47192</v>
      </c>
      <c r="G52" s="52">
        <v>7.1785399999999997E-3</v>
      </c>
      <c r="H52" s="42" t="s">
        <v>134</v>
      </c>
    </row>
    <row r="53" spans="1:8" x14ac:dyDescent="0.2">
      <c r="A53" s="48">
        <v>47</v>
      </c>
      <c r="B53" s="49" t="s">
        <v>698</v>
      </c>
      <c r="C53" s="49" t="s">
        <v>699</v>
      </c>
      <c r="D53" s="49" t="s">
        <v>211</v>
      </c>
      <c r="E53" s="50">
        <v>71455</v>
      </c>
      <c r="F53" s="51">
        <v>2868.06079</v>
      </c>
      <c r="G53" s="52">
        <v>6.91707E-3</v>
      </c>
      <c r="H53" s="42" t="s">
        <v>134</v>
      </c>
    </row>
    <row r="54" spans="1:8" x14ac:dyDescent="0.2">
      <c r="A54" s="48">
        <v>48</v>
      </c>
      <c r="B54" s="49" t="s">
        <v>451</v>
      </c>
      <c r="C54" s="49" t="s">
        <v>452</v>
      </c>
      <c r="D54" s="49" t="s">
        <v>187</v>
      </c>
      <c r="E54" s="50">
        <v>130000</v>
      </c>
      <c r="F54" s="51">
        <v>2827.5</v>
      </c>
      <c r="G54" s="52">
        <v>6.8192499999999998E-3</v>
      </c>
      <c r="H54" s="42" t="s">
        <v>134</v>
      </c>
    </row>
    <row r="55" spans="1:8" x14ac:dyDescent="0.2">
      <c r="A55" s="48">
        <v>49</v>
      </c>
      <c r="B55" s="49" t="s">
        <v>200</v>
      </c>
      <c r="C55" s="49" t="s">
        <v>201</v>
      </c>
      <c r="D55" s="49" t="s">
        <v>100</v>
      </c>
      <c r="E55" s="50">
        <v>331338</v>
      </c>
      <c r="F55" s="51">
        <v>2634.1370999999999</v>
      </c>
      <c r="G55" s="52">
        <v>6.3529099999999998E-3</v>
      </c>
      <c r="H55" s="42" t="s">
        <v>134</v>
      </c>
    </row>
    <row r="56" spans="1:8" x14ac:dyDescent="0.2">
      <c r="A56" s="48">
        <v>50</v>
      </c>
      <c r="B56" s="49" t="s">
        <v>407</v>
      </c>
      <c r="C56" s="49" t="s">
        <v>408</v>
      </c>
      <c r="D56" s="49" t="s">
        <v>263</v>
      </c>
      <c r="E56" s="50">
        <v>1096915</v>
      </c>
      <c r="F56" s="51">
        <v>2564.0388124999999</v>
      </c>
      <c r="G56" s="52">
        <v>6.1838500000000003E-3</v>
      </c>
      <c r="H56" s="42" t="s">
        <v>134</v>
      </c>
    </row>
    <row r="57" spans="1:8" x14ac:dyDescent="0.2">
      <c r="A57" s="48">
        <v>51</v>
      </c>
      <c r="B57" s="49" t="s">
        <v>255</v>
      </c>
      <c r="C57" s="49" t="s">
        <v>256</v>
      </c>
      <c r="D57" s="49" t="s">
        <v>34</v>
      </c>
      <c r="E57" s="50">
        <v>332975</v>
      </c>
      <c r="F57" s="51">
        <v>2505.4703875</v>
      </c>
      <c r="G57" s="52">
        <v>6.0425899999999996E-3</v>
      </c>
      <c r="H57" s="42" t="s">
        <v>134</v>
      </c>
    </row>
    <row r="58" spans="1:8" x14ac:dyDescent="0.2">
      <c r="A58" s="48">
        <v>52</v>
      </c>
      <c r="B58" s="49" t="s">
        <v>286</v>
      </c>
      <c r="C58" s="49" t="s">
        <v>287</v>
      </c>
      <c r="D58" s="49" t="s">
        <v>285</v>
      </c>
      <c r="E58" s="50">
        <v>354103</v>
      </c>
      <c r="F58" s="51">
        <v>920.8448515</v>
      </c>
      <c r="G58" s="52">
        <v>2.2208599999999998E-3</v>
      </c>
      <c r="H58" s="42" t="s">
        <v>134</v>
      </c>
    </row>
    <row r="59" spans="1:8" x14ac:dyDescent="0.2">
      <c r="A59" s="53"/>
      <c r="B59" s="53"/>
      <c r="C59" s="54" t="s">
        <v>133</v>
      </c>
      <c r="D59" s="53"/>
      <c r="E59" s="53" t="s">
        <v>134</v>
      </c>
      <c r="F59" s="55">
        <v>393298.87736059999</v>
      </c>
      <c r="G59" s="56">
        <v>0.94854238000000002</v>
      </c>
      <c r="H59" s="42" t="s">
        <v>134</v>
      </c>
    </row>
    <row r="60" spans="1:8" x14ac:dyDescent="0.2">
      <c r="A60" s="53"/>
      <c r="B60" s="53"/>
      <c r="C60" s="57"/>
      <c r="D60" s="53"/>
      <c r="E60" s="53"/>
      <c r="F60" s="58"/>
      <c r="G60" s="58"/>
      <c r="H60" s="42" t="s">
        <v>134</v>
      </c>
    </row>
    <row r="61" spans="1:8" x14ac:dyDescent="0.2">
      <c r="A61" s="53"/>
      <c r="B61" s="53"/>
      <c r="C61" s="54" t="s">
        <v>135</v>
      </c>
      <c r="D61" s="53"/>
      <c r="E61" s="53"/>
      <c r="F61" s="53"/>
      <c r="G61" s="53"/>
      <c r="H61" s="42" t="s">
        <v>134</v>
      </c>
    </row>
    <row r="62" spans="1:8" x14ac:dyDescent="0.2">
      <c r="A62" s="48">
        <v>1</v>
      </c>
      <c r="B62" s="49" t="s">
        <v>847</v>
      </c>
      <c r="C62" s="49" t="s">
        <v>1129</v>
      </c>
      <c r="D62" s="49" t="s">
        <v>220</v>
      </c>
      <c r="E62" s="50">
        <v>74187</v>
      </c>
      <c r="F62" s="51">
        <v>2553.9445181259998</v>
      </c>
      <c r="G62" s="52">
        <v>6.1595E-3</v>
      </c>
      <c r="H62" s="42" t="s">
        <v>134</v>
      </c>
    </row>
    <row r="63" spans="1:8" x14ac:dyDescent="0.2">
      <c r="A63" s="53"/>
      <c r="B63" s="53"/>
      <c r="C63" s="54" t="s">
        <v>133</v>
      </c>
      <c r="D63" s="53"/>
      <c r="E63" s="53" t="s">
        <v>134</v>
      </c>
      <c r="F63" s="55">
        <v>2553.9445181259998</v>
      </c>
      <c r="G63" s="56">
        <v>6.1595E-3</v>
      </c>
      <c r="H63" s="42" t="s">
        <v>134</v>
      </c>
    </row>
    <row r="64" spans="1:8" x14ac:dyDescent="0.2">
      <c r="A64" s="53"/>
      <c r="B64" s="53"/>
      <c r="C64" s="57"/>
      <c r="D64" s="53"/>
      <c r="E64" s="53"/>
      <c r="F64" s="58"/>
      <c r="G64" s="58"/>
      <c r="H64" s="42" t="s">
        <v>134</v>
      </c>
    </row>
    <row r="65" spans="1:8" x14ac:dyDescent="0.2">
      <c r="A65" s="53"/>
      <c r="B65" s="53"/>
      <c r="C65" s="54" t="s">
        <v>137</v>
      </c>
      <c r="D65" s="53"/>
      <c r="E65" s="53"/>
      <c r="F65" s="53"/>
      <c r="G65" s="53"/>
      <c r="H65" s="42" t="s">
        <v>134</v>
      </c>
    </row>
    <row r="66" spans="1:8" x14ac:dyDescent="0.2">
      <c r="A66" s="53"/>
      <c r="B66" s="53"/>
      <c r="C66" s="54" t="s">
        <v>133</v>
      </c>
      <c r="D66" s="53"/>
      <c r="E66" s="53" t="s">
        <v>134</v>
      </c>
      <c r="F66" s="59" t="s">
        <v>136</v>
      </c>
      <c r="G66" s="56">
        <v>0</v>
      </c>
      <c r="H66" s="42" t="s">
        <v>134</v>
      </c>
    </row>
    <row r="67" spans="1:8" x14ac:dyDescent="0.2">
      <c r="A67" s="53"/>
      <c r="B67" s="53"/>
      <c r="C67" s="57"/>
      <c r="D67" s="53"/>
      <c r="E67" s="53"/>
      <c r="F67" s="58"/>
      <c r="G67" s="58"/>
      <c r="H67" s="42" t="s">
        <v>134</v>
      </c>
    </row>
    <row r="68" spans="1:8" x14ac:dyDescent="0.2">
      <c r="A68" s="53"/>
      <c r="B68" s="53"/>
      <c r="C68" s="54" t="s">
        <v>138</v>
      </c>
      <c r="D68" s="53"/>
      <c r="E68" s="53"/>
      <c r="F68" s="53"/>
      <c r="G68" s="53"/>
      <c r="H68" s="42" t="s">
        <v>134</v>
      </c>
    </row>
    <row r="69" spans="1:8" x14ac:dyDescent="0.2">
      <c r="A69" s="53"/>
      <c r="B69" s="53"/>
      <c r="C69" s="54" t="s">
        <v>133</v>
      </c>
      <c r="D69" s="53"/>
      <c r="E69" s="53" t="s">
        <v>134</v>
      </c>
      <c r="F69" s="59" t="s">
        <v>136</v>
      </c>
      <c r="G69" s="56">
        <v>0</v>
      </c>
      <c r="H69" s="42" t="s">
        <v>134</v>
      </c>
    </row>
    <row r="70" spans="1:8" x14ac:dyDescent="0.2">
      <c r="A70" s="53"/>
      <c r="B70" s="53"/>
      <c r="C70" s="57"/>
      <c r="D70" s="53"/>
      <c r="E70" s="53"/>
      <c r="F70" s="58"/>
      <c r="G70" s="58"/>
      <c r="H70" s="42" t="s">
        <v>134</v>
      </c>
    </row>
    <row r="71" spans="1:8" x14ac:dyDescent="0.2">
      <c r="A71" s="53"/>
      <c r="B71" s="53"/>
      <c r="C71" s="54" t="s">
        <v>139</v>
      </c>
      <c r="D71" s="53"/>
      <c r="E71" s="53"/>
      <c r="F71" s="58"/>
      <c r="G71" s="58"/>
      <c r="H71" s="42" t="s">
        <v>134</v>
      </c>
    </row>
    <row r="72" spans="1:8" x14ac:dyDescent="0.2">
      <c r="A72" s="53"/>
      <c r="B72" s="53"/>
      <c r="C72" s="54" t="s">
        <v>133</v>
      </c>
      <c r="D72" s="53"/>
      <c r="E72" s="53" t="s">
        <v>134</v>
      </c>
      <c r="F72" s="59" t="s">
        <v>136</v>
      </c>
      <c r="G72" s="56">
        <v>0</v>
      </c>
      <c r="H72" s="42" t="s">
        <v>134</v>
      </c>
    </row>
    <row r="73" spans="1:8" x14ac:dyDescent="0.2">
      <c r="A73" s="53"/>
      <c r="B73" s="53"/>
      <c r="C73" s="57"/>
      <c r="D73" s="53"/>
      <c r="E73" s="53"/>
      <c r="F73" s="58"/>
      <c r="G73" s="58"/>
      <c r="H73" s="42" t="s">
        <v>134</v>
      </c>
    </row>
    <row r="74" spans="1:8" x14ac:dyDescent="0.2">
      <c r="A74" s="53"/>
      <c r="B74" s="53"/>
      <c r="C74" s="54" t="s">
        <v>140</v>
      </c>
      <c r="D74" s="53"/>
      <c r="E74" s="53"/>
      <c r="F74" s="58"/>
      <c r="G74" s="58"/>
      <c r="H74" s="42" t="s">
        <v>134</v>
      </c>
    </row>
    <row r="75" spans="1:8" x14ac:dyDescent="0.2">
      <c r="A75" s="53"/>
      <c r="B75" s="53"/>
      <c r="C75" s="54" t="s">
        <v>133</v>
      </c>
      <c r="D75" s="53"/>
      <c r="E75" s="53" t="s">
        <v>134</v>
      </c>
      <c r="F75" s="59" t="s">
        <v>136</v>
      </c>
      <c r="G75" s="56">
        <v>0</v>
      </c>
      <c r="H75" s="42" t="s">
        <v>134</v>
      </c>
    </row>
    <row r="76" spans="1:8" x14ac:dyDescent="0.2">
      <c r="A76" s="53"/>
      <c r="B76" s="53"/>
      <c r="C76" s="57"/>
      <c r="D76" s="53"/>
      <c r="E76" s="53"/>
      <c r="F76" s="58"/>
      <c r="G76" s="58"/>
      <c r="H76" s="42" t="s">
        <v>134</v>
      </c>
    </row>
    <row r="77" spans="1:8" x14ac:dyDescent="0.2">
      <c r="A77" s="53"/>
      <c r="B77" s="53"/>
      <c r="C77" s="54" t="s">
        <v>141</v>
      </c>
      <c r="D77" s="53"/>
      <c r="E77" s="53"/>
      <c r="F77" s="55">
        <v>395852.82187872601</v>
      </c>
      <c r="G77" s="56">
        <v>0.95470188</v>
      </c>
      <c r="H77" s="42" t="s">
        <v>134</v>
      </c>
    </row>
    <row r="78" spans="1:8" x14ac:dyDescent="0.2">
      <c r="A78" s="53"/>
      <c r="B78" s="53"/>
      <c r="C78" s="57"/>
      <c r="D78" s="53"/>
      <c r="E78" s="53"/>
      <c r="F78" s="58"/>
      <c r="G78" s="58"/>
      <c r="H78" s="42" t="s">
        <v>134</v>
      </c>
    </row>
    <row r="79" spans="1:8" x14ac:dyDescent="0.2">
      <c r="A79" s="53"/>
      <c r="B79" s="53"/>
      <c r="C79" s="54" t="s">
        <v>142</v>
      </c>
      <c r="D79" s="53"/>
      <c r="E79" s="53"/>
      <c r="F79" s="58"/>
      <c r="G79" s="58"/>
      <c r="H79" s="42" t="s">
        <v>134</v>
      </c>
    </row>
    <row r="80" spans="1:8" x14ac:dyDescent="0.2">
      <c r="A80" s="53"/>
      <c r="B80" s="53"/>
      <c r="C80" s="54" t="s">
        <v>11</v>
      </c>
      <c r="D80" s="53"/>
      <c r="E80" s="53"/>
      <c r="F80" s="58"/>
      <c r="G80" s="58"/>
      <c r="H80" s="42" t="s">
        <v>134</v>
      </c>
    </row>
    <row r="81" spans="1:8" x14ac:dyDescent="0.2">
      <c r="A81" s="53"/>
      <c r="B81" s="53"/>
      <c r="C81" s="54" t="s">
        <v>133</v>
      </c>
      <c r="D81" s="53"/>
      <c r="E81" s="53" t="s">
        <v>134</v>
      </c>
      <c r="F81" s="59" t="s">
        <v>136</v>
      </c>
      <c r="G81" s="56">
        <v>0</v>
      </c>
      <c r="H81" s="42" t="s">
        <v>134</v>
      </c>
    </row>
    <row r="82" spans="1:8" x14ac:dyDescent="0.2">
      <c r="A82" s="53"/>
      <c r="B82" s="53"/>
      <c r="C82" s="57"/>
      <c r="D82" s="53"/>
      <c r="E82" s="53"/>
      <c r="F82" s="58"/>
      <c r="G82" s="58"/>
      <c r="H82" s="42" t="s">
        <v>134</v>
      </c>
    </row>
    <row r="83" spans="1:8" x14ac:dyDescent="0.2">
      <c r="A83" s="53"/>
      <c r="B83" s="53"/>
      <c r="C83" s="54" t="s">
        <v>143</v>
      </c>
      <c r="D83" s="53"/>
      <c r="E83" s="53"/>
      <c r="F83" s="53"/>
      <c r="G83" s="53"/>
      <c r="H83" s="42" t="s">
        <v>134</v>
      </c>
    </row>
    <row r="84" spans="1:8" x14ac:dyDescent="0.2">
      <c r="A84" s="53"/>
      <c r="B84" s="53"/>
      <c r="C84" s="54" t="s">
        <v>133</v>
      </c>
      <c r="D84" s="53"/>
      <c r="E84" s="53" t="s">
        <v>134</v>
      </c>
      <c r="F84" s="59" t="s">
        <v>136</v>
      </c>
      <c r="G84" s="56">
        <v>0</v>
      </c>
      <c r="H84" s="42" t="s">
        <v>134</v>
      </c>
    </row>
    <row r="85" spans="1:8" x14ac:dyDescent="0.2">
      <c r="A85" s="53"/>
      <c r="B85" s="53"/>
      <c r="C85" s="57"/>
      <c r="D85" s="53"/>
      <c r="E85" s="53"/>
      <c r="F85" s="58"/>
      <c r="G85" s="58"/>
      <c r="H85" s="42" t="s">
        <v>134</v>
      </c>
    </row>
    <row r="86" spans="1:8" x14ac:dyDescent="0.2">
      <c r="A86" s="53"/>
      <c r="B86" s="53"/>
      <c r="C86" s="54" t="s">
        <v>144</v>
      </c>
      <c r="D86" s="53"/>
      <c r="E86" s="53"/>
      <c r="F86" s="53"/>
      <c r="G86" s="53"/>
      <c r="H86" s="42" t="s">
        <v>134</v>
      </c>
    </row>
    <row r="87" spans="1:8" x14ac:dyDescent="0.2">
      <c r="A87" s="53"/>
      <c r="B87" s="53"/>
      <c r="C87" s="54" t="s">
        <v>133</v>
      </c>
      <c r="D87" s="53"/>
      <c r="E87" s="53" t="s">
        <v>134</v>
      </c>
      <c r="F87" s="59" t="s">
        <v>136</v>
      </c>
      <c r="G87" s="56">
        <v>0</v>
      </c>
      <c r="H87" s="42" t="s">
        <v>134</v>
      </c>
    </row>
    <row r="88" spans="1:8" x14ac:dyDescent="0.2">
      <c r="A88" s="53"/>
      <c r="B88" s="53"/>
      <c r="C88" s="57"/>
      <c r="D88" s="53"/>
      <c r="E88" s="53"/>
      <c r="F88" s="58"/>
      <c r="G88" s="58"/>
      <c r="H88" s="42" t="s">
        <v>134</v>
      </c>
    </row>
    <row r="89" spans="1:8" x14ac:dyDescent="0.2">
      <c r="A89" s="53"/>
      <c r="B89" s="53"/>
      <c r="C89" s="54" t="s">
        <v>145</v>
      </c>
      <c r="D89" s="53"/>
      <c r="E89" s="53"/>
      <c r="F89" s="58"/>
      <c r="G89" s="58"/>
      <c r="H89" s="42" t="s">
        <v>134</v>
      </c>
    </row>
    <row r="90" spans="1:8" x14ac:dyDescent="0.2">
      <c r="A90" s="53"/>
      <c r="B90" s="53"/>
      <c r="C90" s="54" t="s">
        <v>133</v>
      </c>
      <c r="D90" s="53"/>
      <c r="E90" s="53" t="s">
        <v>134</v>
      </c>
      <c r="F90" s="59" t="s">
        <v>136</v>
      </c>
      <c r="G90" s="56">
        <v>0</v>
      </c>
      <c r="H90" s="42" t="s">
        <v>134</v>
      </c>
    </row>
    <row r="91" spans="1:8" x14ac:dyDescent="0.2">
      <c r="A91" s="53"/>
      <c r="B91" s="53"/>
      <c r="C91" s="57"/>
      <c r="D91" s="53"/>
      <c r="E91" s="53"/>
      <c r="F91" s="58"/>
      <c r="G91" s="58"/>
      <c r="H91" s="42" t="s">
        <v>134</v>
      </c>
    </row>
    <row r="92" spans="1:8" x14ac:dyDescent="0.2">
      <c r="A92" s="53"/>
      <c r="B92" s="53"/>
      <c r="C92" s="54" t="s">
        <v>146</v>
      </c>
      <c r="D92" s="53"/>
      <c r="E92" s="53"/>
      <c r="F92" s="55">
        <v>0</v>
      </c>
      <c r="G92" s="56">
        <v>0</v>
      </c>
      <c r="H92" s="42" t="s">
        <v>134</v>
      </c>
    </row>
    <row r="93" spans="1:8" x14ac:dyDescent="0.2">
      <c r="A93" s="53"/>
      <c r="B93" s="53"/>
      <c r="C93" s="57"/>
      <c r="D93" s="53"/>
      <c r="E93" s="53"/>
      <c r="F93" s="58"/>
      <c r="G93" s="58"/>
      <c r="H93" s="42" t="s">
        <v>134</v>
      </c>
    </row>
    <row r="94" spans="1:8" x14ac:dyDescent="0.2">
      <c r="A94" s="53"/>
      <c r="B94" s="53"/>
      <c r="C94" s="54" t="s">
        <v>147</v>
      </c>
      <c r="D94" s="53"/>
      <c r="E94" s="53"/>
      <c r="F94" s="58"/>
      <c r="G94" s="58"/>
      <c r="H94" s="42" t="s">
        <v>134</v>
      </c>
    </row>
    <row r="95" spans="1:8" x14ac:dyDescent="0.2">
      <c r="A95" s="53"/>
      <c r="B95" s="53"/>
      <c r="C95" s="54" t="s">
        <v>148</v>
      </c>
      <c r="D95" s="53"/>
      <c r="E95" s="53"/>
      <c r="F95" s="58"/>
      <c r="G95" s="58"/>
      <c r="H95" s="42" t="s">
        <v>134</v>
      </c>
    </row>
    <row r="96" spans="1:8" x14ac:dyDescent="0.2">
      <c r="A96" s="53"/>
      <c r="B96" s="53"/>
      <c r="C96" s="54" t="s">
        <v>133</v>
      </c>
      <c r="D96" s="53"/>
      <c r="E96" s="53" t="s">
        <v>134</v>
      </c>
      <c r="F96" s="59" t="s">
        <v>136</v>
      </c>
      <c r="G96" s="56">
        <v>0</v>
      </c>
      <c r="H96" s="42" t="s">
        <v>134</v>
      </c>
    </row>
    <row r="97" spans="1:8" x14ac:dyDescent="0.2">
      <c r="A97" s="53"/>
      <c r="B97" s="53"/>
      <c r="C97" s="57"/>
      <c r="D97" s="53"/>
      <c r="E97" s="53"/>
      <c r="F97" s="58"/>
      <c r="G97" s="58"/>
      <c r="H97" s="42" t="s">
        <v>134</v>
      </c>
    </row>
    <row r="98" spans="1:8" x14ac:dyDescent="0.2">
      <c r="A98" s="53"/>
      <c r="B98" s="53"/>
      <c r="C98" s="54" t="s">
        <v>149</v>
      </c>
      <c r="D98" s="53"/>
      <c r="E98" s="53"/>
      <c r="F98" s="58"/>
      <c r="G98" s="58"/>
      <c r="H98" s="42" t="s">
        <v>134</v>
      </c>
    </row>
    <row r="99" spans="1:8" x14ac:dyDescent="0.2">
      <c r="A99" s="53"/>
      <c r="B99" s="53"/>
      <c r="C99" s="54" t="s">
        <v>133</v>
      </c>
      <c r="D99" s="53"/>
      <c r="E99" s="53" t="s">
        <v>134</v>
      </c>
      <c r="F99" s="59" t="s">
        <v>136</v>
      </c>
      <c r="G99" s="56">
        <v>0</v>
      </c>
      <c r="H99" s="42" t="s">
        <v>134</v>
      </c>
    </row>
    <row r="100" spans="1:8" x14ac:dyDescent="0.2">
      <c r="A100" s="53"/>
      <c r="B100" s="53"/>
      <c r="C100" s="57"/>
      <c r="D100" s="53"/>
      <c r="E100" s="53"/>
      <c r="F100" s="58"/>
      <c r="G100" s="58"/>
      <c r="H100" s="42" t="s">
        <v>134</v>
      </c>
    </row>
    <row r="101" spans="1:8" x14ac:dyDescent="0.2">
      <c r="A101" s="53"/>
      <c r="B101" s="53"/>
      <c r="C101" s="54" t="s">
        <v>150</v>
      </c>
      <c r="D101" s="53"/>
      <c r="E101" s="53"/>
      <c r="F101" s="58"/>
      <c r="G101" s="58"/>
      <c r="H101" s="42" t="s">
        <v>134</v>
      </c>
    </row>
    <row r="102" spans="1:8" x14ac:dyDescent="0.2">
      <c r="A102" s="53"/>
      <c r="B102" s="53"/>
      <c r="C102" s="54" t="s">
        <v>133</v>
      </c>
      <c r="D102" s="53"/>
      <c r="E102" s="53" t="s">
        <v>134</v>
      </c>
      <c r="F102" s="59" t="s">
        <v>136</v>
      </c>
      <c r="G102" s="56">
        <v>0</v>
      </c>
      <c r="H102" s="42" t="s">
        <v>134</v>
      </c>
    </row>
    <row r="103" spans="1:8" x14ac:dyDescent="0.2">
      <c r="A103" s="53"/>
      <c r="B103" s="53"/>
      <c r="C103" s="57"/>
      <c r="D103" s="53"/>
      <c r="E103" s="53"/>
      <c r="F103" s="58"/>
      <c r="G103" s="58"/>
      <c r="H103" s="42" t="s">
        <v>134</v>
      </c>
    </row>
    <row r="104" spans="1:8" x14ac:dyDescent="0.2">
      <c r="A104" s="53"/>
      <c r="B104" s="53"/>
      <c r="C104" s="54" t="s">
        <v>151</v>
      </c>
      <c r="D104" s="53"/>
      <c r="E104" s="53"/>
      <c r="F104" s="58"/>
      <c r="G104" s="58"/>
      <c r="H104" s="42" t="s">
        <v>134</v>
      </c>
    </row>
    <row r="105" spans="1:8" x14ac:dyDescent="0.2">
      <c r="A105" s="48">
        <v>1</v>
      </c>
      <c r="B105" s="49"/>
      <c r="C105" s="49" t="s">
        <v>152</v>
      </c>
      <c r="D105" s="49"/>
      <c r="E105" s="60"/>
      <c r="F105" s="51">
        <v>6139.2832097130004</v>
      </c>
      <c r="G105" s="52">
        <v>1.480648E-2</v>
      </c>
      <c r="H105" s="42">
        <v>6.61</v>
      </c>
    </row>
    <row r="106" spans="1:8" x14ac:dyDescent="0.2">
      <c r="A106" s="53"/>
      <c r="B106" s="53"/>
      <c r="C106" s="54" t="s">
        <v>133</v>
      </c>
      <c r="D106" s="53"/>
      <c r="E106" s="53" t="s">
        <v>134</v>
      </c>
      <c r="F106" s="55">
        <v>6139.2832097130004</v>
      </c>
      <c r="G106" s="56">
        <v>1.480648E-2</v>
      </c>
      <c r="H106" s="42" t="s">
        <v>134</v>
      </c>
    </row>
    <row r="107" spans="1:8" x14ac:dyDescent="0.2">
      <c r="A107" s="53"/>
      <c r="B107" s="53"/>
      <c r="C107" s="57"/>
      <c r="D107" s="53"/>
      <c r="E107" s="53"/>
      <c r="F107" s="58"/>
      <c r="G107" s="58"/>
      <c r="H107" s="42" t="s">
        <v>134</v>
      </c>
    </row>
    <row r="108" spans="1:8" x14ac:dyDescent="0.2">
      <c r="A108" s="53"/>
      <c r="B108" s="53"/>
      <c r="C108" s="54" t="s">
        <v>153</v>
      </c>
      <c r="D108" s="53"/>
      <c r="E108" s="53"/>
      <c r="F108" s="55">
        <v>6139.2832097130004</v>
      </c>
      <c r="G108" s="56">
        <v>1.480648E-2</v>
      </c>
      <c r="H108" s="42" t="s">
        <v>134</v>
      </c>
    </row>
    <row r="109" spans="1:8" x14ac:dyDescent="0.2">
      <c r="A109" s="53"/>
      <c r="B109" s="53"/>
      <c r="C109" s="58"/>
      <c r="D109" s="53"/>
      <c r="E109" s="53"/>
      <c r="F109" s="53"/>
      <c r="G109" s="53"/>
      <c r="H109" s="42" t="s">
        <v>134</v>
      </c>
    </row>
    <row r="110" spans="1:8" x14ac:dyDescent="0.2">
      <c r="A110" s="53"/>
      <c r="B110" s="53"/>
      <c r="C110" s="54" t="s">
        <v>154</v>
      </c>
      <c r="D110" s="53"/>
      <c r="E110" s="53"/>
      <c r="F110" s="53"/>
      <c r="G110" s="53"/>
      <c r="H110" s="42" t="s">
        <v>134</v>
      </c>
    </row>
    <row r="111" spans="1:8" x14ac:dyDescent="0.2">
      <c r="A111" s="53"/>
      <c r="B111" s="53"/>
      <c r="C111" s="54" t="s">
        <v>155</v>
      </c>
      <c r="D111" s="53"/>
      <c r="E111" s="53"/>
      <c r="F111" s="53"/>
      <c r="G111" s="53"/>
      <c r="H111" s="42" t="s">
        <v>134</v>
      </c>
    </row>
    <row r="112" spans="1:8" x14ac:dyDescent="0.2">
      <c r="A112" s="48">
        <v>1</v>
      </c>
      <c r="B112" s="49" t="s">
        <v>156</v>
      </c>
      <c r="C112" s="49" t="s">
        <v>157</v>
      </c>
      <c r="D112" s="49"/>
      <c r="E112" s="100">
        <v>308333.10700000002</v>
      </c>
      <c r="F112" s="51">
        <v>7505.2271157539999</v>
      </c>
      <c r="G112" s="52">
        <v>1.81008E-2</v>
      </c>
      <c r="H112" s="42" t="s">
        <v>134</v>
      </c>
    </row>
    <row r="113" spans="1:10" x14ac:dyDescent="0.2">
      <c r="A113" s="48">
        <v>2</v>
      </c>
      <c r="B113" s="49" t="s">
        <v>473</v>
      </c>
      <c r="C113" s="49" t="s">
        <v>1150</v>
      </c>
      <c r="D113" s="49"/>
      <c r="E113" s="100">
        <v>33026302.7575</v>
      </c>
      <c r="F113" s="51">
        <v>5213.6312322069998</v>
      </c>
      <c r="G113" s="52">
        <v>1.257403E-2</v>
      </c>
      <c r="H113" s="42" t="s">
        <v>134</v>
      </c>
    </row>
    <row r="114" spans="1:10" x14ac:dyDescent="0.2">
      <c r="A114" s="53"/>
      <c r="B114" s="53"/>
      <c r="C114" s="54" t="s">
        <v>133</v>
      </c>
      <c r="D114" s="53"/>
      <c r="E114" s="53" t="s">
        <v>134</v>
      </c>
      <c r="F114" s="55">
        <v>12718.858347961001</v>
      </c>
      <c r="G114" s="56">
        <v>3.067483E-2</v>
      </c>
      <c r="H114" s="42" t="s">
        <v>134</v>
      </c>
    </row>
    <row r="115" spans="1:10" x14ac:dyDescent="0.2">
      <c r="A115" s="53"/>
      <c r="B115" s="53"/>
      <c r="C115" s="57"/>
      <c r="D115" s="53"/>
      <c r="E115" s="53"/>
      <c r="F115" s="58"/>
      <c r="G115" s="58"/>
      <c r="H115" s="42" t="s">
        <v>134</v>
      </c>
    </row>
    <row r="116" spans="1:10" x14ac:dyDescent="0.2">
      <c r="A116" s="53"/>
      <c r="B116" s="53"/>
      <c r="C116" s="54" t="s">
        <v>158</v>
      </c>
      <c r="D116" s="53"/>
      <c r="E116" s="53"/>
      <c r="F116" s="53"/>
      <c r="G116" s="53"/>
      <c r="H116" s="42" t="s">
        <v>134</v>
      </c>
    </row>
    <row r="117" spans="1:10" x14ac:dyDescent="0.2">
      <c r="A117" s="53"/>
      <c r="B117" s="53"/>
      <c r="C117" s="54" t="s">
        <v>159</v>
      </c>
      <c r="D117" s="53"/>
      <c r="E117" s="53"/>
      <c r="F117" s="53"/>
      <c r="G117" s="53"/>
      <c r="H117" s="42" t="s">
        <v>134</v>
      </c>
    </row>
    <row r="118" spans="1:10" x14ac:dyDescent="0.2">
      <c r="A118" s="53"/>
      <c r="B118" s="53"/>
      <c r="C118" s="54" t="s">
        <v>133</v>
      </c>
      <c r="D118" s="53"/>
      <c r="E118" s="53" t="s">
        <v>134</v>
      </c>
      <c r="F118" s="59" t="s">
        <v>136</v>
      </c>
      <c r="G118" s="56">
        <v>0</v>
      </c>
      <c r="H118" s="42" t="s">
        <v>134</v>
      </c>
    </row>
    <row r="119" spans="1:10" x14ac:dyDescent="0.2">
      <c r="A119" s="53"/>
      <c r="B119" s="53"/>
      <c r="C119" s="57"/>
      <c r="D119" s="53"/>
      <c r="E119" s="53"/>
      <c r="F119" s="58"/>
      <c r="G119" s="58"/>
      <c r="H119" s="42" t="s">
        <v>134</v>
      </c>
    </row>
    <row r="120" spans="1:10" x14ac:dyDescent="0.2">
      <c r="A120" s="53"/>
      <c r="B120" s="53"/>
      <c r="C120" s="54" t="s">
        <v>160</v>
      </c>
      <c r="D120" s="53"/>
      <c r="E120" s="53"/>
      <c r="F120" s="58"/>
      <c r="G120" s="58"/>
      <c r="H120" s="42" t="s">
        <v>134</v>
      </c>
    </row>
    <row r="121" spans="1:10" x14ac:dyDescent="0.2">
      <c r="A121" s="53"/>
      <c r="B121" s="53"/>
      <c r="C121" s="54" t="s">
        <v>133</v>
      </c>
      <c r="D121" s="53"/>
      <c r="E121" s="53" t="s">
        <v>134</v>
      </c>
      <c r="F121" s="59" t="s">
        <v>136</v>
      </c>
      <c r="G121" s="56">
        <v>0</v>
      </c>
      <c r="H121" s="42" t="s">
        <v>134</v>
      </c>
    </row>
    <row r="122" spans="1:10" x14ac:dyDescent="0.2">
      <c r="A122" s="53"/>
      <c r="B122" s="53"/>
      <c r="C122" s="57"/>
      <c r="D122" s="53"/>
      <c r="E122" s="53"/>
      <c r="F122" s="58"/>
      <c r="G122" s="58"/>
      <c r="H122" s="42" t="s">
        <v>134</v>
      </c>
    </row>
    <row r="123" spans="1:10" x14ac:dyDescent="0.2">
      <c r="A123" s="60"/>
      <c r="B123" s="49"/>
      <c r="C123" s="49" t="s">
        <v>161</v>
      </c>
      <c r="D123" s="49"/>
      <c r="E123" s="60"/>
      <c r="F123" s="51">
        <v>-75.93540084</v>
      </c>
      <c r="G123" s="52">
        <v>-1.8314000000000001E-4</v>
      </c>
      <c r="H123" s="42" t="s">
        <v>134</v>
      </c>
    </row>
    <row r="124" spans="1:10" x14ac:dyDescent="0.2">
      <c r="A124" s="57"/>
      <c r="B124" s="57"/>
      <c r="C124" s="54" t="s">
        <v>162</v>
      </c>
      <c r="D124" s="58"/>
      <c r="E124" s="58"/>
      <c r="F124" s="55">
        <v>414635.02803555998</v>
      </c>
      <c r="G124" s="61">
        <v>1.0000000499999999</v>
      </c>
      <c r="H124" s="42" t="s">
        <v>134</v>
      </c>
    </row>
    <row r="125" spans="1:10" ht="12.75" customHeight="1" x14ac:dyDescent="0.2">
      <c r="A125" s="62"/>
      <c r="B125" s="62"/>
      <c r="C125" s="63"/>
      <c r="D125" s="64"/>
      <c r="E125" s="64"/>
      <c r="F125" s="65"/>
      <c r="G125" s="66"/>
      <c r="H125" s="67"/>
    </row>
    <row r="126" spans="1:10" x14ac:dyDescent="0.2">
      <c r="A126" s="62"/>
      <c r="B126" s="68" t="s">
        <v>968</v>
      </c>
      <c r="C126" s="68"/>
      <c r="D126" s="68"/>
      <c r="E126" s="68"/>
      <c r="F126" s="68"/>
      <c r="G126" s="68"/>
      <c r="H126" s="68"/>
      <c r="J126" s="69"/>
    </row>
    <row r="127" spans="1:10" x14ac:dyDescent="0.2">
      <c r="A127" s="62"/>
      <c r="B127" s="68" t="s">
        <v>969</v>
      </c>
      <c r="C127" s="68"/>
      <c r="D127" s="68"/>
      <c r="E127" s="68"/>
      <c r="F127" s="68"/>
      <c r="G127" s="68"/>
      <c r="H127" s="68"/>
      <c r="J127" s="69"/>
    </row>
    <row r="128" spans="1:10" x14ac:dyDescent="0.2">
      <c r="A128" s="62"/>
      <c r="B128" s="68" t="s">
        <v>970</v>
      </c>
      <c r="C128" s="68"/>
      <c r="D128" s="68"/>
      <c r="E128" s="68"/>
      <c r="F128" s="68"/>
      <c r="G128" s="68"/>
      <c r="H128" s="68"/>
      <c r="J128" s="69"/>
    </row>
    <row r="129" spans="1:17" s="72" customFormat="1" ht="66.75" customHeight="1" x14ac:dyDescent="0.25">
      <c r="A129" s="70"/>
      <c r="B129" s="71" t="s">
        <v>971</v>
      </c>
      <c r="C129" s="71"/>
      <c r="D129" s="71"/>
      <c r="E129" s="71"/>
      <c r="F129" s="71"/>
      <c r="G129" s="71"/>
      <c r="H129" s="71"/>
      <c r="I129" s="36"/>
      <c r="J129" s="69"/>
      <c r="K129" s="36"/>
      <c r="L129" s="36"/>
      <c r="M129" s="36"/>
      <c r="N129" s="36"/>
      <c r="O129" s="36"/>
      <c r="P129" s="36"/>
      <c r="Q129" s="36"/>
    </row>
    <row r="130" spans="1:17" x14ac:dyDescent="0.2">
      <c r="A130" s="62"/>
      <c r="B130" s="68" t="s">
        <v>972</v>
      </c>
      <c r="C130" s="68"/>
      <c r="D130" s="68"/>
      <c r="E130" s="68"/>
      <c r="F130" s="68"/>
      <c r="G130" s="68"/>
      <c r="H130" s="68"/>
      <c r="J130" s="69"/>
    </row>
    <row r="131" spans="1:17" x14ac:dyDescent="0.2">
      <c r="A131" s="62"/>
      <c r="B131" s="62"/>
      <c r="C131" s="62"/>
      <c r="D131" s="64"/>
      <c r="E131" s="64"/>
      <c r="F131" s="64"/>
      <c r="G131" s="64"/>
    </row>
    <row r="132" spans="1:17" x14ac:dyDescent="0.2">
      <c r="A132" s="62"/>
      <c r="B132" s="73" t="s">
        <v>163</v>
      </c>
      <c r="C132" s="74"/>
      <c r="D132" s="75"/>
      <c r="E132" s="76"/>
      <c r="F132" s="64"/>
      <c r="G132" s="64"/>
    </row>
    <row r="133" spans="1:17" ht="27.75" customHeight="1" x14ac:dyDescent="0.2">
      <c r="A133" s="62"/>
      <c r="B133" s="77" t="s">
        <v>164</v>
      </c>
      <c r="C133" s="78"/>
      <c r="D133" s="41" t="s">
        <v>165</v>
      </c>
      <c r="E133" s="76"/>
      <c r="F133" s="64"/>
      <c r="G133" s="64"/>
    </row>
    <row r="134" spans="1:17" ht="12.75" customHeight="1" x14ac:dyDescent="0.2">
      <c r="A134" s="62"/>
      <c r="B134" s="77" t="s">
        <v>973</v>
      </c>
      <c r="C134" s="78"/>
      <c r="D134" s="41" t="s">
        <v>165</v>
      </c>
      <c r="E134" s="76"/>
      <c r="F134" s="64"/>
      <c r="G134" s="64"/>
    </row>
    <row r="135" spans="1:17" x14ac:dyDescent="0.2">
      <c r="A135" s="62"/>
      <c r="B135" s="77" t="s">
        <v>166</v>
      </c>
      <c r="C135" s="78"/>
      <c r="D135" s="79" t="s">
        <v>134</v>
      </c>
      <c r="E135" s="76"/>
      <c r="F135" s="64"/>
      <c r="G135" s="64"/>
    </row>
    <row r="136" spans="1:17" x14ac:dyDescent="0.2">
      <c r="A136" s="80"/>
      <c r="B136" s="81" t="s">
        <v>134</v>
      </c>
      <c r="C136" s="81" t="s">
        <v>974</v>
      </c>
      <c r="D136" s="81" t="s">
        <v>167</v>
      </c>
      <c r="E136" s="80"/>
      <c r="F136" s="80"/>
      <c r="G136" s="80"/>
      <c r="H136" s="80"/>
      <c r="J136" s="69"/>
    </row>
    <row r="137" spans="1:17" x14ac:dyDescent="0.2">
      <c r="A137" s="80"/>
      <c r="B137" s="82" t="s">
        <v>168</v>
      </c>
      <c r="C137" s="83">
        <v>46081</v>
      </c>
      <c r="D137" s="83">
        <v>46112</v>
      </c>
      <c r="E137" s="80"/>
      <c r="F137" s="80"/>
      <c r="G137" s="80"/>
      <c r="J137" s="69"/>
    </row>
    <row r="138" spans="1:17" x14ac:dyDescent="0.2">
      <c r="A138" s="84"/>
      <c r="B138" s="44" t="s">
        <v>169</v>
      </c>
      <c r="C138" s="85">
        <v>37.025799999999997</v>
      </c>
      <c r="D138" s="85">
        <v>33.024299999999997</v>
      </c>
      <c r="E138" s="84"/>
      <c r="F138" s="86"/>
      <c r="G138" s="87"/>
    </row>
    <row r="139" spans="1:17" x14ac:dyDescent="0.2">
      <c r="A139" s="84"/>
      <c r="B139" s="44" t="s">
        <v>982</v>
      </c>
      <c r="C139" s="85">
        <v>23.730599999999999</v>
      </c>
      <c r="D139" s="85">
        <v>21.166</v>
      </c>
      <c r="E139" s="84"/>
      <c r="F139" s="86"/>
      <c r="G139" s="87"/>
    </row>
    <row r="140" spans="1:17" x14ac:dyDescent="0.2">
      <c r="A140" s="84"/>
      <c r="B140" s="44" t="s">
        <v>170</v>
      </c>
      <c r="C140" s="85">
        <v>33.963999999999999</v>
      </c>
      <c r="D140" s="85">
        <v>30.262799999999999</v>
      </c>
      <c r="E140" s="84"/>
      <c r="F140" s="86"/>
      <c r="G140" s="87"/>
    </row>
    <row r="141" spans="1:17" x14ac:dyDescent="0.2">
      <c r="A141" s="84"/>
      <c r="B141" s="44" t="s">
        <v>983</v>
      </c>
      <c r="C141" s="85">
        <v>21.7302</v>
      </c>
      <c r="D141" s="85">
        <v>19.362200000000001</v>
      </c>
      <c r="E141" s="84"/>
      <c r="F141" s="86"/>
      <c r="G141" s="87"/>
    </row>
    <row r="142" spans="1:17" x14ac:dyDescent="0.2">
      <c r="A142" s="84"/>
      <c r="B142" s="84"/>
      <c r="C142" s="84"/>
      <c r="D142" s="84"/>
      <c r="E142" s="84"/>
      <c r="F142" s="84"/>
      <c r="G142" s="84"/>
    </row>
    <row r="143" spans="1:17" x14ac:dyDescent="0.2">
      <c r="A143" s="80"/>
      <c r="B143" s="77" t="s">
        <v>975</v>
      </c>
      <c r="C143" s="78"/>
      <c r="D143" s="41" t="s">
        <v>165</v>
      </c>
      <c r="E143" s="80"/>
      <c r="F143" s="80"/>
      <c r="G143" s="80"/>
    </row>
    <row r="144" spans="1:17" x14ac:dyDescent="0.2">
      <c r="A144" s="80"/>
      <c r="B144" s="88"/>
      <c r="C144" s="88"/>
      <c r="D144" s="88"/>
      <c r="E144" s="80"/>
      <c r="F144" s="80"/>
      <c r="G144" s="80"/>
    </row>
    <row r="145" spans="1:8" x14ac:dyDescent="0.2">
      <c r="A145" s="80"/>
      <c r="B145" s="77" t="s">
        <v>172</v>
      </c>
      <c r="C145" s="78"/>
      <c r="D145" s="41" t="s">
        <v>165</v>
      </c>
      <c r="E145" s="80"/>
      <c r="F145" s="80"/>
      <c r="G145" s="80"/>
      <c r="H145" s="80"/>
    </row>
    <row r="146" spans="1:8" x14ac:dyDescent="0.2">
      <c r="A146" s="80"/>
      <c r="B146" s="77" t="s">
        <v>173</v>
      </c>
      <c r="C146" s="78"/>
      <c r="D146" s="150" t="str">
        <f>"Rs. "&amp;TEXT(F63,"0.00")&amp;" Lacs"</f>
        <v>Rs. 2553.94 Lacs</v>
      </c>
      <c r="E146" s="89"/>
      <c r="F146" s="80"/>
      <c r="G146" s="80"/>
      <c r="H146" s="80"/>
    </row>
    <row r="147" spans="1:8" x14ac:dyDescent="0.2">
      <c r="A147" s="80"/>
      <c r="B147" s="77" t="s">
        <v>174</v>
      </c>
      <c r="C147" s="78"/>
      <c r="D147" s="41" t="s">
        <v>165</v>
      </c>
      <c r="E147" s="89"/>
      <c r="F147" s="80"/>
      <c r="G147" s="80"/>
      <c r="H147" s="80"/>
    </row>
    <row r="148" spans="1:8" x14ac:dyDescent="0.2">
      <c r="A148" s="80"/>
      <c r="B148" s="77" t="s">
        <v>175</v>
      </c>
      <c r="C148" s="78"/>
      <c r="D148" s="90">
        <v>0.36015936074830052</v>
      </c>
      <c r="E148" s="80"/>
      <c r="F148" s="91"/>
      <c r="G148" s="92"/>
      <c r="H148" s="92"/>
    </row>
    <row r="150" spans="1:8" x14ac:dyDescent="0.2">
      <c r="B150" s="93" t="s">
        <v>976</v>
      </c>
      <c r="C150" s="93"/>
    </row>
    <row r="152" spans="1:8" ht="153.75" customHeight="1" x14ac:dyDescent="0.2"/>
    <row r="155" spans="1:8" x14ac:dyDescent="0.2">
      <c r="B155" s="94" t="s">
        <v>977</v>
      </c>
      <c r="C155" s="95"/>
      <c r="D155" s="94" t="s">
        <v>985</v>
      </c>
    </row>
    <row r="156" spans="1:8" x14ac:dyDescent="0.2">
      <c r="B156" s="94" t="s">
        <v>1130</v>
      </c>
      <c r="D156" s="94" t="s">
        <v>1131</v>
      </c>
    </row>
    <row r="157" spans="1:8" x14ac:dyDescent="0.2">
      <c r="B157" s="151"/>
    </row>
    <row r="158" spans="1:8" ht="165" customHeight="1" x14ac:dyDescent="0.2"/>
    <row r="160" spans="1:8" ht="12.75" customHeight="1" x14ac:dyDescent="0.2"/>
  </sheetData>
  <mergeCells count="18">
    <mergeCell ref="A1:H1"/>
    <mergeCell ref="A2:H2"/>
    <mergeCell ref="A3:H3"/>
    <mergeCell ref="B126:H126"/>
    <mergeCell ref="B127:H127"/>
    <mergeCell ref="B128:H128"/>
    <mergeCell ref="B129:H129"/>
    <mergeCell ref="B130:H130"/>
    <mergeCell ref="B132:D132"/>
    <mergeCell ref="B133:C133"/>
    <mergeCell ref="B134:C134"/>
    <mergeCell ref="B135:C135"/>
    <mergeCell ref="B150:C150"/>
    <mergeCell ref="B143:C143"/>
    <mergeCell ref="B147:C147"/>
    <mergeCell ref="B148:C148"/>
    <mergeCell ref="B145:C145"/>
    <mergeCell ref="B146:C146"/>
  </mergeCells>
  <hyperlinks>
    <hyperlink ref="I1" location="Index!B2" display="Index" xr:uid="{0BFE5FDC-7A4E-4B4E-A3FB-5A0F51D5CC7E}"/>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BC04E-0682-4EEF-AEBB-9DB3CB7B5784}">
  <sheetPr>
    <outlinePr summaryBelow="0" summaryRight="0"/>
  </sheetPr>
  <dimension ref="A1:Q157"/>
  <sheetViews>
    <sheetView showGridLines="0" workbookViewId="0">
      <selection sqref="A1:H1"/>
    </sheetView>
  </sheetViews>
  <sheetFormatPr defaultRowHeight="12.75" x14ac:dyDescent="0.2"/>
  <cols>
    <col min="1" max="1" width="5.85546875" style="36" bestFit="1" customWidth="1"/>
    <col min="2" max="2" width="22" style="36" customWidth="1"/>
    <col min="3" max="3" width="46.7109375" style="36" customWidth="1"/>
    <col min="4" max="4" width="20.5703125" style="36" customWidth="1"/>
    <col min="5" max="5" width="8.7109375" style="36" bestFit="1" customWidth="1"/>
    <col min="6" max="6" width="10.140625" style="36" bestFit="1" customWidth="1"/>
    <col min="7" max="7" width="14" style="36" bestFit="1" customWidth="1"/>
    <col min="8" max="8" width="8.42578125" style="36" bestFit="1" customWidth="1"/>
    <col min="9" max="9" width="5.7109375" style="36" bestFit="1" customWidth="1"/>
    <col min="10" max="16384" width="9.140625" style="36"/>
  </cols>
  <sheetData>
    <row r="1" spans="1:9" ht="15" x14ac:dyDescent="0.2">
      <c r="A1" s="35" t="s">
        <v>0</v>
      </c>
      <c r="B1" s="35"/>
      <c r="C1" s="35"/>
      <c r="D1" s="35"/>
      <c r="E1" s="35"/>
      <c r="F1" s="35"/>
      <c r="G1" s="35"/>
      <c r="H1" s="35"/>
      <c r="I1" s="7" t="s">
        <v>966</v>
      </c>
    </row>
    <row r="2" spans="1:9" ht="15" x14ac:dyDescent="0.2">
      <c r="A2" s="96" t="s">
        <v>848</v>
      </c>
      <c r="B2" s="96"/>
      <c r="C2" s="96"/>
      <c r="D2" s="96"/>
      <c r="E2" s="96"/>
      <c r="F2" s="96"/>
      <c r="G2" s="96"/>
      <c r="H2" s="96"/>
    </row>
    <row r="3" spans="1:9" ht="15" x14ac:dyDescent="0.2">
      <c r="A3" s="96" t="s">
        <v>979</v>
      </c>
      <c r="B3" s="96"/>
      <c r="C3" s="96"/>
      <c r="D3" s="96"/>
      <c r="E3" s="96"/>
      <c r="F3" s="96"/>
      <c r="G3" s="96"/>
      <c r="H3" s="96"/>
    </row>
    <row r="4" spans="1:9" s="39" customFormat="1" ht="30" x14ac:dyDescent="0.2">
      <c r="A4" s="37" t="s">
        <v>3</v>
      </c>
      <c r="B4" s="37" t="s">
        <v>4</v>
      </c>
      <c r="C4" s="37" t="s">
        <v>5</v>
      </c>
      <c r="D4" s="37" t="s">
        <v>6</v>
      </c>
      <c r="E4" s="37" t="s">
        <v>7</v>
      </c>
      <c r="F4" s="37" t="s">
        <v>8</v>
      </c>
      <c r="G4" s="37" t="s">
        <v>9</v>
      </c>
      <c r="H4" s="38" t="s">
        <v>965</v>
      </c>
    </row>
    <row r="5" spans="1:9" x14ac:dyDescent="0.2">
      <c r="A5" s="40"/>
      <c r="B5" s="40"/>
      <c r="C5" s="41" t="s">
        <v>10</v>
      </c>
      <c r="D5" s="40"/>
      <c r="E5" s="40"/>
      <c r="F5" s="40"/>
      <c r="G5" s="40"/>
      <c r="H5" s="42" t="s">
        <v>134</v>
      </c>
    </row>
    <row r="6" spans="1:9" x14ac:dyDescent="0.2">
      <c r="A6" s="43"/>
      <c r="B6" s="44"/>
      <c r="C6" s="44" t="s">
        <v>11</v>
      </c>
      <c r="D6" s="44"/>
      <c r="E6" s="45"/>
      <c r="F6" s="46"/>
      <c r="G6" s="47"/>
      <c r="H6" s="42" t="s">
        <v>134</v>
      </c>
    </row>
    <row r="7" spans="1:9" x14ac:dyDescent="0.2">
      <c r="A7" s="48">
        <v>1</v>
      </c>
      <c r="B7" s="49" t="s">
        <v>320</v>
      </c>
      <c r="C7" s="49" t="s">
        <v>321</v>
      </c>
      <c r="D7" s="49" t="s">
        <v>34</v>
      </c>
      <c r="E7" s="50">
        <v>1162000</v>
      </c>
      <c r="F7" s="51">
        <v>8500.6110000000008</v>
      </c>
      <c r="G7" s="52">
        <v>7.010835E-2</v>
      </c>
      <c r="H7" s="42" t="s">
        <v>134</v>
      </c>
    </row>
    <row r="8" spans="1:9" x14ac:dyDescent="0.2">
      <c r="A8" s="48">
        <v>2</v>
      </c>
      <c r="B8" s="49" t="s">
        <v>18</v>
      </c>
      <c r="C8" s="49" t="s">
        <v>19</v>
      </c>
      <c r="D8" s="49" t="s">
        <v>20</v>
      </c>
      <c r="E8" s="50">
        <v>545000</v>
      </c>
      <c r="F8" s="51">
        <v>7324.2550000000001</v>
      </c>
      <c r="G8" s="52">
        <v>6.0406410000000001E-2</v>
      </c>
      <c r="H8" s="42" t="s">
        <v>134</v>
      </c>
    </row>
    <row r="9" spans="1:9" x14ac:dyDescent="0.2">
      <c r="A9" s="48">
        <v>3</v>
      </c>
      <c r="B9" s="49" t="s">
        <v>38</v>
      </c>
      <c r="C9" s="49" t="s">
        <v>39</v>
      </c>
      <c r="D9" s="49" t="s">
        <v>34</v>
      </c>
      <c r="E9" s="50">
        <v>529000</v>
      </c>
      <c r="F9" s="51">
        <v>6379.2110000000002</v>
      </c>
      <c r="G9" s="52">
        <v>5.261221E-2</v>
      </c>
      <c r="H9" s="42" t="s">
        <v>134</v>
      </c>
    </row>
    <row r="10" spans="1:9" x14ac:dyDescent="0.2">
      <c r="A10" s="48">
        <v>4</v>
      </c>
      <c r="B10" s="49" t="s">
        <v>331</v>
      </c>
      <c r="C10" s="49" t="s">
        <v>332</v>
      </c>
      <c r="D10" s="49" t="s">
        <v>34</v>
      </c>
      <c r="E10" s="50">
        <v>480000</v>
      </c>
      <c r="F10" s="51">
        <v>5574.24</v>
      </c>
      <c r="G10" s="52">
        <v>4.597325E-2</v>
      </c>
      <c r="H10" s="42" t="s">
        <v>134</v>
      </c>
    </row>
    <row r="11" spans="1:9" x14ac:dyDescent="0.2">
      <c r="A11" s="48">
        <v>5</v>
      </c>
      <c r="B11" s="49" t="s">
        <v>32</v>
      </c>
      <c r="C11" s="49" t="s">
        <v>33</v>
      </c>
      <c r="D11" s="49" t="s">
        <v>34</v>
      </c>
      <c r="E11" s="50">
        <v>530000</v>
      </c>
      <c r="F11" s="51">
        <v>5190.82</v>
      </c>
      <c r="G11" s="52">
        <v>4.2811019999999998E-2</v>
      </c>
      <c r="H11" s="42" t="s">
        <v>134</v>
      </c>
    </row>
    <row r="12" spans="1:9" x14ac:dyDescent="0.2">
      <c r="A12" s="48">
        <v>6</v>
      </c>
      <c r="B12" s="49" t="s">
        <v>324</v>
      </c>
      <c r="C12" s="49" t="s">
        <v>325</v>
      </c>
      <c r="D12" s="49" t="s">
        <v>211</v>
      </c>
      <c r="E12" s="50">
        <v>400000</v>
      </c>
      <c r="F12" s="51">
        <v>5002.3999999999996</v>
      </c>
      <c r="G12" s="52">
        <v>4.125703E-2</v>
      </c>
      <c r="H12" s="42" t="s">
        <v>134</v>
      </c>
    </row>
    <row r="13" spans="1:9" x14ac:dyDescent="0.2">
      <c r="A13" s="48">
        <v>7</v>
      </c>
      <c r="B13" s="49" t="s">
        <v>21</v>
      </c>
      <c r="C13" s="49" t="s">
        <v>22</v>
      </c>
      <c r="D13" s="49" t="s">
        <v>23</v>
      </c>
      <c r="E13" s="50">
        <v>1215766</v>
      </c>
      <c r="F13" s="51">
        <v>4506.2366789999996</v>
      </c>
      <c r="G13" s="52">
        <v>3.7164950000000002E-2</v>
      </c>
      <c r="H13" s="42" t="s">
        <v>134</v>
      </c>
    </row>
    <row r="14" spans="1:9" x14ac:dyDescent="0.2">
      <c r="A14" s="48">
        <v>8</v>
      </c>
      <c r="B14" s="49" t="s">
        <v>12</v>
      </c>
      <c r="C14" s="49" t="s">
        <v>13</v>
      </c>
      <c r="D14" s="49" t="s">
        <v>14</v>
      </c>
      <c r="E14" s="50">
        <v>240000</v>
      </c>
      <c r="F14" s="51">
        <v>4277.76</v>
      </c>
      <c r="G14" s="52">
        <v>3.5280600000000002E-2</v>
      </c>
      <c r="H14" s="42" t="s">
        <v>134</v>
      </c>
    </row>
    <row r="15" spans="1:9" x14ac:dyDescent="0.2">
      <c r="A15" s="48">
        <v>9</v>
      </c>
      <c r="B15" s="49" t="s">
        <v>835</v>
      </c>
      <c r="C15" s="49" t="s">
        <v>836</v>
      </c>
      <c r="D15" s="49" t="s">
        <v>227</v>
      </c>
      <c r="E15" s="50">
        <v>19735</v>
      </c>
      <c r="F15" s="51">
        <v>3829.5767500000002</v>
      </c>
      <c r="G15" s="52">
        <v>3.1584229999999998E-2</v>
      </c>
      <c r="H15" s="42" t="s">
        <v>134</v>
      </c>
    </row>
    <row r="16" spans="1:9" x14ac:dyDescent="0.2">
      <c r="A16" s="48">
        <v>10</v>
      </c>
      <c r="B16" s="49" t="s">
        <v>15</v>
      </c>
      <c r="C16" s="49" t="s">
        <v>16</v>
      </c>
      <c r="D16" s="49" t="s">
        <v>17</v>
      </c>
      <c r="E16" s="50">
        <v>103000</v>
      </c>
      <c r="F16" s="51">
        <v>3609.223</v>
      </c>
      <c r="G16" s="52">
        <v>2.9766879999999999E-2</v>
      </c>
      <c r="H16" s="42" t="s">
        <v>134</v>
      </c>
    </row>
    <row r="17" spans="1:8" x14ac:dyDescent="0.2">
      <c r="A17" s="48">
        <v>11</v>
      </c>
      <c r="B17" s="49" t="s">
        <v>646</v>
      </c>
      <c r="C17" s="49" t="s">
        <v>647</v>
      </c>
      <c r="D17" s="49" t="s">
        <v>484</v>
      </c>
      <c r="E17" s="50">
        <v>1210000</v>
      </c>
      <c r="F17" s="51">
        <v>3481.17</v>
      </c>
      <c r="G17" s="52">
        <v>2.871077E-2</v>
      </c>
      <c r="H17" s="42" t="s">
        <v>134</v>
      </c>
    </row>
    <row r="18" spans="1:8" x14ac:dyDescent="0.2">
      <c r="A18" s="48">
        <v>12</v>
      </c>
      <c r="B18" s="49" t="s">
        <v>52</v>
      </c>
      <c r="C18" s="49" t="s">
        <v>53</v>
      </c>
      <c r="D18" s="49" t="s">
        <v>54</v>
      </c>
      <c r="E18" s="50">
        <v>256337</v>
      </c>
      <c r="F18" s="51">
        <v>3406.4623929999998</v>
      </c>
      <c r="G18" s="52">
        <v>2.8094620000000001E-2</v>
      </c>
      <c r="H18" s="42" t="s">
        <v>134</v>
      </c>
    </row>
    <row r="19" spans="1:8" ht="25.5" x14ac:dyDescent="0.2">
      <c r="A19" s="48">
        <v>13</v>
      </c>
      <c r="B19" s="49" t="s">
        <v>235</v>
      </c>
      <c r="C19" s="49" t="s">
        <v>236</v>
      </c>
      <c r="D19" s="49" t="s">
        <v>195</v>
      </c>
      <c r="E19" s="50">
        <v>54500</v>
      </c>
      <c r="F19" s="51">
        <v>2887.9549999999999</v>
      </c>
      <c r="G19" s="52">
        <v>2.3818260000000001E-2</v>
      </c>
      <c r="H19" s="42" t="s">
        <v>134</v>
      </c>
    </row>
    <row r="20" spans="1:8" x14ac:dyDescent="0.2">
      <c r="A20" s="48">
        <v>14</v>
      </c>
      <c r="B20" s="49" t="s">
        <v>428</v>
      </c>
      <c r="C20" s="49" t="s">
        <v>429</v>
      </c>
      <c r="D20" s="49" t="s">
        <v>34</v>
      </c>
      <c r="E20" s="50">
        <v>1536000</v>
      </c>
      <c r="F20" s="51">
        <v>2522.1120000000001</v>
      </c>
      <c r="G20" s="52">
        <v>2.0800989999999998E-2</v>
      </c>
      <c r="H20" s="42" t="s">
        <v>134</v>
      </c>
    </row>
    <row r="21" spans="1:8" x14ac:dyDescent="0.2">
      <c r="A21" s="48">
        <v>15</v>
      </c>
      <c r="B21" s="49" t="s">
        <v>101</v>
      </c>
      <c r="C21" s="49" t="s">
        <v>102</v>
      </c>
      <c r="D21" s="49" t="s">
        <v>103</v>
      </c>
      <c r="E21" s="50">
        <v>1700000</v>
      </c>
      <c r="F21" s="51">
        <v>2341.0700000000002</v>
      </c>
      <c r="G21" s="52">
        <v>1.9307850000000001E-2</v>
      </c>
      <c r="H21" s="42" t="s">
        <v>134</v>
      </c>
    </row>
    <row r="22" spans="1:8" x14ac:dyDescent="0.2">
      <c r="A22" s="48">
        <v>16</v>
      </c>
      <c r="B22" s="49" t="s">
        <v>348</v>
      </c>
      <c r="C22" s="49" t="s">
        <v>349</v>
      </c>
      <c r="D22" s="49" t="s">
        <v>234</v>
      </c>
      <c r="E22" s="50">
        <v>602000</v>
      </c>
      <c r="F22" s="51">
        <v>2312.2820000000002</v>
      </c>
      <c r="G22" s="52">
        <v>1.9070429999999999E-2</v>
      </c>
      <c r="H22" s="42" t="s">
        <v>134</v>
      </c>
    </row>
    <row r="23" spans="1:8" x14ac:dyDescent="0.2">
      <c r="A23" s="48">
        <v>17</v>
      </c>
      <c r="B23" s="49" t="s">
        <v>30</v>
      </c>
      <c r="C23" s="49" t="s">
        <v>31</v>
      </c>
      <c r="D23" s="49" t="s">
        <v>23</v>
      </c>
      <c r="E23" s="50">
        <v>768264</v>
      </c>
      <c r="F23" s="51">
        <v>2274.8297040000002</v>
      </c>
      <c r="G23" s="52">
        <v>1.876154E-2</v>
      </c>
      <c r="H23" s="42" t="s">
        <v>134</v>
      </c>
    </row>
    <row r="24" spans="1:8" x14ac:dyDescent="0.2">
      <c r="A24" s="48">
        <v>18</v>
      </c>
      <c r="B24" s="49" t="s">
        <v>264</v>
      </c>
      <c r="C24" s="49" t="s">
        <v>265</v>
      </c>
      <c r="D24" s="49" t="s">
        <v>254</v>
      </c>
      <c r="E24" s="50">
        <v>530885</v>
      </c>
      <c r="F24" s="51">
        <v>2088.5015899999999</v>
      </c>
      <c r="G24" s="52">
        <v>1.722481E-2</v>
      </c>
      <c r="H24" s="42" t="s">
        <v>134</v>
      </c>
    </row>
    <row r="25" spans="1:8" x14ac:dyDescent="0.2">
      <c r="A25" s="48">
        <v>19</v>
      </c>
      <c r="B25" s="49" t="s">
        <v>255</v>
      </c>
      <c r="C25" s="49" t="s">
        <v>256</v>
      </c>
      <c r="D25" s="49" t="s">
        <v>34</v>
      </c>
      <c r="E25" s="50">
        <v>270000</v>
      </c>
      <c r="F25" s="51">
        <v>2031.615</v>
      </c>
      <c r="G25" s="52">
        <v>1.6755639999999999E-2</v>
      </c>
      <c r="H25" s="42" t="s">
        <v>134</v>
      </c>
    </row>
    <row r="26" spans="1:8" ht="25.5" x14ac:dyDescent="0.2">
      <c r="A26" s="48">
        <v>20</v>
      </c>
      <c r="B26" s="49" t="s">
        <v>24</v>
      </c>
      <c r="C26" s="49" t="s">
        <v>25</v>
      </c>
      <c r="D26" s="49" t="s">
        <v>26</v>
      </c>
      <c r="E26" s="50">
        <v>18400</v>
      </c>
      <c r="F26" s="51">
        <v>1977.08</v>
      </c>
      <c r="G26" s="52">
        <v>1.6305859999999998E-2</v>
      </c>
      <c r="H26" s="42" t="s">
        <v>134</v>
      </c>
    </row>
    <row r="27" spans="1:8" ht="25.5" x14ac:dyDescent="0.2">
      <c r="A27" s="48">
        <v>21</v>
      </c>
      <c r="B27" s="49" t="s">
        <v>113</v>
      </c>
      <c r="C27" s="49" t="s">
        <v>114</v>
      </c>
      <c r="D27" s="49" t="s">
        <v>26</v>
      </c>
      <c r="E27" s="50">
        <v>465833</v>
      </c>
      <c r="F27" s="51">
        <v>1869.1549124999999</v>
      </c>
      <c r="G27" s="52">
        <v>1.5415760000000001E-2</v>
      </c>
      <c r="H27" s="42" t="s">
        <v>134</v>
      </c>
    </row>
    <row r="28" spans="1:8" ht="38.25" x14ac:dyDescent="0.2">
      <c r="A28" s="48">
        <v>22</v>
      </c>
      <c r="B28" s="49" t="s">
        <v>341</v>
      </c>
      <c r="C28" s="49" t="s">
        <v>342</v>
      </c>
      <c r="D28" s="49" t="s">
        <v>343</v>
      </c>
      <c r="E28" s="50">
        <v>463000</v>
      </c>
      <c r="F28" s="51">
        <v>1827.924</v>
      </c>
      <c r="G28" s="52">
        <v>1.5075710000000001E-2</v>
      </c>
      <c r="H28" s="42" t="s">
        <v>134</v>
      </c>
    </row>
    <row r="29" spans="1:8" x14ac:dyDescent="0.2">
      <c r="A29" s="48">
        <v>23</v>
      </c>
      <c r="B29" s="49" t="s">
        <v>694</v>
      </c>
      <c r="C29" s="49" t="s">
        <v>695</v>
      </c>
      <c r="D29" s="49" t="s">
        <v>211</v>
      </c>
      <c r="E29" s="50">
        <v>74734</v>
      </c>
      <c r="F29" s="51">
        <v>1762.9003259999999</v>
      </c>
      <c r="G29" s="52">
        <v>1.4539430000000001E-2</v>
      </c>
      <c r="H29" s="42" t="s">
        <v>134</v>
      </c>
    </row>
    <row r="30" spans="1:8" ht="25.5" x14ac:dyDescent="0.2">
      <c r="A30" s="48">
        <v>24</v>
      </c>
      <c r="B30" s="49" t="s">
        <v>652</v>
      </c>
      <c r="C30" s="49" t="s">
        <v>653</v>
      </c>
      <c r="D30" s="49" t="s">
        <v>195</v>
      </c>
      <c r="E30" s="50">
        <v>137000</v>
      </c>
      <c r="F30" s="51">
        <v>1677.154</v>
      </c>
      <c r="G30" s="52">
        <v>1.3832240000000001E-2</v>
      </c>
      <c r="H30" s="42" t="s">
        <v>134</v>
      </c>
    </row>
    <row r="31" spans="1:8" x14ac:dyDescent="0.2">
      <c r="A31" s="48">
        <v>25</v>
      </c>
      <c r="B31" s="49" t="s">
        <v>478</v>
      </c>
      <c r="C31" s="49" t="s">
        <v>479</v>
      </c>
      <c r="D31" s="49" t="s">
        <v>211</v>
      </c>
      <c r="E31" s="50">
        <v>125000</v>
      </c>
      <c r="F31" s="51">
        <v>1677</v>
      </c>
      <c r="G31" s="52">
        <v>1.383097E-2</v>
      </c>
      <c r="H31" s="42" t="s">
        <v>134</v>
      </c>
    </row>
    <row r="32" spans="1:8" x14ac:dyDescent="0.2">
      <c r="A32" s="48">
        <v>26</v>
      </c>
      <c r="B32" s="49" t="s">
        <v>681</v>
      </c>
      <c r="C32" s="49" t="s">
        <v>682</v>
      </c>
      <c r="D32" s="49" t="s">
        <v>683</v>
      </c>
      <c r="E32" s="50">
        <v>333000</v>
      </c>
      <c r="F32" s="51">
        <v>1499.9984999999999</v>
      </c>
      <c r="G32" s="52">
        <v>1.2371160000000001E-2</v>
      </c>
      <c r="H32" s="42" t="s">
        <v>134</v>
      </c>
    </row>
    <row r="33" spans="1:8" x14ac:dyDescent="0.2">
      <c r="A33" s="48">
        <v>27</v>
      </c>
      <c r="B33" s="49" t="s">
        <v>248</v>
      </c>
      <c r="C33" s="49" t="s">
        <v>249</v>
      </c>
      <c r="D33" s="49" t="s">
        <v>51</v>
      </c>
      <c r="E33" s="50">
        <v>363500</v>
      </c>
      <c r="F33" s="51">
        <v>1498.7104999999999</v>
      </c>
      <c r="G33" s="52">
        <v>1.236054E-2</v>
      </c>
      <c r="H33" s="42" t="s">
        <v>134</v>
      </c>
    </row>
    <row r="34" spans="1:8" x14ac:dyDescent="0.2">
      <c r="A34" s="48">
        <v>28</v>
      </c>
      <c r="B34" s="49" t="s">
        <v>742</v>
      </c>
      <c r="C34" s="49" t="s">
        <v>743</v>
      </c>
      <c r="D34" s="49" t="s">
        <v>61</v>
      </c>
      <c r="E34" s="50">
        <v>183700</v>
      </c>
      <c r="F34" s="51">
        <v>1450.6789000000001</v>
      </c>
      <c r="G34" s="52">
        <v>1.19644E-2</v>
      </c>
      <c r="H34" s="42" t="s">
        <v>134</v>
      </c>
    </row>
    <row r="35" spans="1:8" x14ac:dyDescent="0.2">
      <c r="A35" s="48">
        <v>29</v>
      </c>
      <c r="B35" s="49" t="s">
        <v>286</v>
      </c>
      <c r="C35" s="49" t="s">
        <v>287</v>
      </c>
      <c r="D35" s="49" t="s">
        <v>285</v>
      </c>
      <c r="E35" s="50">
        <v>540000</v>
      </c>
      <c r="F35" s="51">
        <v>1404.27</v>
      </c>
      <c r="G35" s="52">
        <v>1.1581640000000001E-2</v>
      </c>
      <c r="H35" s="42" t="s">
        <v>134</v>
      </c>
    </row>
    <row r="36" spans="1:8" ht="25.5" x14ac:dyDescent="0.2">
      <c r="A36" s="48">
        <v>30</v>
      </c>
      <c r="B36" s="49" t="s">
        <v>785</v>
      </c>
      <c r="C36" s="49" t="s">
        <v>786</v>
      </c>
      <c r="D36" s="49" t="s">
        <v>26</v>
      </c>
      <c r="E36" s="50">
        <v>53000</v>
      </c>
      <c r="F36" s="51">
        <v>1355.5809999999999</v>
      </c>
      <c r="G36" s="52">
        <v>1.118008E-2</v>
      </c>
      <c r="H36" s="42" t="s">
        <v>134</v>
      </c>
    </row>
    <row r="37" spans="1:8" x14ac:dyDescent="0.2">
      <c r="A37" s="48">
        <v>31</v>
      </c>
      <c r="B37" s="49" t="s">
        <v>686</v>
      </c>
      <c r="C37" s="49" t="s">
        <v>687</v>
      </c>
      <c r="D37" s="49" t="s">
        <v>48</v>
      </c>
      <c r="E37" s="50">
        <v>274000</v>
      </c>
      <c r="F37" s="51">
        <v>1302.7329999999999</v>
      </c>
      <c r="G37" s="52">
        <v>1.0744220000000001E-2</v>
      </c>
      <c r="H37" s="42" t="s">
        <v>134</v>
      </c>
    </row>
    <row r="38" spans="1:8" x14ac:dyDescent="0.2">
      <c r="A38" s="48">
        <v>32</v>
      </c>
      <c r="B38" s="49" t="s">
        <v>801</v>
      </c>
      <c r="C38" s="49" t="s">
        <v>802</v>
      </c>
      <c r="D38" s="49" t="s">
        <v>227</v>
      </c>
      <c r="E38" s="50">
        <v>434000</v>
      </c>
      <c r="F38" s="51">
        <v>1285.508</v>
      </c>
      <c r="G38" s="52">
        <v>1.0602159999999999E-2</v>
      </c>
      <c r="H38" s="42" t="s">
        <v>134</v>
      </c>
    </row>
    <row r="39" spans="1:8" x14ac:dyDescent="0.2">
      <c r="A39" s="48">
        <v>33</v>
      </c>
      <c r="B39" s="49" t="s">
        <v>207</v>
      </c>
      <c r="C39" s="49" t="s">
        <v>208</v>
      </c>
      <c r="D39" s="49" t="s">
        <v>20</v>
      </c>
      <c r="E39" s="50">
        <v>380000</v>
      </c>
      <c r="F39" s="51">
        <v>1274.52</v>
      </c>
      <c r="G39" s="52">
        <v>1.051154E-2</v>
      </c>
      <c r="H39" s="42" t="s">
        <v>134</v>
      </c>
    </row>
    <row r="40" spans="1:8" ht="25.5" x14ac:dyDescent="0.2">
      <c r="A40" s="48">
        <v>34</v>
      </c>
      <c r="B40" s="49" t="s">
        <v>290</v>
      </c>
      <c r="C40" s="49" t="s">
        <v>291</v>
      </c>
      <c r="D40" s="49" t="s">
        <v>182</v>
      </c>
      <c r="E40" s="50">
        <v>46500</v>
      </c>
      <c r="F40" s="51">
        <v>1264.242</v>
      </c>
      <c r="G40" s="52">
        <v>1.042677E-2</v>
      </c>
      <c r="H40" s="42" t="s">
        <v>134</v>
      </c>
    </row>
    <row r="41" spans="1:8" x14ac:dyDescent="0.2">
      <c r="A41" s="48">
        <v>35</v>
      </c>
      <c r="B41" s="49" t="s">
        <v>849</v>
      </c>
      <c r="C41" s="49" t="s">
        <v>850</v>
      </c>
      <c r="D41" s="49" t="s">
        <v>103</v>
      </c>
      <c r="E41" s="50">
        <v>132100</v>
      </c>
      <c r="F41" s="51">
        <v>1225.4917</v>
      </c>
      <c r="G41" s="52">
        <v>1.010718E-2</v>
      </c>
      <c r="H41" s="42" t="s">
        <v>134</v>
      </c>
    </row>
    <row r="42" spans="1:8" x14ac:dyDescent="0.2">
      <c r="A42" s="48">
        <v>36</v>
      </c>
      <c r="B42" s="49" t="s">
        <v>642</v>
      </c>
      <c r="C42" s="49" t="s">
        <v>643</v>
      </c>
      <c r="D42" s="49" t="s">
        <v>179</v>
      </c>
      <c r="E42" s="50">
        <v>385000</v>
      </c>
      <c r="F42" s="51">
        <v>1174.635</v>
      </c>
      <c r="G42" s="52">
        <v>9.6877400000000002E-3</v>
      </c>
      <c r="H42" s="42" t="s">
        <v>134</v>
      </c>
    </row>
    <row r="43" spans="1:8" ht="25.5" x14ac:dyDescent="0.2">
      <c r="A43" s="48">
        <v>37</v>
      </c>
      <c r="B43" s="49" t="s">
        <v>837</v>
      </c>
      <c r="C43" s="49" t="s">
        <v>838</v>
      </c>
      <c r="D43" s="49" t="s">
        <v>26</v>
      </c>
      <c r="E43" s="50">
        <v>206000</v>
      </c>
      <c r="F43" s="51">
        <v>1149.5830000000001</v>
      </c>
      <c r="G43" s="52">
        <v>9.4811300000000008E-3</v>
      </c>
      <c r="H43" s="42" t="s">
        <v>134</v>
      </c>
    </row>
    <row r="44" spans="1:8" x14ac:dyDescent="0.2">
      <c r="A44" s="48">
        <v>38</v>
      </c>
      <c r="B44" s="49" t="s">
        <v>851</v>
      </c>
      <c r="C44" s="49" t="s">
        <v>852</v>
      </c>
      <c r="D44" s="49" t="s">
        <v>121</v>
      </c>
      <c r="E44" s="50">
        <v>325000</v>
      </c>
      <c r="F44" s="51">
        <v>1133.7625</v>
      </c>
      <c r="G44" s="52">
        <v>9.3506500000000003E-3</v>
      </c>
      <c r="H44" s="42" t="s">
        <v>134</v>
      </c>
    </row>
    <row r="45" spans="1:8" x14ac:dyDescent="0.2">
      <c r="A45" s="48">
        <v>39</v>
      </c>
      <c r="B45" s="49" t="s">
        <v>499</v>
      </c>
      <c r="C45" s="49" t="s">
        <v>500</v>
      </c>
      <c r="D45" s="49" t="s">
        <v>103</v>
      </c>
      <c r="E45" s="50">
        <v>770000</v>
      </c>
      <c r="F45" s="51">
        <v>1121.2739999999999</v>
      </c>
      <c r="G45" s="52">
        <v>9.2476499999999996E-3</v>
      </c>
      <c r="H45" s="42" t="s">
        <v>134</v>
      </c>
    </row>
    <row r="46" spans="1:8" x14ac:dyDescent="0.2">
      <c r="A46" s="48">
        <v>40</v>
      </c>
      <c r="B46" s="49" t="s">
        <v>487</v>
      </c>
      <c r="C46" s="49" t="s">
        <v>488</v>
      </c>
      <c r="D46" s="49" t="s">
        <v>51</v>
      </c>
      <c r="E46" s="50">
        <v>160700</v>
      </c>
      <c r="F46" s="51">
        <v>1080.62715</v>
      </c>
      <c r="G46" s="52">
        <v>8.9124200000000008E-3</v>
      </c>
      <c r="H46" s="42" t="s">
        <v>134</v>
      </c>
    </row>
    <row r="47" spans="1:8" x14ac:dyDescent="0.2">
      <c r="A47" s="48">
        <v>41</v>
      </c>
      <c r="B47" s="49" t="s">
        <v>503</v>
      </c>
      <c r="C47" s="49" t="s">
        <v>504</v>
      </c>
      <c r="D47" s="49" t="s">
        <v>211</v>
      </c>
      <c r="E47" s="50">
        <v>76000</v>
      </c>
      <c r="F47" s="51">
        <v>1051.8399999999999</v>
      </c>
      <c r="G47" s="52">
        <v>8.6750000000000004E-3</v>
      </c>
      <c r="H47" s="42" t="s">
        <v>134</v>
      </c>
    </row>
    <row r="48" spans="1:8" x14ac:dyDescent="0.2">
      <c r="A48" s="48">
        <v>42</v>
      </c>
      <c r="B48" s="49" t="s">
        <v>853</v>
      </c>
      <c r="C48" s="49" t="s">
        <v>854</v>
      </c>
      <c r="D48" s="49" t="s">
        <v>61</v>
      </c>
      <c r="E48" s="50">
        <v>612000</v>
      </c>
      <c r="F48" s="51">
        <v>1023.3864</v>
      </c>
      <c r="G48" s="52">
        <v>8.4403299999999994E-3</v>
      </c>
      <c r="H48" s="42" t="s">
        <v>134</v>
      </c>
    </row>
    <row r="49" spans="1:8" x14ac:dyDescent="0.2">
      <c r="A49" s="48">
        <v>43</v>
      </c>
      <c r="B49" s="49" t="s">
        <v>218</v>
      </c>
      <c r="C49" s="49" t="s">
        <v>219</v>
      </c>
      <c r="D49" s="49" t="s">
        <v>220</v>
      </c>
      <c r="E49" s="50">
        <v>235000</v>
      </c>
      <c r="F49" s="51">
        <v>1020.135</v>
      </c>
      <c r="G49" s="52">
        <v>8.4135100000000008E-3</v>
      </c>
      <c r="H49" s="42" t="s">
        <v>134</v>
      </c>
    </row>
    <row r="50" spans="1:8" x14ac:dyDescent="0.2">
      <c r="A50" s="48">
        <v>44</v>
      </c>
      <c r="B50" s="49" t="s">
        <v>300</v>
      </c>
      <c r="C50" s="49" t="s">
        <v>301</v>
      </c>
      <c r="D50" s="49" t="s">
        <v>220</v>
      </c>
      <c r="E50" s="50">
        <v>1045158</v>
      </c>
      <c r="F50" s="51">
        <v>988.61495219999995</v>
      </c>
      <c r="G50" s="52">
        <v>8.1535500000000007E-3</v>
      </c>
      <c r="H50" s="42" t="s">
        <v>134</v>
      </c>
    </row>
    <row r="51" spans="1:8" x14ac:dyDescent="0.2">
      <c r="A51" s="48">
        <v>45</v>
      </c>
      <c r="B51" s="49" t="s">
        <v>465</v>
      </c>
      <c r="C51" s="49" t="s">
        <v>466</v>
      </c>
      <c r="D51" s="49" t="s">
        <v>263</v>
      </c>
      <c r="E51" s="50">
        <v>125000</v>
      </c>
      <c r="F51" s="51">
        <v>941.0625</v>
      </c>
      <c r="G51" s="52">
        <v>7.7613600000000001E-3</v>
      </c>
      <c r="H51" s="42" t="s">
        <v>134</v>
      </c>
    </row>
    <row r="52" spans="1:8" ht="25.5" x14ac:dyDescent="0.2">
      <c r="A52" s="48">
        <v>46</v>
      </c>
      <c r="B52" s="49" t="s">
        <v>839</v>
      </c>
      <c r="C52" s="49" t="s">
        <v>840</v>
      </c>
      <c r="D52" s="49" t="s">
        <v>443</v>
      </c>
      <c r="E52" s="50">
        <v>294000</v>
      </c>
      <c r="F52" s="51">
        <v>935.06700000000001</v>
      </c>
      <c r="G52" s="52">
        <v>7.7119199999999997E-3</v>
      </c>
      <c r="H52" s="42" t="s">
        <v>134</v>
      </c>
    </row>
    <row r="53" spans="1:8" x14ac:dyDescent="0.2">
      <c r="A53" s="48">
        <v>47</v>
      </c>
      <c r="B53" s="49" t="s">
        <v>467</v>
      </c>
      <c r="C53" s="49" t="s">
        <v>468</v>
      </c>
      <c r="D53" s="49" t="s">
        <v>54</v>
      </c>
      <c r="E53" s="50">
        <v>40500</v>
      </c>
      <c r="F53" s="51">
        <v>843.69600000000003</v>
      </c>
      <c r="G53" s="52">
        <v>6.9583400000000004E-3</v>
      </c>
      <c r="H53" s="42" t="s">
        <v>134</v>
      </c>
    </row>
    <row r="54" spans="1:8" x14ac:dyDescent="0.2">
      <c r="A54" s="48">
        <v>48</v>
      </c>
      <c r="B54" s="49" t="s">
        <v>748</v>
      </c>
      <c r="C54" s="49" t="s">
        <v>749</v>
      </c>
      <c r="D54" s="49" t="s">
        <v>100</v>
      </c>
      <c r="E54" s="50">
        <v>188688</v>
      </c>
      <c r="F54" s="51">
        <v>818.90592000000004</v>
      </c>
      <c r="G54" s="52">
        <v>6.7538800000000003E-3</v>
      </c>
      <c r="H54" s="42" t="s">
        <v>134</v>
      </c>
    </row>
    <row r="55" spans="1:8" x14ac:dyDescent="0.2">
      <c r="A55" s="48">
        <v>49</v>
      </c>
      <c r="B55" s="49" t="s">
        <v>855</v>
      </c>
      <c r="C55" s="49" t="s">
        <v>856</v>
      </c>
      <c r="D55" s="49" t="s">
        <v>61</v>
      </c>
      <c r="E55" s="50">
        <v>110000</v>
      </c>
      <c r="F55" s="51">
        <v>668.25</v>
      </c>
      <c r="G55" s="52">
        <v>5.5113599999999999E-3</v>
      </c>
      <c r="H55" s="42" t="s">
        <v>134</v>
      </c>
    </row>
    <row r="56" spans="1:8" x14ac:dyDescent="0.2">
      <c r="A56" s="48">
        <v>50</v>
      </c>
      <c r="B56" s="49" t="s">
        <v>375</v>
      </c>
      <c r="C56" s="49" t="s">
        <v>376</v>
      </c>
      <c r="D56" s="49" t="s">
        <v>220</v>
      </c>
      <c r="E56" s="50">
        <v>400903</v>
      </c>
      <c r="F56" s="51">
        <v>603.03829259999998</v>
      </c>
      <c r="G56" s="52">
        <v>4.9735300000000003E-3</v>
      </c>
      <c r="H56" s="42" t="s">
        <v>134</v>
      </c>
    </row>
    <row r="57" spans="1:8" x14ac:dyDescent="0.2">
      <c r="A57" s="48">
        <v>51</v>
      </c>
      <c r="B57" s="49" t="s">
        <v>391</v>
      </c>
      <c r="C57" s="49" t="s">
        <v>392</v>
      </c>
      <c r="D57" s="49" t="s">
        <v>110</v>
      </c>
      <c r="E57" s="50">
        <v>84000</v>
      </c>
      <c r="F57" s="51">
        <v>546.63</v>
      </c>
      <c r="G57" s="52">
        <v>4.5082999999999998E-3</v>
      </c>
      <c r="H57" s="42" t="s">
        <v>134</v>
      </c>
    </row>
    <row r="58" spans="1:8" x14ac:dyDescent="0.2">
      <c r="A58" s="48">
        <v>52</v>
      </c>
      <c r="B58" s="49" t="s">
        <v>745</v>
      </c>
      <c r="C58" s="49" t="s">
        <v>746</v>
      </c>
      <c r="D58" s="49" t="s">
        <v>747</v>
      </c>
      <c r="E58" s="50">
        <v>265500</v>
      </c>
      <c r="F58" s="51">
        <v>523.69875000000002</v>
      </c>
      <c r="G58" s="52">
        <v>4.3191799999999997E-3</v>
      </c>
      <c r="H58" s="42" t="s">
        <v>134</v>
      </c>
    </row>
    <row r="59" spans="1:8" x14ac:dyDescent="0.2">
      <c r="A59" s="48">
        <v>53</v>
      </c>
      <c r="B59" s="49" t="s">
        <v>857</v>
      </c>
      <c r="C59" s="49" t="s">
        <v>858</v>
      </c>
      <c r="D59" s="49" t="s">
        <v>51</v>
      </c>
      <c r="E59" s="50">
        <v>35000</v>
      </c>
      <c r="F59" s="51">
        <v>494.79500000000002</v>
      </c>
      <c r="G59" s="52">
        <v>4.0807999999999999E-3</v>
      </c>
      <c r="H59" s="42" t="s">
        <v>134</v>
      </c>
    </row>
    <row r="60" spans="1:8" x14ac:dyDescent="0.2">
      <c r="A60" s="53"/>
      <c r="B60" s="53"/>
      <c r="C60" s="54" t="s">
        <v>133</v>
      </c>
      <c r="D60" s="53"/>
      <c r="E60" s="53" t="s">
        <v>134</v>
      </c>
      <c r="F60" s="55">
        <v>118012.2794193</v>
      </c>
      <c r="G60" s="56">
        <v>0.97330015000000003</v>
      </c>
      <c r="H60" s="42" t="s">
        <v>134</v>
      </c>
    </row>
    <row r="61" spans="1:8" x14ac:dyDescent="0.2">
      <c r="A61" s="53"/>
      <c r="B61" s="53"/>
      <c r="C61" s="57"/>
      <c r="D61" s="53"/>
      <c r="E61" s="53"/>
      <c r="F61" s="58"/>
      <c r="G61" s="58"/>
      <c r="H61" s="42" t="s">
        <v>134</v>
      </c>
    </row>
    <row r="62" spans="1:8" x14ac:dyDescent="0.2">
      <c r="A62" s="53"/>
      <c r="B62" s="53"/>
      <c r="C62" s="54" t="s">
        <v>135</v>
      </c>
      <c r="D62" s="53"/>
      <c r="E62" s="53"/>
      <c r="F62" s="53"/>
      <c r="G62" s="53"/>
      <c r="H62" s="42" t="s">
        <v>134</v>
      </c>
    </row>
    <row r="63" spans="1:8" x14ac:dyDescent="0.2">
      <c r="A63" s="53"/>
      <c r="B63" s="53"/>
      <c r="C63" s="54" t="s">
        <v>133</v>
      </c>
      <c r="D63" s="53"/>
      <c r="E63" s="53" t="s">
        <v>134</v>
      </c>
      <c r="F63" s="59" t="s">
        <v>136</v>
      </c>
      <c r="G63" s="56">
        <v>0</v>
      </c>
      <c r="H63" s="42" t="s">
        <v>134</v>
      </c>
    </row>
    <row r="64" spans="1:8" x14ac:dyDescent="0.2">
      <c r="A64" s="53"/>
      <c r="B64" s="53"/>
      <c r="C64" s="57"/>
      <c r="D64" s="53"/>
      <c r="E64" s="53"/>
      <c r="F64" s="58"/>
      <c r="G64" s="58"/>
      <c r="H64" s="42" t="s">
        <v>134</v>
      </c>
    </row>
    <row r="65" spans="1:8" x14ac:dyDescent="0.2">
      <c r="A65" s="53"/>
      <c r="B65" s="53"/>
      <c r="C65" s="54" t="s">
        <v>137</v>
      </c>
      <c r="D65" s="53"/>
      <c r="E65" s="53"/>
      <c r="F65" s="53"/>
      <c r="G65" s="53"/>
      <c r="H65" s="42" t="s">
        <v>134</v>
      </c>
    </row>
    <row r="66" spans="1:8" x14ac:dyDescent="0.2">
      <c r="A66" s="53"/>
      <c r="B66" s="53"/>
      <c r="C66" s="54" t="s">
        <v>133</v>
      </c>
      <c r="D66" s="53"/>
      <c r="E66" s="53" t="s">
        <v>134</v>
      </c>
      <c r="F66" s="59" t="s">
        <v>136</v>
      </c>
      <c r="G66" s="56">
        <v>0</v>
      </c>
      <c r="H66" s="42" t="s">
        <v>134</v>
      </c>
    </row>
    <row r="67" spans="1:8" x14ac:dyDescent="0.2">
      <c r="A67" s="53"/>
      <c r="B67" s="53"/>
      <c r="C67" s="57"/>
      <c r="D67" s="53"/>
      <c r="E67" s="53"/>
      <c r="F67" s="58"/>
      <c r="G67" s="58"/>
      <c r="H67" s="42" t="s">
        <v>134</v>
      </c>
    </row>
    <row r="68" spans="1:8" x14ac:dyDescent="0.2">
      <c r="A68" s="53"/>
      <c r="B68" s="53"/>
      <c r="C68" s="54" t="s">
        <v>138</v>
      </c>
      <c r="D68" s="53"/>
      <c r="E68" s="53"/>
      <c r="F68" s="53"/>
      <c r="G68" s="53"/>
      <c r="H68" s="42" t="s">
        <v>134</v>
      </c>
    </row>
    <row r="69" spans="1:8" x14ac:dyDescent="0.2">
      <c r="A69" s="53"/>
      <c r="B69" s="53"/>
      <c r="C69" s="54" t="s">
        <v>133</v>
      </c>
      <c r="D69" s="53"/>
      <c r="E69" s="53" t="s">
        <v>134</v>
      </c>
      <c r="F69" s="59" t="s">
        <v>136</v>
      </c>
      <c r="G69" s="56">
        <v>0</v>
      </c>
      <c r="H69" s="42" t="s">
        <v>134</v>
      </c>
    </row>
    <row r="70" spans="1:8" x14ac:dyDescent="0.2">
      <c r="A70" s="53"/>
      <c r="B70" s="53"/>
      <c r="C70" s="57"/>
      <c r="D70" s="53"/>
      <c r="E70" s="53"/>
      <c r="F70" s="58"/>
      <c r="G70" s="58"/>
      <c r="H70" s="42" t="s">
        <v>134</v>
      </c>
    </row>
    <row r="71" spans="1:8" x14ac:dyDescent="0.2">
      <c r="A71" s="53"/>
      <c r="B71" s="53"/>
      <c r="C71" s="54" t="s">
        <v>139</v>
      </c>
      <c r="D71" s="53"/>
      <c r="E71" s="53"/>
      <c r="F71" s="58"/>
      <c r="G71" s="58"/>
      <c r="H71" s="42" t="s">
        <v>134</v>
      </c>
    </row>
    <row r="72" spans="1:8" x14ac:dyDescent="0.2">
      <c r="A72" s="53"/>
      <c r="B72" s="53"/>
      <c r="C72" s="54" t="s">
        <v>133</v>
      </c>
      <c r="D72" s="53"/>
      <c r="E72" s="53" t="s">
        <v>134</v>
      </c>
      <c r="F72" s="59" t="s">
        <v>136</v>
      </c>
      <c r="G72" s="56">
        <v>0</v>
      </c>
      <c r="H72" s="42" t="s">
        <v>134</v>
      </c>
    </row>
    <row r="73" spans="1:8" x14ac:dyDescent="0.2">
      <c r="A73" s="53"/>
      <c r="B73" s="53"/>
      <c r="C73" s="57"/>
      <c r="D73" s="53"/>
      <c r="E73" s="53"/>
      <c r="F73" s="58"/>
      <c r="G73" s="58"/>
      <c r="H73" s="42" t="s">
        <v>134</v>
      </c>
    </row>
    <row r="74" spans="1:8" x14ac:dyDescent="0.2">
      <c r="A74" s="53"/>
      <c r="B74" s="53"/>
      <c r="C74" s="54" t="s">
        <v>140</v>
      </c>
      <c r="D74" s="53"/>
      <c r="E74" s="53"/>
      <c r="F74" s="58"/>
      <c r="G74" s="58"/>
      <c r="H74" s="42" t="s">
        <v>134</v>
      </c>
    </row>
    <row r="75" spans="1:8" x14ac:dyDescent="0.2">
      <c r="A75" s="53"/>
      <c r="B75" s="53"/>
      <c r="C75" s="54" t="s">
        <v>133</v>
      </c>
      <c r="D75" s="53"/>
      <c r="E75" s="53" t="s">
        <v>134</v>
      </c>
      <c r="F75" s="59" t="s">
        <v>136</v>
      </c>
      <c r="G75" s="56">
        <v>0</v>
      </c>
      <c r="H75" s="42" t="s">
        <v>134</v>
      </c>
    </row>
    <row r="76" spans="1:8" x14ac:dyDescent="0.2">
      <c r="A76" s="53"/>
      <c r="B76" s="53"/>
      <c r="C76" s="57"/>
      <c r="D76" s="53"/>
      <c r="E76" s="53"/>
      <c r="F76" s="58"/>
      <c r="G76" s="58"/>
      <c r="H76" s="42" t="s">
        <v>134</v>
      </c>
    </row>
    <row r="77" spans="1:8" x14ac:dyDescent="0.2">
      <c r="A77" s="53"/>
      <c r="B77" s="53"/>
      <c r="C77" s="54" t="s">
        <v>141</v>
      </c>
      <c r="D77" s="53"/>
      <c r="E77" s="53"/>
      <c r="F77" s="55">
        <v>118012.2794193</v>
      </c>
      <c r="G77" s="56">
        <v>0.97330015000000003</v>
      </c>
      <c r="H77" s="42" t="s">
        <v>134</v>
      </c>
    </row>
    <row r="78" spans="1:8" x14ac:dyDescent="0.2">
      <c r="A78" s="53"/>
      <c r="B78" s="53"/>
      <c r="C78" s="57"/>
      <c r="D78" s="53"/>
      <c r="E78" s="53"/>
      <c r="F78" s="58"/>
      <c r="G78" s="58"/>
      <c r="H78" s="42" t="s">
        <v>134</v>
      </c>
    </row>
    <row r="79" spans="1:8" x14ac:dyDescent="0.2">
      <c r="A79" s="53"/>
      <c r="B79" s="53"/>
      <c r="C79" s="54" t="s">
        <v>142</v>
      </c>
      <c r="D79" s="53"/>
      <c r="E79" s="53"/>
      <c r="F79" s="58"/>
      <c r="G79" s="58"/>
      <c r="H79" s="42" t="s">
        <v>134</v>
      </c>
    </row>
    <row r="80" spans="1:8" x14ac:dyDescent="0.2">
      <c r="A80" s="53"/>
      <c r="B80" s="53"/>
      <c r="C80" s="54" t="s">
        <v>11</v>
      </c>
      <c r="D80" s="53"/>
      <c r="E80" s="53"/>
      <c r="F80" s="58"/>
      <c r="G80" s="58"/>
      <c r="H80" s="42" t="s">
        <v>134</v>
      </c>
    </row>
    <row r="81" spans="1:8" x14ac:dyDescent="0.2">
      <c r="A81" s="53"/>
      <c r="B81" s="53"/>
      <c r="C81" s="54" t="s">
        <v>133</v>
      </c>
      <c r="D81" s="53"/>
      <c r="E81" s="53" t="s">
        <v>134</v>
      </c>
      <c r="F81" s="59" t="s">
        <v>136</v>
      </c>
      <c r="G81" s="56">
        <v>0</v>
      </c>
      <c r="H81" s="42" t="s">
        <v>134</v>
      </c>
    </row>
    <row r="82" spans="1:8" x14ac:dyDescent="0.2">
      <c r="A82" s="53"/>
      <c r="B82" s="53"/>
      <c r="C82" s="57"/>
      <c r="D82" s="53"/>
      <c r="E82" s="53"/>
      <c r="F82" s="58"/>
      <c r="G82" s="58"/>
      <c r="H82" s="42" t="s">
        <v>134</v>
      </c>
    </row>
    <row r="83" spans="1:8" x14ac:dyDescent="0.2">
      <c r="A83" s="53"/>
      <c r="B83" s="53"/>
      <c r="C83" s="54" t="s">
        <v>143</v>
      </c>
      <c r="D83" s="53"/>
      <c r="E83" s="53"/>
      <c r="F83" s="53"/>
      <c r="G83" s="53"/>
      <c r="H83" s="42" t="s">
        <v>134</v>
      </c>
    </row>
    <row r="84" spans="1:8" x14ac:dyDescent="0.2">
      <c r="A84" s="53"/>
      <c r="B84" s="53"/>
      <c r="C84" s="54" t="s">
        <v>133</v>
      </c>
      <c r="D84" s="53"/>
      <c r="E84" s="53" t="s">
        <v>134</v>
      </c>
      <c r="F84" s="59" t="s">
        <v>136</v>
      </c>
      <c r="G84" s="56">
        <v>0</v>
      </c>
      <c r="H84" s="42" t="s">
        <v>134</v>
      </c>
    </row>
    <row r="85" spans="1:8" x14ac:dyDescent="0.2">
      <c r="A85" s="53"/>
      <c r="B85" s="53"/>
      <c r="C85" s="57"/>
      <c r="D85" s="53"/>
      <c r="E85" s="53"/>
      <c r="F85" s="58"/>
      <c r="G85" s="58"/>
      <c r="H85" s="42" t="s">
        <v>134</v>
      </c>
    </row>
    <row r="86" spans="1:8" x14ac:dyDescent="0.2">
      <c r="A86" s="53"/>
      <c r="B86" s="53"/>
      <c r="C86" s="54" t="s">
        <v>144</v>
      </c>
      <c r="D86" s="53"/>
      <c r="E86" s="53"/>
      <c r="F86" s="53"/>
      <c r="G86" s="53"/>
      <c r="H86" s="42" t="s">
        <v>134</v>
      </c>
    </row>
    <row r="87" spans="1:8" x14ac:dyDescent="0.2">
      <c r="A87" s="53"/>
      <c r="B87" s="53"/>
      <c r="C87" s="54" t="s">
        <v>133</v>
      </c>
      <c r="D87" s="53"/>
      <c r="E87" s="53" t="s">
        <v>134</v>
      </c>
      <c r="F87" s="59" t="s">
        <v>136</v>
      </c>
      <c r="G87" s="56">
        <v>0</v>
      </c>
      <c r="H87" s="42" t="s">
        <v>134</v>
      </c>
    </row>
    <row r="88" spans="1:8" x14ac:dyDescent="0.2">
      <c r="A88" s="53"/>
      <c r="B88" s="53"/>
      <c r="C88" s="57"/>
      <c r="D88" s="53"/>
      <c r="E88" s="53"/>
      <c r="F88" s="58"/>
      <c r="G88" s="58"/>
      <c r="H88" s="42" t="s">
        <v>134</v>
      </c>
    </row>
    <row r="89" spans="1:8" x14ac:dyDescent="0.2">
      <c r="A89" s="53"/>
      <c r="B89" s="53"/>
      <c r="C89" s="54" t="s">
        <v>145</v>
      </c>
      <c r="D89" s="53"/>
      <c r="E89" s="53"/>
      <c r="F89" s="58"/>
      <c r="G89" s="58"/>
      <c r="H89" s="42" t="s">
        <v>134</v>
      </c>
    </row>
    <row r="90" spans="1:8" x14ac:dyDescent="0.2">
      <c r="A90" s="53"/>
      <c r="B90" s="53"/>
      <c r="C90" s="54" t="s">
        <v>133</v>
      </c>
      <c r="D90" s="53"/>
      <c r="E90" s="53" t="s">
        <v>134</v>
      </c>
      <c r="F90" s="59" t="s">
        <v>136</v>
      </c>
      <c r="G90" s="56">
        <v>0</v>
      </c>
      <c r="H90" s="42" t="s">
        <v>134</v>
      </c>
    </row>
    <row r="91" spans="1:8" x14ac:dyDescent="0.2">
      <c r="A91" s="53"/>
      <c r="B91" s="53"/>
      <c r="C91" s="57"/>
      <c r="D91" s="53"/>
      <c r="E91" s="53"/>
      <c r="F91" s="58"/>
      <c r="G91" s="58"/>
      <c r="H91" s="42" t="s">
        <v>134</v>
      </c>
    </row>
    <row r="92" spans="1:8" x14ac:dyDescent="0.2">
      <c r="A92" s="53"/>
      <c r="B92" s="53"/>
      <c r="C92" s="54" t="s">
        <v>146</v>
      </c>
      <c r="D92" s="53"/>
      <c r="E92" s="53"/>
      <c r="F92" s="55">
        <v>0</v>
      </c>
      <c r="G92" s="56">
        <v>0</v>
      </c>
      <c r="H92" s="42" t="s">
        <v>134</v>
      </c>
    </row>
    <row r="93" spans="1:8" x14ac:dyDescent="0.2">
      <c r="A93" s="53"/>
      <c r="B93" s="53"/>
      <c r="C93" s="57"/>
      <c r="D93" s="53"/>
      <c r="E93" s="53"/>
      <c r="F93" s="58"/>
      <c r="G93" s="58"/>
      <c r="H93" s="42" t="s">
        <v>134</v>
      </c>
    </row>
    <row r="94" spans="1:8" x14ac:dyDescent="0.2">
      <c r="A94" s="53"/>
      <c r="B94" s="53"/>
      <c r="C94" s="54" t="s">
        <v>147</v>
      </c>
      <c r="D94" s="53"/>
      <c r="E94" s="53"/>
      <c r="F94" s="58"/>
      <c r="G94" s="58"/>
      <c r="H94" s="42" t="s">
        <v>134</v>
      </c>
    </row>
    <row r="95" spans="1:8" x14ac:dyDescent="0.2">
      <c r="A95" s="53"/>
      <c r="B95" s="53"/>
      <c r="C95" s="54" t="s">
        <v>148</v>
      </c>
      <c r="D95" s="53"/>
      <c r="E95" s="53"/>
      <c r="F95" s="58"/>
      <c r="G95" s="58"/>
      <c r="H95" s="42" t="s">
        <v>134</v>
      </c>
    </row>
    <row r="96" spans="1:8" x14ac:dyDescent="0.2">
      <c r="A96" s="53"/>
      <c r="B96" s="53"/>
      <c r="C96" s="54" t="s">
        <v>133</v>
      </c>
      <c r="D96" s="53"/>
      <c r="E96" s="53" t="s">
        <v>134</v>
      </c>
      <c r="F96" s="59" t="s">
        <v>136</v>
      </c>
      <c r="G96" s="56">
        <v>0</v>
      </c>
      <c r="H96" s="42" t="s">
        <v>134</v>
      </c>
    </row>
    <row r="97" spans="1:8" x14ac:dyDescent="0.2">
      <c r="A97" s="53"/>
      <c r="B97" s="53"/>
      <c r="C97" s="57"/>
      <c r="D97" s="53"/>
      <c r="E97" s="53"/>
      <c r="F97" s="58"/>
      <c r="G97" s="58"/>
      <c r="H97" s="42" t="s">
        <v>134</v>
      </c>
    </row>
    <row r="98" spans="1:8" x14ac:dyDescent="0.2">
      <c r="A98" s="53"/>
      <c r="B98" s="53"/>
      <c r="C98" s="54" t="s">
        <v>149</v>
      </c>
      <c r="D98" s="53"/>
      <c r="E98" s="53"/>
      <c r="F98" s="58"/>
      <c r="G98" s="58"/>
      <c r="H98" s="42" t="s">
        <v>134</v>
      </c>
    </row>
    <row r="99" spans="1:8" x14ac:dyDescent="0.2">
      <c r="A99" s="53"/>
      <c r="B99" s="53"/>
      <c r="C99" s="54" t="s">
        <v>133</v>
      </c>
      <c r="D99" s="53"/>
      <c r="E99" s="53" t="s">
        <v>134</v>
      </c>
      <c r="F99" s="59" t="s">
        <v>136</v>
      </c>
      <c r="G99" s="56">
        <v>0</v>
      </c>
      <c r="H99" s="42" t="s">
        <v>134</v>
      </c>
    </row>
    <row r="100" spans="1:8" x14ac:dyDescent="0.2">
      <c r="A100" s="53"/>
      <c r="B100" s="53"/>
      <c r="C100" s="57"/>
      <c r="D100" s="53"/>
      <c r="E100" s="53"/>
      <c r="F100" s="58"/>
      <c r="G100" s="58"/>
      <c r="H100" s="42" t="s">
        <v>134</v>
      </c>
    </row>
    <row r="101" spans="1:8" x14ac:dyDescent="0.2">
      <c r="A101" s="53"/>
      <c r="B101" s="53"/>
      <c r="C101" s="54" t="s">
        <v>150</v>
      </c>
      <c r="D101" s="53"/>
      <c r="E101" s="53"/>
      <c r="F101" s="58"/>
      <c r="G101" s="58"/>
      <c r="H101" s="42" t="s">
        <v>134</v>
      </c>
    </row>
    <row r="102" spans="1:8" x14ac:dyDescent="0.2">
      <c r="A102" s="53"/>
      <c r="B102" s="53"/>
      <c r="C102" s="54" t="s">
        <v>133</v>
      </c>
      <c r="D102" s="53"/>
      <c r="E102" s="53" t="s">
        <v>134</v>
      </c>
      <c r="F102" s="59" t="s">
        <v>136</v>
      </c>
      <c r="G102" s="56">
        <v>0</v>
      </c>
      <c r="H102" s="42" t="s">
        <v>134</v>
      </c>
    </row>
    <row r="103" spans="1:8" x14ac:dyDescent="0.2">
      <c r="A103" s="53"/>
      <c r="B103" s="53"/>
      <c r="C103" s="57"/>
      <c r="D103" s="53"/>
      <c r="E103" s="53"/>
      <c r="F103" s="58"/>
      <c r="G103" s="58"/>
      <c r="H103" s="42" t="s">
        <v>134</v>
      </c>
    </row>
    <row r="104" spans="1:8" x14ac:dyDescent="0.2">
      <c r="A104" s="53"/>
      <c r="B104" s="53"/>
      <c r="C104" s="54" t="s">
        <v>151</v>
      </c>
      <c r="D104" s="53"/>
      <c r="E104" s="53"/>
      <c r="F104" s="58"/>
      <c r="G104" s="58"/>
      <c r="H104" s="42" t="s">
        <v>134</v>
      </c>
    </row>
    <row r="105" spans="1:8" x14ac:dyDescent="0.2">
      <c r="A105" s="48">
        <v>1</v>
      </c>
      <c r="B105" s="49"/>
      <c r="C105" s="49" t="s">
        <v>152</v>
      </c>
      <c r="D105" s="49"/>
      <c r="E105" s="60"/>
      <c r="F105" s="51">
        <v>3010.0384826879999</v>
      </c>
      <c r="G105" s="52">
        <v>2.4825139999999999E-2</v>
      </c>
      <c r="H105" s="42">
        <v>6.61</v>
      </c>
    </row>
    <row r="106" spans="1:8" x14ac:dyDescent="0.2">
      <c r="A106" s="53"/>
      <c r="B106" s="53"/>
      <c r="C106" s="54" t="s">
        <v>133</v>
      </c>
      <c r="D106" s="53"/>
      <c r="E106" s="53" t="s">
        <v>134</v>
      </c>
      <c r="F106" s="55">
        <v>3010.0384826879999</v>
      </c>
      <c r="G106" s="56">
        <v>2.4825139999999999E-2</v>
      </c>
      <c r="H106" s="42" t="s">
        <v>134</v>
      </c>
    </row>
    <row r="107" spans="1:8" x14ac:dyDescent="0.2">
      <c r="A107" s="53"/>
      <c r="B107" s="53"/>
      <c r="C107" s="57"/>
      <c r="D107" s="53"/>
      <c r="E107" s="53"/>
      <c r="F107" s="58"/>
      <c r="G107" s="58"/>
      <c r="H107" s="42" t="s">
        <v>134</v>
      </c>
    </row>
    <row r="108" spans="1:8" x14ac:dyDescent="0.2">
      <c r="A108" s="53"/>
      <c r="B108" s="53"/>
      <c r="C108" s="54" t="s">
        <v>153</v>
      </c>
      <c r="D108" s="53"/>
      <c r="E108" s="53"/>
      <c r="F108" s="55">
        <v>3010.0384826879999</v>
      </c>
      <c r="G108" s="56">
        <v>2.4825139999999999E-2</v>
      </c>
      <c r="H108" s="42" t="s">
        <v>134</v>
      </c>
    </row>
    <row r="109" spans="1:8" x14ac:dyDescent="0.2">
      <c r="A109" s="53"/>
      <c r="B109" s="53"/>
      <c r="C109" s="58"/>
      <c r="D109" s="53"/>
      <c r="E109" s="53"/>
      <c r="F109" s="53"/>
      <c r="G109" s="53"/>
      <c r="H109" s="42" t="s">
        <v>134</v>
      </c>
    </row>
    <row r="110" spans="1:8" x14ac:dyDescent="0.2">
      <c r="A110" s="53"/>
      <c r="B110" s="53"/>
      <c r="C110" s="54" t="s">
        <v>154</v>
      </c>
      <c r="D110" s="53"/>
      <c r="E110" s="53"/>
      <c r="F110" s="53"/>
      <c r="G110" s="53"/>
      <c r="H110" s="42" t="s">
        <v>134</v>
      </c>
    </row>
    <row r="111" spans="1:8" x14ac:dyDescent="0.2">
      <c r="A111" s="53"/>
      <c r="B111" s="53"/>
      <c r="C111" s="54" t="s">
        <v>155</v>
      </c>
      <c r="D111" s="53"/>
      <c r="E111" s="53"/>
      <c r="F111" s="53"/>
      <c r="G111" s="53"/>
      <c r="H111" s="42" t="s">
        <v>134</v>
      </c>
    </row>
    <row r="112" spans="1:8" x14ac:dyDescent="0.2">
      <c r="A112" s="53"/>
      <c r="B112" s="53"/>
      <c r="C112" s="54" t="s">
        <v>133</v>
      </c>
      <c r="D112" s="53"/>
      <c r="E112" s="53" t="s">
        <v>134</v>
      </c>
      <c r="F112" s="59" t="s">
        <v>136</v>
      </c>
      <c r="G112" s="56">
        <v>0</v>
      </c>
      <c r="H112" s="42" t="s">
        <v>134</v>
      </c>
    </row>
    <row r="113" spans="1:17" x14ac:dyDescent="0.2">
      <c r="A113" s="53"/>
      <c r="B113" s="53"/>
      <c r="C113" s="57"/>
      <c r="D113" s="53"/>
      <c r="E113" s="53"/>
      <c r="F113" s="58"/>
      <c r="G113" s="58"/>
      <c r="H113" s="42" t="s">
        <v>134</v>
      </c>
    </row>
    <row r="114" spans="1:17" x14ac:dyDescent="0.2">
      <c r="A114" s="53"/>
      <c r="B114" s="53"/>
      <c r="C114" s="54" t="s">
        <v>158</v>
      </c>
      <c r="D114" s="53"/>
      <c r="E114" s="53"/>
      <c r="F114" s="53"/>
      <c r="G114" s="53"/>
      <c r="H114" s="42" t="s">
        <v>134</v>
      </c>
    </row>
    <row r="115" spans="1:17" x14ac:dyDescent="0.2">
      <c r="A115" s="53"/>
      <c r="B115" s="53"/>
      <c r="C115" s="54" t="s">
        <v>159</v>
      </c>
      <c r="D115" s="53"/>
      <c r="E115" s="53"/>
      <c r="F115" s="53"/>
      <c r="G115" s="53"/>
      <c r="H115" s="42" t="s">
        <v>134</v>
      </c>
    </row>
    <row r="116" spans="1:17" x14ac:dyDescent="0.2">
      <c r="A116" s="53"/>
      <c r="B116" s="53"/>
      <c r="C116" s="54" t="s">
        <v>133</v>
      </c>
      <c r="D116" s="53"/>
      <c r="E116" s="53" t="s">
        <v>134</v>
      </c>
      <c r="F116" s="59" t="s">
        <v>136</v>
      </c>
      <c r="G116" s="56">
        <v>0</v>
      </c>
      <c r="H116" s="42" t="s">
        <v>134</v>
      </c>
    </row>
    <row r="117" spans="1:17" x14ac:dyDescent="0.2">
      <c r="A117" s="53"/>
      <c r="B117" s="53"/>
      <c r="C117" s="57"/>
      <c r="D117" s="53"/>
      <c r="E117" s="53"/>
      <c r="F117" s="58"/>
      <c r="G117" s="58"/>
      <c r="H117" s="42" t="s">
        <v>134</v>
      </c>
    </row>
    <row r="118" spans="1:17" x14ac:dyDescent="0.2">
      <c r="A118" s="53"/>
      <c r="B118" s="53"/>
      <c r="C118" s="54" t="s">
        <v>160</v>
      </c>
      <c r="D118" s="53"/>
      <c r="E118" s="53"/>
      <c r="F118" s="58"/>
      <c r="G118" s="58"/>
      <c r="H118" s="42" t="s">
        <v>134</v>
      </c>
    </row>
    <row r="119" spans="1:17" x14ac:dyDescent="0.2">
      <c r="A119" s="53"/>
      <c r="B119" s="53"/>
      <c r="C119" s="54" t="s">
        <v>133</v>
      </c>
      <c r="D119" s="53"/>
      <c r="E119" s="53" t="s">
        <v>134</v>
      </c>
      <c r="F119" s="59" t="s">
        <v>136</v>
      </c>
      <c r="G119" s="56">
        <v>0</v>
      </c>
      <c r="H119" s="42" t="s">
        <v>134</v>
      </c>
    </row>
    <row r="120" spans="1:17" x14ac:dyDescent="0.2">
      <c r="A120" s="53"/>
      <c r="B120" s="49"/>
      <c r="C120" s="49"/>
      <c r="D120" s="54"/>
      <c r="E120" s="53"/>
      <c r="F120" s="49"/>
      <c r="G120" s="60"/>
      <c r="H120" s="42" t="s">
        <v>134</v>
      </c>
    </row>
    <row r="121" spans="1:17" x14ac:dyDescent="0.2">
      <c r="A121" s="60"/>
      <c r="B121" s="49"/>
      <c r="C121" s="49" t="s">
        <v>161</v>
      </c>
      <c r="D121" s="49"/>
      <c r="E121" s="60"/>
      <c r="F121" s="51">
        <v>227.31327378</v>
      </c>
      <c r="G121" s="52">
        <v>1.8747499999999999E-3</v>
      </c>
      <c r="H121" s="42" t="s">
        <v>134</v>
      </c>
    </row>
    <row r="122" spans="1:17" x14ac:dyDescent="0.2">
      <c r="A122" s="57"/>
      <c r="B122" s="57"/>
      <c r="C122" s="54" t="s">
        <v>162</v>
      </c>
      <c r="D122" s="58"/>
      <c r="E122" s="58"/>
      <c r="F122" s="55">
        <v>121249.63117576799</v>
      </c>
      <c r="G122" s="61">
        <v>1.00000004</v>
      </c>
      <c r="H122" s="42" t="s">
        <v>134</v>
      </c>
    </row>
    <row r="123" spans="1:17" ht="12.75" customHeight="1" x14ac:dyDescent="0.2">
      <c r="A123" s="62"/>
      <c r="B123" s="62"/>
      <c r="C123" s="63"/>
      <c r="D123" s="64"/>
      <c r="E123" s="64"/>
      <c r="F123" s="65"/>
      <c r="G123" s="66"/>
      <c r="H123" s="67"/>
    </row>
    <row r="124" spans="1:17" x14ac:dyDescent="0.2">
      <c r="A124" s="62"/>
      <c r="B124" s="68" t="s">
        <v>968</v>
      </c>
      <c r="C124" s="68"/>
      <c r="D124" s="68"/>
      <c r="E124" s="68"/>
      <c r="F124" s="68"/>
      <c r="G124" s="68"/>
      <c r="H124" s="68"/>
      <c r="J124" s="69"/>
    </row>
    <row r="125" spans="1:17" x14ac:dyDescent="0.2">
      <c r="A125" s="62"/>
      <c r="B125" s="68" t="s">
        <v>969</v>
      </c>
      <c r="C125" s="68"/>
      <c r="D125" s="68"/>
      <c r="E125" s="68"/>
      <c r="F125" s="68"/>
      <c r="G125" s="68"/>
      <c r="H125" s="68"/>
      <c r="J125" s="69"/>
    </row>
    <row r="126" spans="1:17" x14ac:dyDescent="0.2">
      <c r="A126" s="62"/>
      <c r="B126" s="68" t="s">
        <v>970</v>
      </c>
      <c r="C126" s="68"/>
      <c r="D126" s="68"/>
      <c r="E126" s="68"/>
      <c r="F126" s="68"/>
      <c r="G126" s="68"/>
      <c r="H126" s="68"/>
      <c r="J126" s="69"/>
    </row>
    <row r="127" spans="1:17" s="72" customFormat="1" ht="66.75" customHeight="1" x14ac:dyDescent="0.25">
      <c r="A127" s="70"/>
      <c r="B127" s="71" t="s">
        <v>971</v>
      </c>
      <c r="C127" s="71"/>
      <c r="D127" s="71"/>
      <c r="E127" s="71"/>
      <c r="F127" s="71"/>
      <c r="G127" s="71"/>
      <c r="H127" s="71"/>
      <c r="I127" s="36"/>
      <c r="J127" s="69"/>
      <c r="K127" s="36"/>
      <c r="L127" s="36"/>
      <c r="M127" s="36"/>
      <c r="N127" s="36"/>
      <c r="O127" s="36"/>
      <c r="P127" s="36"/>
      <c r="Q127" s="36"/>
    </row>
    <row r="128" spans="1:17" x14ac:dyDescent="0.2">
      <c r="A128" s="62"/>
      <c r="B128" s="68" t="s">
        <v>972</v>
      </c>
      <c r="C128" s="68"/>
      <c r="D128" s="68"/>
      <c r="E128" s="68"/>
      <c r="F128" s="68"/>
      <c r="G128" s="68"/>
      <c r="H128" s="68"/>
      <c r="J128" s="69"/>
    </row>
    <row r="129" spans="1:10" x14ac:dyDescent="0.2">
      <c r="A129" s="62"/>
      <c r="B129" s="62"/>
      <c r="C129" s="62"/>
      <c r="D129" s="64"/>
      <c r="E129" s="64"/>
      <c r="F129" s="64"/>
      <c r="G129" s="64"/>
    </row>
    <row r="130" spans="1:10" x14ac:dyDescent="0.2">
      <c r="A130" s="62"/>
      <c r="B130" s="73" t="s">
        <v>163</v>
      </c>
      <c r="C130" s="74"/>
      <c r="D130" s="75"/>
      <c r="E130" s="76"/>
      <c r="F130" s="64"/>
      <c r="G130" s="64"/>
    </row>
    <row r="131" spans="1:10" ht="27.75" customHeight="1" x14ac:dyDescent="0.2">
      <c r="A131" s="62"/>
      <c r="B131" s="77" t="s">
        <v>164</v>
      </c>
      <c r="C131" s="78"/>
      <c r="D131" s="41" t="s">
        <v>165</v>
      </c>
      <c r="E131" s="76"/>
      <c r="F131" s="64"/>
      <c r="G131" s="64"/>
    </row>
    <row r="132" spans="1:10" ht="12.75" customHeight="1" x14ac:dyDescent="0.2">
      <c r="A132" s="62"/>
      <c r="B132" s="77" t="s">
        <v>973</v>
      </c>
      <c r="C132" s="78"/>
      <c r="D132" s="41" t="s">
        <v>165</v>
      </c>
      <c r="E132" s="76"/>
      <c r="F132" s="64"/>
      <c r="G132" s="64"/>
    </row>
    <row r="133" spans="1:10" x14ac:dyDescent="0.2">
      <c r="A133" s="62"/>
      <c r="B133" s="77" t="s">
        <v>166</v>
      </c>
      <c r="C133" s="78"/>
      <c r="D133" s="79" t="s">
        <v>134</v>
      </c>
      <c r="E133" s="76"/>
      <c r="F133" s="64"/>
      <c r="G133" s="64"/>
    </row>
    <row r="134" spans="1:10" x14ac:dyDescent="0.2">
      <c r="A134" s="80"/>
      <c r="B134" s="81" t="s">
        <v>134</v>
      </c>
      <c r="C134" s="81" t="s">
        <v>974</v>
      </c>
      <c r="D134" s="81" t="s">
        <v>167</v>
      </c>
      <c r="E134" s="80"/>
      <c r="F134" s="80"/>
      <c r="G134" s="80"/>
      <c r="H134" s="80"/>
      <c r="J134" s="69"/>
    </row>
    <row r="135" spans="1:10" x14ac:dyDescent="0.2">
      <c r="A135" s="80"/>
      <c r="B135" s="82" t="s">
        <v>168</v>
      </c>
      <c r="C135" s="83">
        <v>46081</v>
      </c>
      <c r="D135" s="83">
        <v>46112</v>
      </c>
      <c r="E135" s="80"/>
      <c r="F135" s="80"/>
      <c r="G135" s="80"/>
      <c r="J135" s="69"/>
    </row>
    <row r="136" spans="1:10" x14ac:dyDescent="0.2">
      <c r="A136" s="84"/>
      <c r="B136" s="44" t="s">
        <v>169</v>
      </c>
      <c r="C136" s="85">
        <v>236.38030000000001</v>
      </c>
      <c r="D136" s="85">
        <v>206.66579999999999</v>
      </c>
      <c r="E136" s="84"/>
      <c r="F136" s="86"/>
      <c r="G136" s="87"/>
    </row>
    <row r="137" spans="1:10" x14ac:dyDescent="0.2">
      <c r="A137" s="84"/>
      <c r="B137" s="44" t="s">
        <v>982</v>
      </c>
      <c r="C137" s="85">
        <v>19.3398</v>
      </c>
      <c r="D137" s="85">
        <v>16.9086</v>
      </c>
      <c r="E137" s="84"/>
      <c r="F137" s="86"/>
      <c r="G137" s="87"/>
    </row>
    <row r="138" spans="1:10" x14ac:dyDescent="0.2">
      <c r="A138" s="84"/>
      <c r="B138" s="44" t="s">
        <v>170</v>
      </c>
      <c r="C138" s="85">
        <v>222.41120000000001</v>
      </c>
      <c r="D138" s="85">
        <v>194.3552</v>
      </c>
      <c r="E138" s="84"/>
      <c r="F138" s="86"/>
      <c r="G138" s="87"/>
    </row>
    <row r="139" spans="1:10" x14ac:dyDescent="0.2">
      <c r="A139" s="84"/>
      <c r="B139" s="44" t="s">
        <v>983</v>
      </c>
      <c r="C139" s="85">
        <v>15.8581</v>
      </c>
      <c r="D139" s="85">
        <v>13.857699999999999</v>
      </c>
      <c r="E139" s="84"/>
      <c r="F139" s="86"/>
      <c r="G139" s="87"/>
    </row>
    <row r="140" spans="1:10" x14ac:dyDescent="0.2">
      <c r="A140" s="84"/>
      <c r="B140" s="84"/>
      <c r="C140" s="84"/>
      <c r="D140" s="84"/>
      <c r="E140" s="84"/>
      <c r="F140" s="84"/>
      <c r="G140" s="84"/>
    </row>
    <row r="141" spans="1:10" x14ac:dyDescent="0.2">
      <c r="A141" s="80"/>
      <c r="B141" s="77" t="s">
        <v>171</v>
      </c>
      <c r="C141" s="78"/>
      <c r="D141" s="41" t="s">
        <v>165</v>
      </c>
      <c r="E141" s="80"/>
      <c r="F141" s="80"/>
      <c r="G141" s="80"/>
    </row>
    <row r="142" spans="1:10" x14ac:dyDescent="0.2">
      <c r="A142" s="80"/>
      <c r="B142" s="148"/>
      <c r="C142" s="148"/>
      <c r="D142" s="149"/>
      <c r="E142" s="80"/>
      <c r="F142" s="91"/>
      <c r="G142" s="92"/>
    </row>
    <row r="143" spans="1:10" x14ac:dyDescent="0.2">
      <c r="A143" s="80"/>
      <c r="B143" s="77" t="s">
        <v>172</v>
      </c>
      <c r="C143" s="78"/>
      <c r="D143" s="41" t="s">
        <v>165</v>
      </c>
      <c r="E143" s="89"/>
      <c r="F143" s="80"/>
      <c r="G143" s="80"/>
    </row>
    <row r="144" spans="1:10" x14ac:dyDescent="0.2">
      <c r="A144" s="80"/>
      <c r="B144" s="77" t="s">
        <v>173</v>
      </c>
      <c r="C144" s="78"/>
      <c r="D144" s="41" t="s">
        <v>165</v>
      </c>
      <c r="E144" s="89"/>
      <c r="F144" s="80"/>
      <c r="G144" s="80"/>
    </row>
    <row r="145" spans="1:10" x14ac:dyDescent="0.2">
      <c r="A145" s="80"/>
      <c r="B145" s="77" t="s">
        <v>174</v>
      </c>
      <c r="C145" s="78"/>
      <c r="D145" s="41" t="s">
        <v>165</v>
      </c>
      <c r="E145" s="89"/>
      <c r="F145" s="80"/>
      <c r="G145" s="80"/>
    </row>
    <row r="146" spans="1:10" x14ac:dyDescent="0.2">
      <c r="A146" s="80"/>
      <c r="B146" s="77" t="s">
        <v>175</v>
      </c>
      <c r="C146" s="78"/>
      <c r="D146" s="90">
        <v>0.48083678063362695</v>
      </c>
      <c r="E146" s="80"/>
      <c r="F146" s="91"/>
      <c r="G146" s="92"/>
    </row>
    <row r="148" spans="1:10" x14ac:dyDescent="0.2">
      <c r="B148" s="93" t="s">
        <v>976</v>
      </c>
      <c r="C148" s="93"/>
    </row>
    <row r="150" spans="1:10" ht="153.75" customHeight="1" x14ac:dyDescent="0.2"/>
    <row r="153" spans="1:10" x14ac:dyDescent="0.2">
      <c r="B153" s="94" t="s">
        <v>977</v>
      </c>
      <c r="C153" s="95"/>
      <c r="D153" s="94"/>
    </row>
    <row r="154" spans="1:10" x14ac:dyDescent="0.2">
      <c r="B154" s="94" t="s">
        <v>1132</v>
      </c>
      <c r="D154" s="94"/>
    </row>
    <row r="155" spans="1:10" ht="165" customHeight="1" x14ac:dyDescent="0.2"/>
    <row r="157" spans="1:10" x14ac:dyDescent="0.2">
      <c r="J157" s="39"/>
    </row>
  </sheetData>
  <mergeCells count="18">
    <mergeCell ref="A1:H1"/>
    <mergeCell ref="A2:H2"/>
    <mergeCell ref="A3:H3"/>
    <mergeCell ref="B124:H124"/>
    <mergeCell ref="B125:H125"/>
    <mergeCell ref="B126:H126"/>
    <mergeCell ref="B127:H127"/>
    <mergeCell ref="B128:H128"/>
    <mergeCell ref="B130:D130"/>
    <mergeCell ref="B131:C131"/>
    <mergeCell ref="B132:C132"/>
    <mergeCell ref="B133:C133"/>
    <mergeCell ref="B148:C148"/>
    <mergeCell ref="B141:C141"/>
    <mergeCell ref="B145:C145"/>
    <mergeCell ref="B146:C146"/>
    <mergeCell ref="B143:C143"/>
    <mergeCell ref="B144:C144"/>
  </mergeCells>
  <hyperlinks>
    <hyperlink ref="I1" location="Index!B2" display="Index" xr:uid="{568051E0-F9DE-4425-9952-A1A7D56C0BED}"/>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BD79B-CD56-41A4-843F-A07DC5847C7D}">
  <sheetPr>
    <outlinePr summaryBelow="0" summaryRight="0"/>
  </sheetPr>
  <dimension ref="A1:Q149"/>
  <sheetViews>
    <sheetView showGridLines="0" workbookViewId="0">
      <selection sqref="A1:H1"/>
    </sheetView>
  </sheetViews>
  <sheetFormatPr defaultRowHeight="12.75" x14ac:dyDescent="0.2"/>
  <cols>
    <col min="1" max="1" width="5.85546875" style="36" bestFit="1" customWidth="1"/>
    <col min="2" max="2" width="22" style="36" customWidth="1"/>
    <col min="3" max="3" width="46.7109375" style="36" customWidth="1"/>
    <col min="4" max="4" width="20.5703125" style="36" customWidth="1"/>
    <col min="5" max="5" width="11.42578125" style="36" bestFit="1" customWidth="1"/>
    <col min="6" max="6" width="10.140625" style="36" bestFit="1" customWidth="1"/>
    <col min="7" max="7" width="14" style="36" bestFit="1" customWidth="1"/>
    <col min="8" max="8" width="8.42578125" style="36" bestFit="1" customWidth="1"/>
    <col min="9" max="9" width="5.7109375" style="36" bestFit="1" customWidth="1"/>
    <col min="10" max="16384" width="9.140625" style="36"/>
  </cols>
  <sheetData>
    <row r="1" spans="1:9" ht="15" x14ac:dyDescent="0.2">
      <c r="A1" s="35" t="s">
        <v>0</v>
      </c>
      <c r="B1" s="35"/>
      <c r="C1" s="35"/>
      <c r="D1" s="35"/>
      <c r="E1" s="35"/>
      <c r="F1" s="35"/>
      <c r="G1" s="35"/>
      <c r="H1" s="35"/>
      <c r="I1" s="7" t="s">
        <v>966</v>
      </c>
    </row>
    <row r="2" spans="1:9" ht="15" x14ac:dyDescent="0.2">
      <c r="A2" s="35" t="s">
        <v>859</v>
      </c>
      <c r="B2" s="35"/>
      <c r="C2" s="35"/>
      <c r="D2" s="35"/>
      <c r="E2" s="35"/>
      <c r="F2" s="35"/>
      <c r="G2" s="35"/>
      <c r="H2" s="35"/>
    </row>
    <row r="3" spans="1:9" ht="15" x14ac:dyDescent="0.2">
      <c r="A3" s="35" t="s">
        <v>979</v>
      </c>
      <c r="B3" s="35"/>
      <c r="C3" s="35"/>
      <c r="D3" s="35"/>
      <c r="E3" s="35"/>
      <c r="F3" s="35"/>
      <c r="G3" s="35"/>
      <c r="H3" s="35"/>
    </row>
    <row r="4" spans="1:9" s="39" customFormat="1" ht="30" x14ac:dyDescent="0.2">
      <c r="A4" s="37" t="s">
        <v>3</v>
      </c>
      <c r="B4" s="37" t="s">
        <v>4</v>
      </c>
      <c r="C4" s="37" t="s">
        <v>5</v>
      </c>
      <c r="D4" s="37" t="s">
        <v>6</v>
      </c>
      <c r="E4" s="37" t="s">
        <v>7</v>
      </c>
      <c r="F4" s="37" t="s">
        <v>8</v>
      </c>
      <c r="G4" s="37" t="s">
        <v>9</v>
      </c>
      <c r="H4" s="38" t="s">
        <v>965</v>
      </c>
    </row>
    <row r="5" spans="1:9" x14ac:dyDescent="0.2">
      <c r="A5" s="40"/>
      <c r="B5" s="40"/>
      <c r="C5" s="41" t="s">
        <v>10</v>
      </c>
      <c r="D5" s="40"/>
      <c r="E5" s="40"/>
      <c r="F5" s="40"/>
      <c r="G5" s="40"/>
      <c r="H5" s="42" t="s">
        <v>134</v>
      </c>
    </row>
    <row r="6" spans="1:9" x14ac:dyDescent="0.2">
      <c r="A6" s="43"/>
      <c r="B6" s="44"/>
      <c r="C6" s="44" t="s">
        <v>11</v>
      </c>
      <c r="D6" s="44"/>
      <c r="E6" s="45"/>
      <c r="F6" s="46"/>
      <c r="G6" s="47"/>
      <c r="H6" s="42" t="s">
        <v>134</v>
      </c>
    </row>
    <row r="7" spans="1:9" x14ac:dyDescent="0.2">
      <c r="A7" s="48">
        <v>1</v>
      </c>
      <c r="B7" s="49" t="s">
        <v>320</v>
      </c>
      <c r="C7" s="49" t="s">
        <v>321</v>
      </c>
      <c r="D7" s="49" t="s">
        <v>34</v>
      </c>
      <c r="E7" s="50">
        <v>3180198</v>
      </c>
      <c r="F7" s="51">
        <v>23264.738469</v>
      </c>
      <c r="G7" s="52">
        <v>8.0519670000000002E-2</v>
      </c>
      <c r="H7" s="42" t="s">
        <v>134</v>
      </c>
    </row>
    <row r="8" spans="1:9" x14ac:dyDescent="0.2">
      <c r="A8" s="48">
        <v>2</v>
      </c>
      <c r="B8" s="49" t="s">
        <v>38</v>
      </c>
      <c r="C8" s="49" t="s">
        <v>39</v>
      </c>
      <c r="D8" s="49" t="s">
        <v>34</v>
      </c>
      <c r="E8" s="50">
        <v>1676804</v>
      </c>
      <c r="F8" s="51">
        <v>20220.579436</v>
      </c>
      <c r="G8" s="52">
        <v>6.9983779999999995E-2</v>
      </c>
      <c r="H8" s="42" t="s">
        <v>134</v>
      </c>
    </row>
    <row r="9" spans="1:9" x14ac:dyDescent="0.2">
      <c r="A9" s="48">
        <v>3</v>
      </c>
      <c r="B9" s="49" t="s">
        <v>12</v>
      </c>
      <c r="C9" s="49" t="s">
        <v>13</v>
      </c>
      <c r="D9" s="49" t="s">
        <v>14</v>
      </c>
      <c r="E9" s="50">
        <v>977000</v>
      </c>
      <c r="F9" s="51">
        <v>17414.047999999999</v>
      </c>
      <c r="G9" s="52">
        <v>6.0270320000000002E-2</v>
      </c>
      <c r="H9" s="42" t="s">
        <v>134</v>
      </c>
    </row>
    <row r="10" spans="1:9" x14ac:dyDescent="0.2">
      <c r="A10" s="48">
        <v>4</v>
      </c>
      <c r="B10" s="49" t="s">
        <v>331</v>
      </c>
      <c r="C10" s="49" t="s">
        <v>332</v>
      </c>
      <c r="D10" s="49" t="s">
        <v>34</v>
      </c>
      <c r="E10" s="50">
        <v>1495369</v>
      </c>
      <c r="F10" s="51">
        <v>17365.720196999999</v>
      </c>
      <c r="G10" s="52">
        <v>6.010306E-2</v>
      </c>
      <c r="H10" s="42" t="s">
        <v>134</v>
      </c>
    </row>
    <row r="11" spans="1:9" x14ac:dyDescent="0.2">
      <c r="A11" s="48">
        <v>5</v>
      </c>
      <c r="B11" s="49" t="s">
        <v>32</v>
      </c>
      <c r="C11" s="49" t="s">
        <v>33</v>
      </c>
      <c r="D11" s="49" t="s">
        <v>34</v>
      </c>
      <c r="E11" s="50">
        <v>1615408</v>
      </c>
      <c r="F11" s="51">
        <v>15821.305952000001</v>
      </c>
      <c r="G11" s="52">
        <v>5.4757819999999999E-2</v>
      </c>
      <c r="H11" s="42" t="s">
        <v>134</v>
      </c>
    </row>
    <row r="12" spans="1:9" x14ac:dyDescent="0.2">
      <c r="A12" s="48">
        <v>6</v>
      </c>
      <c r="B12" s="49" t="s">
        <v>18</v>
      </c>
      <c r="C12" s="49" t="s">
        <v>19</v>
      </c>
      <c r="D12" s="49" t="s">
        <v>20</v>
      </c>
      <c r="E12" s="50">
        <v>1011076</v>
      </c>
      <c r="F12" s="51">
        <v>13587.850364</v>
      </c>
      <c r="G12" s="52">
        <v>4.702779E-2</v>
      </c>
      <c r="H12" s="42" t="s">
        <v>134</v>
      </c>
    </row>
    <row r="13" spans="1:9" x14ac:dyDescent="0.2">
      <c r="A13" s="48">
        <v>7</v>
      </c>
      <c r="B13" s="49" t="s">
        <v>324</v>
      </c>
      <c r="C13" s="49" t="s">
        <v>325</v>
      </c>
      <c r="D13" s="49" t="s">
        <v>211</v>
      </c>
      <c r="E13" s="50">
        <v>1025318</v>
      </c>
      <c r="F13" s="51">
        <v>12822.626908</v>
      </c>
      <c r="G13" s="52">
        <v>4.4379340000000003E-2</v>
      </c>
      <c r="H13" s="42" t="s">
        <v>134</v>
      </c>
    </row>
    <row r="14" spans="1:9" ht="25.5" x14ac:dyDescent="0.2">
      <c r="A14" s="48">
        <v>8</v>
      </c>
      <c r="B14" s="49" t="s">
        <v>489</v>
      </c>
      <c r="C14" s="49" t="s">
        <v>490</v>
      </c>
      <c r="D14" s="49" t="s">
        <v>195</v>
      </c>
      <c r="E14" s="50">
        <v>662000</v>
      </c>
      <c r="F14" s="51">
        <v>11632.664000000001</v>
      </c>
      <c r="G14" s="52">
        <v>4.0260850000000001E-2</v>
      </c>
      <c r="H14" s="42" t="s">
        <v>134</v>
      </c>
    </row>
    <row r="15" spans="1:9" x14ac:dyDescent="0.2">
      <c r="A15" s="48">
        <v>9</v>
      </c>
      <c r="B15" s="49" t="s">
        <v>730</v>
      </c>
      <c r="C15" s="49" t="s">
        <v>731</v>
      </c>
      <c r="D15" s="49" t="s">
        <v>285</v>
      </c>
      <c r="E15" s="50">
        <v>258923</v>
      </c>
      <c r="F15" s="51">
        <v>10245.065264000001</v>
      </c>
      <c r="G15" s="52">
        <v>3.545835E-2</v>
      </c>
      <c r="H15" s="42" t="s">
        <v>134</v>
      </c>
    </row>
    <row r="16" spans="1:9" x14ac:dyDescent="0.2">
      <c r="A16" s="48">
        <v>10</v>
      </c>
      <c r="B16" s="49" t="s">
        <v>15</v>
      </c>
      <c r="C16" s="49" t="s">
        <v>16</v>
      </c>
      <c r="D16" s="49" t="s">
        <v>17</v>
      </c>
      <c r="E16" s="50">
        <v>277730</v>
      </c>
      <c r="F16" s="51">
        <v>9731.9369299999998</v>
      </c>
      <c r="G16" s="52">
        <v>3.3682400000000001E-2</v>
      </c>
      <c r="H16" s="42" t="s">
        <v>134</v>
      </c>
    </row>
    <row r="17" spans="1:8" x14ac:dyDescent="0.2">
      <c r="A17" s="48">
        <v>11</v>
      </c>
      <c r="B17" s="49" t="s">
        <v>225</v>
      </c>
      <c r="C17" s="49" t="s">
        <v>226</v>
      </c>
      <c r="D17" s="49" t="s">
        <v>227</v>
      </c>
      <c r="E17" s="50">
        <v>278803</v>
      </c>
      <c r="F17" s="51">
        <v>9378.3753140000008</v>
      </c>
      <c r="G17" s="52">
        <v>3.2458720000000003E-2</v>
      </c>
      <c r="H17" s="42" t="s">
        <v>134</v>
      </c>
    </row>
    <row r="18" spans="1:8" x14ac:dyDescent="0.2">
      <c r="A18" s="48">
        <v>12</v>
      </c>
      <c r="B18" s="49" t="s">
        <v>335</v>
      </c>
      <c r="C18" s="49" t="s">
        <v>336</v>
      </c>
      <c r="D18" s="49" t="s">
        <v>34</v>
      </c>
      <c r="E18" s="50">
        <v>2481765</v>
      </c>
      <c r="F18" s="51">
        <v>8770.5575100000005</v>
      </c>
      <c r="G18" s="52">
        <v>3.0355050000000001E-2</v>
      </c>
      <c r="H18" s="42" t="s">
        <v>134</v>
      </c>
    </row>
    <row r="19" spans="1:8" x14ac:dyDescent="0.2">
      <c r="A19" s="48">
        <v>13</v>
      </c>
      <c r="B19" s="49" t="s">
        <v>503</v>
      </c>
      <c r="C19" s="49" t="s">
        <v>504</v>
      </c>
      <c r="D19" s="49" t="s">
        <v>211</v>
      </c>
      <c r="E19" s="50">
        <v>596688</v>
      </c>
      <c r="F19" s="51">
        <v>8258.1619200000005</v>
      </c>
      <c r="G19" s="52">
        <v>2.8581639999999998E-2</v>
      </c>
      <c r="H19" s="42" t="s">
        <v>134</v>
      </c>
    </row>
    <row r="20" spans="1:8" x14ac:dyDescent="0.2">
      <c r="A20" s="48">
        <v>14</v>
      </c>
      <c r="B20" s="49" t="s">
        <v>339</v>
      </c>
      <c r="C20" s="49" t="s">
        <v>340</v>
      </c>
      <c r="D20" s="49" t="s">
        <v>227</v>
      </c>
      <c r="E20" s="50">
        <v>271223</v>
      </c>
      <c r="F20" s="51">
        <v>8013.825981</v>
      </c>
      <c r="G20" s="52">
        <v>2.7735989999999999E-2</v>
      </c>
      <c r="H20" s="42" t="s">
        <v>134</v>
      </c>
    </row>
    <row r="21" spans="1:8" x14ac:dyDescent="0.2">
      <c r="A21" s="48">
        <v>15</v>
      </c>
      <c r="B21" s="49" t="s">
        <v>81</v>
      </c>
      <c r="C21" s="49" t="s">
        <v>82</v>
      </c>
      <c r="D21" s="49" t="s">
        <v>51</v>
      </c>
      <c r="E21" s="50">
        <v>109075</v>
      </c>
      <c r="F21" s="51">
        <v>7610.1627500000004</v>
      </c>
      <c r="G21" s="52">
        <v>2.633891E-2</v>
      </c>
      <c r="H21" s="42" t="s">
        <v>134</v>
      </c>
    </row>
    <row r="22" spans="1:8" x14ac:dyDescent="0.2">
      <c r="A22" s="48">
        <v>16</v>
      </c>
      <c r="B22" s="49" t="s">
        <v>21</v>
      </c>
      <c r="C22" s="49" t="s">
        <v>22</v>
      </c>
      <c r="D22" s="49" t="s">
        <v>23</v>
      </c>
      <c r="E22" s="50">
        <v>1967000</v>
      </c>
      <c r="F22" s="51">
        <v>7290.6854999999996</v>
      </c>
      <c r="G22" s="52">
        <v>2.5233189999999999E-2</v>
      </c>
      <c r="H22" s="42" t="s">
        <v>134</v>
      </c>
    </row>
    <row r="23" spans="1:8" ht="25.5" x14ac:dyDescent="0.2">
      <c r="A23" s="48">
        <v>17</v>
      </c>
      <c r="B23" s="49" t="s">
        <v>190</v>
      </c>
      <c r="C23" s="49" t="s">
        <v>191</v>
      </c>
      <c r="D23" s="49" t="s">
        <v>192</v>
      </c>
      <c r="E23" s="50">
        <v>943756</v>
      </c>
      <c r="F23" s="51">
        <v>6945.5722820000001</v>
      </c>
      <c r="G23" s="52">
        <v>2.4038750000000001E-2</v>
      </c>
      <c r="H23" s="42" t="s">
        <v>134</v>
      </c>
    </row>
    <row r="24" spans="1:8" ht="25.5" x14ac:dyDescent="0.2">
      <c r="A24" s="48">
        <v>18</v>
      </c>
      <c r="B24" s="49" t="s">
        <v>24</v>
      </c>
      <c r="C24" s="49" t="s">
        <v>25</v>
      </c>
      <c r="D24" s="49" t="s">
        <v>26</v>
      </c>
      <c r="E24" s="50">
        <v>62000</v>
      </c>
      <c r="F24" s="51">
        <v>6661.9</v>
      </c>
      <c r="G24" s="52">
        <v>2.305695E-2</v>
      </c>
      <c r="H24" s="42" t="s">
        <v>134</v>
      </c>
    </row>
    <row r="25" spans="1:8" ht="25.5" x14ac:dyDescent="0.2">
      <c r="A25" s="48">
        <v>19</v>
      </c>
      <c r="B25" s="49" t="s">
        <v>266</v>
      </c>
      <c r="C25" s="49" t="s">
        <v>267</v>
      </c>
      <c r="D25" s="49" t="s">
        <v>195</v>
      </c>
      <c r="E25" s="50">
        <v>315716</v>
      </c>
      <c r="F25" s="51">
        <v>6332.6315279999999</v>
      </c>
      <c r="G25" s="52">
        <v>2.1917349999999999E-2</v>
      </c>
      <c r="H25" s="42" t="s">
        <v>134</v>
      </c>
    </row>
    <row r="26" spans="1:8" x14ac:dyDescent="0.2">
      <c r="A26" s="48">
        <v>20</v>
      </c>
      <c r="B26" s="49" t="s">
        <v>732</v>
      </c>
      <c r="C26" s="49" t="s">
        <v>733</v>
      </c>
      <c r="D26" s="49" t="s">
        <v>239</v>
      </c>
      <c r="E26" s="50">
        <v>332646</v>
      </c>
      <c r="F26" s="51">
        <v>5912.1173580000004</v>
      </c>
      <c r="G26" s="52">
        <v>2.0461940000000001E-2</v>
      </c>
      <c r="H26" s="42" t="s">
        <v>134</v>
      </c>
    </row>
    <row r="27" spans="1:8" x14ac:dyDescent="0.2">
      <c r="A27" s="48">
        <v>21</v>
      </c>
      <c r="B27" s="49" t="s">
        <v>88</v>
      </c>
      <c r="C27" s="49" t="s">
        <v>89</v>
      </c>
      <c r="D27" s="49" t="s">
        <v>85</v>
      </c>
      <c r="E27" s="50">
        <v>145000</v>
      </c>
      <c r="F27" s="51">
        <v>5718.0749999999998</v>
      </c>
      <c r="G27" s="52">
        <v>1.979036E-2</v>
      </c>
      <c r="H27" s="42" t="s">
        <v>134</v>
      </c>
    </row>
    <row r="28" spans="1:8" ht="25.5" x14ac:dyDescent="0.2">
      <c r="A28" s="48">
        <v>22</v>
      </c>
      <c r="B28" s="49" t="s">
        <v>290</v>
      </c>
      <c r="C28" s="49" t="s">
        <v>291</v>
      </c>
      <c r="D28" s="49" t="s">
        <v>182</v>
      </c>
      <c r="E28" s="50">
        <v>202732</v>
      </c>
      <c r="F28" s="51">
        <v>5511.8776159999998</v>
      </c>
      <c r="G28" s="52">
        <v>1.907671E-2</v>
      </c>
      <c r="H28" s="42" t="s">
        <v>134</v>
      </c>
    </row>
    <row r="29" spans="1:8" x14ac:dyDescent="0.2">
      <c r="A29" s="48">
        <v>23</v>
      </c>
      <c r="B29" s="49" t="s">
        <v>501</v>
      </c>
      <c r="C29" s="49" t="s">
        <v>502</v>
      </c>
      <c r="D29" s="49" t="s">
        <v>285</v>
      </c>
      <c r="E29" s="50">
        <v>145000</v>
      </c>
      <c r="F29" s="51">
        <v>4778.91</v>
      </c>
      <c r="G29" s="52">
        <v>1.6539890000000002E-2</v>
      </c>
      <c r="H29" s="42" t="s">
        <v>134</v>
      </c>
    </row>
    <row r="30" spans="1:8" x14ac:dyDescent="0.2">
      <c r="A30" s="48">
        <v>24</v>
      </c>
      <c r="B30" s="49" t="s">
        <v>286</v>
      </c>
      <c r="C30" s="49" t="s">
        <v>287</v>
      </c>
      <c r="D30" s="49" t="s">
        <v>285</v>
      </c>
      <c r="E30" s="50">
        <v>1598239</v>
      </c>
      <c r="F30" s="51">
        <v>4156.2205194999997</v>
      </c>
      <c r="G30" s="52">
        <v>1.438475E-2</v>
      </c>
      <c r="H30" s="42" t="s">
        <v>134</v>
      </c>
    </row>
    <row r="31" spans="1:8" x14ac:dyDescent="0.2">
      <c r="A31" s="48">
        <v>25</v>
      </c>
      <c r="B31" s="49" t="s">
        <v>738</v>
      </c>
      <c r="C31" s="49" t="s">
        <v>739</v>
      </c>
      <c r="D31" s="49" t="s">
        <v>51</v>
      </c>
      <c r="E31" s="50">
        <v>272519</v>
      </c>
      <c r="F31" s="51">
        <v>4124.3025459999999</v>
      </c>
      <c r="G31" s="52">
        <v>1.427428E-2</v>
      </c>
      <c r="H31" s="42" t="s">
        <v>134</v>
      </c>
    </row>
    <row r="32" spans="1:8" x14ac:dyDescent="0.2">
      <c r="A32" s="48">
        <v>26</v>
      </c>
      <c r="B32" s="49" t="s">
        <v>478</v>
      </c>
      <c r="C32" s="49" t="s">
        <v>479</v>
      </c>
      <c r="D32" s="49" t="s">
        <v>211</v>
      </c>
      <c r="E32" s="50">
        <v>285965</v>
      </c>
      <c r="F32" s="51">
        <v>3836.5064400000001</v>
      </c>
      <c r="G32" s="52">
        <v>1.327822E-2</v>
      </c>
      <c r="H32" s="42" t="s">
        <v>134</v>
      </c>
    </row>
    <row r="33" spans="1:8" ht="25.5" x14ac:dyDescent="0.2">
      <c r="A33" s="48">
        <v>27</v>
      </c>
      <c r="B33" s="49" t="s">
        <v>773</v>
      </c>
      <c r="C33" s="49" t="s">
        <v>774</v>
      </c>
      <c r="D33" s="49" t="s">
        <v>195</v>
      </c>
      <c r="E33" s="50">
        <v>267474</v>
      </c>
      <c r="F33" s="51">
        <v>3356.5312260000001</v>
      </c>
      <c r="G33" s="52">
        <v>1.1617010000000001E-2</v>
      </c>
      <c r="H33" s="42" t="s">
        <v>134</v>
      </c>
    </row>
    <row r="34" spans="1:8" ht="25.5" x14ac:dyDescent="0.2">
      <c r="A34" s="48">
        <v>28</v>
      </c>
      <c r="B34" s="49" t="s">
        <v>485</v>
      </c>
      <c r="C34" s="49" t="s">
        <v>486</v>
      </c>
      <c r="D34" s="49" t="s">
        <v>192</v>
      </c>
      <c r="E34" s="50">
        <v>319989</v>
      </c>
      <c r="F34" s="51">
        <v>3247.248372</v>
      </c>
      <c r="G34" s="52">
        <v>1.123878E-2</v>
      </c>
      <c r="H34" s="42" t="s">
        <v>134</v>
      </c>
    </row>
    <row r="35" spans="1:8" x14ac:dyDescent="0.2">
      <c r="A35" s="48">
        <v>29</v>
      </c>
      <c r="B35" s="49" t="s">
        <v>789</v>
      </c>
      <c r="C35" s="49" t="s">
        <v>790</v>
      </c>
      <c r="D35" s="49" t="s">
        <v>239</v>
      </c>
      <c r="E35" s="50">
        <v>176888</v>
      </c>
      <c r="F35" s="51">
        <v>3025.8461280000001</v>
      </c>
      <c r="G35" s="52">
        <v>1.0472510000000001E-2</v>
      </c>
      <c r="H35" s="42" t="s">
        <v>134</v>
      </c>
    </row>
    <row r="36" spans="1:8" x14ac:dyDescent="0.2">
      <c r="A36" s="48">
        <v>30</v>
      </c>
      <c r="B36" s="49" t="s">
        <v>337</v>
      </c>
      <c r="C36" s="49" t="s">
        <v>338</v>
      </c>
      <c r="D36" s="49" t="s">
        <v>34</v>
      </c>
      <c r="E36" s="50">
        <v>1168476</v>
      </c>
      <c r="F36" s="51">
        <v>2893.1465760000001</v>
      </c>
      <c r="G36" s="52">
        <v>1.001323E-2</v>
      </c>
      <c r="H36" s="42" t="s">
        <v>134</v>
      </c>
    </row>
    <row r="37" spans="1:8" x14ac:dyDescent="0.2">
      <c r="A37" s="48">
        <v>31</v>
      </c>
      <c r="B37" s="49" t="s">
        <v>509</v>
      </c>
      <c r="C37" s="49" t="s">
        <v>510</v>
      </c>
      <c r="D37" s="49" t="s">
        <v>220</v>
      </c>
      <c r="E37" s="50">
        <v>484597</v>
      </c>
      <c r="F37" s="51">
        <v>2766.8065714999998</v>
      </c>
      <c r="G37" s="52">
        <v>9.5759699999999996E-3</v>
      </c>
      <c r="H37" s="42" t="s">
        <v>134</v>
      </c>
    </row>
    <row r="38" spans="1:8" x14ac:dyDescent="0.2">
      <c r="A38" s="48">
        <v>32</v>
      </c>
      <c r="B38" s="49" t="s">
        <v>252</v>
      </c>
      <c r="C38" s="49" t="s">
        <v>253</v>
      </c>
      <c r="D38" s="49" t="s">
        <v>254</v>
      </c>
      <c r="E38" s="50">
        <v>150611</v>
      </c>
      <c r="F38" s="51">
        <v>2693.9789569999998</v>
      </c>
      <c r="G38" s="52">
        <v>9.3239099999999995E-3</v>
      </c>
      <c r="H38" s="42" t="s">
        <v>134</v>
      </c>
    </row>
    <row r="39" spans="1:8" x14ac:dyDescent="0.2">
      <c r="A39" s="48">
        <v>33</v>
      </c>
      <c r="B39" s="49" t="s">
        <v>218</v>
      </c>
      <c r="C39" s="49" t="s">
        <v>219</v>
      </c>
      <c r="D39" s="49" t="s">
        <v>220</v>
      </c>
      <c r="E39" s="50">
        <v>586911</v>
      </c>
      <c r="F39" s="51">
        <v>2547.780651</v>
      </c>
      <c r="G39" s="52">
        <v>8.81791E-3</v>
      </c>
      <c r="H39" s="42" t="s">
        <v>134</v>
      </c>
    </row>
    <row r="40" spans="1:8" x14ac:dyDescent="0.2">
      <c r="A40" s="48">
        <v>34</v>
      </c>
      <c r="B40" s="49" t="s">
        <v>283</v>
      </c>
      <c r="C40" s="49" t="s">
        <v>284</v>
      </c>
      <c r="D40" s="49" t="s">
        <v>285</v>
      </c>
      <c r="E40" s="50">
        <v>235000</v>
      </c>
      <c r="F40" s="51">
        <v>2274.0949999999998</v>
      </c>
      <c r="G40" s="52">
        <v>7.8706799999999997E-3</v>
      </c>
      <c r="H40" s="42" t="s">
        <v>134</v>
      </c>
    </row>
    <row r="41" spans="1:8" x14ac:dyDescent="0.2">
      <c r="A41" s="48">
        <v>35</v>
      </c>
      <c r="B41" s="49" t="s">
        <v>55</v>
      </c>
      <c r="C41" s="49" t="s">
        <v>56</v>
      </c>
      <c r="D41" s="49" t="s">
        <v>54</v>
      </c>
      <c r="E41" s="50">
        <v>19444</v>
      </c>
      <c r="F41" s="51">
        <v>874.99944400000004</v>
      </c>
      <c r="G41" s="52">
        <v>3.0283900000000002E-3</v>
      </c>
      <c r="H41" s="42" t="s">
        <v>134</v>
      </c>
    </row>
    <row r="42" spans="1:8" x14ac:dyDescent="0.2">
      <c r="A42" s="53"/>
      <c r="B42" s="53"/>
      <c r="C42" s="54" t="s">
        <v>133</v>
      </c>
      <c r="D42" s="53"/>
      <c r="E42" s="53" t="s">
        <v>134</v>
      </c>
      <c r="F42" s="55">
        <v>279086.85071000003</v>
      </c>
      <c r="G42" s="56">
        <v>0.96592447000000003</v>
      </c>
      <c r="H42" s="42" t="s">
        <v>134</v>
      </c>
    </row>
    <row r="43" spans="1:8" x14ac:dyDescent="0.2">
      <c r="A43" s="53"/>
      <c r="B43" s="53"/>
      <c r="C43" s="57"/>
      <c r="D43" s="53"/>
      <c r="E43" s="53"/>
      <c r="F43" s="58"/>
      <c r="G43" s="58"/>
      <c r="H43" s="42" t="s">
        <v>134</v>
      </c>
    </row>
    <row r="44" spans="1:8" x14ac:dyDescent="0.2">
      <c r="A44" s="53"/>
      <c r="B44" s="53"/>
      <c r="C44" s="54" t="s">
        <v>135</v>
      </c>
      <c r="D44" s="53"/>
      <c r="E44" s="53"/>
      <c r="F44" s="53"/>
      <c r="G44" s="53"/>
      <c r="H44" s="42" t="s">
        <v>134</v>
      </c>
    </row>
    <row r="45" spans="1:8" x14ac:dyDescent="0.2">
      <c r="A45" s="53"/>
      <c r="B45" s="53"/>
      <c r="C45" s="54" t="s">
        <v>133</v>
      </c>
      <c r="D45" s="53"/>
      <c r="E45" s="53" t="s">
        <v>134</v>
      </c>
      <c r="F45" s="59" t="s">
        <v>136</v>
      </c>
      <c r="G45" s="56">
        <v>0</v>
      </c>
      <c r="H45" s="42" t="s">
        <v>134</v>
      </c>
    </row>
    <row r="46" spans="1:8" x14ac:dyDescent="0.2">
      <c r="A46" s="53"/>
      <c r="B46" s="53"/>
      <c r="C46" s="57"/>
      <c r="D46" s="53"/>
      <c r="E46" s="53"/>
      <c r="F46" s="58"/>
      <c r="G46" s="58"/>
      <c r="H46" s="42" t="s">
        <v>134</v>
      </c>
    </row>
    <row r="47" spans="1:8" x14ac:dyDescent="0.2">
      <c r="A47" s="53"/>
      <c r="B47" s="53"/>
      <c r="C47" s="54" t="s">
        <v>137</v>
      </c>
      <c r="D47" s="53"/>
      <c r="E47" s="53"/>
      <c r="F47" s="53"/>
      <c r="G47" s="53"/>
      <c r="H47" s="42" t="s">
        <v>134</v>
      </c>
    </row>
    <row r="48" spans="1:8" x14ac:dyDescent="0.2">
      <c r="A48" s="53"/>
      <c r="B48" s="53"/>
      <c r="C48" s="54" t="s">
        <v>133</v>
      </c>
      <c r="D48" s="53"/>
      <c r="E48" s="53" t="s">
        <v>134</v>
      </c>
      <c r="F48" s="59" t="s">
        <v>136</v>
      </c>
      <c r="G48" s="56">
        <v>0</v>
      </c>
      <c r="H48" s="42" t="s">
        <v>134</v>
      </c>
    </row>
    <row r="49" spans="1:8" x14ac:dyDescent="0.2">
      <c r="A49" s="53"/>
      <c r="B49" s="53"/>
      <c r="C49" s="57"/>
      <c r="D49" s="53"/>
      <c r="E49" s="53"/>
      <c r="F49" s="58"/>
      <c r="G49" s="58"/>
      <c r="H49" s="42" t="s">
        <v>134</v>
      </c>
    </row>
    <row r="50" spans="1:8" x14ac:dyDescent="0.2">
      <c r="A50" s="53"/>
      <c r="B50" s="53"/>
      <c r="C50" s="54" t="s">
        <v>138</v>
      </c>
      <c r="D50" s="53"/>
      <c r="E50" s="53"/>
      <c r="F50" s="53"/>
      <c r="G50" s="53"/>
      <c r="H50" s="42" t="s">
        <v>134</v>
      </c>
    </row>
    <row r="51" spans="1:8" x14ac:dyDescent="0.2">
      <c r="A51" s="53"/>
      <c r="B51" s="53"/>
      <c r="C51" s="54" t="s">
        <v>133</v>
      </c>
      <c r="D51" s="53"/>
      <c r="E51" s="53" t="s">
        <v>134</v>
      </c>
      <c r="F51" s="59" t="s">
        <v>136</v>
      </c>
      <c r="G51" s="56">
        <v>0</v>
      </c>
      <c r="H51" s="42" t="s">
        <v>134</v>
      </c>
    </row>
    <row r="52" spans="1:8" x14ac:dyDescent="0.2">
      <c r="A52" s="53"/>
      <c r="B52" s="53"/>
      <c r="C52" s="57"/>
      <c r="D52" s="53"/>
      <c r="E52" s="53"/>
      <c r="F52" s="58"/>
      <c r="G52" s="58"/>
      <c r="H52" s="42" t="s">
        <v>134</v>
      </c>
    </row>
    <row r="53" spans="1:8" x14ac:dyDescent="0.2">
      <c r="A53" s="53"/>
      <c r="B53" s="53"/>
      <c r="C53" s="54" t="s">
        <v>139</v>
      </c>
      <c r="D53" s="53"/>
      <c r="E53" s="53"/>
      <c r="F53" s="58"/>
      <c r="G53" s="58"/>
      <c r="H53" s="42" t="s">
        <v>134</v>
      </c>
    </row>
    <row r="54" spans="1:8" x14ac:dyDescent="0.2">
      <c r="A54" s="53"/>
      <c r="B54" s="53"/>
      <c r="C54" s="54" t="s">
        <v>133</v>
      </c>
      <c r="D54" s="53"/>
      <c r="E54" s="53" t="s">
        <v>134</v>
      </c>
      <c r="F54" s="59" t="s">
        <v>136</v>
      </c>
      <c r="G54" s="56">
        <v>0</v>
      </c>
      <c r="H54" s="42" t="s">
        <v>134</v>
      </c>
    </row>
    <row r="55" spans="1:8" x14ac:dyDescent="0.2">
      <c r="A55" s="53"/>
      <c r="B55" s="53"/>
      <c r="C55" s="57"/>
      <c r="D55" s="53"/>
      <c r="E55" s="53"/>
      <c r="F55" s="58"/>
      <c r="G55" s="58"/>
      <c r="H55" s="42" t="s">
        <v>134</v>
      </c>
    </row>
    <row r="56" spans="1:8" x14ac:dyDescent="0.2">
      <c r="A56" s="53"/>
      <c r="B56" s="53"/>
      <c r="C56" s="54" t="s">
        <v>140</v>
      </c>
      <c r="D56" s="53"/>
      <c r="E56" s="53"/>
      <c r="F56" s="58"/>
      <c r="G56" s="58"/>
      <c r="H56" s="42" t="s">
        <v>134</v>
      </c>
    </row>
    <row r="57" spans="1:8" x14ac:dyDescent="0.2">
      <c r="A57" s="53"/>
      <c r="B57" s="53"/>
      <c r="C57" s="54" t="s">
        <v>133</v>
      </c>
      <c r="D57" s="53"/>
      <c r="E57" s="53" t="s">
        <v>134</v>
      </c>
      <c r="F57" s="59" t="s">
        <v>136</v>
      </c>
      <c r="G57" s="56">
        <v>0</v>
      </c>
      <c r="H57" s="42" t="s">
        <v>134</v>
      </c>
    </row>
    <row r="58" spans="1:8" x14ac:dyDescent="0.2">
      <c r="A58" s="53"/>
      <c r="B58" s="53"/>
      <c r="C58" s="57"/>
      <c r="D58" s="53"/>
      <c r="E58" s="53"/>
      <c r="F58" s="58"/>
      <c r="G58" s="58"/>
      <c r="H58" s="42" t="s">
        <v>134</v>
      </c>
    </row>
    <row r="59" spans="1:8" x14ac:dyDescent="0.2">
      <c r="A59" s="53"/>
      <c r="B59" s="53"/>
      <c r="C59" s="54" t="s">
        <v>141</v>
      </c>
      <c r="D59" s="53"/>
      <c r="E59" s="53"/>
      <c r="F59" s="55">
        <v>279086.85071000003</v>
      </c>
      <c r="G59" s="56">
        <v>0.96592447000000003</v>
      </c>
      <c r="H59" s="42" t="s">
        <v>134</v>
      </c>
    </row>
    <row r="60" spans="1:8" x14ac:dyDescent="0.2">
      <c r="A60" s="53"/>
      <c r="B60" s="53"/>
      <c r="C60" s="57"/>
      <c r="D60" s="53"/>
      <c r="E60" s="53"/>
      <c r="F60" s="58"/>
      <c r="G60" s="58"/>
      <c r="H60" s="42" t="s">
        <v>134</v>
      </c>
    </row>
    <row r="61" spans="1:8" x14ac:dyDescent="0.2">
      <c r="A61" s="53"/>
      <c r="B61" s="53"/>
      <c r="C61" s="54" t="s">
        <v>142</v>
      </c>
      <c r="D61" s="53"/>
      <c r="E61" s="53"/>
      <c r="F61" s="58"/>
      <c r="G61" s="58"/>
      <c r="H61" s="42" t="s">
        <v>134</v>
      </c>
    </row>
    <row r="62" spans="1:8" x14ac:dyDescent="0.2">
      <c r="A62" s="53"/>
      <c r="B62" s="53"/>
      <c r="C62" s="54" t="s">
        <v>11</v>
      </c>
      <c r="D62" s="53"/>
      <c r="E62" s="53"/>
      <c r="F62" s="58"/>
      <c r="G62" s="58"/>
      <c r="H62" s="42" t="s">
        <v>134</v>
      </c>
    </row>
    <row r="63" spans="1:8" x14ac:dyDescent="0.2">
      <c r="A63" s="53"/>
      <c r="B63" s="53"/>
      <c r="C63" s="54" t="s">
        <v>133</v>
      </c>
      <c r="D63" s="53"/>
      <c r="E63" s="53" t="s">
        <v>134</v>
      </c>
      <c r="F63" s="59" t="s">
        <v>136</v>
      </c>
      <c r="G63" s="56">
        <v>0</v>
      </c>
      <c r="H63" s="42" t="s">
        <v>134</v>
      </c>
    </row>
    <row r="64" spans="1:8" x14ac:dyDescent="0.2">
      <c r="A64" s="53"/>
      <c r="B64" s="53"/>
      <c r="C64" s="57"/>
      <c r="D64" s="53"/>
      <c r="E64" s="53"/>
      <c r="F64" s="58"/>
      <c r="G64" s="58"/>
      <c r="H64" s="42" t="s">
        <v>134</v>
      </c>
    </row>
    <row r="65" spans="1:8" x14ac:dyDescent="0.2">
      <c r="A65" s="53"/>
      <c r="B65" s="53"/>
      <c r="C65" s="54" t="s">
        <v>143</v>
      </c>
      <c r="D65" s="53"/>
      <c r="E65" s="53"/>
      <c r="F65" s="53"/>
      <c r="G65" s="53"/>
      <c r="H65" s="42" t="s">
        <v>134</v>
      </c>
    </row>
    <row r="66" spans="1:8" x14ac:dyDescent="0.2">
      <c r="A66" s="53"/>
      <c r="B66" s="53"/>
      <c r="C66" s="54" t="s">
        <v>133</v>
      </c>
      <c r="D66" s="53"/>
      <c r="E66" s="53" t="s">
        <v>134</v>
      </c>
      <c r="F66" s="59" t="s">
        <v>136</v>
      </c>
      <c r="G66" s="56">
        <v>0</v>
      </c>
      <c r="H66" s="42" t="s">
        <v>134</v>
      </c>
    </row>
    <row r="67" spans="1:8" x14ac:dyDescent="0.2">
      <c r="A67" s="53"/>
      <c r="B67" s="53"/>
      <c r="C67" s="57"/>
      <c r="D67" s="53"/>
      <c r="E67" s="53"/>
      <c r="F67" s="58"/>
      <c r="G67" s="58"/>
      <c r="H67" s="42" t="s">
        <v>134</v>
      </c>
    </row>
    <row r="68" spans="1:8" x14ac:dyDescent="0.2">
      <c r="A68" s="53"/>
      <c r="B68" s="53"/>
      <c r="C68" s="54" t="s">
        <v>144</v>
      </c>
      <c r="D68" s="53"/>
      <c r="E68" s="53"/>
      <c r="F68" s="53"/>
      <c r="G68" s="53"/>
      <c r="H68" s="42" t="s">
        <v>134</v>
      </c>
    </row>
    <row r="69" spans="1:8" x14ac:dyDescent="0.2">
      <c r="A69" s="53"/>
      <c r="B69" s="53"/>
      <c r="C69" s="54" t="s">
        <v>133</v>
      </c>
      <c r="D69" s="53"/>
      <c r="E69" s="53" t="s">
        <v>134</v>
      </c>
      <c r="F69" s="59" t="s">
        <v>136</v>
      </c>
      <c r="G69" s="56">
        <v>0</v>
      </c>
      <c r="H69" s="42" t="s">
        <v>134</v>
      </c>
    </row>
    <row r="70" spans="1:8" x14ac:dyDescent="0.2">
      <c r="A70" s="53"/>
      <c r="B70" s="53"/>
      <c r="C70" s="57"/>
      <c r="D70" s="53"/>
      <c r="E70" s="53"/>
      <c r="F70" s="58"/>
      <c r="G70" s="58"/>
      <c r="H70" s="42" t="s">
        <v>134</v>
      </c>
    </row>
    <row r="71" spans="1:8" x14ac:dyDescent="0.2">
      <c r="A71" s="53"/>
      <c r="B71" s="53"/>
      <c r="C71" s="54" t="s">
        <v>145</v>
      </c>
      <c r="D71" s="53"/>
      <c r="E71" s="53"/>
      <c r="F71" s="58"/>
      <c r="G71" s="58"/>
      <c r="H71" s="42" t="s">
        <v>134</v>
      </c>
    </row>
    <row r="72" spans="1:8" x14ac:dyDescent="0.2">
      <c r="A72" s="53"/>
      <c r="B72" s="53"/>
      <c r="C72" s="54" t="s">
        <v>133</v>
      </c>
      <c r="D72" s="53"/>
      <c r="E72" s="53" t="s">
        <v>134</v>
      </c>
      <c r="F72" s="59" t="s">
        <v>136</v>
      </c>
      <c r="G72" s="56">
        <v>0</v>
      </c>
      <c r="H72" s="42" t="s">
        <v>134</v>
      </c>
    </row>
    <row r="73" spans="1:8" x14ac:dyDescent="0.2">
      <c r="A73" s="53"/>
      <c r="B73" s="53"/>
      <c r="C73" s="57"/>
      <c r="D73" s="53"/>
      <c r="E73" s="53"/>
      <c r="F73" s="58"/>
      <c r="G73" s="58"/>
      <c r="H73" s="42" t="s">
        <v>134</v>
      </c>
    </row>
    <row r="74" spans="1:8" x14ac:dyDescent="0.2">
      <c r="A74" s="53"/>
      <c r="B74" s="53"/>
      <c r="C74" s="54" t="s">
        <v>146</v>
      </c>
      <c r="D74" s="53"/>
      <c r="E74" s="53"/>
      <c r="F74" s="55">
        <v>0</v>
      </c>
      <c r="G74" s="56">
        <v>0</v>
      </c>
      <c r="H74" s="42" t="s">
        <v>134</v>
      </c>
    </row>
    <row r="75" spans="1:8" x14ac:dyDescent="0.2">
      <c r="A75" s="53"/>
      <c r="B75" s="53"/>
      <c r="C75" s="57"/>
      <c r="D75" s="53"/>
      <c r="E75" s="53"/>
      <c r="F75" s="58"/>
      <c r="G75" s="58"/>
      <c r="H75" s="42" t="s">
        <v>134</v>
      </c>
    </row>
    <row r="76" spans="1:8" x14ac:dyDescent="0.2">
      <c r="A76" s="53"/>
      <c r="B76" s="53"/>
      <c r="C76" s="54" t="s">
        <v>147</v>
      </c>
      <c r="D76" s="53"/>
      <c r="E76" s="53"/>
      <c r="F76" s="58"/>
      <c r="G76" s="58"/>
      <c r="H76" s="42" t="s">
        <v>134</v>
      </c>
    </row>
    <row r="77" spans="1:8" x14ac:dyDescent="0.2">
      <c r="A77" s="53"/>
      <c r="B77" s="53"/>
      <c r="C77" s="54" t="s">
        <v>148</v>
      </c>
      <c r="D77" s="53"/>
      <c r="E77" s="53"/>
      <c r="F77" s="58"/>
      <c r="G77" s="58"/>
      <c r="H77" s="42" t="s">
        <v>134</v>
      </c>
    </row>
    <row r="78" spans="1:8" x14ac:dyDescent="0.2">
      <c r="A78" s="53"/>
      <c r="B78" s="53"/>
      <c r="C78" s="54" t="s">
        <v>133</v>
      </c>
      <c r="D78" s="53"/>
      <c r="E78" s="53" t="s">
        <v>134</v>
      </c>
      <c r="F78" s="59" t="s">
        <v>136</v>
      </c>
      <c r="G78" s="56">
        <v>0</v>
      </c>
      <c r="H78" s="42" t="s">
        <v>134</v>
      </c>
    </row>
    <row r="79" spans="1:8" x14ac:dyDescent="0.2">
      <c r="A79" s="53"/>
      <c r="B79" s="53"/>
      <c r="C79" s="57"/>
      <c r="D79" s="53"/>
      <c r="E79" s="53"/>
      <c r="F79" s="58"/>
      <c r="G79" s="58"/>
      <c r="H79" s="42" t="s">
        <v>134</v>
      </c>
    </row>
    <row r="80" spans="1:8" x14ac:dyDescent="0.2">
      <c r="A80" s="53"/>
      <c r="B80" s="53"/>
      <c r="C80" s="54" t="s">
        <v>149</v>
      </c>
      <c r="D80" s="53"/>
      <c r="E80" s="53"/>
      <c r="F80" s="58"/>
      <c r="G80" s="58"/>
      <c r="H80" s="42" t="s">
        <v>134</v>
      </c>
    </row>
    <row r="81" spans="1:8" x14ac:dyDescent="0.2">
      <c r="A81" s="53"/>
      <c r="B81" s="53"/>
      <c r="C81" s="54" t="s">
        <v>133</v>
      </c>
      <c r="D81" s="53"/>
      <c r="E81" s="53" t="s">
        <v>134</v>
      </c>
      <c r="F81" s="59" t="s">
        <v>136</v>
      </c>
      <c r="G81" s="56">
        <v>0</v>
      </c>
      <c r="H81" s="42" t="s">
        <v>134</v>
      </c>
    </row>
    <row r="82" spans="1:8" x14ac:dyDescent="0.2">
      <c r="A82" s="53"/>
      <c r="B82" s="53"/>
      <c r="C82" s="57"/>
      <c r="D82" s="53"/>
      <c r="E82" s="53"/>
      <c r="F82" s="58"/>
      <c r="G82" s="58"/>
      <c r="H82" s="42" t="s">
        <v>134</v>
      </c>
    </row>
    <row r="83" spans="1:8" x14ac:dyDescent="0.2">
      <c r="A83" s="53"/>
      <c r="B83" s="53"/>
      <c r="C83" s="54" t="s">
        <v>150</v>
      </c>
      <c r="D83" s="53"/>
      <c r="E83" s="53"/>
      <c r="F83" s="58"/>
      <c r="G83" s="58"/>
      <c r="H83" s="42" t="s">
        <v>134</v>
      </c>
    </row>
    <row r="84" spans="1:8" x14ac:dyDescent="0.2">
      <c r="A84" s="53"/>
      <c r="B84" s="53"/>
      <c r="C84" s="54" t="s">
        <v>133</v>
      </c>
      <c r="D84" s="53"/>
      <c r="E84" s="53" t="s">
        <v>134</v>
      </c>
      <c r="F84" s="59" t="s">
        <v>136</v>
      </c>
      <c r="G84" s="56">
        <v>0</v>
      </c>
      <c r="H84" s="42" t="s">
        <v>134</v>
      </c>
    </row>
    <row r="85" spans="1:8" x14ac:dyDescent="0.2">
      <c r="A85" s="53"/>
      <c r="B85" s="53"/>
      <c r="C85" s="57"/>
      <c r="D85" s="53"/>
      <c r="E85" s="53"/>
      <c r="F85" s="58"/>
      <c r="G85" s="58"/>
      <c r="H85" s="42" t="s">
        <v>134</v>
      </c>
    </row>
    <row r="86" spans="1:8" x14ac:dyDescent="0.2">
      <c r="A86" s="53"/>
      <c r="B86" s="53"/>
      <c r="C86" s="54" t="s">
        <v>151</v>
      </c>
      <c r="D86" s="53"/>
      <c r="E86" s="53"/>
      <c r="F86" s="58"/>
      <c r="G86" s="58"/>
      <c r="H86" s="42" t="s">
        <v>134</v>
      </c>
    </row>
    <row r="87" spans="1:8" x14ac:dyDescent="0.2">
      <c r="A87" s="48">
        <v>1</v>
      </c>
      <c r="B87" s="49"/>
      <c r="C87" s="49" t="s">
        <v>152</v>
      </c>
      <c r="D87" s="49"/>
      <c r="E87" s="60"/>
      <c r="F87" s="51">
        <v>6607.9716818959996</v>
      </c>
      <c r="G87" s="52">
        <v>2.2870310000000001E-2</v>
      </c>
      <c r="H87" s="42">
        <v>6.61</v>
      </c>
    </row>
    <row r="88" spans="1:8" x14ac:dyDescent="0.2">
      <c r="A88" s="53"/>
      <c r="B88" s="53"/>
      <c r="C88" s="54" t="s">
        <v>133</v>
      </c>
      <c r="D88" s="53"/>
      <c r="E88" s="53" t="s">
        <v>134</v>
      </c>
      <c r="F88" s="55">
        <v>6607.9716818959996</v>
      </c>
      <c r="G88" s="56">
        <v>2.2870310000000001E-2</v>
      </c>
      <c r="H88" s="42" t="s">
        <v>134</v>
      </c>
    </row>
    <row r="89" spans="1:8" x14ac:dyDescent="0.2">
      <c r="A89" s="53"/>
      <c r="B89" s="53"/>
      <c r="C89" s="57"/>
      <c r="D89" s="53"/>
      <c r="E89" s="53"/>
      <c r="F89" s="58"/>
      <c r="G89" s="58"/>
      <c r="H89" s="42" t="s">
        <v>134</v>
      </c>
    </row>
    <row r="90" spans="1:8" x14ac:dyDescent="0.2">
      <c r="A90" s="53"/>
      <c r="B90" s="53"/>
      <c r="C90" s="54" t="s">
        <v>153</v>
      </c>
      <c r="D90" s="53"/>
      <c r="E90" s="53"/>
      <c r="F90" s="55">
        <v>6607.9716818959996</v>
      </c>
      <c r="G90" s="56">
        <v>2.2870310000000001E-2</v>
      </c>
      <c r="H90" s="42" t="s">
        <v>134</v>
      </c>
    </row>
    <row r="91" spans="1:8" x14ac:dyDescent="0.2">
      <c r="A91" s="53"/>
      <c r="B91" s="53"/>
      <c r="C91" s="58"/>
      <c r="D91" s="53"/>
      <c r="E91" s="53"/>
      <c r="F91" s="53"/>
      <c r="G91" s="53"/>
      <c r="H91" s="42" t="s">
        <v>134</v>
      </c>
    </row>
    <row r="92" spans="1:8" x14ac:dyDescent="0.2">
      <c r="A92" s="53"/>
      <c r="B92" s="53"/>
      <c r="C92" s="54" t="s">
        <v>154</v>
      </c>
      <c r="D92" s="53"/>
      <c r="E92" s="53"/>
      <c r="F92" s="53"/>
      <c r="G92" s="53"/>
      <c r="H92" s="42" t="s">
        <v>134</v>
      </c>
    </row>
    <row r="93" spans="1:8" x14ac:dyDescent="0.2">
      <c r="A93" s="53"/>
      <c r="B93" s="53"/>
      <c r="C93" s="54" t="s">
        <v>155</v>
      </c>
      <c r="D93" s="53"/>
      <c r="E93" s="53"/>
      <c r="F93" s="53"/>
      <c r="G93" s="53"/>
      <c r="H93" s="42" t="s">
        <v>134</v>
      </c>
    </row>
    <row r="94" spans="1:8" x14ac:dyDescent="0.2">
      <c r="A94" s="48">
        <v>1</v>
      </c>
      <c r="B94" s="49" t="s">
        <v>156</v>
      </c>
      <c r="C94" s="49" t="s">
        <v>157</v>
      </c>
      <c r="D94" s="49"/>
      <c r="E94" s="100">
        <v>102777.702</v>
      </c>
      <c r="F94" s="51">
        <v>2501.742363804</v>
      </c>
      <c r="G94" s="52">
        <v>8.6585700000000008E-3</v>
      </c>
      <c r="H94" s="42" t="s">
        <v>134</v>
      </c>
    </row>
    <row r="95" spans="1:8" x14ac:dyDescent="0.2">
      <c r="A95" s="53"/>
      <c r="B95" s="53"/>
      <c r="C95" s="54" t="s">
        <v>133</v>
      </c>
      <c r="D95" s="53"/>
      <c r="E95" s="53" t="s">
        <v>134</v>
      </c>
      <c r="F95" s="55">
        <v>2501.742363804</v>
      </c>
      <c r="G95" s="56">
        <v>8.6585700000000008E-3</v>
      </c>
      <c r="H95" s="42" t="s">
        <v>134</v>
      </c>
    </row>
    <row r="96" spans="1:8" x14ac:dyDescent="0.2">
      <c r="A96" s="53"/>
      <c r="B96" s="53"/>
      <c r="C96" s="57"/>
      <c r="D96" s="53"/>
      <c r="E96" s="53"/>
      <c r="F96" s="58"/>
      <c r="G96" s="58"/>
      <c r="H96" s="42" t="s">
        <v>134</v>
      </c>
    </row>
    <row r="97" spans="1:17" x14ac:dyDescent="0.2">
      <c r="A97" s="53"/>
      <c r="B97" s="53"/>
      <c r="C97" s="54" t="s">
        <v>158</v>
      </c>
      <c r="D97" s="53"/>
      <c r="E97" s="53"/>
      <c r="F97" s="53"/>
      <c r="G97" s="53"/>
      <c r="H97" s="42" t="s">
        <v>134</v>
      </c>
    </row>
    <row r="98" spans="1:17" x14ac:dyDescent="0.2">
      <c r="A98" s="53"/>
      <c r="B98" s="53"/>
      <c r="C98" s="54" t="s">
        <v>159</v>
      </c>
      <c r="D98" s="53"/>
      <c r="E98" s="53"/>
      <c r="F98" s="53"/>
      <c r="G98" s="53"/>
      <c r="H98" s="42" t="s">
        <v>134</v>
      </c>
    </row>
    <row r="99" spans="1:17" x14ac:dyDescent="0.2">
      <c r="A99" s="53"/>
      <c r="B99" s="53"/>
      <c r="C99" s="54" t="s">
        <v>133</v>
      </c>
      <c r="D99" s="53"/>
      <c r="E99" s="53" t="s">
        <v>134</v>
      </c>
      <c r="F99" s="59" t="s">
        <v>136</v>
      </c>
      <c r="G99" s="56">
        <v>0</v>
      </c>
      <c r="H99" s="42" t="s">
        <v>134</v>
      </c>
    </row>
    <row r="100" spans="1:17" x14ac:dyDescent="0.2">
      <c r="A100" s="53"/>
      <c r="B100" s="53"/>
      <c r="C100" s="57"/>
      <c r="D100" s="53"/>
      <c r="E100" s="53"/>
      <c r="F100" s="58"/>
      <c r="G100" s="58"/>
      <c r="H100" s="42" t="s">
        <v>134</v>
      </c>
    </row>
    <row r="101" spans="1:17" x14ac:dyDescent="0.2">
      <c r="A101" s="53"/>
      <c r="B101" s="53"/>
      <c r="C101" s="54" t="s">
        <v>160</v>
      </c>
      <c r="D101" s="53"/>
      <c r="E101" s="53"/>
      <c r="F101" s="58"/>
      <c r="G101" s="58"/>
      <c r="H101" s="42" t="s">
        <v>134</v>
      </c>
    </row>
    <row r="102" spans="1:17" x14ac:dyDescent="0.2">
      <c r="A102" s="53"/>
      <c r="B102" s="53"/>
      <c r="C102" s="54" t="s">
        <v>133</v>
      </c>
      <c r="D102" s="53"/>
      <c r="E102" s="53" t="s">
        <v>134</v>
      </c>
      <c r="F102" s="59" t="s">
        <v>136</v>
      </c>
      <c r="G102" s="56">
        <v>0</v>
      </c>
      <c r="H102" s="42" t="s">
        <v>134</v>
      </c>
    </row>
    <row r="103" spans="1:17" x14ac:dyDescent="0.2">
      <c r="A103" s="53"/>
      <c r="B103" s="53"/>
      <c r="C103" s="57"/>
      <c r="D103" s="53"/>
      <c r="E103" s="53"/>
      <c r="F103" s="58"/>
      <c r="G103" s="58"/>
      <c r="H103" s="42" t="s">
        <v>134</v>
      </c>
    </row>
    <row r="104" spans="1:17" x14ac:dyDescent="0.2">
      <c r="A104" s="60"/>
      <c r="B104" s="49"/>
      <c r="C104" s="49" t="s">
        <v>161</v>
      </c>
      <c r="D104" s="49"/>
      <c r="E104" s="60"/>
      <c r="F104" s="51">
        <v>735.81189071999995</v>
      </c>
      <c r="G104" s="52">
        <v>2.5466600000000001E-3</v>
      </c>
      <c r="H104" s="42" t="s">
        <v>134</v>
      </c>
    </row>
    <row r="105" spans="1:17" x14ac:dyDescent="0.2">
      <c r="A105" s="57"/>
      <c r="B105" s="57"/>
      <c r="C105" s="54" t="s">
        <v>162</v>
      </c>
      <c r="D105" s="58"/>
      <c r="E105" s="58"/>
      <c r="F105" s="55">
        <v>288932.37664641999</v>
      </c>
      <c r="G105" s="61">
        <v>1.0000000099999999</v>
      </c>
      <c r="H105" s="42" t="s">
        <v>134</v>
      </c>
    </row>
    <row r="106" spans="1:17" ht="12.75" customHeight="1" x14ac:dyDescent="0.2">
      <c r="A106" s="62"/>
      <c r="B106" s="62"/>
      <c r="C106" s="63"/>
      <c r="D106" s="64"/>
      <c r="E106" s="64"/>
      <c r="F106" s="65"/>
      <c r="G106" s="66"/>
      <c r="H106" s="67"/>
    </row>
    <row r="107" spans="1:17" x14ac:dyDescent="0.2">
      <c r="A107" s="62"/>
      <c r="B107" s="68" t="s">
        <v>968</v>
      </c>
      <c r="C107" s="68"/>
      <c r="D107" s="68"/>
      <c r="E107" s="68"/>
      <c r="F107" s="68"/>
      <c r="G107" s="68"/>
      <c r="H107" s="68"/>
      <c r="J107" s="69"/>
    </row>
    <row r="108" spans="1:17" x14ac:dyDescent="0.2">
      <c r="A108" s="62"/>
      <c r="B108" s="68" t="s">
        <v>969</v>
      </c>
      <c r="C108" s="68"/>
      <c r="D108" s="68"/>
      <c r="E108" s="68"/>
      <c r="F108" s="68"/>
      <c r="G108" s="68"/>
      <c r="H108" s="68"/>
      <c r="J108" s="69"/>
    </row>
    <row r="109" spans="1:17" x14ac:dyDescent="0.2">
      <c r="A109" s="62"/>
      <c r="B109" s="68" t="s">
        <v>970</v>
      </c>
      <c r="C109" s="68"/>
      <c r="D109" s="68"/>
      <c r="E109" s="68"/>
      <c r="F109" s="68"/>
      <c r="G109" s="68"/>
      <c r="H109" s="68"/>
      <c r="J109" s="69"/>
    </row>
    <row r="110" spans="1:17" s="72" customFormat="1" ht="66.75" customHeight="1" x14ac:dyDescent="0.25">
      <c r="A110" s="70"/>
      <c r="B110" s="71" t="s">
        <v>971</v>
      </c>
      <c r="C110" s="71"/>
      <c r="D110" s="71"/>
      <c r="E110" s="71"/>
      <c r="F110" s="71"/>
      <c r="G110" s="71"/>
      <c r="H110" s="71"/>
      <c r="I110" s="36"/>
      <c r="J110" s="69"/>
      <c r="K110" s="36"/>
      <c r="L110" s="36"/>
      <c r="M110" s="36"/>
      <c r="N110" s="36"/>
      <c r="O110" s="36"/>
      <c r="P110" s="36"/>
      <c r="Q110" s="36"/>
    </row>
    <row r="111" spans="1:17" x14ac:dyDescent="0.2">
      <c r="A111" s="62"/>
      <c r="B111" s="68" t="s">
        <v>972</v>
      </c>
      <c r="C111" s="68"/>
      <c r="D111" s="68"/>
      <c r="E111" s="68"/>
      <c r="F111" s="68"/>
      <c r="G111" s="68"/>
      <c r="H111" s="68"/>
      <c r="J111" s="69"/>
    </row>
    <row r="112" spans="1:17" x14ac:dyDescent="0.2">
      <c r="A112" s="62"/>
      <c r="B112" s="62"/>
      <c r="C112" s="62"/>
      <c r="D112" s="64"/>
      <c r="E112" s="64"/>
      <c r="F112" s="64"/>
      <c r="G112" s="64"/>
    </row>
    <row r="113" spans="1:10" x14ac:dyDescent="0.2">
      <c r="A113" s="62"/>
      <c r="B113" s="73" t="s">
        <v>163</v>
      </c>
      <c r="C113" s="74"/>
      <c r="D113" s="75"/>
      <c r="E113" s="76"/>
      <c r="F113" s="64"/>
      <c r="G113" s="64"/>
    </row>
    <row r="114" spans="1:10" ht="27.75" customHeight="1" x14ac:dyDescent="0.2">
      <c r="A114" s="62"/>
      <c r="B114" s="77" t="s">
        <v>164</v>
      </c>
      <c r="C114" s="78"/>
      <c r="D114" s="41" t="s">
        <v>165</v>
      </c>
      <c r="E114" s="76"/>
      <c r="F114" s="64"/>
      <c r="G114" s="64"/>
    </row>
    <row r="115" spans="1:10" ht="12.75" customHeight="1" x14ac:dyDescent="0.2">
      <c r="A115" s="62"/>
      <c r="B115" s="77" t="s">
        <v>973</v>
      </c>
      <c r="C115" s="78"/>
      <c r="D115" s="41" t="s">
        <v>165</v>
      </c>
      <c r="E115" s="76"/>
      <c r="F115" s="64"/>
      <c r="G115" s="64"/>
    </row>
    <row r="116" spans="1:10" x14ac:dyDescent="0.2">
      <c r="A116" s="62"/>
      <c r="B116" s="77" t="s">
        <v>166</v>
      </c>
      <c r="C116" s="78"/>
      <c r="D116" s="79" t="s">
        <v>134</v>
      </c>
      <c r="E116" s="76"/>
      <c r="F116" s="64"/>
      <c r="G116" s="64"/>
    </row>
    <row r="117" spans="1:10" x14ac:dyDescent="0.2">
      <c r="A117" s="80"/>
      <c r="B117" s="81" t="s">
        <v>134</v>
      </c>
      <c r="C117" s="81" t="s">
        <v>974</v>
      </c>
      <c r="D117" s="81" t="s">
        <v>167</v>
      </c>
      <c r="E117" s="80"/>
      <c r="F117" s="80"/>
      <c r="G117" s="80"/>
      <c r="H117" s="80"/>
      <c r="J117" s="69"/>
    </row>
    <row r="118" spans="1:10" x14ac:dyDescent="0.2">
      <c r="A118" s="80"/>
      <c r="B118" s="82" t="s">
        <v>168</v>
      </c>
      <c r="C118" s="83">
        <v>46081</v>
      </c>
      <c r="D118" s="83">
        <v>46112</v>
      </c>
      <c r="E118" s="80"/>
      <c r="F118" s="80"/>
      <c r="G118" s="80"/>
      <c r="J118" s="69"/>
    </row>
    <row r="119" spans="1:10" x14ac:dyDescent="0.2">
      <c r="A119" s="84"/>
      <c r="B119" s="44" t="s">
        <v>169</v>
      </c>
      <c r="C119" s="85">
        <v>22.933800000000002</v>
      </c>
      <c r="D119" s="85">
        <v>20.550699999999999</v>
      </c>
      <c r="E119" s="84"/>
      <c r="F119" s="86"/>
      <c r="G119" s="87"/>
    </row>
    <row r="120" spans="1:10" x14ac:dyDescent="0.2">
      <c r="A120" s="84"/>
      <c r="B120" s="44" t="s">
        <v>982</v>
      </c>
      <c r="C120" s="85">
        <v>16.651299999999999</v>
      </c>
      <c r="D120" s="85">
        <v>14.921099999999999</v>
      </c>
      <c r="E120" s="84"/>
      <c r="F120" s="86"/>
      <c r="G120" s="87"/>
    </row>
    <row r="121" spans="1:10" x14ac:dyDescent="0.2">
      <c r="A121" s="84"/>
      <c r="B121" s="44" t="s">
        <v>170</v>
      </c>
      <c r="C121" s="85">
        <v>21.195900000000002</v>
      </c>
      <c r="D121" s="85">
        <v>18.973400000000002</v>
      </c>
      <c r="E121" s="84"/>
      <c r="F121" s="86"/>
      <c r="G121" s="87"/>
    </row>
    <row r="122" spans="1:10" x14ac:dyDescent="0.2">
      <c r="A122" s="84"/>
      <c r="B122" s="44" t="s">
        <v>983</v>
      </c>
      <c r="C122" s="85">
        <v>15.3651</v>
      </c>
      <c r="D122" s="85">
        <v>13.754</v>
      </c>
      <c r="E122" s="84"/>
      <c r="F122" s="86"/>
      <c r="G122" s="87"/>
    </row>
    <row r="123" spans="1:10" x14ac:dyDescent="0.2">
      <c r="A123" s="84"/>
      <c r="B123" s="84"/>
      <c r="C123" s="84"/>
      <c r="D123" s="84"/>
      <c r="E123" s="84"/>
      <c r="F123" s="84"/>
      <c r="G123" s="84"/>
    </row>
    <row r="124" spans="1:10" x14ac:dyDescent="0.2">
      <c r="A124" s="80"/>
      <c r="B124" s="77" t="s">
        <v>975</v>
      </c>
      <c r="C124" s="78"/>
      <c r="D124" s="41" t="s">
        <v>165</v>
      </c>
      <c r="E124" s="80"/>
      <c r="F124" s="80"/>
      <c r="G124" s="80"/>
    </row>
    <row r="125" spans="1:10" x14ac:dyDescent="0.2">
      <c r="A125" s="80"/>
      <c r="B125" s="148"/>
      <c r="C125" s="148"/>
      <c r="D125" s="149"/>
      <c r="E125" s="80"/>
      <c r="F125" s="91"/>
      <c r="G125" s="92"/>
    </row>
    <row r="126" spans="1:10" x14ac:dyDescent="0.2">
      <c r="A126" s="80"/>
      <c r="B126" s="77" t="s">
        <v>172</v>
      </c>
      <c r="C126" s="78"/>
      <c r="D126" s="41" t="s">
        <v>165</v>
      </c>
      <c r="E126" s="89"/>
      <c r="F126" s="80"/>
      <c r="G126" s="80"/>
    </row>
    <row r="127" spans="1:10" x14ac:dyDescent="0.2">
      <c r="A127" s="80"/>
      <c r="B127" s="77" t="s">
        <v>173</v>
      </c>
      <c r="C127" s="78"/>
      <c r="D127" s="41" t="s">
        <v>165</v>
      </c>
      <c r="E127" s="89"/>
      <c r="F127" s="80"/>
      <c r="G127" s="80"/>
    </row>
    <row r="128" spans="1:10" x14ac:dyDescent="0.2">
      <c r="A128" s="80"/>
      <c r="B128" s="77" t="s">
        <v>174</v>
      </c>
      <c r="C128" s="78"/>
      <c r="D128" s="41" t="s">
        <v>165</v>
      </c>
      <c r="E128" s="89"/>
      <c r="F128" s="80"/>
      <c r="G128" s="80"/>
    </row>
    <row r="129" spans="1:10" x14ac:dyDescent="0.2">
      <c r="A129" s="80"/>
      <c r="B129" s="77" t="s">
        <v>175</v>
      </c>
      <c r="C129" s="78"/>
      <c r="D129" s="90">
        <v>0.33666507641840016</v>
      </c>
      <c r="E129" s="80"/>
      <c r="F129" s="91"/>
      <c r="G129" s="92"/>
    </row>
    <row r="131" spans="1:10" x14ac:dyDescent="0.2">
      <c r="B131" s="93" t="s">
        <v>976</v>
      </c>
      <c r="C131" s="93"/>
    </row>
    <row r="133" spans="1:10" ht="153.75" customHeight="1" x14ac:dyDescent="0.2"/>
    <row r="136" spans="1:10" x14ac:dyDescent="0.2">
      <c r="B136" s="94" t="s">
        <v>977</v>
      </c>
      <c r="C136" s="95"/>
      <c r="D136" s="94"/>
    </row>
    <row r="137" spans="1:10" x14ac:dyDescent="0.2">
      <c r="B137" s="94" t="s">
        <v>1133</v>
      </c>
      <c r="D137" s="94"/>
    </row>
    <row r="138" spans="1:10" ht="165" customHeight="1" x14ac:dyDescent="0.2"/>
    <row r="140" spans="1:10" x14ac:dyDescent="0.2">
      <c r="J140" s="39"/>
    </row>
    <row r="145" s="36" customFormat="1" x14ac:dyDescent="0.2"/>
    <row r="146" s="36" customFormat="1" x14ac:dyDescent="0.2"/>
    <row r="147" s="36" customFormat="1" x14ac:dyDescent="0.2"/>
    <row r="148" s="36" customFormat="1" x14ac:dyDescent="0.2"/>
    <row r="149" s="36" customFormat="1" x14ac:dyDescent="0.2"/>
  </sheetData>
  <mergeCells count="18">
    <mergeCell ref="A1:H1"/>
    <mergeCell ref="A2:H2"/>
    <mergeCell ref="A3:H3"/>
    <mergeCell ref="B107:H107"/>
    <mergeCell ref="B108:H108"/>
    <mergeCell ref="B109:H109"/>
    <mergeCell ref="B110:H110"/>
    <mergeCell ref="B111:H111"/>
    <mergeCell ref="B113:D113"/>
    <mergeCell ref="B114:C114"/>
    <mergeCell ref="B115:C115"/>
    <mergeCell ref="B116:C116"/>
    <mergeCell ref="B131:C131"/>
    <mergeCell ref="B124:C124"/>
    <mergeCell ref="B128:C128"/>
    <mergeCell ref="B129:C129"/>
    <mergeCell ref="B126:C126"/>
    <mergeCell ref="B127:C127"/>
  </mergeCells>
  <hyperlinks>
    <hyperlink ref="I1" location="Index!B2" display="Index" xr:uid="{E18C5591-B7B9-4455-B841-ACD832EE588B}"/>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AE9D8-D015-4370-B7CB-DC123D19408A}">
  <sheetPr>
    <outlinePr summaryBelow="0" summaryRight="0"/>
  </sheetPr>
  <dimension ref="A1:Q149"/>
  <sheetViews>
    <sheetView showGridLines="0" workbookViewId="0">
      <selection sqref="A1:H1"/>
    </sheetView>
  </sheetViews>
  <sheetFormatPr defaultRowHeight="12.75" x14ac:dyDescent="0.2"/>
  <cols>
    <col min="1" max="1" width="5.85546875" style="36" bestFit="1" customWidth="1"/>
    <col min="2" max="2" width="22" style="36" customWidth="1"/>
    <col min="3" max="3" width="46.7109375" style="36" customWidth="1"/>
    <col min="4" max="4" width="20.5703125" style="36" customWidth="1"/>
    <col min="5" max="5" width="8.7109375" style="36" bestFit="1" customWidth="1"/>
    <col min="6" max="6" width="10.140625" style="36" bestFit="1" customWidth="1"/>
    <col min="7" max="7" width="14" style="36" bestFit="1" customWidth="1"/>
    <col min="8" max="8" width="8.42578125" style="36" bestFit="1" customWidth="1"/>
    <col min="9" max="9" width="5.7109375" style="36" bestFit="1" customWidth="1"/>
    <col min="10" max="16384" width="9.140625" style="36"/>
  </cols>
  <sheetData>
    <row r="1" spans="1:9" ht="15" x14ac:dyDescent="0.2">
      <c r="A1" s="35" t="s">
        <v>0</v>
      </c>
      <c r="B1" s="35"/>
      <c r="C1" s="35"/>
      <c r="D1" s="35"/>
      <c r="E1" s="35"/>
      <c r="F1" s="35"/>
      <c r="G1" s="35"/>
      <c r="H1" s="35"/>
      <c r="I1" s="7" t="s">
        <v>966</v>
      </c>
    </row>
    <row r="2" spans="1:9" ht="15" x14ac:dyDescent="0.2">
      <c r="A2" s="96" t="s">
        <v>860</v>
      </c>
      <c r="B2" s="96"/>
      <c r="C2" s="96"/>
      <c r="D2" s="96"/>
      <c r="E2" s="96"/>
      <c r="F2" s="96"/>
      <c r="G2" s="96"/>
      <c r="H2" s="96"/>
    </row>
    <row r="3" spans="1:9" ht="15" x14ac:dyDescent="0.2">
      <c r="A3" s="96" t="s">
        <v>979</v>
      </c>
      <c r="B3" s="96"/>
      <c r="C3" s="96"/>
      <c r="D3" s="96"/>
      <c r="E3" s="96"/>
      <c r="F3" s="96"/>
      <c r="G3" s="96"/>
      <c r="H3" s="96"/>
    </row>
    <row r="4" spans="1:9" s="39" customFormat="1" ht="30" x14ac:dyDescent="0.2">
      <c r="A4" s="37" t="s">
        <v>3</v>
      </c>
      <c r="B4" s="37" t="s">
        <v>4</v>
      </c>
      <c r="C4" s="37" t="s">
        <v>5</v>
      </c>
      <c r="D4" s="37" t="s">
        <v>6</v>
      </c>
      <c r="E4" s="37" t="s">
        <v>7</v>
      </c>
      <c r="F4" s="37" t="s">
        <v>8</v>
      </c>
      <c r="G4" s="37" t="s">
        <v>9</v>
      </c>
      <c r="H4" s="38" t="s">
        <v>965</v>
      </c>
    </row>
    <row r="5" spans="1:9" x14ac:dyDescent="0.2">
      <c r="A5" s="40"/>
      <c r="B5" s="40"/>
      <c r="C5" s="41" t="s">
        <v>10</v>
      </c>
      <c r="D5" s="40"/>
      <c r="E5" s="40"/>
      <c r="F5" s="40"/>
      <c r="G5" s="40"/>
      <c r="H5" s="42" t="s">
        <v>134</v>
      </c>
    </row>
    <row r="6" spans="1:9" x14ac:dyDescent="0.2">
      <c r="A6" s="43"/>
      <c r="B6" s="44"/>
      <c r="C6" s="44" t="s">
        <v>11</v>
      </c>
      <c r="D6" s="44"/>
      <c r="E6" s="45"/>
      <c r="F6" s="46"/>
      <c r="G6" s="47"/>
      <c r="H6" s="42" t="s">
        <v>134</v>
      </c>
    </row>
    <row r="7" spans="1:9" x14ac:dyDescent="0.2">
      <c r="A7" s="48">
        <v>1</v>
      </c>
      <c r="B7" s="49" t="s">
        <v>322</v>
      </c>
      <c r="C7" s="49" t="s">
        <v>323</v>
      </c>
      <c r="D7" s="49" t="s">
        <v>285</v>
      </c>
      <c r="E7" s="50">
        <v>3388871</v>
      </c>
      <c r="F7" s="51">
        <v>7759.8368158000003</v>
      </c>
      <c r="G7" s="52">
        <v>5.5279700000000001E-2</v>
      </c>
      <c r="H7" s="42" t="s">
        <v>134</v>
      </c>
    </row>
    <row r="8" spans="1:9" x14ac:dyDescent="0.2">
      <c r="A8" s="48">
        <v>2</v>
      </c>
      <c r="B8" s="49" t="s">
        <v>15</v>
      </c>
      <c r="C8" s="49" t="s">
        <v>16</v>
      </c>
      <c r="D8" s="49" t="s">
        <v>17</v>
      </c>
      <c r="E8" s="50">
        <v>190306</v>
      </c>
      <c r="F8" s="51">
        <v>6668.5125459999999</v>
      </c>
      <c r="G8" s="52">
        <v>4.75053E-2</v>
      </c>
      <c r="H8" s="42" t="s">
        <v>134</v>
      </c>
    </row>
    <row r="9" spans="1:9" x14ac:dyDescent="0.2">
      <c r="A9" s="48">
        <v>3</v>
      </c>
      <c r="B9" s="49" t="s">
        <v>335</v>
      </c>
      <c r="C9" s="49" t="s">
        <v>336</v>
      </c>
      <c r="D9" s="49" t="s">
        <v>34</v>
      </c>
      <c r="E9" s="50">
        <v>1572270</v>
      </c>
      <c r="F9" s="51">
        <v>5556.40218</v>
      </c>
      <c r="G9" s="52">
        <v>3.9582819999999998E-2</v>
      </c>
      <c r="H9" s="42" t="s">
        <v>134</v>
      </c>
    </row>
    <row r="10" spans="1:9" x14ac:dyDescent="0.2">
      <c r="A10" s="48">
        <v>4</v>
      </c>
      <c r="B10" s="49" t="s">
        <v>320</v>
      </c>
      <c r="C10" s="49" t="s">
        <v>321</v>
      </c>
      <c r="D10" s="49" t="s">
        <v>34</v>
      </c>
      <c r="E10" s="50">
        <v>753982</v>
      </c>
      <c r="F10" s="51">
        <v>5515.7553209999996</v>
      </c>
      <c r="G10" s="52">
        <v>3.9293260000000003E-2</v>
      </c>
      <c r="H10" s="42" t="s">
        <v>134</v>
      </c>
    </row>
    <row r="11" spans="1:9" x14ac:dyDescent="0.2">
      <c r="A11" s="48">
        <v>5</v>
      </c>
      <c r="B11" s="49" t="s">
        <v>18</v>
      </c>
      <c r="C11" s="49" t="s">
        <v>19</v>
      </c>
      <c r="D11" s="49" t="s">
        <v>20</v>
      </c>
      <c r="E11" s="50">
        <v>360853</v>
      </c>
      <c r="F11" s="51">
        <v>4849.5034669999995</v>
      </c>
      <c r="G11" s="52">
        <v>3.4547000000000001E-2</v>
      </c>
      <c r="H11" s="42" t="s">
        <v>134</v>
      </c>
    </row>
    <row r="12" spans="1:9" x14ac:dyDescent="0.2">
      <c r="A12" s="48">
        <v>6</v>
      </c>
      <c r="B12" s="49" t="s">
        <v>339</v>
      </c>
      <c r="C12" s="49" t="s">
        <v>340</v>
      </c>
      <c r="D12" s="49" t="s">
        <v>227</v>
      </c>
      <c r="E12" s="50">
        <v>162197</v>
      </c>
      <c r="F12" s="51">
        <v>4792.4347589999998</v>
      </c>
      <c r="G12" s="52">
        <v>3.4140450000000003E-2</v>
      </c>
      <c r="H12" s="42" t="s">
        <v>134</v>
      </c>
    </row>
    <row r="13" spans="1:9" x14ac:dyDescent="0.2">
      <c r="A13" s="48">
        <v>7</v>
      </c>
      <c r="B13" s="49" t="s">
        <v>326</v>
      </c>
      <c r="C13" s="49" t="s">
        <v>327</v>
      </c>
      <c r="D13" s="49" t="s">
        <v>179</v>
      </c>
      <c r="E13" s="50">
        <v>545690</v>
      </c>
      <c r="F13" s="51">
        <v>4758.9624899999999</v>
      </c>
      <c r="G13" s="52">
        <v>3.3902000000000002E-2</v>
      </c>
      <c r="H13" s="42" t="s">
        <v>134</v>
      </c>
    </row>
    <row r="14" spans="1:9" x14ac:dyDescent="0.2">
      <c r="A14" s="48">
        <v>8</v>
      </c>
      <c r="B14" s="49" t="s">
        <v>59</v>
      </c>
      <c r="C14" s="49" t="s">
        <v>60</v>
      </c>
      <c r="D14" s="49" t="s">
        <v>61</v>
      </c>
      <c r="E14" s="50">
        <v>72658</v>
      </c>
      <c r="F14" s="51">
        <v>4758.3724199999997</v>
      </c>
      <c r="G14" s="52">
        <v>3.3897799999999999E-2</v>
      </c>
      <c r="H14" s="42" t="s">
        <v>134</v>
      </c>
    </row>
    <row r="15" spans="1:9" x14ac:dyDescent="0.2">
      <c r="A15" s="48">
        <v>9</v>
      </c>
      <c r="B15" s="49" t="s">
        <v>216</v>
      </c>
      <c r="C15" s="49" t="s">
        <v>217</v>
      </c>
      <c r="D15" s="49" t="s">
        <v>54</v>
      </c>
      <c r="E15" s="50">
        <v>67101</v>
      </c>
      <c r="F15" s="51">
        <v>4592.0569349999996</v>
      </c>
      <c r="G15" s="52">
        <v>3.2712999999999999E-2</v>
      </c>
      <c r="H15" s="42" t="s">
        <v>134</v>
      </c>
    </row>
    <row r="16" spans="1:9" x14ac:dyDescent="0.2">
      <c r="A16" s="48">
        <v>10</v>
      </c>
      <c r="B16" s="49" t="s">
        <v>298</v>
      </c>
      <c r="C16" s="49" t="s">
        <v>299</v>
      </c>
      <c r="D16" s="49" t="s">
        <v>285</v>
      </c>
      <c r="E16" s="50">
        <v>1815799</v>
      </c>
      <c r="F16" s="51">
        <v>4267.1276500000004</v>
      </c>
      <c r="G16" s="52">
        <v>3.039826E-2</v>
      </c>
      <c r="H16" s="42" t="s">
        <v>134</v>
      </c>
    </row>
    <row r="17" spans="1:8" x14ac:dyDescent="0.2">
      <c r="A17" s="48">
        <v>11</v>
      </c>
      <c r="B17" s="49" t="s">
        <v>83</v>
      </c>
      <c r="C17" s="49" t="s">
        <v>84</v>
      </c>
      <c r="D17" s="49" t="s">
        <v>85</v>
      </c>
      <c r="E17" s="50">
        <v>1010913</v>
      </c>
      <c r="F17" s="51">
        <v>4212.4744710000004</v>
      </c>
      <c r="G17" s="52">
        <v>3.0008920000000001E-2</v>
      </c>
      <c r="H17" s="42" t="s">
        <v>134</v>
      </c>
    </row>
    <row r="18" spans="1:8" x14ac:dyDescent="0.2">
      <c r="A18" s="48">
        <v>12</v>
      </c>
      <c r="B18" s="49" t="s">
        <v>32</v>
      </c>
      <c r="C18" s="49" t="s">
        <v>33</v>
      </c>
      <c r="D18" s="49" t="s">
        <v>34</v>
      </c>
      <c r="E18" s="50">
        <v>421501</v>
      </c>
      <c r="F18" s="51">
        <v>4128.1807939999999</v>
      </c>
      <c r="G18" s="52">
        <v>2.9408429999999999E-2</v>
      </c>
      <c r="H18" s="42" t="s">
        <v>134</v>
      </c>
    </row>
    <row r="19" spans="1:8" x14ac:dyDescent="0.2">
      <c r="A19" s="48">
        <v>13</v>
      </c>
      <c r="B19" s="49" t="s">
        <v>328</v>
      </c>
      <c r="C19" s="49" t="s">
        <v>329</v>
      </c>
      <c r="D19" s="49" t="s">
        <v>330</v>
      </c>
      <c r="E19" s="50">
        <v>1016568</v>
      </c>
      <c r="F19" s="51">
        <v>3924.9690479999999</v>
      </c>
      <c r="G19" s="52">
        <v>2.7960780000000001E-2</v>
      </c>
      <c r="H19" s="42" t="s">
        <v>134</v>
      </c>
    </row>
    <row r="20" spans="1:8" x14ac:dyDescent="0.2">
      <c r="A20" s="48">
        <v>14</v>
      </c>
      <c r="B20" s="49" t="s">
        <v>346</v>
      </c>
      <c r="C20" s="49" t="s">
        <v>347</v>
      </c>
      <c r="D20" s="49" t="s">
        <v>263</v>
      </c>
      <c r="E20" s="50">
        <v>270788</v>
      </c>
      <c r="F20" s="51">
        <v>3923.9889079999998</v>
      </c>
      <c r="G20" s="52">
        <v>2.7953800000000001E-2</v>
      </c>
      <c r="H20" s="42" t="s">
        <v>134</v>
      </c>
    </row>
    <row r="21" spans="1:8" ht="25.5" x14ac:dyDescent="0.2">
      <c r="A21" s="48">
        <v>15</v>
      </c>
      <c r="B21" s="49" t="s">
        <v>204</v>
      </c>
      <c r="C21" s="49" t="s">
        <v>205</v>
      </c>
      <c r="D21" s="49" t="s">
        <v>206</v>
      </c>
      <c r="E21" s="50">
        <v>258117</v>
      </c>
      <c r="F21" s="51">
        <v>3685.394526</v>
      </c>
      <c r="G21" s="52">
        <v>2.6254099999999999E-2</v>
      </c>
      <c r="H21" s="42" t="s">
        <v>134</v>
      </c>
    </row>
    <row r="22" spans="1:8" x14ac:dyDescent="0.2">
      <c r="A22" s="48">
        <v>16</v>
      </c>
      <c r="B22" s="49" t="s">
        <v>225</v>
      </c>
      <c r="C22" s="49" t="s">
        <v>226</v>
      </c>
      <c r="D22" s="49" t="s">
        <v>227</v>
      </c>
      <c r="E22" s="50">
        <v>109347</v>
      </c>
      <c r="F22" s="51">
        <v>3678.2143860000001</v>
      </c>
      <c r="G22" s="52">
        <v>2.6202949999999999E-2</v>
      </c>
      <c r="H22" s="42" t="s">
        <v>134</v>
      </c>
    </row>
    <row r="23" spans="1:8" x14ac:dyDescent="0.2">
      <c r="A23" s="48">
        <v>17</v>
      </c>
      <c r="B23" s="49" t="s">
        <v>296</v>
      </c>
      <c r="C23" s="49" t="s">
        <v>297</v>
      </c>
      <c r="D23" s="49" t="s">
        <v>100</v>
      </c>
      <c r="E23" s="50">
        <v>801410</v>
      </c>
      <c r="F23" s="51">
        <v>3482.9278599999998</v>
      </c>
      <c r="G23" s="52">
        <v>2.4811759999999999E-2</v>
      </c>
      <c r="H23" s="42" t="s">
        <v>134</v>
      </c>
    </row>
    <row r="24" spans="1:8" x14ac:dyDescent="0.2">
      <c r="A24" s="48">
        <v>18</v>
      </c>
      <c r="B24" s="49" t="s">
        <v>333</v>
      </c>
      <c r="C24" s="49" t="s">
        <v>334</v>
      </c>
      <c r="D24" s="49" t="s">
        <v>234</v>
      </c>
      <c r="E24" s="50">
        <v>131787</v>
      </c>
      <c r="F24" s="51">
        <v>3465.0755909999998</v>
      </c>
      <c r="G24" s="52">
        <v>2.4684580000000001E-2</v>
      </c>
      <c r="H24" s="42" t="s">
        <v>134</v>
      </c>
    </row>
    <row r="25" spans="1:8" x14ac:dyDescent="0.2">
      <c r="A25" s="48">
        <v>19</v>
      </c>
      <c r="B25" s="49" t="s">
        <v>88</v>
      </c>
      <c r="C25" s="49" t="s">
        <v>89</v>
      </c>
      <c r="D25" s="49" t="s">
        <v>85</v>
      </c>
      <c r="E25" s="50">
        <v>87006</v>
      </c>
      <c r="F25" s="51">
        <v>3431.0816100000002</v>
      </c>
      <c r="G25" s="52">
        <v>2.4442419999999999E-2</v>
      </c>
      <c r="H25" s="42" t="s">
        <v>134</v>
      </c>
    </row>
    <row r="26" spans="1:8" x14ac:dyDescent="0.2">
      <c r="A26" s="48">
        <v>20</v>
      </c>
      <c r="B26" s="49" t="s">
        <v>218</v>
      </c>
      <c r="C26" s="49" t="s">
        <v>219</v>
      </c>
      <c r="D26" s="49" t="s">
        <v>220</v>
      </c>
      <c r="E26" s="50">
        <v>784108</v>
      </c>
      <c r="F26" s="51">
        <v>3403.8128280000001</v>
      </c>
      <c r="G26" s="52">
        <v>2.4248160000000001E-2</v>
      </c>
      <c r="H26" s="42" t="s">
        <v>134</v>
      </c>
    </row>
    <row r="27" spans="1:8" x14ac:dyDescent="0.2">
      <c r="A27" s="48">
        <v>21</v>
      </c>
      <c r="B27" s="49" t="s">
        <v>27</v>
      </c>
      <c r="C27" s="49" t="s">
        <v>28</v>
      </c>
      <c r="D27" s="49" t="s">
        <v>29</v>
      </c>
      <c r="E27" s="50">
        <v>836771</v>
      </c>
      <c r="F27" s="51">
        <v>3352.5230114999999</v>
      </c>
      <c r="G27" s="52">
        <v>2.3882779999999999E-2</v>
      </c>
      <c r="H27" s="42" t="s">
        <v>134</v>
      </c>
    </row>
    <row r="28" spans="1:8" ht="25.5" x14ac:dyDescent="0.2">
      <c r="A28" s="48">
        <v>22</v>
      </c>
      <c r="B28" s="49" t="s">
        <v>24</v>
      </c>
      <c r="C28" s="49" t="s">
        <v>25</v>
      </c>
      <c r="D28" s="49" t="s">
        <v>26</v>
      </c>
      <c r="E28" s="50">
        <v>29891</v>
      </c>
      <c r="F28" s="51">
        <v>3211.7879499999999</v>
      </c>
      <c r="G28" s="52">
        <v>2.2880210000000002E-2</v>
      </c>
      <c r="H28" s="42" t="s">
        <v>134</v>
      </c>
    </row>
    <row r="29" spans="1:8" x14ac:dyDescent="0.2">
      <c r="A29" s="48">
        <v>23</v>
      </c>
      <c r="B29" s="49" t="s">
        <v>49</v>
      </c>
      <c r="C29" s="49" t="s">
        <v>50</v>
      </c>
      <c r="D29" s="49" t="s">
        <v>51</v>
      </c>
      <c r="E29" s="50">
        <v>204053</v>
      </c>
      <c r="F29" s="51">
        <v>3164.6579769999998</v>
      </c>
      <c r="G29" s="52">
        <v>2.2544459999999999E-2</v>
      </c>
      <c r="H29" s="42" t="s">
        <v>134</v>
      </c>
    </row>
    <row r="30" spans="1:8" x14ac:dyDescent="0.2">
      <c r="A30" s="48">
        <v>24</v>
      </c>
      <c r="B30" s="49" t="s">
        <v>69</v>
      </c>
      <c r="C30" s="49" t="s">
        <v>70</v>
      </c>
      <c r="D30" s="49" t="s">
        <v>51</v>
      </c>
      <c r="E30" s="50">
        <v>20306</v>
      </c>
      <c r="F30" s="51">
        <v>2795.7300799999998</v>
      </c>
      <c r="G30" s="52">
        <v>1.991629E-2</v>
      </c>
      <c r="H30" s="42" t="s">
        <v>134</v>
      </c>
    </row>
    <row r="31" spans="1:8" x14ac:dyDescent="0.2">
      <c r="A31" s="48">
        <v>25</v>
      </c>
      <c r="B31" s="49" t="s">
        <v>409</v>
      </c>
      <c r="C31" s="49" t="s">
        <v>410</v>
      </c>
      <c r="D31" s="49" t="s">
        <v>179</v>
      </c>
      <c r="E31" s="50">
        <v>255962</v>
      </c>
      <c r="F31" s="51">
        <v>2759.27036</v>
      </c>
      <c r="G31" s="52">
        <v>1.9656549999999998E-2</v>
      </c>
      <c r="H31" s="42" t="s">
        <v>134</v>
      </c>
    </row>
    <row r="32" spans="1:8" x14ac:dyDescent="0.2">
      <c r="A32" s="48">
        <v>26</v>
      </c>
      <c r="B32" s="49" t="s">
        <v>115</v>
      </c>
      <c r="C32" s="49" t="s">
        <v>116</v>
      </c>
      <c r="D32" s="49" t="s">
        <v>54</v>
      </c>
      <c r="E32" s="50">
        <v>262754</v>
      </c>
      <c r="F32" s="51">
        <v>2732.6415999999999</v>
      </c>
      <c r="G32" s="52">
        <v>1.9466850000000001E-2</v>
      </c>
      <c r="H32" s="42" t="s">
        <v>134</v>
      </c>
    </row>
    <row r="33" spans="1:8" x14ac:dyDescent="0.2">
      <c r="A33" s="48">
        <v>27</v>
      </c>
      <c r="B33" s="49" t="s">
        <v>242</v>
      </c>
      <c r="C33" s="49" t="s">
        <v>243</v>
      </c>
      <c r="D33" s="49" t="s">
        <v>187</v>
      </c>
      <c r="E33" s="50">
        <v>270142</v>
      </c>
      <c r="F33" s="51">
        <v>2565.2684319999998</v>
      </c>
      <c r="G33" s="52">
        <v>1.8274519999999999E-2</v>
      </c>
      <c r="H33" s="42" t="s">
        <v>134</v>
      </c>
    </row>
    <row r="34" spans="1:8" x14ac:dyDescent="0.2">
      <c r="A34" s="48">
        <v>28</v>
      </c>
      <c r="B34" s="49" t="s">
        <v>81</v>
      </c>
      <c r="C34" s="49" t="s">
        <v>82</v>
      </c>
      <c r="D34" s="49" t="s">
        <v>51</v>
      </c>
      <c r="E34" s="50">
        <v>34981</v>
      </c>
      <c r="F34" s="51">
        <v>2440.62437</v>
      </c>
      <c r="G34" s="52">
        <v>1.7386579999999999E-2</v>
      </c>
      <c r="H34" s="42" t="s">
        <v>134</v>
      </c>
    </row>
    <row r="35" spans="1:8" x14ac:dyDescent="0.2">
      <c r="A35" s="48">
        <v>29</v>
      </c>
      <c r="B35" s="49" t="s">
        <v>861</v>
      </c>
      <c r="C35" s="49" t="s">
        <v>862</v>
      </c>
      <c r="D35" s="49" t="s">
        <v>381</v>
      </c>
      <c r="E35" s="50">
        <v>407695</v>
      </c>
      <c r="F35" s="51">
        <v>2012.790215</v>
      </c>
      <c r="G35" s="52">
        <v>1.4338760000000001E-2</v>
      </c>
      <c r="H35" s="42" t="s">
        <v>134</v>
      </c>
    </row>
    <row r="36" spans="1:8" x14ac:dyDescent="0.2">
      <c r="A36" s="48">
        <v>30</v>
      </c>
      <c r="B36" s="49" t="s">
        <v>12</v>
      </c>
      <c r="C36" s="49" t="s">
        <v>13</v>
      </c>
      <c r="D36" s="49" t="s">
        <v>14</v>
      </c>
      <c r="E36" s="50">
        <v>111109</v>
      </c>
      <c r="F36" s="51">
        <v>1980.4068159999999</v>
      </c>
      <c r="G36" s="52">
        <v>1.410807E-2</v>
      </c>
      <c r="H36" s="42" t="s">
        <v>134</v>
      </c>
    </row>
    <row r="37" spans="1:8" x14ac:dyDescent="0.2">
      <c r="A37" s="48">
        <v>31</v>
      </c>
      <c r="B37" s="49" t="s">
        <v>487</v>
      </c>
      <c r="C37" s="49" t="s">
        <v>488</v>
      </c>
      <c r="D37" s="49" t="s">
        <v>51</v>
      </c>
      <c r="E37" s="50">
        <v>286566</v>
      </c>
      <c r="F37" s="51">
        <v>1927.0130670000001</v>
      </c>
      <c r="G37" s="52">
        <v>1.3727700000000001E-2</v>
      </c>
      <c r="H37" s="42" t="s">
        <v>134</v>
      </c>
    </row>
    <row r="38" spans="1:8" x14ac:dyDescent="0.2">
      <c r="A38" s="48">
        <v>32</v>
      </c>
      <c r="B38" s="49" t="s">
        <v>377</v>
      </c>
      <c r="C38" s="49" t="s">
        <v>378</v>
      </c>
      <c r="D38" s="49" t="s">
        <v>211</v>
      </c>
      <c r="E38" s="50">
        <v>430943</v>
      </c>
      <c r="F38" s="51">
        <v>1888.1767545</v>
      </c>
      <c r="G38" s="52">
        <v>1.3451039999999999E-2</v>
      </c>
      <c r="H38" s="42" t="s">
        <v>134</v>
      </c>
    </row>
    <row r="39" spans="1:8" x14ac:dyDescent="0.2">
      <c r="A39" s="48">
        <v>33</v>
      </c>
      <c r="B39" s="49" t="s">
        <v>863</v>
      </c>
      <c r="C39" s="49" t="s">
        <v>864</v>
      </c>
      <c r="D39" s="49" t="s">
        <v>285</v>
      </c>
      <c r="E39" s="50">
        <v>1378370</v>
      </c>
      <c r="F39" s="51">
        <v>1638.330582</v>
      </c>
      <c r="G39" s="52">
        <v>1.167118E-2</v>
      </c>
      <c r="H39" s="42" t="s">
        <v>134</v>
      </c>
    </row>
    <row r="40" spans="1:8" ht="25.5" x14ac:dyDescent="0.2">
      <c r="A40" s="48">
        <v>34</v>
      </c>
      <c r="B40" s="49" t="s">
        <v>435</v>
      </c>
      <c r="C40" s="49" t="s">
        <v>436</v>
      </c>
      <c r="D40" s="49" t="s">
        <v>195</v>
      </c>
      <c r="E40" s="50">
        <v>12250</v>
      </c>
      <c r="F40" s="51">
        <v>1473.3074999999999</v>
      </c>
      <c r="G40" s="52">
        <v>1.0495579999999999E-2</v>
      </c>
      <c r="H40" s="42" t="s">
        <v>134</v>
      </c>
    </row>
    <row r="41" spans="1:8" x14ac:dyDescent="0.2">
      <c r="A41" s="48">
        <v>35</v>
      </c>
      <c r="B41" s="49" t="s">
        <v>255</v>
      </c>
      <c r="C41" s="49" t="s">
        <v>256</v>
      </c>
      <c r="D41" s="49" t="s">
        <v>34</v>
      </c>
      <c r="E41" s="50">
        <v>185771</v>
      </c>
      <c r="F41" s="51">
        <v>1397.8338894999999</v>
      </c>
      <c r="G41" s="52">
        <v>9.9579200000000003E-3</v>
      </c>
      <c r="H41" s="42" t="s">
        <v>134</v>
      </c>
    </row>
    <row r="42" spans="1:8" x14ac:dyDescent="0.2">
      <c r="A42" s="48">
        <v>36</v>
      </c>
      <c r="B42" s="49" t="s">
        <v>465</v>
      </c>
      <c r="C42" s="49" t="s">
        <v>466</v>
      </c>
      <c r="D42" s="49" t="s">
        <v>263</v>
      </c>
      <c r="E42" s="50">
        <v>167945</v>
      </c>
      <c r="F42" s="51">
        <v>1264.3739324999999</v>
      </c>
      <c r="G42" s="52">
        <v>9.00718E-3</v>
      </c>
      <c r="H42" s="42" t="s">
        <v>134</v>
      </c>
    </row>
    <row r="43" spans="1:8" x14ac:dyDescent="0.2">
      <c r="A43" s="48">
        <v>37</v>
      </c>
      <c r="B43" s="49" t="s">
        <v>355</v>
      </c>
      <c r="C43" s="49" t="s">
        <v>356</v>
      </c>
      <c r="D43" s="49" t="s">
        <v>34</v>
      </c>
      <c r="E43" s="50">
        <v>2198836</v>
      </c>
      <c r="F43" s="51">
        <v>1110.6320636</v>
      </c>
      <c r="G43" s="52">
        <v>7.9119499999999992E-3</v>
      </c>
      <c r="H43" s="42" t="s">
        <v>134</v>
      </c>
    </row>
    <row r="44" spans="1:8" x14ac:dyDescent="0.2">
      <c r="A44" s="48">
        <v>38</v>
      </c>
      <c r="B44" s="49" t="s">
        <v>865</v>
      </c>
      <c r="C44" s="49" t="s">
        <v>866</v>
      </c>
      <c r="D44" s="49" t="s">
        <v>211</v>
      </c>
      <c r="E44" s="50">
        <v>173955</v>
      </c>
      <c r="F44" s="51">
        <v>1104.1793625</v>
      </c>
      <c r="G44" s="52">
        <v>7.8659799999999998E-3</v>
      </c>
      <c r="H44" s="42" t="s">
        <v>134</v>
      </c>
    </row>
    <row r="45" spans="1:8" x14ac:dyDescent="0.2">
      <c r="A45" s="48">
        <v>39</v>
      </c>
      <c r="B45" s="49" t="s">
        <v>375</v>
      </c>
      <c r="C45" s="49" t="s">
        <v>376</v>
      </c>
      <c r="D45" s="49" t="s">
        <v>220</v>
      </c>
      <c r="E45" s="50">
        <v>725863</v>
      </c>
      <c r="F45" s="51">
        <v>1091.8431246</v>
      </c>
      <c r="G45" s="52">
        <v>7.7780999999999996E-3</v>
      </c>
      <c r="H45" s="42" t="s">
        <v>134</v>
      </c>
    </row>
    <row r="46" spans="1:8" ht="25.5" x14ac:dyDescent="0.2">
      <c r="A46" s="48">
        <v>40</v>
      </c>
      <c r="B46" s="49" t="s">
        <v>867</v>
      </c>
      <c r="C46" s="49" t="s">
        <v>868</v>
      </c>
      <c r="D46" s="49" t="s">
        <v>384</v>
      </c>
      <c r="E46" s="50">
        <v>269566</v>
      </c>
      <c r="F46" s="51">
        <v>706.802052</v>
      </c>
      <c r="G46" s="52">
        <v>5.0351299999999996E-3</v>
      </c>
      <c r="H46" s="42" t="s">
        <v>134</v>
      </c>
    </row>
    <row r="47" spans="1:8" x14ac:dyDescent="0.2">
      <c r="A47" s="48">
        <v>41</v>
      </c>
      <c r="B47" s="49" t="s">
        <v>395</v>
      </c>
      <c r="C47" s="49" t="s">
        <v>396</v>
      </c>
      <c r="D47" s="49" t="s">
        <v>227</v>
      </c>
      <c r="E47" s="50">
        <v>186650</v>
      </c>
      <c r="F47" s="51">
        <v>676.512925</v>
      </c>
      <c r="G47" s="52">
        <v>4.81936E-3</v>
      </c>
      <c r="H47" s="42" t="s">
        <v>134</v>
      </c>
    </row>
    <row r="48" spans="1:8" x14ac:dyDescent="0.2">
      <c r="A48" s="48">
        <v>42</v>
      </c>
      <c r="B48" s="49" t="s">
        <v>62</v>
      </c>
      <c r="C48" s="49" t="s">
        <v>63</v>
      </c>
      <c r="D48" s="49" t="s">
        <v>37</v>
      </c>
      <c r="E48" s="50">
        <v>14762</v>
      </c>
      <c r="F48" s="51">
        <v>125.676287</v>
      </c>
      <c r="G48" s="52">
        <v>8.9530000000000002E-4</v>
      </c>
      <c r="H48" s="42" t="s">
        <v>134</v>
      </c>
    </row>
    <row r="49" spans="1:8" x14ac:dyDescent="0.2">
      <c r="A49" s="48">
        <v>43</v>
      </c>
      <c r="B49" s="49" t="s">
        <v>359</v>
      </c>
      <c r="C49" s="49" t="s">
        <v>360</v>
      </c>
      <c r="D49" s="49" t="s">
        <v>37</v>
      </c>
      <c r="E49" s="50">
        <v>181</v>
      </c>
      <c r="F49" s="51">
        <v>6.2765370000000003</v>
      </c>
      <c r="G49" s="52" t="s">
        <v>132</v>
      </c>
      <c r="H49" s="42" t="s">
        <v>134</v>
      </c>
    </row>
    <row r="50" spans="1:8" x14ac:dyDescent="0.2">
      <c r="A50" s="53"/>
      <c r="B50" s="53"/>
      <c r="C50" s="54" t="s">
        <v>133</v>
      </c>
      <c r="D50" s="53"/>
      <c r="E50" s="53" t="s">
        <v>134</v>
      </c>
      <c r="F50" s="55">
        <v>132281.7434945</v>
      </c>
      <c r="G50" s="56">
        <v>0.94235168999999996</v>
      </c>
      <c r="H50" s="42" t="s">
        <v>134</v>
      </c>
    </row>
    <row r="51" spans="1:8" x14ac:dyDescent="0.2">
      <c r="A51" s="53"/>
      <c r="B51" s="53"/>
      <c r="C51" s="57"/>
      <c r="D51" s="53"/>
      <c r="E51" s="53"/>
      <c r="F51" s="58"/>
      <c r="G51" s="58"/>
      <c r="H51" s="42" t="s">
        <v>134</v>
      </c>
    </row>
    <row r="52" spans="1:8" x14ac:dyDescent="0.2">
      <c r="A52" s="53"/>
      <c r="B52" s="53"/>
      <c r="C52" s="54" t="s">
        <v>135</v>
      </c>
      <c r="D52" s="53"/>
      <c r="E52" s="53"/>
      <c r="F52" s="53"/>
      <c r="G52" s="53"/>
      <c r="H52" s="42" t="s">
        <v>134</v>
      </c>
    </row>
    <row r="53" spans="1:8" x14ac:dyDescent="0.2">
      <c r="A53" s="53"/>
      <c r="B53" s="53"/>
      <c r="C53" s="54" t="s">
        <v>133</v>
      </c>
      <c r="D53" s="53"/>
      <c r="E53" s="53" t="s">
        <v>134</v>
      </c>
      <c r="F53" s="59" t="s">
        <v>136</v>
      </c>
      <c r="G53" s="56">
        <v>0</v>
      </c>
      <c r="H53" s="42" t="s">
        <v>134</v>
      </c>
    </row>
    <row r="54" spans="1:8" x14ac:dyDescent="0.2">
      <c r="A54" s="53"/>
      <c r="B54" s="53"/>
      <c r="C54" s="57"/>
      <c r="D54" s="53"/>
      <c r="E54" s="53"/>
      <c r="F54" s="58"/>
      <c r="G54" s="58"/>
      <c r="H54" s="42" t="s">
        <v>134</v>
      </c>
    </row>
    <row r="55" spans="1:8" x14ac:dyDescent="0.2">
      <c r="A55" s="53"/>
      <c r="B55" s="53"/>
      <c r="C55" s="54" t="s">
        <v>137</v>
      </c>
      <c r="D55" s="53"/>
      <c r="E55" s="53"/>
      <c r="F55" s="53"/>
      <c r="G55" s="53"/>
      <c r="H55" s="42" t="s">
        <v>134</v>
      </c>
    </row>
    <row r="56" spans="1:8" x14ac:dyDescent="0.2">
      <c r="A56" s="53"/>
      <c r="B56" s="53"/>
      <c r="C56" s="54" t="s">
        <v>133</v>
      </c>
      <c r="D56" s="53"/>
      <c r="E56" s="53" t="s">
        <v>134</v>
      </c>
      <c r="F56" s="59" t="s">
        <v>136</v>
      </c>
      <c r="G56" s="56">
        <v>0</v>
      </c>
      <c r="H56" s="42" t="s">
        <v>134</v>
      </c>
    </row>
    <row r="57" spans="1:8" x14ac:dyDescent="0.2">
      <c r="A57" s="53"/>
      <c r="B57" s="53"/>
      <c r="C57" s="57"/>
      <c r="D57" s="53"/>
      <c r="E57" s="53"/>
      <c r="F57" s="58"/>
      <c r="G57" s="58"/>
      <c r="H57" s="42" t="s">
        <v>134</v>
      </c>
    </row>
    <row r="58" spans="1:8" x14ac:dyDescent="0.2">
      <c r="A58" s="53"/>
      <c r="B58" s="53"/>
      <c r="C58" s="54" t="s">
        <v>138</v>
      </c>
      <c r="D58" s="53"/>
      <c r="E58" s="53"/>
      <c r="F58" s="53"/>
      <c r="G58" s="53"/>
      <c r="H58" s="42" t="s">
        <v>134</v>
      </c>
    </row>
    <row r="59" spans="1:8" x14ac:dyDescent="0.2">
      <c r="A59" s="53"/>
      <c r="B59" s="53"/>
      <c r="C59" s="54" t="s">
        <v>133</v>
      </c>
      <c r="D59" s="53"/>
      <c r="E59" s="53" t="s">
        <v>134</v>
      </c>
      <c r="F59" s="59" t="s">
        <v>136</v>
      </c>
      <c r="G59" s="56">
        <v>0</v>
      </c>
      <c r="H59" s="42" t="s">
        <v>134</v>
      </c>
    </row>
    <row r="60" spans="1:8" x14ac:dyDescent="0.2">
      <c r="A60" s="53"/>
      <c r="B60" s="53"/>
      <c r="C60" s="57"/>
      <c r="D60" s="53"/>
      <c r="E60" s="53"/>
      <c r="F60" s="58"/>
      <c r="G60" s="58"/>
      <c r="H60" s="42" t="s">
        <v>134</v>
      </c>
    </row>
    <row r="61" spans="1:8" x14ac:dyDescent="0.2">
      <c r="A61" s="53"/>
      <c r="B61" s="53"/>
      <c r="C61" s="54" t="s">
        <v>139</v>
      </c>
      <c r="D61" s="53"/>
      <c r="E61" s="53"/>
      <c r="F61" s="58"/>
      <c r="G61" s="58"/>
      <c r="H61" s="42" t="s">
        <v>134</v>
      </c>
    </row>
    <row r="62" spans="1:8" x14ac:dyDescent="0.2">
      <c r="A62" s="53"/>
      <c r="B62" s="53"/>
      <c r="C62" s="54" t="s">
        <v>133</v>
      </c>
      <c r="D62" s="53"/>
      <c r="E62" s="53" t="s">
        <v>134</v>
      </c>
      <c r="F62" s="59" t="s">
        <v>136</v>
      </c>
      <c r="G62" s="56">
        <v>0</v>
      </c>
      <c r="H62" s="42" t="s">
        <v>134</v>
      </c>
    </row>
    <row r="63" spans="1:8" x14ac:dyDescent="0.2">
      <c r="A63" s="53"/>
      <c r="B63" s="53"/>
      <c r="C63" s="57"/>
      <c r="D63" s="53"/>
      <c r="E63" s="53"/>
      <c r="F63" s="58"/>
      <c r="G63" s="58"/>
      <c r="H63" s="42" t="s">
        <v>134</v>
      </c>
    </row>
    <row r="64" spans="1:8" x14ac:dyDescent="0.2">
      <c r="A64" s="53"/>
      <c r="B64" s="53"/>
      <c r="C64" s="54" t="s">
        <v>140</v>
      </c>
      <c r="D64" s="53"/>
      <c r="E64" s="53"/>
      <c r="F64" s="58"/>
      <c r="G64" s="58"/>
      <c r="H64" s="42" t="s">
        <v>134</v>
      </c>
    </row>
    <row r="65" spans="1:8" x14ac:dyDescent="0.2">
      <c r="A65" s="53"/>
      <c r="B65" s="53"/>
      <c r="C65" s="54" t="s">
        <v>133</v>
      </c>
      <c r="D65" s="53"/>
      <c r="E65" s="53" t="s">
        <v>134</v>
      </c>
      <c r="F65" s="59" t="s">
        <v>136</v>
      </c>
      <c r="G65" s="56">
        <v>0</v>
      </c>
      <c r="H65" s="42" t="s">
        <v>134</v>
      </c>
    </row>
    <row r="66" spans="1:8" x14ac:dyDescent="0.2">
      <c r="A66" s="53"/>
      <c r="B66" s="53"/>
      <c r="C66" s="57"/>
      <c r="D66" s="53"/>
      <c r="E66" s="53"/>
      <c r="F66" s="58"/>
      <c r="G66" s="58"/>
      <c r="H66" s="42" t="s">
        <v>134</v>
      </c>
    </row>
    <row r="67" spans="1:8" x14ac:dyDescent="0.2">
      <c r="A67" s="53"/>
      <c r="B67" s="53"/>
      <c r="C67" s="54" t="s">
        <v>141</v>
      </c>
      <c r="D67" s="53"/>
      <c r="E67" s="53"/>
      <c r="F67" s="55">
        <v>132281.7434945</v>
      </c>
      <c r="G67" s="56">
        <v>0.94235168999999996</v>
      </c>
      <c r="H67" s="42" t="s">
        <v>134</v>
      </c>
    </row>
    <row r="68" spans="1:8" x14ac:dyDescent="0.2">
      <c r="A68" s="53"/>
      <c r="B68" s="53"/>
      <c r="C68" s="57"/>
      <c r="D68" s="53"/>
      <c r="E68" s="53"/>
      <c r="F68" s="58"/>
      <c r="G68" s="58"/>
      <c r="H68" s="42" t="s">
        <v>134</v>
      </c>
    </row>
    <row r="69" spans="1:8" x14ac:dyDescent="0.2">
      <c r="A69" s="53"/>
      <c r="B69" s="53"/>
      <c r="C69" s="54" t="s">
        <v>142</v>
      </c>
      <c r="D69" s="53"/>
      <c r="E69" s="53"/>
      <c r="F69" s="58"/>
      <c r="G69" s="58"/>
      <c r="H69" s="42" t="s">
        <v>134</v>
      </c>
    </row>
    <row r="70" spans="1:8" x14ac:dyDescent="0.2">
      <c r="A70" s="53"/>
      <c r="B70" s="53"/>
      <c r="C70" s="54" t="s">
        <v>11</v>
      </c>
      <c r="D70" s="53"/>
      <c r="E70" s="53"/>
      <c r="F70" s="58"/>
      <c r="G70" s="58"/>
      <c r="H70" s="42" t="s">
        <v>134</v>
      </c>
    </row>
    <row r="71" spans="1:8" x14ac:dyDescent="0.2">
      <c r="A71" s="53"/>
      <c r="B71" s="53"/>
      <c r="C71" s="54" t="s">
        <v>133</v>
      </c>
      <c r="D71" s="53"/>
      <c r="E71" s="53" t="s">
        <v>134</v>
      </c>
      <c r="F71" s="59" t="s">
        <v>136</v>
      </c>
      <c r="G71" s="56">
        <v>0</v>
      </c>
      <c r="H71" s="42" t="s">
        <v>134</v>
      </c>
    </row>
    <row r="72" spans="1:8" x14ac:dyDescent="0.2">
      <c r="A72" s="53"/>
      <c r="B72" s="53"/>
      <c r="C72" s="57"/>
      <c r="D72" s="53"/>
      <c r="E72" s="53"/>
      <c r="F72" s="58"/>
      <c r="G72" s="58"/>
      <c r="H72" s="42" t="s">
        <v>134</v>
      </c>
    </row>
    <row r="73" spans="1:8" x14ac:dyDescent="0.2">
      <c r="A73" s="53"/>
      <c r="B73" s="53"/>
      <c r="C73" s="54" t="s">
        <v>143</v>
      </c>
      <c r="D73" s="53"/>
      <c r="E73" s="53"/>
      <c r="F73" s="53"/>
      <c r="G73" s="53"/>
      <c r="H73" s="42" t="s">
        <v>134</v>
      </c>
    </row>
    <row r="74" spans="1:8" x14ac:dyDescent="0.2">
      <c r="A74" s="53"/>
      <c r="B74" s="53"/>
      <c r="C74" s="54" t="s">
        <v>133</v>
      </c>
      <c r="D74" s="53"/>
      <c r="E74" s="53" t="s">
        <v>134</v>
      </c>
      <c r="F74" s="59" t="s">
        <v>136</v>
      </c>
      <c r="G74" s="56">
        <v>0</v>
      </c>
      <c r="H74" s="42" t="s">
        <v>134</v>
      </c>
    </row>
    <row r="75" spans="1:8" x14ac:dyDescent="0.2">
      <c r="A75" s="53"/>
      <c r="B75" s="53"/>
      <c r="C75" s="57"/>
      <c r="D75" s="53"/>
      <c r="E75" s="53"/>
      <c r="F75" s="58"/>
      <c r="G75" s="58"/>
      <c r="H75" s="42" t="s">
        <v>134</v>
      </c>
    </row>
    <row r="76" spans="1:8" x14ac:dyDescent="0.2">
      <c r="A76" s="53"/>
      <c r="B76" s="53"/>
      <c r="C76" s="54" t="s">
        <v>144</v>
      </c>
      <c r="D76" s="53"/>
      <c r="E76" s="53"/>
      <c r="F76" s="53"/>
      <c r="G76" s="53"/>
      <c r="H76" s="42" t="s">
        <v>134</v>
      </c>
    </row>
    <row r="77" spans="1:8" x14ac:dyDescent="0.2">
      <c r="A77" s="53"/>
      <c r="B77" s="53"/>
      <c r="C77" s="54" t="s">
        <v>133</v>
      </c>
      <c r="D77" s="53"/>
      <c r="E77" s="53" t="s">
        <v>134</v>
      </c>
      <c r="F77" s="59" t="s">
        <v>136</v>
      </c>
      <c r="G77" s="56">
        <v>0</v>
      </c>
      <c r="H77" s="42" t="s">
        <v>134</v>
      </c>
    </row>
    <row r="78" spans="1:8" x14ac:dyDescent="0.2">
      <c r="A78" s="53"/>
      <c r="B78" s="53"/>
      <c r="C78" s="57"/>
      <c r="D78" s="53"/>
      <c r="E78" s="53"/>
      <c r="F78" s="58"/>
      <c r="G78" s="58"/>
      <c r="H78" s="42" t="s">
        <v>134</v>
      </c>
    </row>
    <row r="79" spans="1:8" x14ac:dyDescent="0.2">
      <c r="A79" s="53"/>
      <c r="B79" s="53"/>
      <c r="C79" s="54" t="s">
        <v>145</v>
      </c>
      <c r="D79" s="53"/>
      <c r="E79" s="53"/>
      <c r="F79" s="58"/>
      <c r="G79" s="58"/>
      <c r="H79" s="42" t="s">
        <v>134</v>
      </c>
    </row>
    <row r="80" spans="1:8" x14ac:dyDescent="0.2">
      <c r="A80" s="53"/>
      <c r="B80" s="53"/>
      <c r="C80" s="54" t="s">
        <v>133</v>
      </c>
      <c r="D80" s="53"/>
      <c r="E80" s="53" t="s">
        <v>134</v>
      </c>
      <c r="F80" s="59" t="s">
        <v>136</v>
      </c>
      <c r="G80" s="56">
        <v>0</v>
      </c>
      <c r="H80" s="42" t="s">
        <v>134</v>
      </c>
    </row>
    <row r="81" spans="1:8" x14ac:dyDescent="0.2">
      <c r="A81" s="53"/>
      <c r="B81" s="53"/>
      <c r="C81" s="57"/>
      <c r="D81" s="53"/>
      <c r="E81" s="53"/>
      <c r="F81" s="58"/>
      <c r="G81" s="58"/>
      <c r="H81" s="42" t="s">
        <v>134</v>
      </c>
    </row>
    <row r="82" spans="1:8" x14ac:dyDescent="0.2">
      <c r="A82" s="53"/>
      <c r="B82" s="53"/>
      <c r="C82" s="54" t="s">
        <v>146</v>
      </c>
      <c r="D82" s="53"/>
      <c r="E82" s="53"/>
      <c r="F82" s="55">
        <v>0</v>
      </c>
      <c r="G82" s="56">
        <v>0</v>
      </c>
      <c r="H82" s="42" t="s">
        <v>134</v>
      </c>
    </row>
    <row r="83" spans="1:8" x14ac:dyDescent="0.2">
      <c r="A83" s="53"/>
      <c r="B83" s="53"/>
      <c r="C83" s="57"/>
      <c r="D83" s="53"/>
      <c r="E83" s="53"/>
      <c r="F83" s="58"/>
      <c r="G83" s="58"/>
      <c r="H83" s="42" t="s">
        <v>134</v>
      </c>
    </row>
    <row r="84" spans="1:8" x14ac:dyDescent="0.2">
      <c r="A84" s="53"/>
      <c r="B84" s="53"/>
      <c r="C84" s="54" t="s">
        <v>147</v>
      </c>
      <c r="D84" s="53"/>
      <c r="E84" s="53"/>
      <c r="F84" s="58"/>
      <c r="G84" s="58"/>
      <c r="H84" s="42" t="s">
        <v>134</v>
      </c>
    </row>
    <row r="85" spans="1:8" x14ac:dyDescent="0.2">
      <c r="A85" s="53"/>
      <c r="B85" s="53"/>
      <c r="C85" s="54" t="s">
        <v>148</v>
      </c>
      <c r="D85" s="53"/>
      <c r="E85" s="53"/>
      <c r="F85" s="58"/>
      <c r="G85" s="58"/>
      <c r="H85" s="42" t="s">
        <v>134</v>
      </c>
    </row>
    <row r="86" spans="1:8" x14ac:dyDescent="0.2">
      <c r="A86" s="53"/>
      <c r="B86" s="53"/>
      <c r="C86" s="54" t="s">
        <v>133</v>
      </c>
      <c r="D86" s="53"/>
      <c r="E86" s="53" t="s">
        <v>134</v>
      </c>
      <c r="F86" s="59" t="s">
        <v>136</v>
      </c>
      <c r="G86" s="56">
        <v>0</v>
      </c>
      <c r="H86" s="42" t="s">
        <v>134</v>
      </c>
    </row>
    <row r="87" spans="1:8" x14ac:dyDescent="0.2">
      <c r="A87" s="53"/>
      <c r="B87" s="53"/>
      <c r="C87" s="57"/>
      <c r="D87" s="53"/>
      <c r="E87" s="53"/>
      <c r="F87" s="58"/>
      <c r="G87" s="58"/>
      <c r="H87" s="42" t="s">
        <v>134</v>
      </c>
    </row>
    <row r="88" spans="1:8" x14ac:dyDescent="0.2">
      <c r="A88" s="53"/>
      <c r="B88" s="53"/>
      <c r="C88" s="54" t="s">
        <v>149</v>
      </c>
      <c r="D88" s="53"/>
      <c r="E88" s="53"/>
      <c r="F88" s="58"/>
      <c r="G88" s="58"/>
      <c r="H88" s="42" t="s">
        <v>134</v>
      </c>
    </row>
    <row r="89" spans="1:8" x14ac:dyDescent="0.2">
      <c r="A89" s="53"/>
      <c r="B89" s="53"/>
      <c r="C89" s="54" t="s">
        <v>133</v>
      </c>
      <c r="D89" s="53"/>
      <c r="E89" s="53" t="s">
        <v>134</v>
      </c>
      <c r="F89" s="59" t="s">
        <v>136</v>
      </c>
      <c r="G89" s="56">
        <v>0</v>
      </c>
      <c r="H89" s="42" t="s">
        <v>134</v>
      </c>
    </row>
    <row r="90" spans="1:8" x14ac:dyDescent="0.2">
      <c r="A90" s="53"/>
      <c r="B90" s="53"/>
      <c r="C90" s="57"/>
      <c r="D90" s="53"/>
      <c r="E90" s="53"/>
      <c r="F90" s="58"/>
      <c r="G90" s="58"/>
      <c r="H90" s="42" t="s">
        <v>134</v>
      </c>
    </row>
    <row r="91" spans="1:8" x14ac:dyDescent="0.2">
      <c r="A91" s="53"/>
      <c r="B91" s="53"/>
      <c r="C91" s="54" t="s">
        <v>150</v>
      </c>
      <c r="D91" s="53"/>
      <c r="E91" s="53"/>
      <c r="F91" s="58"/>
      <c r="G91" s="58"/>
      <c r="H91" s="42" t="s">
        <v>134</v>
      </c>
    </row>
    <row r="92" spans="1:8" x14ac:dyDescent="0.2">
      <c r="A92" s="53"/>
      <c r="B92" s="53"/>
      <c r="C92" s="54" t="s">
        <v>133</v>
      </c>
      <c r="D92" s="53"/>
      <c r="E92" s="53" t="s">
        <v>134</v>
      </c>
      <c r="F92" s="59" t="s">
        <v>136</v>
      </c>
      <c r="G92" s="56">
        <v>0</v>
      </c>
      <c r="H92" s="42" t="s">
        <v>134</v>
      </c>
    </row>
    <row r="93" spans="1:8" x14ac:dyDescent="0.2">
      <c r="A93" s="53"/>
      <c r="B93" s="53"/>
      <c r="C93" s="57"/>
      <c r="D93" s="53"/>
      <c r="E93" s="53"/>
      <c r="F93" s="58"/>
      <c r="G93" s="58"/>
      <c r="H93" s="42" t="s">
        <v>134</v>
      </c>
    </row>
    <row r="94" spans="1:8" x14ac:dyDescent="0.2">
      <c r="A94" s="53"/>
      <c r="B94" s="53"/>
      <c r="C94" s="54" t="s">
        <v>151</v>
      </c>
      <c r="D94" s="53"/>
      <c r="E94" s="53"/>
      <c r="F94" s="58"/>
      <c r="G94" s="58"/>
      <c r="H94" s="42" t="s">
        <v>134</v>
      </c>
    </row>
    <row r="95" spans="1:8" x14ac:dyDescent="0.2">
      <c r="A95" s="48">
        <v>1</v>
      </c>
      <c r="B95" s="49"/>
      <c r="C95" s="49" t="s">
        <v>152</v>
      </c>
      <c r="D95" s="49"/>
      <c r="E95" s="60"/>
      <c r="F95" s="51">
        <v>7345.2514359839997</v>
      </c>
      <c r="G95" s="52">
        <v>5.2326270000000001E-2</v>
      </c>
      <c r="H95" s="42">
        <v>6.61</v>
      </c>
    </row>
    <row r="96" spans="1:8" x14ac:dyDescent="0.2">
      <c r="A96" s="53"/>
      <c r="B96" s="53"/>
      <c r="C96" s="54" t="s">
        <v>133</v>
      </c>
      <c r="D96" s="53"/>
      <c r="E96" s="53" t="s">
        <v>134</v>
      </c>
      <c r="F96" s="55">
        <v>7345.2514359839997</v>
      </c>
      <c r="G96" s="56">
        <v>5.2326270000000001E-2</v>
      </c>
      <c r="H96" s="42" t="s">
        <v>134</v>
      </c>
    </row>
    <row r="97" spans="1:8" x14ac:dyDescent="0.2">
      <c r="A97" s="53"/>
      <c r="B97" s="53"/>
      <c r="C97" s="57"/>
      <c r="D97" s="53"/>
      <c r="E97" s="53"/>
      <c r="F97" s="58"/>
      <c r="G97" s="58"/>
      <c r="H97" s="42" t="s">
        <v>134</v>
      </c>
    </row>
    <row r="98" spans="1:8" x14ac:dyDescent="0.2">
      <c r="A98" s="53"/>
      <c r="B98" s="53"/>
      <c r="C98" s="54" t="s">
        <v>153</v>
      </c>
      <c r="D98" s="53"/>
      <c r="E98" s="53"/>
      <c r="F98" s="55">
        <v>7345.2514359839997</v>
      </c>
      <c r="G98" s="56">
        <v>5.2326270000000001E-2</v>
      </c>
      <c r="H98" s="42" t="s">
        <v>134</v>
      </c>
    </row>
    <row r="99" spans="1:8" x14ac:dyDescent="0.2">
      <c r="A99" s="53"/>
      <c r="B99" s="53"/>
      <c r="C99" s="58"/>
      <c r="D99" s="53"/>
      <c r="E99" s="53"/>
      <c r="F99" s="53"/>
      <c r="G99" s="53"/>
      <c r="H99" s="42" t="s">
        <v>134</v>
      </c>
    </row>
    <row r="100" spans="1:8" x14ac:dyDescent="0.2">
      <c r="A100" s="53"/>
      <c r="B100" s="53"/>
      <c r="C100" s="54" t="s">
        <v>154</v>
      </c>
      <c r="D100" s="53"/>
      <c r="E100" s="53"/>
      <c r="F100" s="53"/>
      <c r="G100" s="53"/>
      <c r="H100" s="42" t="s">
        <v>134</v>
      </c>
    </row>
    <row r="101" spans="1:8" x14ac:dyDescent="0.2">
      <c r="A101" s="53"/>
      <c r="B101" s="53"/>
      <c r="C101" s="54" t="s">
        <v>155</v>
      </c>
      <c r="D101" s="53"/>
      <c r="E101" s="53"/>
      <c r="F101" s="53"/>
      <c r="G101" s="53"/>
      <c r="H101" s="42" t="s">
        <v>134</v>
      </c>
    </row>
    <row r="102" spans="1:8" x14ac:dyDescent="0.2">
      <c r="A102" s="53"/>
      <c r="B102" s="53"/>
      <c r="C102" s="54" t="s">
        <v>133</v>
      </c>
      <c r="D102" s="53"/>
      <c r="E102" s="53" t="s">
        <v>134</v>
      </c>
      <c r="F102" s="59" t="s">
        <v>136</v>
      </c>
      <c r="G102" s="56">
        <v>0</v>
      </c>
      <c r="H102" s="42" t="s">
        <v>134</v>
      </c>
    </row>
    <row r="103" spans="1:8" x14ac:dyDescent="0.2">
      <c r="A103" s="53"/>
      <c r="B103" s="53"/>
      <c r="C103" s="57"/>
      <c r="D103" s="53"/>
      <c r="E103" s="53"/>
      <c r="F103" s="58"/>
      <c r="G103" s="58"/>
      <c r="H103" s="42" t="s">
        <v>134</v>
      </c>
    </row>
    <row r="104" spans="1:8" x14ac:dyDescent="0.2">
      <c r="A104" s="53"/>
      <c r="B104" s="53"/>
      <c r="C104" s="54" t="s">
        <v>158</v>
      </c>
      <c r="D104" s="53"/>
      <c r="E104" s="53"/>
      <c r="F104" s="53"/>
      <c r="G104" s="53"/>
      <c r="H104" s="42" t="s">
        <v>134</v>
      </c>
    </row>
    <row r="105" spans="1:8" x14ac:dyDescent="0.2">
      <c r="A105" s="53"/>
      <c r="B105" s="53"/>
      <c r="C105" s="54" t="s">
        <v>159</v>
      </c>
      <c r="D105" s="53"/>
      <c r="E105" s="53"/>
      <c r="F105" s="53"/>
      <c r="G105" s="53"/>
      <c r="H105" s="42" t="s">
        <v>134</v>
      </c>
    </row>
    <row r="106" spans="1:8" x14ac:dyDescent="0.2">
      <c r="A106" s="53"/>
      <c r="B106" s="53"/>
      <c r="C106" s="54" t="s">
        <v>133</v>
      </c>
      <c r="D106" s="53"/>
      <c r="E106" s="53" t="s">
        <v>134</v>
      </c>
      <c r="F106" s="59" t="s">
        <v>136</v>
      </c>
      <c r="G106" s="56">
        <v>0</v>
      </c>
      <c r="H106" s="42" t="s">
        <v>134</v>
      </c>
    </row>
    <row r="107" spans="1:8" x14ac:dyDescent="0.2">
      <c r="A107" s="53"/>
      <c r="B107" s="53"/>
      <c r="C107" s="57"/>
      <c r="D107" s="53"/>
      <c r="E107" s="53"/>
      <c r="F107" s="58"/>
      <c r="G107" s="58"/>
      <c r="H107" s="42" t="s">
        <v>134</v>
      </c>
    </row>
    <row r="108" spans="1:8" x14ac:dyDescent="0.2">
      <c r="A108" s="53"/>
      <c r="B108" s="53"/>
      <c r="C108" s="54" t="s">
        <v>160</v>
      </c>
      <c r="D108" s="53"/>
      <c r="E108" s="53"/>
      <c r="F108" s="58"/>
      <c r="G108" s="58"/>
      <c r="H108" s="42" t="s">
        <v>134</v>
      </c>
    </row>
    <row r="109" spans="1:8" x14ac:dyDescent="0.2">
      <c r="A109" s="53"/>
      <c r="B109" s="53"/>
      <c r="C109" s="54" t="s">
        <v>133</v>
      </c>
      <c r="D109" s="53"/>
      <c r="E109" s="53" t="s">
        <v>134</v>
      </c>
      <c r="F109" s="59" t="s">
        <v>136</v>
      </c>
      <c r="G109" s="56">
        <v>0</v>
      </c>
      <c r="H109" s="42" t="s">
        <v>134</v>
      </c>
    </row>
    <row r="110" spans="1:8" x14ac:dyDescent="0.2">
      <c r="A110" s="53"/>
      <c r="B110" s="53"/>
      <c r="C110" s="57"/>
      <c r="D110" s="53"/>
      <c r="E110" s="53"/>
      <c r="F110" s="58"/>
      <c r="G110" s="58"/>
      <c r="H110" s="42" t="s">
        <v>134</v>
      </c>
    </row>
    <row r="111" spans="1:8" x14ac:dyDescent="0.2">
      <c r="A111" s="60"/>
      <c r="B111" s="49"/>
      <c r="C111" s="49" t="s">
        <v>161</v>
      </c>
      <c r="D111" s="49"/>
      <c r="E111" s="60"/>
      <c r="F111" s="51">
        <v>747.08306372000004</v>
      </c>
      <c r="G111" s="52">
        <v>5.3220899999999998E-3</v>
      </c>
      <c r="H111" s="42" t="s">
        <v>134</v>
      </c>
    </row>
    <row r="112" spans="1:8" x14ac:dyDescent="0.2">
      <c r="A112" s="57"/>
      <c r="B112" s="57"/>
      <c r="C112" s="54" t="s">
        <v>162</v>
      </c>
      <c r="D112" s="58"/>
      <c r="E112" s="58"/>
      <c r="F112" s="55">
        <v>140374.07799420401</v>
      </c>
      <c r="G112" s="61">
        <v>1.0000000499999999</v>
      </c>
      <c r="H112" s="42" t="s">
        <v>134</v>
      </c>
    </row>
    <row r="113" spans="1:17" ht="12.75" customHeight="1" x14ac:dyDescent="0.2">
      <c r="A113" s="62"/>
      <c r="B113" s="62"/>
      <c r="C113" s="63"/>
      <c r="D113" s="64"/>
      <c r="E113" s="64"/>
      <c r="F113" s="65"/>
      <c r="G113" s="66"/>
      <c r="H113" s="67"/>
    </row>
    <row r="114" spans="1:17" x14ac:dyDescent="0.2">
      <c r="A114" s="62"/>
      <c r="B114" s="68" t="s">
        <v>968</v>
      </c>
      <c r="C114" s="68"/>
      <c r="D114" s="68"/>
      <c r="E114" s="68"/>
      <c r="F114" s="68"/>
      <c r="G114" s="68"/>
      <c r="H114" s="68"/>
      <c r="J114" s="69"/>
    </row>
    <row r="115" spans="1:17" x14ac:dyDescent="0.2">
      <c r="A115" s="62"/>
      <c r="B115" s="68" t="s">
        <v>969</v>
      </c>
      <c r="C115" s="68"/>
      <c r="D115" s="68"/>
      <c r="E115" s="68"/>
      <c r="F115" s="68"/>
      <c r="G115" s="68"/>
      <c r="H115" s="68"/>
      <c r="J115" s="69"/>
    </row>
    <row r="116" spans="1:17" x14ac:dyDescent="0.2">
      <c r="A116" s="62"/>
      <c r="B116" s="68" t="s">
        <v>970</v>
      </c>
      <c r="C116" s="68"/>
      <c r="D116" s="68"/>
      <c r="E116" s="68"/>
      <c r="F116" s="68"/>
      <c r="G116" s="68"/>
      <c r="H116" s="68"/>
      <c r="J116" s="69"/>
    </row>
    <row r="117" spans="1:17" s="72" customFormat="1" ht="66.75" customHeight="1" x14ac:dyDescent="0.25">
      <c r="A117" s="70"/>
      <c r="B117" s="71" t="s">
        <v>971</v>
      </c>
      <c r="C117" s="71"/>
      <c r="D117" s="71"/>
      <c r="E117" s="71"/>
      <c r="F117" s="71"/>
      <c r="G117" s="71"/>
      <c r="H117" s="71"/>
      <c r="I117" s="36"/>
      <c r="J117" s="69"/>
      <c r="K117" s="36"/>
      <c r="L117" s="36"/>
      <c r="M117" s="36"/>
      <c r="N117" s="36"/>
      <c r="O117" s="36"/>
      <c r="P117" s="36"/>
      <c r="Q117" s="36"/>
    </row>
    <row r="118" spans="1:17" x14ac:dyDescent="0.2">
      <c r="A118" s="62"/>
      <c r="B118" s="68" t="s">
        <v>972</v>
      </c>
      <c r="C118" s="68"/>
      <c r="D118" s="68"/>
      <c r="E118" s="68"/>
      <c r="F118" s="68"/>
      <c r="G118" s="68"/>
      <c r="H118" s="68"/>
      <c r="J118" s="69"/>
    </row>
    <row r="119" spans="1:17" x14ac:dyDescent="0.2">
      <c r="A119" s="62"/>
      <c r="B119" s="62"/>
      <c r="C119" s="62"/>
      <c r="D119" s="64"/>
      <c r="E119" s="64"/>
      <c r="F119" s="64"/>
      <c r="G119" s="64"/>
    </row>
    <row r="120" spans="1:17" x14ac:dyDescent="0.2">
      <c r="A120" s="62"/>
      <c r="B120" s="73" t="s">
        <v>163</v>
      </c>
      <c r="C120" s="74"/>
      <c r="D120" s="75"/>
      <c r="E120" s="76"/>
      <c r="F120" s="64"/>
      <c r="G120" s="64"/>
    </row>
    <row r="121" spans="1:17" ht="27.75" customHeight="1" x14ac:dyDescent="0.2">
      <c r="A121" s="62"/>
      <c r="B121" s="77" t="s">
        <v>164</v>
      </c>
      <c r="C121" s="78"/>
      <c r="D121" s="41" t="s">
        <v>165</v>
      </c>
      <c r="E121" s="76"/>
      <c r="F121" s="64"/>
      <c r="G121" s="64"/>
    </row>
    <row r="122" spans="1:17" ht="12.75" customHeight="1" x14ac:dyDescent="0.2">
      <c r="A122" s="62"/>
      <c r="B122" s="77" t="s">
        <v>973</v>
      </c>
      <c r="C122" s="78"/>
      <c r="D122" s="41" t="s">
        <v>165</v>
      </c>
      <c r="E122" s="76"/>
      <c r="F122" s="64"/>
      <c r="G122" s="64"/>
    </row>
    <row r="123" spans="1:17" x14ac:dyDescent="0.2">
      <c r="A123" s="62"/>
      <c r="B123" s="77" t="s">
        <v>166</v>
      </c>
      <c r="C123" s="78"/>
      <c r="D123" s="79" t="s">
        <v>134</v>
      </c>
      <c r="E123" s="76"/>
      <c r="F123" s="64"/>
      <c r="G123" s="64"/>
    </row>
    <row r="124" spans="1:17" x14ac:dyDescent="0.2">
      <c r="A124" s="80"/>
      <c r="B124" s="81" t="s">
        <v>134</v>
      </c>
      <c r="C124" s="81" t="s">
        <v>974</v>
      </c>
      <c r="D124" s="81" t="s">
        <v>167</v>
      </c>
      <c r="E124" s="80"/>
      <c r="F124" s="80"/>
      <c r="G124" s="80"/>
      <c r="H124" s="80"/>
      <c r="J124" s="69"/>
    </row>
    <row r="125" spans="1:17" x14ac:dyDescent="0.2">
      <c r="A125" s="80"/>
      <c r="B125" s="82" t="s">
        <v>168</v>
      </c>
      <c r="C125" s="83">
        <v>46081</v>
      </c>
      <c r="D125" s="83">
        <v>46112</v>
      </c>
      <c r="E125" s="80"/>
      <c r="F125" s="80"/>
      <c r="G125" s="80"/>
      <c r="J125" s="69"/>
    </row>
    <row r="126" spans="1:17" x14ac:dyDescent="0.2">
      <c r="A126" s="84"/>
      <c r="B126" s="44" t="s">
        <v>169</v>
      </c>
      <c r="C126" s="85">
        <v>10.4819</v>
      </c>
      <c r="D126" s="85">
        <v>9.2836999999999996</v>
      </c>
      <c r="E126" s="84"/>
      <c r="F126" s="86"/>
      <c r="G126" s="87"/>
    </row>
    <row r="127" spans="1:17" x14ac:dyDescent="0.2">
      <c r="A127" s="84"/>
      <c r="B127" s="44" t="s">
        <v>982</v>
      </c>
      <c r="C127" s="85">
        <v>10.4819</v>
      </c>
      <c r="D127" s="85">
        <v>9.2836999999999996</v>
      </c>
      <c r="E127" s="84"/>
      <c r="F127" s="86"/>
      <c r="G127" s="87"/>
    </row>
    <row r="128" spans="1:17" x14ac:dyDescent="0.2">
      <c r="A128" s="84"/>
      <c r="B128" s="44" t="s">
        <v>170</v>
      </c>
      <c r="C128" s="85">
        <v>10.2067</v>
      </c>
      <c r="D128" s="85">
        <v>9.0291999999999994</v>
      </c>
      <c r="E128" s="84"/>
      <c r="F128" s="86"/>
      <c r="G128" s="87"/>
    </row>
    <row r="129" spans="1:7" x14ac:dyDescent="0.2">
      <c r="A129" s="84"/>
      <c r="B129" s="44" t="s">
        <v>983</v>
      </c>
      <c r="C129" s="85">
        <v>10.2067</v>
      </c>
      <c r="D129" s="85">
        <v>9.0291999999999994</v>
      </c>
      <c r="E129" s="84"/>
      <c r="F129" s="86"/>
      <c r="G129" s="87"/>
    </row>
    <row r="130" spans="1:7" x14ac:dyDescent="0.2">
      <c r="A130" s="84"/>
      <c r="B130" s="84"/>
      <c r="C130" s="84"/>
      <c r="D130" s="84"/>
      <c r="E130" s="84"/>
      <c r="F130" s="84"/>
      <c r="G130" s="84"/>
    </row>
    <row r="131" spans="1:7" x14ac:dyDescent="0.2">
      <c r="A131" s="80"/>
      <c r="B131" s="77" t="s">
        <v>975</v>
      </c>
      <c r="C131" s="78"/>
      <c r="D131" s="41" t="s">
        <v>165</v>
      </c>
      <c r="E131" s="80"/>
      <c r="F131" s="80"/>
      <c r="G131" s="80"/>
    </row>
    <row r="132" spans="1:7" x14ac:dyDescent="0.2">
      <c r="A132" s="80"/>
      <c r="B132" s="88"/>
      <c r="C132" s="88"/>
      <c r="D132" s="88"/>
      <c r="E132" s="80"/>
      <c r="F132" s="80"/>
      <c r="G132" s="80"/>
    </row>
    <row r="133" spans="1:7" x14ac:dyDescent="0.2">
      <c r="A133" s="80"/>
      <c r="B133" s="77" t="s">
        <v>172</v>
      </c>
      <c r="C133" s="78"/>
      <c r="D133" s="41" t="s">
        <v>165</v>
      </c>
      <c r="E133" s="89"/>
      <c r="F133" s="80"/>
      <c r="G133" s="80"/>
    </row>
    <row r="134" spans="1:7" x14ac:dyDescent="0.2">
      <c r="A134" s="80"/>
      <c r="B134" s="77" t="s">
        <v>173</v>
      </c>
      <c r="C134" s="78"/>
      <c r="D134" s="41" t="s">
        <v>165</v>
      </c>
      <c r="E134" s="89"/>
      <c r="F134" s="80"/>
      <c r="G134" s="80"/>
    </row>
    <row r="135" spans="1:7" ht="12.75" customHeight="1" x14ac:dyDescent="0.2">
      <c r="A135" s="80"/>
      <c r="B135" s="77" t="s">
        <v>174</v>
      </c>
      <c r="C135" s="78"/>
      <c r="D135" s="41" t="s">
        <v>165</v>
      </c>
      <c r="E135" s="89"/>
      <c r="F135" s="80"/>
      <c r="G135" s="80"/>
    </row>
    <row r="136" spans="1:7" x14ac:dyDescent="0.2">
      <c r="A136" s="80"/>
      <c r="B136" s="77" t="s">
        <v>175</v>
      </c>
      <c r="C136" s="78"/>
      <c r="D136" s="90">
        <v>0.62901884810989472</v>
      </c>
      <c r="E136" s="80"/>
      <c r="F136" s="91"/>
      <c r="G136" s="92"/>
    </row>
    <row r="138" spans="1:7" x14ac:dyDescent="0.2">
      <c r="B138" s="93" t="s">
        <v>976</v>
      </c>
      <c r="C138" s="93"/>
    </row>
    <row r="140" spans="1:7" ht="153.75" customHeight="1" x14ac:dyDescent="0.2"/>
    <row r="143" spans="1:7" x14ac:dyDescent="0.2">
      <c r="B143" s="94" t="s">
        <v>977</v>
      </c>
      <c r="C143" s="95"/>
      <c r="D143" s="94"/>
    </row>
    <row r="144" spans="1:7" x14ac:dyDescent="0.2">
      <c r="B144" s="94" t="s">
        <v>1134</v>
      </c>
      <c r="D144" s="94"/>
    </row>
    <row r="145" s="36" customFormat="1" ht="165" customHeight="1" x14ac:dyDescent="0.2"/>
    <row r="146" s="36" customFormat="1" ht="12.75" customHeight="1" x14ac:dyDescent="0.2"/>
    <row r="147" s="36" customFormat="1" ht="12.75" customHeight="1" x14ac:dyDescent="0.2"/>
    <row r="148" s="36" customFormat="1" ht="12.75" customHeight="1" x14ac:dyDescent="0.2"/>
    <row r="149" s="36" customFormat="1" ht="12.75" customHeight="1" x14ac:dyDescent="0.2"/>
  </sheetData>
  <mergeCells count="18">
    <mergeCell ref="A1:H1"/>
    <mergeCell ref="A2:H2"/>
    <mergeCell ref="A3:H3"/>
    <mergeCell ref="B114:H114"/>
    <mergeCell ref="B115:H115"/>
    <mergeCell ref="B116:H116"/>
    <mergeCell ref="B117:H117"/>
    <mergeCell ref="B118:H118"/>
    <mergeCell ref="B120:D120"/>
    <mergeCell ref="B121:C121"/>
    <mergeCell ref="B122:C122"/>
    <mergeCell ref="B123:C123"/>
    <mergeCell ref="B138:C138"/>
    <mergeCell ref="B131:C131"/>
    <mergeCell ref="B135:C135"/>
    <mergeCell ref="B136:C136"/>
    <mergeCell ref="B133:C133"/>
    <mergeCell ref="B134:C134"/>
  </mergeCells>
  <hyperlinks>
    <hyperlink ref="I1" location="Index!B2" display="Index" xr:uid="{5B88E8D5-2789-4B7C-8D9C-F5966BF08C2D}"/>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F1D17-584B-4A52-8B2B-479F59645CC3}">
  <sheetPr>
    <outlinePr summaryBelow="0" summaryRight="0"/>
  </sheetPr>
  <dimension ref="A1:Q165"/>
  <sheetViews>
    <sheetView showGridLines="0" workbookViewId="0">
      <selection sqref="A1:H1"/>
    </sheetView>
  </sheetViews>
  <sheetFormatPr defaultRowHeight="12.75" x14ac:dyDescent="0.2"/>
  <cols>
    <col min="1" max="1" width="5.85546875" style="36" bestFit="1" customWidth="1"/>
    <col min="2" max="2" width="22" style="36" customWidth="1"/>
    <col min="3" max="3" width="46.7109375" style="36" customWidth="1"/>
    <col min="4" max="4" width="20.5703125" style="36" customWidth="1"/>
    <col min="5" max="5" width="8.7109375" style="36" bestFit="1" customWidth="1"/>
    <col min="6" max="6" width="10.140625" style="36" bestFit="1" customWidth="1"/>
    <col min="7" max="7" width="14" style="36" bestFit="1" customWidth="1"/>
    <col min="8" max="8" width="8.42578125" style="36" bestFit="1" customWidth="1"/>
    <col min="9" max="9" width="5.7109375" style="36" bestFit="1" customWidth="1"/>
    <col min="10" max="16384" width="9.140625" style="36"/>
  </cols>
  <sheetData>
    <row r="1" spans="1:9" ht="15" x14ac:dyDescent="0.2">
      <c r="A1" s="35" t="s">
        <v>0</v>
      </c>
      <c r="B1" s="35"/>
      <c r="C1" s="35"/>
      <c r="D1" s="35"/>
      <c r="E1" s="35"/>
      <c r="F1" s="35"/>
      <c r="G1" s="35"/>
      <c r="H1" s="35"/>
      <c r="I1" s="7" t="s">
        <v>966</v>
      </c>
    </row>
    <row r="2" spans="1:9" ht="15" x14ac:dyDescent="0.2">
      <c r="A2" s="35" t="s">
        <v>869</v>
      </c>
      <c r="B2" s="35"/>
      <c r="C2" s="35"/>
      <c r="D2" s="35"/>
      <c r="E2" s="35"/>
      <c r="F2" s="35"/>
      <c r="G2" s="35"/>
      <c r="H2" s="35"/>
    </row>
    <row r="3" spans="1:9" ht="15" x14ac:dyDescent="0.2">
      <c r="A3" s="35" t="s">
        <v>979</v>
      </c>
      <c r="B3" s="35"/>
      <c r="C3" s="35"/>
      <c r="D3" s="35"/>
      <c r="E3" s="35"/>
      <c r="F3" s="35"/>
      <c r="G3" s="35"/>
      <c r="H3" s="35"/>
    </row>
    <row r="4" spans="1:9" s="39" customFormat="1" ht="30" x14ac:dyDescent="0.2">
      <c r="A4" s="37" t="s">
        <v>3</v>
      </c>
      <c r="B4" s="37" t="s">
        <v>4</v>
      </c>
      <c r="C4" s="37" t="s">
        <v>5</v>
      </c>
      <c r="D4" s="37" t="s">
        <v>6</v>
      </c>
      <c r="E4" s="37" t="s">
        <v>7</v>
      </c>
      <c r="F4" s="37" t="s">
        <v>8</v>
      </c>
      <c r="G4" s="37" t="s">
        <v>9</v>
      </c>
      <c r="H4" s="38" t="s">
        <v>965</v>
      </c>
    </row>
    <row r="5" spans="1:9" x14ac:dyDescent="0.2">
      <c r="A5" s="40"/>
      <c r="B5" s="40"/>
      <c r="C5" s="41" t="s">
        <v>10</v>
      </c>
      <c r="D5" s="40"/>
      <c r="E5" s="40"/>
      <c r="F5" s="40"/>
      <c r="G5" s="40"/>
      <c r="H5" s="42" t="s">
        <v>134</v>
      </c>
    </row>
    <row r="6" spans="1:9" x14ac:dyDescent="0.2">
      <c r="A6" s="43"/>
      <c r="B6" s="44"/>
      <c r="C6" s="44" t="s">
        <v>11</v>
      </c>
      <c r="D6" s="44"/>
      <c r="E6" s="45"/>
      <c r="F6" s="46"/>
      <c r="G6" s="47"/>
      <c r="H6" s="42" t="s">
        <v>134</v>
      </c>
    </row>
    <row r="7" spans="1:9" x14ac:dyDescent="0.2">
      <c r="A7" s="48">
        <v>1</v>
      </c>
      <c r="B7" s="49" t="s">
        <v>320</v>
      </c>
      <c r="C7" s="49" t="s">
        <v>321</v>
      </c>
      <c r="D7" s="49" t="s">
        <v>34</v>
      </c>
      <c r="E7" s="50">
        <v>1715000</v>
      </c>
      <c r="F7" s="51">
        <v>12546.0825</v>
      </c>
      <c r="G7" s="52">
        <v>6.8763560000000001E-2</v>
      </c>
      <c r="H7" s="42" t="s">
        <v>134</v>
      </c>
    </row>
    <row r="8" spans="1:9" x14ac:dyDescent="0.2">
      <c r="A8" s="48">
        <v>2</v>
      </c>
      <c r="B8" s="49" t="s">
        <v>38</v>
      </c>
      <c r="C8" s="49" t="s">
        <v>39</v>
      </c>
      <c r="D8" s="49" t="s">
        <v>34</v>
      </c>
      <c r="E8" s="50">
        <v>897500</v>
      </c>
      <c r="F8" s="51">
        <v>10822.952499999999</v>
      </c>
      <c r="G8" s="52">
        <v>5.9319289999999997E-2</v>
      </c>
      <c r="H8" s="42" t="s">
        <v>134</v>
      </c>
    </row>
    <row r="9" spans="1:9" x14ac:dyDescent="0.2">
      <c r="A9" s="48">
        <v>3</v>
      </c>
      <c r="B9" s="49" t="s">
        <v>18</v>
      </c>
      <c r="C9" s="49" t="s">
        <v>19</v>
      </c>
      <c r="D9" s="49" t="s">
        <v>20</v>
      </c>
      <c r="E9" s="50">
        <v>602000</v>
      </c>
      <c r="F9" s="51">
        <v>8090.2780000000002</v>
      </c>
      <c r="G9" s="52">
        <v>4.434184E-2</v>
      </c>
      <c r="H9" s="42" t="s">
        <v>134</v>
      </c>
    </row>
    <row r="10" spans="1:9" x14ac:dyDescent="0.2">
      <c r="A10" s="48">
        <v>4</v>
      </c>
      <c r="B10" s="49" t="s">
        <v>331</v>
      </c>
      <c r="C10" s="49" t="s">
        <v>332</v>
      </c>
      <c r="D10" s="49" t="s">
        <v>34</v>
      </c>
      <c r="E10" s="50">
        <v>665000</v>
      </c>
      <c r="F10" s="51">
        <v>7722.6450000000004</v>
      </c>
      <c r="G10" s="52">
        <v>4.2326879999999997E-2</v>
      </c>
      <c r="H10" s="42" t="s">
        <v>134</v>
      </c>
    </row>
    <row r="11" spans="1:9" x14ac:dyDescent="0.2">
      <c r="A11" s="48">
        <v>5</v>
      </c>
      <c r="B11" s="49" t="s">
        <v>12</v>
      </c>
      <c r="C11" s="49" t="s">
        <v>13</v>
      </c>
      <c r="D11" s="49" t="s">
        <v>14</v>
      </c>
      <c r="E11" s="50">
        <v>414000</v>
      </c>
      <c r="F11" s="51">
        <v>7379.1360000000004</v>
      </c>
      <c r="G11" s="52">
        <v>4.0444149999999998E-2</v>
      </c>
      <c r="H11" s="42" t="s">
        <v>134</v>
      </c>
    </row>
    <row r="12" spans="1:9" x14ac:dyDescent="0.2">
      <c r="A12" s="48">
        <v>6</v>
      </c>
      <c r="B12" s="49" t="s">
        <v>32</v>
      </c>
      <c r="C12" s="49" t="s">
        <v>33</v>
      </c>
      <c r="D12" s="49" t="s">
        <v>34</v>
      </c>
      <c r="E12" s="50">
        <v>715000</v>
      </c>
      <c r="F12" s="51">
        <v>7002.71</v>
      </c>
      <c r="G12" s="52">
        <v>3.838101E-2</v>
      </c>
      <c r="H12" s="42" t="s">
        <v>134</v>
      </c>
    </row>
    <row r="13" spans="1:9" x14ac:dyDescent="0.2">
      <c r="A13" s="48">
        <v>7</v>
      </c>
      <c r="B13" s="49" t="s">
        <v>324</v>
      </c>
      <c r="C13" s="49" t="s">
        <v>325</v>
      </c>
      <c r="D13" s="49" t="s">
        <v>211</v>
      </c>
      <c r="E13" s="50">
        <v>533419</v>
      </c>
      <c r="F13" s="51">
        <v>6670.9380140000003</v>
      </c>
      <c r="G13" s="52">
        <v>3.6562600000000001E-2</v>
      </c>
      <c r="H13" s="42" t="s">
        <v>134</v>
      </c>
    </row>
    <row r="14" spans="1:9" x14ac:dyDescent="0.2">
      <c r="A14" s="48">
        <v>8</v>
      </c>
      <c r="B14" s="49" t="s">
        <v>15</v>
      </c>
      <c r="C14" s="49" t="s">
        <v>16</v>
      </c>
      <c r="D14" s="49" t="s">
        <v>17</v>
      </c>
      <c r="E14" s="50">
        <v>162288</v>
      </c>
      <c r="F14" s="51">
        <v>5686.733808</v>
      </c>
      <c r="G14" s="52">
        <v>3.1168299999999999E-2</v>
      </c>
      <c r="H14" s="42" t="s">
        <v>134</v>
      </c>
    </row>
    <row r="15" spans="1:9" x14ac:dyDescent="0.2">
      <c r="A15" s="48">
        <v>9</v>
      </c>
      <c r="B15" s="49" t="s">
        <v>335</v>
      </c>
      <c r="C15" s="49" t="s">
        <v>336</v>
      </c>
      <c r="D15" s="49" t="s">
        <v>34</v>
      </c>
      <c r="E15" s="50">
        <v>1500000</v>
      </c>
      <c r="F15" s="51">
        <v>5301</v>
      </c>
      <c r="G15" s="52">
        <v>2.9054139999999999E-2</v>
      </c>
      <c r="H15" s="42" t="s">
        <v>134</v>
      </c>
    </row>
    <row r="16" spans="1:9" ht="25.5" x14ac:dyDescent="0.2">
      <c r="A16" s="48">
        <v>10</v>
      </c>
      <c r="B16" s="49" t="s">
        <v>24</v>
      </c>
      <c r="C16" s="49" t="s">
        <v>25</v>
      </c>
      <c r="D16" s="49" t="s">
        <v>26</v>
      </c>
      <c r="E16" s="50">
        <v>42000</v>
      </c>
      <c r="F16" s="51">
        <v>4512.8999999999996</v>
      </c>
      <c r="G16" s="52">
        <v>2.4734659999999999E-2</v>
      </c>
      <c r="H16" s="42" t="s">
        <v>134</v>
      </c>
    </row>
    <row r="17" spans="1:8" x14ac:dyDescent="0.2">
      <c r="A17" s="48">
        <v>11</v>
      </c>
      <c r="B17" s="49" t="s">
        <v>46</v>
      </c>
      <c r="C17" s="49" t="s">
        <v>47</v>
      </c>
      <c r="D17" s="49" t="s">
        <v>48</v>
      </c>
      <c r="E17" s="50">
        <v>1500000</v>
      </c>
      <c r="F17" s="51">
        <v>4269.75</v>
      </c>
      <c r="G17" s="52">
        <v>2.3401979999999999E-2</v>
      </c>
      <c r="H17" s="42" t="s">
        <v>134</v>
      </c>
    </row>
    <row r="18" spans="1:8" x14ac:dyDescent="0.2">
      <c r="A18" s="48">
        <v>12</v>
      </c>
      <c r="B18" s="49" t="s">
        <v>835</v>
      </c>
      <c r="C18" s="49" t="s">
        <v>836</v>
      </c>
      <c r="D18" s="49" t="s">
        <v>227</v>
      </c>
      <c r="E18" s="50">
        <v>21500</v>
      </c>
      <c r="F18" s="51">
        <v>4172.0749999999998</v>
      </c>
      <c r="G18" s="52">
        <v>2.2866640000000001E-2</v>
      </c>
      <c r="H18" s="42" t="s">
        <v>134</v>
      </c>
    </row>
    <row r="19" spans="1:8" x14ac:dyDescent="0.2">
      <c r="A19" s="48">
        <v>13</v>
      </c>
      <c r="B19" s="49" t="s">
        <v>339</v>
      </c>
      <c r="C19" s="49" t="s">
        <v>340</v>
      </c>
      <c r="D19" s="49" t="s">
        <v>227</v>
      </c>
      <c r="E19" s="50">
        <v>139976</v>
      </c>
      <c r="F19" s="51">
        <v>4135.8708720000004</v>
      </c>
      <c r="G19" s="52">
        <v>2.2668210000000001E-2</v>
      </c>
      <c r="H19" s="42" t="s">
        <v>134</v>
      </c>
    </row>
    <row r="20" spans="1:8" x14ac:dyDescent="0.2">
      <c r="A20" s="48">
        <v>14</v>
      </c>
      <c r="B20" s="49" t="s">
        <v>52</v>
      </c>
      <c r="C20" s="49" t="s">
        <v>53</v>
      </c>
      <c r="D20" s="49" t="s">
        <v>54</v>
      </c>
      <c r="E20" s="50">
        <v>298419</v>
      </c>
      <c r="F20" s="51">
        <v>3965.6900909999999</v>
      </c>
      <c r="G20" s="52">
        <v>2.173547E-2</v>
      </c>
      <c r="H20" s="42" t="s">
        <v>134</v>
      </c>
    </row>
    <row r="21" spans="1:8" x14ac:dyDescent="0.2">
      <c r="A21" s="48">
        <v>15</v>
      </c>
      <c r="B21" s="49" t="s">
        <v>646</v>
      </c>
      <c r="C21" s="49" t="s">
        <v>647</v>
      </c>
      <c r="D21" s="49" t="s">
        <v>484</v>
      </c>
      <c r="E21" s="50">
        <v>1315000</v>
      </c>
      <c r="F21" s="51">
        <v>3783.2550000000001</v>
      </c>
      <c r="G21" s="52">
        <v>2.073556E-2</v>
      </c>
      <c r="H21" s="42" t="s">
        <v>134</v>
      </c>
    </row>
    <row r="22" spans="1:8" x14ac:dyDescent="0.2">
      <c r="A22" s="48">
        <v>16</v>
      </c>
      <c r="B22" s="49" t="s">
        <v>21</v>
      </c>
      <c r="C22" s="49" t="s">
        <v>22</v>
      </c>
      <c r="D22" s="49" t="s">
        <v>23</v>
      </c>
      <c r="E22" s="50">
        <v>959000</v>
      </c>
      <c r="F22" s="51">
        <v>3554.5335</v>
      </c>
      <c r="G22" s="52">
        <v>1.9481970000000001E-2</v>
      </c>
      <c r="H22" s="42" t="s">
        <v>134</v>
      </c>
    </row>
    <row r="23" spans="1:8" x14ac:dyDescent="0.2">
      <c r="A23" s="48">
        <v>17</v>
      </c>
      <c r="B23" s="49" t="s">
        <v>428</v>
      </c>
      <c r="C23" s="49" t="s">
        <v>429</v>
      </c>
      <c r="D23" s="49" t="s">
        <v>34</v>
      </c>
      <c r="E23" s="50">
        <v>2126148</v>
      </c>
      <c r="F23" s="51">
        <v>3491.1350160000002</v>
      </c>
      <c r="G23" s="52">
        <v>1.9134490000000001E-2</v>
      </c>
      <c r="H23" s="42" t="s">
        <v>134</v>
      </c>
    </row>
    <row r="24" spans="1:8" ht="25.5" x14ac:dyDescent="0.2">
      <c r="A24" s="48">
        <v>18</v>
      </c>
      <c r="B24" s="49" t="s">
        <v>652</v>
      </c>
      <c r="C24" s="49" t="s">
        <v>653</v>
      </c>
      <c r="D24" s="49" t="s">
        <v>195</v>
      </c>
      <c r="E24" s="50">
        <v>256000</v>
      </c>
      <c r="F24" s="51">
        <v>3133.9520000000002</v>
      </c>
      <c r="G24" s="52">
        <v>1.7176810000000001E-2</v>
      </c>
      <c r="H24" s="42" t="s">
        <v>134</v>
      </c>
    </row>
    <row r="25" spans="1:8" x14ac:dyDescent="0.2">
      <c r="A25" s="48">
        <v>19</v>
      </c>
      <c r="B25" s="49" t="s">
        <v>55</v>
      </c>
      <c r="C25" s="49" t="s">
        <v>56</v>
      </c>
      <c r="D25" s="49" t="s">
        <v>54</v>
      </c>
      <c r="E25" s="50">
        <v>65000</v>
      </c>
      <c r="F25" s="51">
        <v>2925.0650000000001</v>
      </c>
      <c r="G25" s="52">
        <v>1.603193E-2</v>
      </c>
      <c r="H25" s="42" t="s">
        <v>134</v>
      </c>
    </row>
    <row r="26" spans="1:8" ht="25.5" x14ac:dyDescent="0.2">
      <c r="A26" s="48">
        <v>20</v>
      </c>
      <c r="B26" s="49" t="s">
        <v>235</v>
      </c>
      <c r="C26" s="49" t="s">
        <v>236</v>
      </c>
      <c r="D26" s="49" t="s">
        <v>195</v>
      </c>
      <c r="E26" s="50">
        <v>53000</v>
      </c>
      <c r="F26" s="51">
        <v>2808.47</v>
      </c>
      <c r="G26" s="52">
        <v>1.5392879999999999E-2</v>
      </c>
      <c r="H26" s="42" t="s">
        <v>134</v>
      </c>
    </row>
    <row r="27" spans="1:8" x14ac:dyDescent="0.2">
      <c r="A27" s="48">
        <v>21</v>
      </c>
      <c r="B27" s="49" t="s">
        <v>255</v>
      </c>
      <c r="C27" s="49" t="s">
        <v>256</v>
      </c>
      <c r="D27" s="49" t="s">
        <v>34</v>
      </c>
      <c r="E27" s="50">
        <v>367000</v>
      </c>
      <c r="F27" s="51">
        <v>2761.4915000000001</v>
      </c>
      <c r="G27" s="52">
        <v>1.51354E-2</v>
      </c>
      <c r="H27" s="42" t="s">
        <v>134</v>
      </c>
    </row>
    <row r="28" spans="1:8" x14ac:dyDescent="0.2">
      <c r="A28" s="48">
        <v>22</v>
      </c>
      <c r="B28" s="49" t="s">
        <v>322</v>
      </c>
      <c r="C28" s="49" t="s">
        <v>323</v>
      </c>
      <c r="D28" s="49" t="s">
        <v>285</v>
      </c>
      <c r="E28" s="50">
        <v>1190000</v>
      </c>
      <c r="F28" s="51">
        <v>2724.8620000000001</v>
      </c>
      <c r="G28" s="52">
        <v>1.4934640000000001E-2</v>
      </c>
      <c r="H28" s="42" t="s">
        <v>134</v>
      </c>
    </row>
    <row r="29" spans="1:8" x14ac:dyDescent="0.2">
      <c r="A29" s="48">
        <v>23</v>
      </c>
      <c r="B29" s="49" t="s">
        <v>478</v>
      </c>
      <c r="C29" s="49" t="s">
        <v>479</v>
      </c>
      <c r="D29" s="49" t="s">
        <v>211</v>
      </c>
      <c r="E29" s="50">
        <v>201000</v>
      </c>
      <c r="F29" s="51">
        <v>2696.616</v>
      </c>
      <c r="G29" s="52">
        <v>1.4779830000000001E-2</v>
      </c>
      <c r="H29" s="42" t="s">
        <v>134</v>
      </c>
    </row>
    <row r="30" spans="1:8" x14ac:dyDescent="0.2">
      <c r="A30" s="48">
        <v>24</v>
      </c>
      <c r="B30" s="49" t="s">
        <v>507</v>
      </c>
      <c r="C30" s="49" t="s">
        <v>508</v>
      </c>
      <c r="D30" s="49" t="s">
        <v>234</v>
      </c>
      <c r="E30" s="50">
        <v>200000</v>
      </c>
      <c r="F30" s="51">
        <v>2437.6</v>
      </c>
      <c r="G30" s="52">
        <v>1.3360189999999999E-2</v>
      </c>
      <c r="H30" s="42" t="s">
        <v>134</v>
      </c>
    </row>
    <row r="31" spans="1:8" x14ac:dyDescent="0.2">
      <c r="A31" s="48">
        <v>25</v>
      </c>
      <c r="B31" s="49" t="s">
        <v>694</v>
      </c>
      <c r="C31" s="49" t="s">
        <v>695</v>
      </c>
      <c r="D31" s="49" t="s">
        <v>211</v>
      </c>
      <c r="E31" s="50">
        <v>102000</v>
      </c>
      <c r="F31" s="51">
        <v>2406.078</v>
      </c>
      <c r="G31" s="52">
        <v>1.318742E-2</v>
      </c>
      <c r="H31" s="42" t="s">
        <v>134</v>
      </c>
    </row>
    <row r="32" spans="1:8" x14ac:dyDescent="0.2">
      <c r="A32" s="48">
        <v>26</v>
      </c>
      <c r="B32" s="49" t="s">
        <v>83</v>
      </c>
      <c r="C32" s="49" t="s">
        <v>84</v>
      </c>
      <c r="D32" s="49" t="s">
        <v>85</v>
      </c>
      <c r="E32" s="50">
        <v>566500</v>
      </c>
      <c r="F32" s="51">
        <v>2360.6055000000001</v>
      </c>
      <c r="G32" s="52">
        <v>1.293819E-2</v>
      </c>
      <c r="H32" s="42" t="s">
        <v>134</v>
      </c>
    </row>
    <row r="33" spans="1:8" ht="25.5" x14ac:dyDescent="0.2">
      <c r="A33" s="48">
        <v>27</v>
      </c>
      <c r="B33" s="49" t="s">
        <v>204</v>
      </c>
      <c r="C33" s="49" t="s">
        <v>205</v>
      </c>
      <c r="D33" s="49" t="s">
        <v>206</v>
      </c>
      <c r="E33" s="50">
        <v>165000</v>
      </c>
      <c r="F33" s="51">
        <v>2355.87</v>
      </c>
      <c r="G33" s="52">
        <v>1.291224E-2</v>
      </c>
      <c r="H33" s="42" t="s">
        <v>134</v>
      </c>
    </row>
    <row r="34" spans="1:8" x14ac:dyDescent="0.2">
      <c r="A34" s="48">
        <v>28</v>
      </c>
      <c r="B34" s="49" t="s">
        <v>503</v>
      </c>
      <c r="C34" s="49" t="s">
        <v>504</v>
      </c>
      <c r="D34" s="49" t="s">
        <v>211</v>
      </c>
      <c r="E34" s="50">
        <v>168601</v>
      </c>
      <c r="F34" s="51">
        <v>2333.4378400000001</v>
      </c>
      <c r="G34" s="52">
        <v>1.278929E-2</v>
      </c>
      <c r="H34" s="42" t="s">
        <v>134</v>
      </c>
    </row>
    <row r="35" spans="1:8" ht="38.25" x14ac:dyDescent="0.2">
      <c r="A35" s="48">
        <v>29</v>
      </c>
      <c r="B35" s="49" t="s">
        <v>341</v>
      </c>
      <c r="C35" s="49" t="s">
        <v>342</v>
      </c>
      <c r="D35" s="49" t="s">
        <v>343</v>
      </c>
      <c r="E35" s="50">
        <v>576000</v>
      </c>
      <c r="F35" s="51">
        <v>2274.0479999999998</v>
      </c>
      <c r="G35" s="52">
        <v>1.2463780000000001E-2</v>
      </c>
      <c r="H35" s="42" t="s">
        <v>134</v>
      </c>
    </row>
    <row r="36" spans="1:8" x14ac:dyDescent="0.2">
      <c r="A36" s="48">
        <v>30</v>
      </c>
      <c r="B36" s="49" t="s">
        <v>101</v>
      </c>
      <c r="C36" s="49" t="s">
        <v>102</v>
      </c>
      <c r="D36" s="49" t="s">
        <v>103</v>
      </c>
      <c r="E36" s="50">
        <v>1618000</v>
      </c>
      <c r="F36" s="51">
        <v>2228.1478000000002</v>
      </c>
      <c r="G36" s="52">
        <v>1.2212209999999999E-2</v>
      </c>
      <c r="H36" s="42" t="s">
        <v>134</v>
      </c>
    </row>
    <row r="37" spans="1:8" x14ac:dyDescent="0.2">
      <c r="A37" s="48">
        <v>31</v>
      </c>
      <c r="B37" s="49" t="s">
        <v>286</v>
      </c>
      <c r="C37" s="49" t="s">
        <v>287</v>
      </c>
      <c r="D37" s="49" t="s">
        <v>285</v>
      </c>
      <c r="E37" s="50">
        <v>820000</v>
      </c>
      <c r="F37" s="51">
        <v>2132.41</v>
      </c>
      <c r="G37" s="52">
        <v>1.168748E-2</v>
      </c>
      <c r="H37" s="42" t="s">
        <v>134</v>
      </c>
    </row>
    <row r="38" spans="1:8" x14ac:dyDescent="0.2">
      <c r="A38" s="48">
        <v>32</v>
      </c>
      <c r="B38" s="49" t="s">
        <v>348</v>
      </c>
      <c r="C38" s="49" t="s">
        <v>349</v>
      </c>
      <c r="D38" s="49" t="s">
        <v>234</v>
      </c>
      <c r="E38" s="50">
        <v>551000</v>
      </c>
      <c r="F38" s="51">
        <v>2116.3910000000001</v>
      </c>
      <c r="G38" s="52">
        <v>1.1599679999999999E-2</v>
      </c>
      <c r="H38" s="42" t="s">
        <v>134</v>
      </c>
    </row>
    <row r="39" spans="1:8" x14ac:dyDescent="0.2">
      <c r="A39" s="48">
        <v>33</v>
      </c>
      <c r="B39" s="49" t="s">
        <v>218</v>
      </c>
      <c r="C39" s="49" t="s">
        <v>219</v>
      </c>
      <c r="D39" s="49" t="s">
        <v>220</v>
      </c>
      <c r="E39" s="50">
        <v>486500</v>
      </c>
      <c r="F39" s="51">
        <v>2111.8964999999998</v>
      </c>
      <c r="G39" s="52">
        <v>1.157505E-2</v>
      </c>
      <c r="H39" s="42" t="s">
        <v>134</v>
      </c>
    </row>
    <row r="40" spans="1:8" ht="25.5" x14ac:dyDescent="0.2">
      <c r="A40" s="48">
        <v>34</v>
      </c>
      <c r="B40" s="49" t="s">
        <v>113</v>
      </c>
      <c r="C40" s="49" t="s">
        <v>114</v>
      </c>
      <c r="D40" s="49" t="s">
        <v>26</v>
      </c>
      <c r="E40" s="50">
        <v>515000</v>
      </c>
      <c r="F40" s="51">
        <v>2066.4375</v>
      </c>
      <c r="G40" s="52">
        <v>1.132589E-2</v>
      </c>
      <c r="H40" s="42" t="s">
        <v>134</v>
      </c>
    </row>
    <row r="41" spans="1:8" x14ac:dyDescent="0.2">
      <c r="A41" s="48">
        <v>35</v>
      </c>
      <c r="B41" s="49" t="s">
        <v>117</v>
      </c>
      <c r="C41" s="49" t="s">
        <v>118</v>
      </c>
      <c r="D41" s="49" t="s">
        <v>37</v>
      </c>
      <c r="E41" s="50">
        <v>572977</v>
      </c>
      <c r="F41" s="51">
        <v>2032.6359075</v>
      </c>
      <c r="G41" s="52">
        <v>1.114063E-2</v>
      </c>
      <c r="H41" s="42" t="s">
        <v>134</v>
      </c>
    </row>
    <row r="42" spans="1:8" x14ac:dyDescent="0.2">
      <c r="A42" s="48">
        <v>36</v>
      </c>
      <c r="B42" s="49" t="s">
        <v>264</v>
      </c>
      <c r="C42" s="49" t="s">
        <v>265</v>
      </c>
      <c r="D42" s="49" t="s">
        <v>254</v>
      </c>
      <c r="E42" s="50">
        <v>512642</v>
      </c>
      <c r="F42" s="51">
        <v>2016.733628</v>
      </c>
      <c r="G42" s="52">
        <v>1.1053469999999999E-2</v>
      </c>
      <c r="H42" s="42" t="s">
        <v>134</v>
      </c>
    </row>
    <row r="43" spans="1:8" x14ac:dyDescent="0.2">
      <c r="A43" s="48">
        <v>37</v>
      </c>
      <c r="B43" s="49" t="s">
        <v>79</v>
      </c>
      <c r="C43" s="49" t="s">
        <v>80</v>
      </c>
      <c r="D43" s="49" t="s">
        <v>23</v>
      </c>
      <c r="E43" s="50">
        <v>154000</v>
      </c>
      <c r="F43" s="51">
        <v>2010.932</v>
      </c>
      <c r="G43" s="52">
        <v>1.1021680000000001E-2</v>
      </c>
      <c r="H43" s="42" t="s">
        <v>134</v>
      </c>
    </row>
    <row r="44" spans="1:8" x14ac:dyDescent="0.2">
      <c r="A44" s="48">
        <v>38</v>
      </c>
      <c r="B44" s="49" t="s">
        <v>88</v>
      </c>
      <c r="C44" s="49" t="s">
        <v>89</v>
      </c>
      <c r="D44" s="49" t="s">
        <v>85</v>
      </c>
      <c r="E44" s="50">
        <v>47000</v>
      </c>
      <c r="F44" s="51">
        <v>1853.4449999999999</v>
      </c>
      <c r="G44" s="52">
        <v>1.0158510000000001E-2</v>
      </c>
      <c r="H44" s="42" t="s">
        <v>134</v>
      </c>
    </row>
    <row r="45" spans="1:8" ht="25.5" x14ac:dyDescent="0.2">
      <c r="A45" s="48">
        <v>39</v>
      </c>
      <c r="B45" s="49" t="s">
        <v>837</v>
      </c>
      <c r="C45" s="49" t="s">
        <v>838</v>
      </c>
      <c r="D45" s="49" t="s">
        <v>26</v>
      </c>
      <c r="E45" s="50">
        <v>330000</v>
      </c>
      <c r="F45" s="51">
        <v>1841.5650000000001</v>
      </c>
      <c r="G45" s="52">
        <v>1.0093400000000001E-2</v>
      </c>
      <c r="H45" s="42" t="s">
        <v>134</v>
      </c>
    </row>
    <row r="46" spans="1:8" x14ac:dyDescent="0.2">
      <c r="A46" s="48">
        <v>40</v>
      </c>
      <c r="B46" s="49" t="s">
        <v>742</v>
      </c>
      <c r="C46" s="49" t="s">
        <v>743</v>
      </c>
      <c r="D46" s="49" t="s">
        <v>61</v>
      </c>
      <c r="E46" s="50">
        <v>233000</v>
      </c>
      <c r="F46" s="51">
        <v>1840.001</v>
      </c>
      <c r="G46" s="52">
        <v>1.008482E-2</v>
      </c>
      <c r="H46" s="42" t="s">
        <v>134</v>
      </c>
    </row>
    <row r="47" spans="1:8" x14ac:dyDescent="0.2">
      <c r="A47" s="48">
        <v>41</v>
      </c>
      <c r="B47" s="49" t="s">
        <v>300</v>
      </c>
      <c r="C47" s="49" t="s">
        <v>301</v>
      </c>
      <c r="D47" s="49" t="s">
        <v>220</v>
      </c>
      <c r="E47" s="50">
        <v>1944000</v>
      </c>
      <c r="F47" s="51">
        <v>1838.8296</v>
      </c>
      <c r="G47" s="52">
        <v>1.00784E-2</v>
      </c>
      <c r="H47" s="42" t="s">
        <v>134</v>
      </c>
    </row>
    <row r="48" spans="1:8" x14ac:dyDescent="0.2">
      <c r="A48" s="48">
        <v>42</v>
      </c>
      <c r="B48" s="49" t="s">
        <v>505</v>
      </c>
      <c r="C48" s="49" t="s">
        <v>506</v>
      </c>
      <c r="D48" s="49" t="s">
        <v>29</v>
      </c>
      <c r="E48" s="50">
        <v>51500</v>
      </c>
      <c r="F48" s="51">
        <v>1795.9079999999999</v>
      </c>
      <c r="G48" s="52">
        <v>9.8431600000000001E-3</v>
      </c>
      <c r="H48" s="42" t="s">
        <v>134</v>
      </c>
    </row>
    <row r="49" spans="1:8" x14ac:dyDescent="0.2">
      <c r="A49" s="48">
        <v>43</v>
      </c>
      <c r="B49" s="49" t="s">
        <v>296</v>
      </c>
      <c r="C49" s="49" t="s">
        <v>297</v>
      </c>
      <c r="D49" s="49" t="s">
        <v>100</v>
      </c>
      <c r="E49" s="50">
        <v>404761</v>
      </c>
      <c r="F49" s="51">
        <v>1759.091306</v>
      </c>
      <c r="G49" s="52">
        <v>9.6413699999999998E-3</v>
      </c>
      <c r="H49" s="42" t="s">
        <v>134</v>
      </c>
    </row>
    <row r="50" spans="1:8" x14ac:dyDescent="0.2">
      <c r="A50" s="48">
        <v>44</v>
      </c>
      <c r="B50" s="49" t="s">
        <v>346</v>
      </c>
      <c r="C50" s="49" t="s">
        <v>347</v>
      </c>
      <c r="D50" s="49" t="s">
        <v>263</v>
      </c>
      <c r="E50" s="50">
        <v>121186</v>
      </c>
      <c r="F50" s="51">
        <v>1756.1063260000001</v>
      </c>
      <c r="G50" s="52">
        <v>9.6250099999999998E-3</v>
      </c>
      <c r="H50" s="42" t="s">
        <v>134</v>
      </c>
    </row>
    <row r="51" spans="1:8" x14ac:dyDescent="0.2">
      <c r="A51" s="48">
        <v>45</v>
      </c>
      <c r="B51" s="49" t="s">
        <v>748</v>
      </c>
      <c r="C51" s="49" t="s">
        <v>749</v>
      </c>
      <c r="D51" s="49" t="s">
        <v>100</v>
      </c>
      <c r="E51" s="50">
        <v>380793</v>
      </c>
      <c r="F51" s="51">
        <v>1652.6416200000001</v>
      </c>
      <c r="G51" s="52">
        <v>9.0579300000000005E-3</v>
      </c>
      <c r="H51" s="42" t="s">
        <v>134</v>
      </c>
    </row>
    <row r="52" spans="1:8" x14ac:dyDescent="0.2">
      <c r="A52" s="48">
        <v>46</v>
      </c>
      <c r="B52" s="49" t="s">
        <v>487</v>
      </c>
      <c r="C52" s="49" t="s">
        <v>488</v>
      </c>
      <c r="D52" s="49" t="s">
        <v>51</v>
      </c>
      <c r="E52" s="50">
        <v>232000</v>
      </c>
      <c r="F52" s="51">
        <v>1560.0840000000001</v>
      </c>
      <c r="G52" s="52">
        <v>8.55063E-3</v>
      </c>
      <c r="H52" s="42" t="s">
        <v>134</v>
      </c>
    </row>
    <row r="53" spans="1:8" x14ac:dyDescent="0.2">
      <c r="A53" s="48">
        <v>47</v>
      </c>
      <c r="B53" s="49" t="s">
        <v>698</v>
      </c>
      <c r="C53" s="49" t="s">
        <v>699</v>
      </c>
      <c r="D53" s="49" t="s">
        <v>211</v>
      </c>
      <c r="E53" s="50">
        <v>35900</v>
      </c>
      <c r="F53" s="51">
        <v>1440.9541999999999</v>
      </c>
      <c r="G53" s="52">
        <v>7.8977000000000006E-3</v>
      </c>
      <c r="H53" s="42" t="s">
        <v>134</v>
      </c>
    </row>
    <row r="54" spans="1:8" ht="25.5" x14ac:dyDescent="0.2">
      <c r="A54" s="48">
        <v>48</v>
      </c>
      <c r="B54" s="49" t="s">
        <v>278</v>
      </c>
      <c r="C54" s="49" t="s">
        <v>279</v>
      </c>
      <c r="D54" s="49" t="s">
        <v>280</v>
      </c>
      <c r="E54" s="50">
        <v>105000</v>
      </c>
      <c r="F54" s="51">
        <v>1351.14</v>
      </c>
      <c r="G54" s="52">
        <v>7.4054400000000001E-3</v>
      </c>
      <c r="H54" s="42" t="s">
        <v>134</v>
      </c>
    </row>
    <row r="55" spans="1:8" ht="25.5" x14ac:dyDescent="0.2">
      <c r="A55" s="48">
        <v>49</v>
      </c>
      <c r="B55" s="49" t="s">
        <v>839</v>
      </c>
      <c r="C55" s="49" t="s">
        <v>840</v>
      </c>
      <c r="D55" s="49" t="s">
        <v>443</v>
      </c>
      <c r="E55" s="50">
        <v>397000</v>
      </c>
      <c r="F55" s="51">
        <v>1262.6585</v>
      </c>
      <c r="G55" s="52">
        <v>6.9204799999999997E-3</v>
      </c>
      <c r="H55" s="42" t="s">
        <v>134</v>
      </c>
    </row>
    <row r="56" spans="1:8" x14ac:dyDescent="0.2">
      <c r="A56" s="48">
        <v>50</v>
      </c>
      <c r="B56" s="49" t="s">
        <v>59</v>
      </c>
      <c r="C56" s="49" t="s">
        <v>60</v>
      </c>
      <c r="D56" s="49" t="s">
        <v>61</v>
      </c>
      <c r="E56" s="50">
        <v>19200</v>
      </c>
      <c r="F56" s="51">
        <v>1257.4079999999999</v>
      </c>
      <c r="G56" s="52">
        <v>6.8916999999999997E-3</v>
      </c>
      <c r="H56" s="42" t="s">
        <v>134</v>
      </c>
    </row>
    <row r="57" spans="1:8" x14ac:dyDescent="0.2">
      <c r="A57" s="48">
        <v>51</v>
      </c>
      <c r="B57" s="49" t="s">
        <v>302</v>
      </c>
      <c r="C57" s="49" t="s">
        <v>303</v>
      </c>
      <c r="D57" s="49" t="s">
        <v>187</v>
      </c>
      <c r="E57" s="50">
        <v>721000</v>
      </c>
      <c r="F57" s="51">
        <v>1082.3652</v>
      </c>
      <c r="G57" s="52">
        <v>5.9323099999999997E-3</v>
      </c>
      <c r="H57" s="42" t="s">
        <v>134</v>
      </c>
    </row>
    <row r="58" spans="1:8" x14ac:dyDescent="0.2">
      <c r="A58" s="48">
        <v>52</v>
      </c>
      <c r="B58" s="49" t="s">
        <v>237</v>
      </c>
      <c r="C58" s="49" t="s">
        <v>238</v>
      </c>
      <c r="D58" s="49" t="s">
        <v>239</v>
      </c>
      <c r="E58" s="50">
        <v>72000</v>
      </c>
      <c r="F58" s="51">
        <v>1073.3040000000001</v>
      </c>
      <c r="G58" s="52">
        <v>5.8826499999999997E-3</v>
      </c>
      <c r="H58" s="42" t="s">
        <v>134</v>
      </c>
    </row>
    <row r="59" spans="1:8" x14ac:dyDescent="0.2">
      <c r="A59" s="48">
        <v>53</v>
      </c>
      <c r="B59" s="49" t="s">
        <v>119</v>
      </c>
      <c r="C59" s="49" t="s">
        <v>120</v>
      </c>
      <c r="D59" s="49" t="s">
        <v>121</v>
      </c>
      <c r="E59" s="50">
        <v>546000</v>
      </c>
      <c r="F59" s="51">
        <v>1047.5555999999999</v>
      </c>
      <c r="G59" s="52">
        <v>5.7415299999999999E-3</v>
      </c>
      <c r="H59" s="42" t="s">
        <v>134</v>
      </c>
    </row>
    <row r="60" spans="1:8" x14ac:dyDescent="0.2">
      <c r="A60" s="48">
        <v>54</v>
      </c>
      <c r="B60" s="49" t="s">
        <v>71</v>
      </c>
      <c r="C60" s="49" t="s">
        <v>72</v>
      </c>
      <c r="D60" s="49" t="s">
        <v>37</v>
      </c>
      <c r="E60" s="50">
        <v>31000</v>
      </c>
      <c r="F60" s="51">
        <v>1010.817</v>
      </c>
      <c r="G60" s="52">
        <v>5.5401699999999996E-3</v>
      </c>
      <c r="H60" s="42" t="s">
        <v>134</v>
      </c>
    </row>
    <row r="61" spans="1:8" x14ac:dyDescent="0.2">
      <c r="A61" s="48">
        <v>55</v>
      </c>
      <c r="B61" s="49" t="s">
        <v>391</v>
      </c>
      <c r="C61" s="49" t="s">
        <v>392</v>
      </c>
      <c r="D61" s="49" t="s">
        <v>110</v>
      </c>
      <c r="E61" s="50">
        <v>153000</v>
      </c>
      <c r="F61" s="51">
        <v>995.64750000000004</v>
      </c>
      <c r="G61" s="52">
        <v>5.4570199999999999E-3</v>
      </c>
      <c r="H61" s="42" t="s">
        <v>134</v>
      </c>
    </row>
    <row r="62" spans="1:8" x14ac:dyDescent="0.2">
      <c r="A62" s="48">
        <v>56</v>
      </c>
      <c r="B62" s="49" t="s">
        <v>501</v>
      </c>
      <c r="C62" s="49" t="s">
        <v>502</v>
      </c>
      <c r="D62" s="49" t="s">
        <v>285</v>
      </c>
      <c r="E62" s="50">
        <v>24800</v>
      </c>
      <c r="F62" s="51">
        <v>817.35839999999996</v>
      </c>
      <c r="G62" s="52">
        <v>4.4798399999999997E-3</v>
      </c>
      <c r="H62" s="42" t="s">
        <v>134</v>
      </c>
    </row>
    <row r="63" spans="1:8" x14ac:dyDescent="0.2">
      <c r="A63" s="53"/>
      <c r="B63" s="53"/>
      <c r="C63" s="54" t="s">
        <v>133</v>
      </c>
      <c r="D63" s="53"/>
      <c r="E63" s="53" t="s">
        <v>134</v>
      </c>
      <c r="F63" s="55">
        <v>178278.24572850001</v>
      </c>
      <c r="G63" s="56">
        <v>0.97712151000000003</v>
      </c>
      <c r="H63" s="42" t="s">
        <v>134</v>
      </c>
    </row>
    <row r="64" spans="1:8" x14ac:dyDescent="0.2">
      <c r="A64" s="53"/>
      <c r="B64" s="53"/>
      <c r="C64" s="57"/>
      <c r="D64" s="53"/>
      <c r="E64" s="53"/>
      <c r="F64" s="58"/>
      <c r="G64" s="58"/>
      <c r="H64" s="42" t="s">
        <v>134</v>
      </c>
    </row>
    <row r="65" spans="1:8" x14ac:dyDescent="0.2">
      <c r="A65" s="53"/>
      <c r="B65" s="53"/>
      <c r="C65" s="54" t="s">
        <v>135</v>
      </c>
      <c r="D65" s="53"/>
      <c r="E65" s="53"/>
      <c r="F65" s="53"/>
      <c r="G65" s="53"/>
      <c r="H65" s="42" t="s">
        <v>134</v>
      </c>
    </row>
    <row r="66" spans="1:8" x14ac:dyDescent="0.2">
      <c r="A66" s="53"/>
      <c r="B66" s="53"/>
      <c r="C66" s="54" t="s">
        <v>133</v>
      </c>
      <c r="D66" s="53"/>
      <c r="E66" s="53" t="s">
        <v>134</v>
      </c>
      <c r="F66" s="59" t="s">
        <v>136</v>
      </c>
      <c r="G66" s="56">
        <v>0</v>
      </c>
      <c r="H66" s="42" t="s">
        <v>134</v>
      </c>
    </row>
    <row r="67" spans="1:8" x14ac:dyDescent="0.2">
      <c r="A67" s="53"/>
      <c r="B67" s="53"/>
      <c r="C67" s="57"/>
      <c r="D67" s="53"/>
      <c r="E67" s="53"/>
      <c r="F67" s="58"/>
      <c r="G67" s="58"/>
      <c r="H67" s="42" t="s">
        <v>134</v>
      </c>
    </row>
    <row r="68" spans="1:8" x14ac:dyDescent="0.2">
      <c r="A68" s="53"/>
      <c r="B68" s="53"/>
      <c r="C68" s="54" t="s">
        <v>137</v>
      </c>
      <c r="D68" s="53"/>
      <c r="E68" s="53"/>
      <c r="F68" s="53"/>
      <c r="G68" s="53"/>
      <c r="H68" s="42" t="s">
        <v>134</v>
      </c>
    </row>
    <row r="69" spans="1:8" x14ac:dyDescent="0.2">
      <c r="A69" s="53"/>
      <c r="B69" s="53"/>
      <c r="C69" s="54" t="s">
        <v>133</v>
      </c>
      <c r="D69" s="53"/>
      <c r="E69" s="53" t="s">
        <v>134</v>
      </c>
      <c r="F69" s="59" t="s">
        <v>136</v>
      </c>
      <c r="G69" s="56">
        <v>0</v>
      </c>
      <c r="H69" s="42" t="s">
        <v>134</v>
      </c>
    </row>
    <row r="70" spans="1:8" x14ac:dyDescent="0.2">
      <c r="A70" s="53"/>
      <c r="B70" s="53"/>
      <c r="C70" s="57"/>
      <c r="D70" s="53"/>
      <c r="E70" s="53"/>
      <c r="F70" s="58"/>
      <c r="G70" s="58"/>
      <c r="H70" s="42" t="s">
        <v>134</v>
      </c>
    </row>
    <row r="71" spans="1:8" x14ac:dyDescent="0.2">
      <c r="A71" s="53"/>
      <c r="B71" s="53"/>
      <c r="C71" s="54" t="s">
        <v>138</v>
      </c>
      <c r="D71" s="53"/>
      <c r="E71" s="53"/>
      <c r="F71" s="53"/>
      <c r="G71" s="53"/>
      <c r="H71" s="42" t="s">
        <v>134</v>
      </c>
    </row>
    <row r="72" spans="1:8" x14ac:dyDescent="0.2">
      <c r="A72" s="53"/>
      <c r="B72" s="53"/>
      <c r="C72" s="54" t="s">
        <v>133</v>
      </c>
      <c r="D72" s="53"/>
      <c r="E72" s="53" t="s">
        <v>134</v>
      </c>
      <c r="F72" s="59" t="s">
        <v>136</v>
      </c>
      <c r="G72" s="56">
        <v>0</v>
      </c>
      <c r="H72" s="42" t="s">
        <v>134</v>
      </c>
    </row>
    <row r="73" spans="1:8" x14ac:dyDescent="0.2">
      <c r="A73" s="53"/>
      <c r="B73" s="53"/>
      <c r="C73" s="57"/>
      <c r="D73" s="53"/>
      <c r="E73" s="53"/>
      <c r="F73" s="58"/>
      <c r="G73" s="58"/>
      <c r="H73" s="42" t="s">
        <v>134</v>
      </c>
    </row>
    <row r="74" spans="1:8" x14ac:dyDescent="0.2">
      <c r="A74" s="53"/>
      <c r="B74" s="53"/>
      <c r="C74" s="54" t="s">
        <v>139</v>
      </c>
      <c r="D74" s="53"/>
      <c r="E74" s="53"/>
      <c r="F74" s="58"/>
      <c r="G74" s="58"/>
      <c r="H74" s="42" t="s">
        <v>134</v>
      </c>
    </row>
    <row r="75" spans="1:8" x14ac:dyDescent="0.2">
      <c r="A75" s="53"/>
      <c r="B75" s="53"/>
      <c r="C75" s="54" t="s">
        <v>133</v>
      </c>
      <c r="D75" s="53"/>
      <c r="E75" s="53" t="s">
        <v>134</v>
      </c>
      <c r="F75" s="59" t="s">
        <v>136</v>
      </c>
      <c r="G75" s="56">
        <v>0</v>
      </c>
      <c r="H75" s="42" t="s">
        <v>134</v>
      </c>
    </row>
    <row r="76" spans="1:8" x14ac:dyDescent="0.2">
      <c r="A76" s="53"/>
      <c r="B76" s="53"/>
      <c r="C76" s="57"/>
      <c r="D76" s="53"/>
      <c r="E76" s="53"/>
      <c r="F76" s="58"/>
      <c r="G76" s="58"/>
      <c r="H76" s="42" t="s">
        <v>134</v>
      </c>
    </row>
    <row r="77" spans="1:8" x14ac:dyDescent="0.2">
      <c r="A77" s="53"/>
      <c r="B77" s="53"/>
      <c r="C77" s="54" t="s">
        <v>140</v>
      </c>
      <c r="D77" s="53"/>
      <c r="E77" s="53"/>
      <c r="F77" s="58"/>
      <c r="G77" s="58"/>
      <c r="H77" s="42" t="s">
        <v>134</v>
      </c>
    </row>
    <row r="78" spans="1:8" x14ac:dyDescent="0.2">
      <c r="A78" s="53"/>
      <c r="B78" s="53"/>
      <c r="C78" s="54" t="s">
        <v>133</v>
      </c>
      <c r="D78" s="53"/>
      <c r="E78" s="53" t="s">
        <v>134</v>
      </c>
      <c r="F78" s="59" t="s">
        <v>136</v>
      </c>
      <c r="G78" s="56">
        <v>0</v>
      </c>
      <c r="H78" s="42" t="s">
        <v>134</v>
      </c>
    </row>
    <row r="79" spans="1:8" x14ac:dyDescent="0.2">
      <c r="A79" s="53"/>
      <c r="B79" s="53"/>
      <c r="C79" s="57"/>
      <c r="D79" s="53"/>
      <c r="E79" s="53"/>
      <c r="F79" s="58"/>
      <c r="G79" s="58"/>
      <c r="H79" s="42" t="s">
        <v>134</v>
      </c>
    </row>
    <row r="80" spans="1:8" x14ac:dyDescent="0.2">
      <c r="A80" s="53"/>
      <c r="B80" s="53"/>
      <c r="C80" s="54" t="s">
        <v>141</v>
      </c>
      <c r="D80" s="53"/>
      <c r="E80" s="53"/>
      <c r="F80" s="55">
        <v>178278.24572850001</v>
      </c>
      <c r="G80" s="56">
        <v>0.97712151000000003</v>
      </c>
      <c r="H80" s="42" t="s">
        <v>134</v>
      </c>
    </row>
    <row r="81" spans="1:8" x14ac:dyDescent="0.2">
      <c r="A81" s="53"/>
      <c r="B81" s="53"/>
      <c r="C81" s="57"/>
      <c r="D81" s="53"/>
      <c r="E81" s="53"/>
      <c r="F81" s="58"/>
      <c r="G81" s="58"/>
      <c r="H81" s="42" t="s">
        <v>134</v>
      </c>
    </row>
    <row r="82" spans="1:8" x14ac:dyDescent="0.2">
      <c r="A82" s="53"/>
      <c r="B82" s="53"/>
      <c r="C82" s="54" t="s">
        <v>142</v>
      </c>
      <c r="D82" s="53"/>
      <c r="E82" s="53"/>
      <c r="F82" s="58"/>
      <c r="G82" s="58"/>
      <c r="H82" s="42" t="s">
        <v>134</v>
      </c>
    </row>
    <row r="83" spans="1:8" x14ac:dyDescent="0.2">
      <c r="A83" s="53"/>
      <c r="B83" s="53"/>
      <c r="C83" s="54" t="s">
        <v>11</v>
      </c>
      <c r="D83" s="53"/>
      <c r="E83" s="53"/>
      <c r="F83" s="58"/>
      <c r="G83" s="58"/>
      <c r="H83" s="42" t="s">
        <v>134</v>
      </c>
    </row>
    <row r="84" spans="1:8" x14ac:dyDescent="0.2">
      <c r="A84" s="53"/>
      <c r="B84" s="53"/>
      <c r="C84" s="54" t="s">
        <v>133</v>
      </c>
      <c r="D84" s="53"/>
      <c r="E84" s="53" t="s">
        <v>134</v>
      </c>
      <c r="F84" s="59" t="s">
        <v>136</v>
      </c>
      <c r="G84" s="56">
        <v>0</v>
      </c>
      <c r="H84" s="42" t="s">
        <v>134</v>
      </c>
    </row>
    <row r="85" spans="1:8" x14ac:dyDescent="0.2">
      <c r="A85" s="53"/>
      <c r="B85" s="53"/>
      <c r="C85" s="57"/>
      <c r="D85" s="53"/>
      <c r="E85" s="53"/>
      <c r="F85" s="58"/>
      <c r="G85" s="58"/>
      <c r="H85" s="42" t="s">
        <v>134</v>
      </c>
    </row>
    <row r="86" spans="1:8" x14ac:dyDescent="0.2">
      <c r="A86" s="53"/>
      <c r="B86" s="53"/>
      <c r="C86" s="54" t="s">
        <v>143</v>
      </c>
      <c r="D86" s="53"/>
      <c r="E86" s="53"/>
      <c r="F86" s="53"/>
      <c r="G86" s="53"/>
      <c r="H86" s="42" t="s">
        <v>134</v>
      </c>
    </row>
    <row r="87" spans="1:8" x14ac:dyDescent="0.2">
      <c r="A87" s="53"/>
      <c r="B87" s="53"/>
      <c r="C87" s="54" t="s">
        <v>133</v>
      </c>
      <c r="D87" s="53"/>
      <c r="E87" s="53" t="s">
        <v>134</v>
      </c>
      <c r="F87" s="59" t="s">
        <v>136</v>
      </c>
      <c r="G87" s="56">
        <v>0</v>
      </c>
      <c r="H87" s="42" t="s">
        <v>134</v>
      </c>
    </row>
    <row r="88" spans="1:8" x14ac:dyDescent="0.2">
      <c r="A88" s="53"/>
      <c r="B88" s="53"/>
      <c r="C88" s="57"/>
      <c r="D88" s="53"/>
      <c r="E88" s="53"/>
      <c r="F88" s="58"/>
      <c r="G88" s="58"/>
      <c r="H88" s="42" t="s">
        <v>134</v>
      </c>
    </row>
    <row r="89" spans="1:8" x14ac:dyDescent="0.2">
      <c r="A89" s="53"/>
      <c r="B89" s="53"/>
      <c r="C89" s="54" t="s">
        <v>144</v>
      </c>
      <c r="D89" s="53"/>
      <c r="E89" s="53"/>
      <c r="F89" s="53"/>
      <c r="G89" s="53"/>
      <c r="H89" s="42" t="s">
        <v>134</v>
      </c>
    </row>
    <row r="90" spans="1:8" x14ac:dyDescent="0.2">
      <c r="A90" s="53"/>
      <c r="B90" s="53"/>
      <c r="C90" s="54" t="s">
        <v>133</v>
      </c>
      <c r="D90" s="53"/>
      <c r="E90" s="53" t="s">
        <v>134</v>
      </c>
      <c r="F90" s="59" t="s">
        <v>136</v>
      </c>
      <c r="G90" s="56">
        <v>0</v>
      </c>
      <c r="H90" s="42" t="s">
        <v>134</v>
      </c>
    </row>
    <row r="91" spans="1:8" x14ac:dyDescent="0.2">
      <c r="A91" s="53"/>
      <c r="B91" s="53"/>
      <c r="C91" s="57"/>
      <c r="D91" s="53"/>
      <c r="E91" s="53"/>
      <c r="F91" s="58"/>
      <c r="G91" s="58"/>
      <c r="H91" s="42" t="s">
        <v>134</v>
      </c>
    </row>
    <row r="92" spans="1:8" x14ac:dyDescent="0.2">
      <c r="A92" s="53"/>
      <c r="B92" s="53"/>
      <c r="C92" s="54" t="s">
        <v>145</v>
      </c>
      <c r="D92" s="53"/>
      <c r="E92" s="53"/>
      <c r="F92" s="58"/>
      <c r="G92" s="58"/>
      <c r="H92" s="42" t="s">
        <v>134</v>
      </c>
    </row>
    <row r="93" spans="1:8" x14ac:dyDescent="0.2">
      <c r="A93" s="53"/>
      <c r="B93" s="53"/>
      <c r="C93" s="54" t="s">
        <v>133</v>
      </c>
      <c r="D93" s="53"/>
      <c r="E93" s="53" t="s">
        <v>134</v>
      </c>
      <c r="F93" s="59" t="s">
        <v>136</v>
      </c>
      <c r="G93" s="56">
        <v>0</v>
      </c>
      <c r="H93" s="42" t="s">
        <v>134</v>
      </c>
    </row>
    <row r="94" spans="1:8" x14ac:dyDescent="0.2">
      <c r="A94" s="53"/>
      <c r="B94" s="53"/>
      <c r="C94" s="57"/>
      <c r="D94" s="53"/>
      <c r="E94" s="53"/>
      <c r="F94" s="58"/>
      <c r="G94" s="58"/>
      <c r="H94" s="42" t="s">
        <v>134</v>
      </c>
    </row>
    <row r="95" spans="1:8" x14ac:dyDescent="0.2">
      <c r="A95" s="53"/>
      <c r="B95" s="53"/>
      <c r="C95" s="54" t="s">
        <v>146</v>
      </c>
      <c r="D95" s="53"/>
      <c r="E95" s="53"/>
      <c r="F95" s="55">
        <v>0</v>
      </c>
      <c r="G95" s="56">
        <v>0</v>
      </c>
      <c r="H95" s="42" t="s">
        <v>134</v>
      </c>
    </row>
    <row r="96" spans="1:8" x14ac:dyDescent="0.2">
      <c r="A96" s="53"/>
      <c r="B96" s="53"/>
      <c r="C96" s="57"/>
      <c r="D96" s="53"/>
      <c r="E96" s="53"/>
      <c r="F96" s="58"/>
      <c r="G96" s="58"/>
      <c r="H96" s="42" t="s">
        <v>134</v>
      </c>
    </row>
    <row r="97" spans="1:8" x14ac:dyDescent="0.2">
      <c r="A97" s="53"/>
      <c r="B97" s="53"/>
      <c r="C97" s="54" t="s">
        <v>147</v>
      </c>
      <c r="D97" s="53"/>
      <c r="E97" s="53"/>
      <c r="F97" s="58"/>
      <c r="G97" s="58"/>
      <c r="H97" s="42" t="s">
        <v>134</v>
      </c>
    </row>
    <row r="98" spans="1:8" x14ac:dyDescent="0.2">
      <c r="A98" s="53"/>
      <c r="B98" s="53"/>
      <c r="C98" s="54" t="s">
        <v>148</v>
      </c>
      <c r="D98" s="53"/>
      <c r="E98" s="53"/>
      <c r="F98" s="58"/>
      <c r="G98" s="58"/>
      <c r="H98" s="42" t="s">
        <v>134</v>
      </c>
    </row>
    <row r="99" spans="1:8" x14ac:dyDescent="0.2">
      <c r="A99" s="53"/>
      <c r="B99" s="53"/>
      <c r="C99" s="54" t="s">
        <v>133</v>
      </c>
      <c r="D99" s="53"/>
      <c r="E99" s="53" t="s">
        <v>134</v>
      </c>
      <c r="F99" s="59" t="s">
        <v>136</v>
      </c>
      <c r="G99" s="56">
        <v>0</v>
      </c>
      <c r="H99" s="42" t="s">
        <v>134</v>
      </c>
    </row>
    <row r="100" spans="1:8" x14ac:dyDescent="0.2">
      <c r="A100" s="53"/>
      <c r="B100" s="53"/>
      <c r="C100" s="57"/>
      <c r="D100" s="53"/>
      <c r="E100" s="53"/>
      <c r="F100" s="58"/>
      <c r="G100" s="58"/>
      <c r="H100" s="42" t="s">
        <v>134</v>
      </c>
    </row>
    <row r="101" spans="1:8" x14ac:dyDescent="0.2">
      <c r="A101" s="53"/>
      <c r="B101" s="53"/>
      <c r="C101" s="54" t="s">
        <v>149</v>
      </c>
      <c r="D101" s="53"/>
      <c r="E101" s="53"/>
      <c r="F101" s="58"/>
      <c r="G101" s="58"/>
      <c r="H101" s="42" t="s">
        <v>134</v>
      </c>
    </row>
    <row r="102" spans="1:8" x14ac:dyDescent="0.2">
      <c r="A102" s="53"/>
      <c r="B102" s="53"/>
      <c r="C102" s="54" t="s">
        <v>133</v>
      </c>
      <c r="D102" s="53"/>
      <c r="E102" s="53" t="s">
        <v>134</v>
      </c>
      <c r="F102" s="59" t="s">
        <v>136</v>
      </c>
      <c r="G102" s="56">
        <v>0</v>
      </c>
      <c r="H102" s="42" t="s">
        <v>134</v>
      </c>
    </row>
    <row r="103" spans="1:8" x14ac:dyDescent="0.2">
      <c r="A103" s="53"/>
      <c r="B103" s="53"/>
      <c r="C103" s="57"/>
      <c r="D103" s="53"/>
      <c r="E103" s="53"/>
      <c r="F103" s="58"/>
      <c r="G103" s="58"/>
      <c r="H103" s="42" t="s">
        <v>134</v>
      </c>
    </row>
    <row r="104" spans="1:8" x14ac:dyDescent="0.2">
      <c r="A104" s="53"/>
      <c r="B104" s="53"/>
      <c r="C104" s="54" t="s">
        <v>150</v>
      </c>
      <c r="D104" s="53"/>
      <c r="E104" s="53"/>
      <c r="F104" s="58"/>
      <c r="G104" s="58"/>
      <c r="H104" s="42" t="s">
        <v>134</v>
      </c>
    </row>
    <row r="105" spans="1:8" x14ac:dyDescent="0.2">
      <c r="A105" s="53"/>
      <c r="B105" s="53"/>
      <c r="C105" s="54" t="s">
        <v>133</v>
      </c>
      <c r="D105" s="53"/>
      <c r="E105" s="53" t="s">
        <v>134</v>
      </c>
      <c r="F105" s="59" t="s">
        <v>136</v>
      </c>
      <c r="G105" s="56">
        <v>0</v>
      </c>
      <c r="H105" s="42" t="s">
        <v>134</v>
      </c>
    </row>
    <row r="106" spans="1:8" x14ac:dyDescent="0.2">
      <c r="A106" s="53"/>
      <c r="B106" s="53"/>
      <c r="C106" s="57"/>
      <c r="D106" s="53"/>
      <c r="E106" s="53"/>
      <c r="F106" s="58"/>
      <c r="G106" s="58"/>
      <c r="H106" s="42" t="s">
        <v>134</v>
      </c>
    </row>
    <row r="107" spans="1:8" x14ac:dyDescent="0.2">
      <c r="A107" s="53"/>
      <c r="B107" s="53"/>
      <c r="C107" s="54" t="s">
        <v>151</v>
      </c>
      <c r="D107" s="53"/>
      <c r="E107" s="53"/>
      <c r="F107" s="58"/>
      <c r="G107" s="58"/>
      <c r="H107" s="42" t="s">
        <v>134</v>
      </c>
    </row>
    <row r="108" spans="1:8" x14ac:dyDescent="0.2">
      <c r="A108" s="48">
        <v>1</v>
      </c>
      <c r="B108" s="49"/>
      <c r="C108" s="49" t="s">
        <v>152</v>
      </c>
      <c r="D108" s="49"/>
      <c r="E108" s="60"/>
      <c r="F108" s="51">
        <v>3069.8229345069999</v>
      </c>
      <c r="G108" s="52">
        <v>1.6825329999999999E-2</v>
      </c>
      <c r="H108" s="42">
        <v>6.61</v>
      </c>
    </row>
    <row r="109" spans="1:8" x14ac:dyDescent="0.2">
      <c r="A109" s="53"/>
      <c r="B109" s="53"/>
      <c r="C109" s="54" t="s">
        <v>133</v>
      </c>
      <c r="D109" s="53"/>
      <c r="E109" s="53" t="s">
        <v>134</v>
      </c>
      <c r="F109" s="55">
        <v>3069.8229345069999</v>
      </c>
      <c r="G109" s="56">
        <v>1.6825329999999999E-2</v>
      </c>
      <c r="H109" s="42" t="s">
        <v>134</v>
      </c>
    </row>
    <row r="110" spans="1:8" x14ac:dyDescent="0.2">
      <c r="A110" s="53"/>
      <c r="B110" s="53"/>
      <c r="C110" s="57"/>
      <c r="D110" s="53"/>
      <c r="E110" s="53"/>
      <c r="F110" s="58"/>
      <c r="G110" s="58"/>
      <c r="H110" s="42" t="s">
        <v>134</v>
      </c>
    </row>
    <row r="111" spans="1:8" x14ac:dyDescent="0.2">
      <c r="A111" s="53"/>
      <c r="B111" s="53"/>
      <c r="C111" s="54" t="s">
        <v>153</v>
      </c>
      <c r="D111" s="53"/>
      <c r="E111" s="53"/>
      <c r="F111" s="55">
        <v>3069.8229345069999</v>
      </c>
      <c r="G111" s="56">
        <v>1.6825329999999999E-2</v>
      </c>
      <c r="H111" s="42" t="s">
        <v>134</v>
      </c>
    </row>
    <row r="112" spans="1:8" x14ac:dyDescent="0.2">
      <c r="A112" s="53"/>
      <c r="B112" s="53"/>
      <c r="C112" s="58"/>
      <c r="D112" s="53"/>
      <c r="E112" s="53"/>
      <c r="F112" s="53"/>
      <c r="G112" s="53"/>
      <c r="H112" s="42" t="s">
        <v>134</v>
      </c>
    </row>
    <row r="113" spans="1:10" x14ac:dyDescent="0.2">
      <c r="A113" s="53"/>
      <c r="B113" s="53"/>
      <c r="C113" s="54" t="s">
        <v>154</v>
      </c>
      <c r="D113" s="53"/>
      <c r="E113" s="53"/>
      <c r="F113" s="53"/>
      <c r="G113" s="53"/>
      <c r="H113" s="42" t="s">
        <v>134</v>
      </c>
    </row>
    <row r="114" spans="1:10" x14ac:dyDescent="0.2">
      <c r="A114" s="53"/>
      <c r="B114" s="53"/>
      <c r="C114" s="54" t="s">
        <v>155</v>
      </c>
      <c r="D114" s="53"/>
      <c r="E114" s="53"/>
      <c r="F114" s="53"/>
      <c r="G114" s="53"/>
      <c r="H114" s="42" t="s">
        <v>134</v>
      </c>
    </row>
    <row r="115" spans="1:10" x14ac:dyDescent="0.2">
      <c r="A115" s="53"/>
      <c r="B115" s="53"/>
      <c r="C115" s="54" t="s">
        <v>133</v>
      </c>
      <c r="D115" s="53"/>
      <c r="E115" s="53" t="s">
        <v>134</v>
      </c>
      <c r="F115" s="59" t="s">
        <v>136</v>
      </c>
      <c r="G115" s="56">
        <v>0</v>
      </c>
      <c r="H115" s="42" t="s">
        <v>134</v>
      </c>
    </row>
    <row r="116" spans="1:10" x14ac:dyDescent="0.2">
      <c r="A116" s="53"/>
      <c r="B116" s="53"/>
      <c r="C116" s="57"/>
      <c r="D116" s="53"/>
      <c r="E116" s="53"/>
      <c r="F116" s="58"/>
      <c r="G116" s="58"/>
      <c r="H116" s="42" t="s">
        <v>134</v>
      </c>
    </row>
    <row r="117" spans="1:10" x14ac:dyDescent="0.2">
      <c r="A117" s="53"/>
      <c r="B117" s="53"/>
      <c r="C117" s="54" t="s">
        <v>158</v>
      </c>
      <c r="D117" s="53"/>
      <c r="E117" s="53"/>
      <c r="F117" s="53"/>
      <c r="G117" s="53"/>
      <c r="H117" s="42" t="s">
        <v>134</v>
      </c>
    </row>
    <row r="118" spans="1:10" x14ac:dyDescent="0.2">
      <c r="A118" s="53"/>
      <c r="B118" s="53"/>
      <c r="C118" s="54" t="s">
        <v>159</v>
      </c>
      <c r="D118" s="53"/>
      <c r="E118" s="53"/>
      <c r="F118" s="53"/>
      <c r="G118" s="53"/>
      <c r="H118" s="42" t="s">
        <v>134</v>
      </c>
    </row>
    <row r="119" spans="1:10" x14ac:dyDescent="0.2">
      <c r="A119" s="53"/>
      <c r="B119" s="53"/>
      <c r="C119" s="54" t="s">
        <v>133</v>
      </c>
      <c r="D119" s="53"/>
      <c r="E119" s="53" t="s">
        <v>134</v>
      </c>
      <c r="F119" s="59" t="s">
        <v>136</v>
      </c>
      <c r="G119" s="56">
        <v>0</v>
      </c>
      <c r="H119" s="42" t="s">
        <v>134</v>
      </c>
    </row>
    <row r="120" spans="1:10" x14ac:dyDescent="0.2">
      <c r="A120" s="53"/>
      <c r="B120" s="53"/>
      <c r="C120" s="57"/>
      <c r="D120" s="53"/>
      <c r="E120" s="53"/>
      <c r="F120" s="58"/>
      <c r="G120" s="58"/>
      <c r="H120" s="42" t="s">
        <v>134</v>
      </c>
    </row>
    <row r="121" spans="1:10" x14ac:dyDescent="0.2">
      <c r="A121" s="53"/>
      <c r="B121" s="53"/>
      <c r="C121" s="54" t="s">
        <v>160</v>
      </c>
      <c r="D121" s="53"/>
      <c r="E121" s="53"/>
      <c r="F121" s="58"/>
      <c r="G121" s="58"/>
      <c r="H121" s="42" t="s">
        <v>134</v>
      </c>
    </row>
    <row r="122" spans="1:10" x14ac:dyDescent="0.2">
      <c r="A122" s="53"/>
      <c r="B122" s="53"/>
      <c r="C122" s="54" t="s">
        <v>133</v>
      </c>
      <c r="D122" s="53"/>
      <c r="E122" s="53" t="s">
        <v>134</v>
      </c>
      <c r="F122" s="59" t="s">
        <v>136</v>
      </c>
      <c r="G122" s="56">
        <v>0</v>
      </c>
      <c r="H122" s="42" t="s">
        <v>134</v>
      </c>
    </row>
    <row r="123" spans="1:10" x14ac:dyDescent="0.2">
      <c r="A123" s="53"/>
      <c r="B123" s="53"/>
      <c r="C123" s="57"/>
      <c r="D123" s="53"/>
      <c r="E123" s="53"/>
      <c r="F123" s="58"/>
      <c r="G123" s="58"/>
      <c r="H123" s="42" t="s">
        <v>134</v>
      </c>
    </row>
    <row r="124" spans="1:10" x14ac:dyDescent="0.2">
      <c r="A124" s="60"/>
      <c r="B124" s="49"/>
      <c r="C124" s="49" t="s">
        <v>161</v>
      </c>
      <c r="D124" s="49"/>
      <c r="E124" s="60"/>
      <c r="F124" s="51">
        <v>1104.4156254</v>
      </c>
      <c r="G124" s="52">
        <v>6.0531700000000001E-3</v>
      </c>
      <c r="H124" s="42" t="s">
        <v>134</v>
      </c>
    </row>
    <row r="125" spans="1:10" x14ac:dyDescent="0.2">
      <c r="A125" s="57"/>
      <c r="B125" s="57"/>
      <c r="C125" s="54" t="s">
        <v>162</v>
      </c>
      <c r="D125" s="58"/>
      <c r="E125" s="58"/>
      <c r="F125" s="55">
        <v>182452.48428840699</v>
      </c>
      <c r="G125" s="61">
        <v>1.0000000099999999</v>
      </c>
      <c r="H125" s="42" t="s">
        <v>134</v>
      </c>
    </row>
    <row r="126" spans="1:10" ht="12.75" customHeight="1" x14ac:dyDescent="0.2">
      <c r="A126" s="62"/>
      <c r="B126" s="62"/>
      <c r="C126" s="63"/>
      <c r="D126" s="64"/>
      <c r="E126" s="64"/>
      <c r="F126" s="65"/>
      <c r="G126" s="66"/>
      <c r="H126" s="67"/>
    </row>
    <row r="127" spans="1:10" x14ac:dyDescent="0.2">
      <c r="A127" s="62"/>
      <c r="B127" s="68" t="s">
        <v>968</v>
      </c>
      <c r="C127" s="68"/>
      <c r="D127" s="68"/>
      <c r="E127" s="68"/>
      <c r="F127" s="68"/>
      <c r="G127" s="68"/>
      <c r="H127" s="68"/>
      <c r="J127" s="69"/>
    </row>
    <row r="128" spans="1:10" x14ac:dyDescent="0.2">
      <c r="A128" s="62"/>
      <c r="B128" s="68" t="s">
        <v>969</v>
      </c>
      <c r="C128" s="68"/>
      <c r="D128" s="68"/>
      <c r="E128" s="68"/>
      <c r="F128" s="68"/>
      <c r="G128" s="68"/>
      <c r="H128" s="68"/>
      <c r="J128" s="69"/>
    </row>
    <row r="129" spans="1:17" x14ac:dyDescent="0.2">
      <c r="A129" s="62"/>
      <c r="B129" s="68" t="s">
        <v>970</v>
      </c>
      <c r="C129" s="68"/>
      <c r="D129" s="68"/>
      <c r="E129" s="68"/>
      <c r="F129" s="68"/>
      <c r="G129" s="68"/>
      <c r="H129" s="68"/>
      <c r="J129" s="69"/>
    </row>
    <row r="130" spans="1:17" s="72" customFormat="1" ht="66.75" customHeight="1" x14ac:dyDescent="0.25">
      <c r="A130" s="70"/>
      <c r="B130" s="71" t="s">
        <v>971</v>
      </c>
      <c r="C130" s="71"/>
      <c r="D130" s="71"/>
      <c r="E130" s="71"/>
      <c r="F130" s="71"/>
      <c r="G130" s="71"/>
      <c r="H130" s="71"/>
      <c r="I130" s="36"/>
      <c r="J130" s="69"/>
      <c r="K130" s="36"/>
      <c r="L130" s="36"/>
      <c r="M130" s="36"/>
      <c r="N130" s="36"/>
      <c r="O130" s="36"/>
      <c r="P130" s="36"/>
      <c r="Q130" s="36"/>
    </row>
    <row r="131" spans="1:17" x14ac:dyDescent="0.2">
      <c r="A131" s="62"/>
      <c r="B131" s="68" t="s">
        <v>972</v>
      </c>
      <c r="C131" s="68"/>
      <c r="D131" s="68"/>
      <c r="E131" s="68"/>
      <c r="F131" s="68"/>
      <c r="G131" s="68"/>
      <c r="H131" s="68"/>
      <c r="J131" s="69"/>
    </row>
    <row r="132" spans="1:17" x14ac:dyDescent="0.2">
      <c r="A132" s="62"/>
      <c r="B132" s="62"/>
      <c r="C132" s="62"/>
      <c r="D132" s="64"/>
      <c r="E132" s="64"/>
      <c r="F132" s="64"/>
      <c r="G132" s="64"/>
    </row>
    <row r="133" spans="1:17" x14ac:dyDescent="0.2">
      <c r="A133" s="62"/>
      <c r="B133" s="73" t="s">
        <v>163</v>
      </c>
      <c r="C133" s="74"/>
      <c r="D133" s="75"/>
      <c r="E133" s="76"/>
      <c r="F133" s="64"/>
      <c r="G133" s="64"/>
    </row>
    <row r="134" spans="1:17" ht="27.75" customHeight="1" x14ac:dyDescent="0.2">
      <c r="A134" s="62"/>
      <c r="B134" s="77" t="s">
        <v>164</v>
      </c>
      <c r="C134" s="78"/>
      <c r="D134" s="41" t="s">
        <v>165</v>
      </c>
      <c r="E134" s="76"/>
      <c r="F134" s="64"/>
      <c r="G134" s="64"/>
    </row>
    <row r="135" spans="1:17" ht="12.75" customHeight="1" x14ac:dyDescent="0.2">
      <c r="A135" s="62"/>
      <c r="B135" s="77" t="s">
        <v>973</v>
      </c>
      <c r="C135" s="78"/>
      <c r="D135" s="41" t="s">
        <v>165</v>
      </c>
      <c r="E135" s="76"/>
      <c r="F135" s="64"/>
      <c r="G135" s="64"/>
    </row>
    <row r="136" spans="1:17" x14ac:dyDescent="0.2">
      <c r="A136" s="62"/>
      <c r="B136" s="77" t="s">
        <v>166</v>
      </c>
      <c r="C136" s="78"/>
      <c r="D136" s="79" t="s">
        <v>134</v>
      </c>
      <c r="E136" s="76"/>
      <c r="F136" s="64"/>
      <c r="G136" s="64"/>
    </row>
    <row r="137" spans="1:17" x14ac:dyDescent="0.2">
      <c r="A137" s="80"/>
      <c r="B137" s="81" t="s">
        <v>134</v>
      </c>
      <c r="C137" s="81" t="s">
        <v>974</v>
      </c>
      <c r="D137" s="81" t="s">
        <v>167</v>
      </c>
      <c r="E137" s="80"/>
      <c r="F137" s="80"/>
      <c r="G137" s="80"/>
      <c r="H137" s="80"/>
      <c r="J137" s="69"/>
    </row>
    <row r="138" spans="1:17" x14ac:dyDescent="0.2">
      <c r="A138" s="80"/>
      <c r="B138" s="82" t="s">
        <v>168</v>
      </c>
      <c r="C138" s="83">
        <v>46081</v>
      </c>
      <c r="D138" s="83">
        <v>46112</v>
      </c>
      <c r="E138" s="80"/>
      <c r="F138" s="80"/>
      <c r="G138" s="80"/>
      <c r="J138" s="69"/>
    </row>
    <row r="139" spans="1:17" x14ac:dyDescent="0.2">
      <c r="A139" s="84"/>
      <c r="B139" s="44" t="s">
        <v>169</v>
      </c>
      <c r="C139" s="85">
        <v>15.644600000000001</v>
      </c>
      <c r="D139" s="85">
        <v>13.7845</v>
      </c>
      <c r="E139" s="84"/>
      <c r="F139" s="86"/>
      <c r="G139" s="87"/>
    </row>
    <row r="140" spans="1:17" x14ac:dyDescent="0.2">
      <c r="A140" s="84"/>
      <c r="B140" s="44" t="s">
        <v>982</v>
      </c>
      <c r="C140" s="85">
        <v>13.9543</v>
      </c>
      <c r="D140" s="85">
        <v>12.295199999999999</v>
      </c>
      <c r="E140" s="84"/>
      <c r="F140" s="86"/>
      <c r="G140" s="87"/>
    </row>
    <row r="141" spans="1:17" x14ac:dyDescent="0.2">
      <c r="A141" s="84"/>
      <c r="B141" s="44" t="s">
        <v>170</v>
      </c>
      <c r="C141" s="85">
        <v>14.829700000000001</v>
      </c>
      <c r="D141" s="85">
        <v>13.0519</v>
      </c>
      <c r="E141" s="84"/>
      <c r="F141" s="86"/>
      <c r="G141" s="87"/>
    </row>
    <row r="142" spans="1:17" x14ac:dyDescent="0.2">
      <c r="A142" s="84"/>
      <c r="B142" s="44" t="s">
        <v>983</v>
      </c>
      <c r="C142" s="85">
        <v>13.2181</v>
      </c>
      <c r="D142" s="85">
        <v>11.6335</v>
      </c>
      <c r="E142" s="84"/>
      <c r="F142" s="86"/>
      <c r="G142" s="87"/>
    </row>
    <row r="143" spans="1:17" x14ac:dyDescent="0.2">
      <c r="A143" s="84"/>
      <c r="B143" s="84"/>
      <c r="C143" s="84"/>
      <c r="D143" s="84"/>
      <c r="E143" s="84"/>
      <c r="F143" s="84"/>
      <c r="G143" s="84"/>
    </row>
    <row r="144" spans="1:17" x14ac:dyDescent="0.2">
      <c r="A144" s="80"/>
      <c r="B144" s="77" t="s">
        <v>975</v>
      </c>
      <c r="C144" s="78"/>
      <c r="D144" s="41" t="s">
        <v>165</v>
      </c>
      <c r="E144" s="80"/>
      <c r="F144" s="80"/>
      <c r="G144" s="80"/>
    </row>
    <row r="145" spans="1:7" x14ac:dyDescent="0.2">
      <c r="A145" s="80"/>
      <c r="B145" s="88"/>
      <c r="C145" s="88"/>
      <c r="D145" s="88"/>
      <c r="E145" s="80"/>
      <c r="F145" s="80"/>
      <c r="G145" s="80"/>
    </row>
    <row r="146" spans="1:7" x14ac:dyDescent="0.2">
      <c r="A146" s="80"/>
      <c r="B146" s="77" t="s">
        <v>172</v>
      </c>
      <c r="C146" s="78"/>
      <c r="D146" s="41" t="s">
        <v>165</v>
      </c>
      <c r="E146" s="89"/>
      <c r="F146" s="80"/>
      <c r="G146" s="80"/>
    </row>
    <row r="147" spans="1:7" x14ac:dyDescent="0.2">
      <c r="A147" s="80"/>
      <c r="B147" s="77" t="s">
        <v>173</v>
      </c>
      <c r="C147" s="78"/>
      <c r="D147" s="41" t="s">
        <v>165</v>
      </c>
      <c r="E147" s="89"/>
      <c r="F147" s="80"/>
      <c r="G147" s="80"/>
    </row>
    <row r="148" spans="1:7" x14ac:dyDescent="0.2">
      <c r="A148" s="80"/>
      <c r="B148" s="77" t="s">
        <v>174</v>
      </c>
      <c r="C148" s="78"/>
      <c r="D148" s="41" t="s">
        <v>165</v>
      </c>
      <c r="E148" s="89"/>
      <c r="F148" s="80"/>
      <c r="G148" s="80"/>
    </row>
    <row r="149" spans="1:7" x14ac:dyDescent="0.2">
      <c r="A149" s="80"/>
      <c r="B149" s="77" t="s">
        <v>175</v>
      </c>
      <c r="C149" s="78"/>
      <c r="D149" s="90">
        <v>0.49024610702463778</v>
      </c>
      <c r="E149" s="80"/>
      <c r="F149" s="91"/>
      <c r="G149" s="92"/>
    </row>
    <row r="151" spans="1:7" x14ac:dyDescent="0.2">
      <c r="B151" s="93" t="s">
        <v>976</v>
      </c>
      <c r="C151" s="93"/>
    </row>
    <row r="153" spans="1:7" ht="153.75" customHeight="1" x14ac:dyDescent="0.2"/>
    <row r="156" spans="1:7" x14ac:dyDescent="0.2">
      <c r="B156" s="94" t="s">
        <v>977</v>
      </c>
      <c r="C156" s="95"/>
      <c r="D156" s="94"/>
    </row>
    <row r="157" spans="1:7" x14ac:dyDescent="0.2">
      <c r="B157" s="94" t="s">
        <v>1135</v>
      </c>
      <c r="D157" s="94"/>
    </row>
    <row r="158" spans="1:7" ht="165" customHeight="1" x14ac:dyDescent="0.2"/>
    <row r="159" spans="1:7" ht="12.75" customHeight="1" x14ac:dyDescent="0.2"/>
    <row r="160" spans="1:7" ht="12.75" customHeight="1" x14ac:dyDescent="0.2"/>
    <row r="161" s="36" customFormat="1" ht="12.75" customHeight="1" x14ac:dyDescent="0.2"/>
    <row r="162" s="36" customFormat="1" ht="12.75" customHeight="1" x14ac:dyDescent="0.2"/>
    <row r="163" s="36" customFormat="1" ht="12.75" customHeight="1" x14ac:dyDescent="0.2"/>
    <row r="164" s="36" customFormat="1" ht="12.75" customHeight="1" x14ac:dyDescent="0.2"/>
    <row r="165" s="36" customFormat="1" ht="12.75" customHeight="1" x14ac:dyDescent="0.2"/>
  </sheetData>
  <mergeCells count="18">
    <mergeCell ref="A1:H1"/>
    <mergeCell ref="A2:H2"/>
    <mergeCell ref="A3:H3"/>
    <mergeCell ref="B127:H127"/>
    <mergeCell ref="B128:H128"/>
    <mergeCell ref="B129:H129"/>
    <mergeCell ref="B130:H130"/>
    <mergeCell ref="B131:H131"/>
    <mergeCell ref="B133:D133"/>
    <mergeCell ref="B134:C134"/>
    <mergeCell ref="B135:C135"/>
    <mergeCell ref="B136:C136"/>
    <mergeCell ref="B151:C151"/>
    <mergeCell ref="B144:C144"/>
    <mergeCell ref="B148:C148"/>
    <mergeCell ref="B149:C149"/>
    <mergeCell ref="B146:C146"/>
    <mergeCell ref="B147:C147"/>
  </mergeCells>
  <hyperlinks>
    <hyperlink ref="I1" location="Index!B2" display="Index" xr:uid="{5088BA0B-B2C7-4956-BA45-BB987C94FFA3}"/>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6CA00-859C-46B4-BF51-521664555748}">
  <sheetPr>
    <outlinePr summaryBelow="0" summaryRight="0"/>
  </sheetPr>
  <dimension ref="A1:Q134"/>
  <sheetViews>
    <sheetView showGridLines="0" workbookViewId="0">
      <selection sqref="A1:H1"/>
    </sheetView>
  </sheetViews>
  <sheetFormatPr defaultRowHeight="12.75" x14ac:dyDescent="0.2"/>
  <cols>
    <col min="1" max="1" width="5.85546875" style="36" bestFit="1" customWidth="1"/>
    <col min="2" max="2" width="22" style="36" customWidth="1"/>
    <col min="3" max="3" width="46.7109375" style="36" customWidth="1"/>
    <col min="4" max="4" width="20.5703125" style="36" customWidth="1"/>
    <col min="5" max="5" width="12.42578125" style="36" bestFit="1" customWidth="1"/>
    <col min="6" max="6" width="10.140625" style="36" bestFit="1" customWidth="1"/>
    <col min="7" max="7" width="14" style="36" bestFit="1" customWidth="1"/>
    <col min="8" max="8" width="8.42578125" style="36" bestFit="1" customWidth="1"/>
    <col min="9" max="9" width="5.7109375" style="36" bestFit="1" customWidth="1"/>
    <col min="10" max="16384" width="9.140625" style="36"/>
  </cols>
  <sheetData>
    <row r="1" spans="1:9" ht="15" x14ac:dyDescent="0.2">
      <c r="A1" s="35" t="s">
        <v>0</v>
      </c>
      <c r="B1" s="35"/>
      <c r="C1" s="35"/>
      <c r="D1" s="35"/>
      <c r="E1" s="35"/>
      <c r="F1" s="35"/>
      <c r="G1" s="35"/>
      <c r="H1" s="35"/>
      <c r="I1" s="7" t="s">
        <v>966</v>
      </c>
    </row>
    <row r="2" spans="1:9" ht="15" x14ac:dyDescent="0.2">
      <c r="A2" s="96" t="s">
        <v>870</v>
      </c>
      <c r="B2" s="96"/>
      <c r="C2" s="96"/>
      <c r="D2" s="96"/>
      <c r="E2" s="96"/>
      <c r="F2" s="96"/>
      <c r="G2" s="96"/>
      <c r="H2" s="96"/>
    </row>
    <row r="3" spans="1:9" ht="15" x14ac:dyDescent="0.2">
      <c r="A3" s="96" t="s">
        <v>979</v>
      </c>
      <c r="B3" s="96"/>
      <c r="C3" s="96"/>
      <c r="D3" s="96"/>
      <c r="E3" s="96"/>
      <c r="F3" s="96"/>
      <c r="G3" s="96"/>
      <c r="H3" s="96"/>
    </row>
    <row r="4" spans="1:9" s="39" customFormat="1" ht="30" x14ac:dyDescent="0.2">
      <c r="A4" s="37" t="s">
        <v>3</v>
      </c>
      <c r="B4" s="37" t="s">
        <v>4</v>
      </c>
      <c r="C4" s="37" t="s">
        <v>5</v>
      </c>
      <c r="D4" s="37" t="s">
        <v>6</v>
      </c>
      <c r="E4" s="37" t="s">
        <v>7</v>
      </c>
      <c r="F4" s="37" t="s">
        <v>8</v>
      </c>
      <c r="G4" s="37" t="s">
        <v>9</v>
      </c>
      <c r="H4" s="38" t="s">
        <v>965</v>
      </c>
    </row>
    <row r="5" spans="1:9" x14ac:dyDescent="0.2">
      <c r="A5" s="40"/>
      <c r="B5" s="40"/>
      <c r="C5" s="41" t="s">
        <v>10</v>
      </c>
      <c r="D5" s="40"/>
      <c r="E5" s="40"/>
      <c r="F5" s="40"/>
      <c r="G5" s="40"/>
      <c r="H5" s="42" t="s">
        <v>134</v>
      </c>
    </row>
    <row r="6" spans="1:9" x14ac:dyDescent="0.2">
      <c r="A6" s="43"/>
      <c r="B6" s="44"/>
      <c r="C6" s="44" t="s">
        <v>11</v>
      </c>
      <c r="D6" s="44"/>
      <c r="E6" s="45"/>
      <c r="F6" s="46"/>
      <c r="G6" s="47"/>
      <c r="H6" s="42" t="s">
        <v>134</v>
      </c>
    </row>
    <row r="7" spans="1:9" x14ac:dyDescent="0.2">
      <c r="A7" s="48">
        <v>1</v>
      </c>
      <c r="B7" s="49" t="s">
        <v>320</v>
      </c>
      <c r="C7" s="49" t="s">
        <v>321</v>
      </c>
      <c r="D7" s="49" t="s">
        <v>34</v>
      </c>
      <c r="E7" s="50">
        <v>3114256</v>
      </c>
      <c r="F7" s="51">
        <v>22782.339768000002</v>
      </c>
      <c r="G7" s="52">
        <v>0.15836749</v>
      </c>
      <c r="H7" s="42" t="s">
        <v>134</v>
      </c>
    </row>
    <row r="8" spans="1:9" x14ac:dyDescent="0.2">
      <c r="A8" s="48">
        <v>2</v>
      </c>
      <c r="B8" s="49" t="s">
        <v>38</v>
      </c>
      <c r="C8" s="49" t="s">
        <v>39</v>
      </c>
      <c r="D8" s="49" t="s">
        <v>34</v>
      </c>
      <c r="E8" s="50">
        <v>1416021</v>
      </c>
      <c r="F8" s="51">
        <v>17075.797239</v>
      </c>
      <c r="G8" s="52">
        <v>0.11869945</v>
      </c>
      <c r="H8" s="42" t="s">
        <v>134</v>
      </c>
    </row>
    <row r="9" spans="1:9" x14ac:dyDescent="0.2">
      <c r="A9" s="48">
        <v>3</v>
      </c>
      <c r="B9" s="49" t="s">
        <v>331</v>
      </c>
      <c r="C9" s="49" t="s">
        <v>332</v>
      </c>
      <c r="D9" s="49" t="s">
        <v>34</v>
      </c>
      <c r="E9" s="50">
        <v>1217541</v>
      </c>
      <c r="F9" s="51">
        <v>14139.303633</v>
      </c>
      <c r="G9" s="52">
        <v>9.828692E-2</v>
      </c>
      <c r="H9" s="42" t="s">
        <v>134</v>
      </c>
    </row>
    <row r="10" spans="1:9" x14ac:dyDescent="0.2">
      <c r="A10" s="48">
        <v>4</v>
      </c>
      <c r="B10" s="49" t="s">
        <v>32</v>
      </c>
      <c r="C10" s="49" t="s">
        <v>33</v>
      </c>
      <c r="D10" s="49" t="s">
        <v>34</v>
      </c>
      <c r="E10" s="50">
        <v>1003469</v>
      </c>
      <c r="F10" s="51">
        <v>9827.9753860000001</v>
      </c>
      <c r="G10" s="52">
        <v>6.8317470000000005E-2</v>
      </c>
      <c r="H10" s="42" t="s">
        <v>134</v>
      </c>
    </row>
    <row r="11" spans="1:9" x14ac:dyDescent="0.2">
      <c r="A11" s="48">
        <v>5</v>
      </c>
      <c r="B11" s="49" t="s">
        <v>670</v>
      </c>
      <c r="C11" s="49" t="s">
        <v>671</v>
      </c>
      <c r="D11" s="49" t="s">
        <v>179</v>
      </c>
      <c r="E11" s="50">
        <v>406364</v>
      </c>
      <c r="F11" s="51">
        <v>6631.0477520000004</v>
      </c>
      <c r="G11" s="52">
        <v>4.6094580000000003E-2</v>
      </c>
      <c r="H11" s="42" t="s">
        <v>134</v>
      </c>
    </row>
    <row r="12" spans="1:9" x14ac:dyDescent="0.2">
      <c r="A12" s="48">
        <v>6</v>
      </c>
      <c r="B12" s="49" t="s">
        <v>431</v>
      </c>
      <c r="C12" s="49" t="s">
        <v>432</v>
      </c>
      <c r="D12" s="49" t="s">
        <v>34</v>
      </c>
      <c r="E12" s="50">
        <v>4033626</v>
      </c>
      <c r="F12" s="51">
        <v>6386.4400458</v>
      </c>
      <c r="G12" s="52">
        <v>4.439423E-2</v>
      </c>
      <c r="H12" s="42" t="s">
        <v>134</v>
      </c>
    </row>
    <row r="13" spans="1:9" x14ac:dyDescent="0.2">
      <c r="A13" s="48">
        <v>7</v>
      </c>
      <c r="B13" s="49" t="s">
        <v>326</v>
      </c>
      <c r="C13" s="49" t="s">
        <v>327</v>
      </c>
      <c r="D13" s="49" t="s">
        <v>179</v>
      </c>
      <c r="E13" s="50">
        <v>672583</v>
      </c>
      <c r="F13" s="51">
        <v>5865.5963430000002</v>
      </c>
      <c r="G13" s="52">
        <v>4.077368E-2</v>
      </c>
      <c r="H13" s="42" t="s">
        <v>134</v>
      </c>
    </row>
    <row r="14" spans="1:9" x14ac:dyDescent="0.2">
      <c r="A14" s="48">
        <v>8</v>
      </c>
      <c r="B14" s="49" t="s">
        <v>337</v>
      </c>
      <c r="C14" s="49" t="s">
        <v>338</v>
      </c>
      <c r="D14" s="49" t="s">
        <v>34</v>
      </c>
      <c r="E14" s="50">
        <v>2208626</v>
      </c>
      <c r="F14" s="51">
        <v>5468.5579760000001</v>
      </c>
      <c r="G14" s="52">
        <v>3.8013730000000003E-2</v>
      </c>
      <c r="H14" s="42" t="s">
        <v>134</v>
      </c>
    </row>
    <row r="15" spans="1:9" x14ac:dyDescent="0.2">
      <c r="A15" s="48">
        <v>9</v>
      </c>
      <c r="B15" s="49" t="s">
        <v>389</v>
      </c>
      <c r="C15" s="49" t="s">
        <v>390</v>
      </c>
      <c r="D15" s="49" t="s">
        <v>179</v>
      </c>
      <c r="E15" s="50">
        <v>665351</v>
      </c>
      <c r="F15" s="51">
        <v>5023.7327255</v>
      </c>
      <c r="G15" s="52">
        <v>3.4921609999999999E-2</v>
      </c>
      <c r="H15" s="42" t="s">
        <v>134</v>
      </c>
    </row>
    <row r="16" spans="1:9" x14ac:dyDescent="0.2">
      <c r="A16" s="48">
        <v>10</v>
      </c>
      <c r="B16" s="49" t="s">
        <v>387</v>
      </c>
      <c r="C16" s="49" t="s">
        <v>388</v>
      </c>
      <c r="D16" s="49" t="s">
        <v>179</v>
      </c>
      <c r="E16" s="50">
        <v>334660</v>
      </c>
      <c r="F16" s="51">
        <v>4569.1129799999999</v>
      </c>
      <c r="G16" s="52">
        <v>3.1761400000000002E-2</v>
      </c>
      <c r="H16" s="42" t="s">
        <v>134</v>
      </c>
    </row>
    <row r="17" spans="1:8" x14ac:dyDescent="0.2">
      <c r="A17" s="48">
        <v>11</v>
      </c>
      <c r="B17" s="49" t="s">
        <v>357</v>
      </c>
      <c r="C17" s="49" t="s">
        <v>358</v>
      </c>
      <c r="D17" s="49" t="s">
        <v>34</v>
      </c>
      <c r="E17" s="50">
        <v>1279691</v>
      </c>
      <c r="F17" s="51">
        <v>4357.347855</v>
      </c>
      <c r="G17" s="52">
        <v>3.028935E-2</v>
      </c>
      <c r="H17" s="42" t="s">
        <v>134</v>
      </c>
    </row>
    <row r="18" spans="1:8" x14ac:dyDescent="0.2">
      <c r="A18" s="48">
        <v>12</v>
      </c>
      <c r="B18" s="49" t="s">
        <v>355</v>
      </c>
      <c r="C18" s="49" t="s">
        <v>356</v>
      </c>
      <c r="D18" s="49" t="s">
        <v>34</v>
      </c>
      <c r="E18" s="50">
        <v>8062686</v>
      </c>
      <c r="F18" s="51">
        <v>4072.4626985999998</v>
      </c>
      <c r="G18" s="52">
        <v>2.8309020000000001E-2</v>
      </c>
      <c r="H18" s="42" t="s">
        <v>134</v>
      </c>
    </row>
    <row r="19" spans="1:8" x14ac:dyDescent="0.2">
      <c r="A19" s="48">
        <v>13</v>
      </c>
      <c r="B19" s="49" t="s">
        <v>409</v>
      </c>
      <c r="C19" s="49" t="s">
        <v>410</v>
      </c>
      <c r="D19" s="49" t="s">
        <v>179</v>
      </c>
      <c r="E19" s="50">
        <v>371206</v>
      </c>
      <c r="F19" s="51">
        <v>4001.60068</v>
      </c>
      <c r="G19" s="52">
        <v>2.781643E-2</v>
      </c>
      <c r="H19" s="42" t="s">
        <v>134</v>
      </c>
    </row>
    <row r="20" spans="1:8" x14ac:dyDescent="0.2">
      <c r="A20" s="48">
        <v>14</v>
      </c>
      <c r="B20" s="49" t="s">
        <v>642</v>
      </c>
      <c r="C20" s="49" t="s">
        <v>643</v>
      </c>
      <c r="D20" s="49" t="s">
        <v>179</v>
      </c>
      <c r="E20" s="50">
        <v>1131406</v>
      </c>
      <c r="F20" s="51">
        <v>3451.9197060000001</v>
      </c>
      <c r="G20" s="52">
        <v>2.399542E-2</v>
      </c>
      <c r="H20" s="42" t="s">
        <v>134</v>
      </c>
    </row>
    <row r="21" spans="1:8" x14ac:dyDescent="0.2">
      <c r="A21" s="48">
        <v>15</v>
      </c>
      <c r="B21" s="49" t="s">
        <v>367</v>
      </c>
      <c r="C21" s="49" t="s">
        <v>368</v>
      </c>
      <c r="D21" s="49" t="s">
        <v>34</v>
      </c>
      <c r="E21" s="50">
        <v>6484547</v>
      </c>
      <c r="F21" s="51">
        <v>3354.4561631000001</v>
      </c>
      <c r="G21" s="52">
        <v>2.3317919999999999E-2</v>
      </c>
      <c r="H21" s="42" t="s">
        <v>134</v>
      </c>
    </row>
    <row r="22" spans="1:8" x14ac:dyDescent="0.2">
      <c r="A22" s="48">
        <v>16</v>
      </c>
      <c r="B22" s="49" t="s">
        <v>471</v>
      </c>
      <c r="C22" s="49" t="s">
        <v>472</v>
      </c>
      <c r="D22" s="49" t="s">
        <v>34</v>
      </c>
      <c r="E22" s="50">
        <v>1990388</v>
      </c>
      <c r="F22" s="51">
        <v>2813.413438</v>
      </c>
      <c r="G22" s="52">
        <v>1.9556960000000002E-2</v>
      </c>
      <c r="H22" s="42" t="s">
        <v>134</v>
      </c>
    </row>
    <row r="23" spans="1:8" x14ac:dyDescent="0.2">
      <c r="A23" s="48">
        <v>17</v>
      </c>
      <c r="B23" s="49" t="s">
        <v>335</v>
      </c>
      <c r="C23" s="49" t="s">
        <v>336</v>
      </c>
      <c r="D23" s="49" t="s">
        <v>34</v>
      </c>
      <c r="E23" s="50">
        <v>727950</v>
      </c>
      <c r="F23" s="51">
        <v>2572.5753</v>
      </c>
      <c r="G23" s="52">
        <v>1.7882809999999999E-2</v>
      </c>
      <c r="H23" s="42" t="s">
        <v>134</v>
      </c>
    </row>
    <row r="24" spans="1:8" x14ac:dyDescent="0.2">
      <c r="A24" s="48">
        <v>18</v>
      </c>
      <c r="B24" s="49" t="s">
        <v>767</v>
      </c>
      <c r="C24" s="49" t="s">
        <v>768</v>
      </c>
      <c r="D24" s="49" t="s">
        <v>179</v>
      </c>
      <c r="E24" s="50">
        <v>671725</v>
      </c>
      <c r="F24" s="51">
        <v>2549.196375</v>
      </c>
      <c r="G24" s="52">
        <v>1.7720300000000001E-2</v>
      </c>
      <c r="H24" s="42" t="s">
        <v>134</v>
      </c>
    </row>
    <row r="25" spans="1:8" ht="25.5" x14ac:dyDescent="0.2">
      <c r="A25" s="48">
        <v>19</v>
      </c>
      <c r="B25" s="49" t="s">
        <v>843</v>
      </c>
      <c r="C25" s="49" t="s">
        <v>844</v>
      </c>
      <c r="D25" s="49" t="s">
        <v>206</v>
      </c>
      <c r="E25" s="50">
        <v>226867</v>
      </c>
      <c r="F25" s="51">
        <v>2175.6545299999998</v>
      </c>
      <c r="G25" s="52">
        <v>1.512369E-2</v>
      </c>
      <c r="H25" s="42" t="s">
        <v>134</v>
      </c>
    </row>
    <row r="26" spans="1:8" ht="25.5" x14ac:dyDescent="0.2">
      <c r="A26" s="48">
        <v>20</v>
      </c>
      <c r="B26" s="49" t="s">
        <v>204</v>
      </c>
      <c r="C26" s="49" t="s">
        <v>205</v>
      </c>
      <c r="D26" s="49" t="s">
        <v>206</v>
      </c>
      <c r="E26" s="50">
        <v>141794</v>
      </c>
      <c r="F26" s="51">
        <v>2024.5347320000001</v>
      </c>
      <c r="G26" s="52">
        <v>1.4073199999999999E-2</v>
      </c>
      <c r="H26" s="42" t="s">
        <v>134</v>
      </c>
    </row>
    <row r="27" spans="1:8" x14ac:dyDescent="0.2">
      <c r="A27" s="48">
        <v>21</v>
      </c>
      <c r="B27" s="49" t="s">
        <v>845</v>
      </c>
      <c r="C27" s="49" t="s">
        <v>846</v>
      </c>
      <c r="D27" s="49" t="s">
        <v>239</v>
      </c>
      <c r="E27" s="50">
        <v>315840</v>
      </c>
      <c r="F27" s="51">
        <v>1609.3627200000001</v>
      </c>
      <c r="G27" s="52">
        <v>1.118721E-2</v>
      </c>
      <c r="H27" s="42" t="s">
        <v>134</v>
      </c>
    </row>
    <row r="28" spans="1:8" x14ac:dyDescent="0.2">
      <c r="A28" s="48">
        <v>22</v>
      </c>
      <c r="B28" s="49" t="s">
        <v>259</v>
      </c>
      <c r="C28" s="49" t="s">
        <v>260</v>
      </c>
      <c r="D28" s="49" t="s">
        <v>187</v>
      </c>
      <c r="E28" s="50">
        <v>200000</v>
      </c>
      <c r="F28" s="51">
        <v>1265.5</v>
      </c>
      <c r="G28" s="52">
        <v>8.7968999999999999E-3</v>
      </c>
      <c r="H28" s="42" t="s">
        <v>134</v>
      </c>
    </row>
    <row r="29" spans="1:8" x14ac:dyDescent="0.2">
      <c r="A29" s="48">
        <v>23</v>
      </c>
      <c r="B29" s="49" t="s">
        <v>365</v>
      </c>
      <c r="C29" s="49" t="s">
        <v>366</v>
      </c>
      <c r="D29" s="49" t="s">
        <v>187</v>
      </c>
      <c r="E29" s="50">
        <v>542280</v>
      </c>
      <c r="F29" s="51">
        <v>1233.849684</v>
      </c>
      <c r="G29" s="52">
        <v>8.5768900000000002E-3</v>
      </c>
      <c r="H29" s="42" t="s">
        <v>134</v>
      </c>
    </row>
    <row r="30" spans="1:8" x14ac:dyDescent="0.2">
      <c r="A30" s="48">
        <v>24</v>
      </c>
      <c r="B30" s="49" t="s">
        <v>255</v>
      </c>
      <c r="C30" s="49" t="s">
        <v>256</v>
      </c>
      <c r="D30" s="49" t="s">
        <v>34</v>
      </c>
      <c r="E30" s="50">
        <v>135116</v>
      </c>
      <c r="F30" s="51">
        <v>1016.680342</v>
      </c>
      <c r="G30" s="52">
        <v>7.0672799999999996E-3</v>
      </c>
      <c r="H30" s="42" t="s">
        <v>134</v>
      </c>
    </row>
    <row r="31" spans="1:8" x14ac:dyDescent="0.2">
      <c r="A31" s="48">
        <v>25</v>
      </c>
      <c r="B31" s="49" t="s">
        <v>457</v>
      </c>
      <c r="C31" s="49" t="s">
        <v>458</v>
      </c>
      <c r="D31" s="49" t="s">
        <v>187</v>
      </c>
      <c r="E31" s="50">
        <v>94010</v>
      </c>
      <c r="F31" s="51">
        <v>881.20273499999996</v>
      </c>
      <c r="G31" s="52">
        <v>6.1255299999999997E-3</v>
      </c>
      <c r="H31" s="42" t="s">
        <v>134</v>
      </c>
    </row>
    <row r="32" spans="1:8" x14ac:dyDescent="0.2">
      <c r="A32" s="48">
        <v>26</v>
      </c>
      <c r="B32" s="49" t="s">
        <v>871</v>
      </c>
      <c r="C32" s="49" t="s">
        <v>872</v>
      </c>
      <c r="D32" s="49" t="s">
        <v>179</v>
      </c>
      <c r="E32" s="50">
        <v>150011</v>
      </c>
      <c r="F32" s="51">
        <v>839.98659450000002</v>
      </c>
      <c r="G32" s="52">
        <v>5.8390200000000003E-3</v>
      </c>
      <c r="H32" s="42" t="s">
        <v>134</v>
      </c>
    </row>
    <row r="33" spans="1:8" x14ac:dyDescent="0.2">
      <c r="A33" s="48">
        <v>27</v>
      </c>
      <c r="B33" s="49" t="s">
        <v>177</v>
      </c>
      <c r="C33" s="49" t="s">
        <v>178</v>
      </c>
      <c r="D33" s="49" t="s">
        <v>179</v>
      </c>
      <c r="E33" s="50">
        <v>268783</v>
      </c>
      <c r="F33" s="51">
        <v>768.98816299999999</v>
      </c>
      <c r="G33" s="52">
        <v>5.3454899999999996E-3</v>
      </c>
      <c r="H33" s="42" t="s">
        <v>134</v>
      </c>
    </row>
    <row r="34" spans="1:8" x14ac:dyDescent="0.2">
      <c r="A34" s="48">
        <v>28</v>
      </c>
      <c r="B34" s="49" t="s">
        <v>451</v>
      </c>
      <c r="C34" s="49" t="s">
        <v>452</v>
      </c>
      <c r="D34" s="49" t="s">
        <v>187</v>
      </c>
      <c r="E34" s="50">
        <v>20372</v>
      </c>
      <c r="F34" s="51">
        <v>443.09100000000001</v>
      </c>
      <c r="G34" s="52">
        <v>3.0800699999999999E-3</v>
      </c>
      <c r="H34" s="42" t="s">
        <v>134</v>
      </c>
    </row>
    <row r="35" spans="1:8" x14ac:dyDescent="0.2">
      <c r="A35" s="53"/>
      <c r="B35" s="53"/>
      <c r="C35" s="54" t="s">
        <v>133</v>
      </c>
      <c r="D35" s="53"/>
      <c r="E35" s="53" t="s">
        <v>134</v>
      </c>
      <c r="F35" s="55">
        <v>137201.72656449999</v>
      </c>
      <c r="G35" s="56">
        <v>0.95373405</v>
      </c>
      <c r="H35" s="42" t="s">
        <v>134</v>
      </c>
    </row>
    <row r="36" spans="1:8" x14ac:dyDescent="0.2">
      <c r="A36" s="53"/>
      <c r="B36" s="53"/>
      <c r="C36" s="57"/>
      <c r="D36" s="53"/>
      <c r="E36" s="53"/>
      <c r="F36" s="58"/>
      <c r="G36" s="58"/>
      <c r="H36" s="42" t="s">
        <v>134</v>
      </c>
    </row>
    <row r="37" spans="1:8" x14ac:dyDescent="0.2">
      <c r="A37" s="53"/>
      <c r="B37" s="53"/>
      <c r="C37" s="54" t="s">
        <v>135</v>
      </c>
      <c r="D37" s="53"/>
      <c r="E37" s="53"/>
      <c r="F37" s="53"/>
      <c r="G37" s="53"/>
      <c r="H37" s="42" t="s">
        <v>134</v>
      </c>
    </row>
    <row r="38" spans="1:8" x14ac:dyDescent="0.2">
      <c r="A38" s="53"/>
      <c r="B38" s="53"/>
      <c r="C38" s="54" t="s">
        <v>133</v>
      </c>
      <c r="D38" s="53"/>
      <c r="E38" s="53" t="s">
        <v>134</v>
      </c>
      <c r="F38" s="59" t="s">
        <v>136</v>
      </c>
      <c r="G38" s="56">
        <v>0</v>
      </c>
      <c r="H38" s="42" t="s">
        <v>134</v>
      </c>
    </row>
    <row r="39" spans="1:8" x14ac:dyDescent="0.2">
      <c r="A39" s="53"/>
      <c r="B39" s="53"/>
      <c r="C39" s="57"/>
      <c r="D39" s="53"/>
      <c r="E39" s="53"/>
      <c r="F39" s="58"/>
      <c r="G39" s="58"/>
      <c r="H39" s="42" t="s">
        <v>134</v>
      </c>
    </row>
    <row r="40" spans="1:8" x14ac:dyDescent="0.2">
      <c r="A40" s="53"/>
      <c r="B40" s="53"/>
      <c r="C40" s="54" t="s">
        <v>137</v>
      </c>
      <c r="D40" s="53"/>
      <c r="E40" s="53"/>
      <c r="F40" s="53"/>
      <c r="G40" s="53"/>
      <c r="H40" s="42" t="s">
        <v>134</v>
      </c>
    </row>
    <row r="41" spans="1:8" x14ac:dyDescent="0.2">
      <c r="A41" s="53"/>
      <c r="B41" s="53"/>
      <c r="C41" s="54" t="s">
        <v>133</v>
      </c>
      <c r="D41" s="53"/>
      <c r="E41" s="53" t="s">
        <v>134</v>
      </c>
      <c r="F41" s="59" t="s">
        <v>136</v>
      </c>
      <c r="G41" s="56">
        <v>0</v>
      </c>
      <c r="H41" s="42" t="s">
        <v>134</v>
      </c>
    </row>
    <row r="42" spans="1:8" x14ac:dyDescent="0.2">
      <c r="A42" s="53"/>
      <c r="B42" s="53"/>
      <c r="C42" s="57"/>
      <c r="D42" s="53"/>
      <c r="E42" s="53"/>
      <c r="F42" s="58"/>
      <c r="G42" s="58"/>
      <c r="H42" s="42" t="s">
        <v>134</v>
      </c>
    </row>
    <row r="43" spans="1:8" x14ac:dyDescent="0.2">
      <c r="A43" s="53"/>
      <c r="B43" s="53"/>
      <c r="C43" s="54" t="s">
        <v>138</v>
      </c>
      <c r="D43" s="53"/>
      <c r="E43" s="53"/>
      <c r="F43" s="53"/>
      <c r="G43" s="53"/>
      <c r="H43" s="42" t="s">
        <v>134</v>
      </c>
    </row>
    <row r="44" spans="1:8" x14ac:dyDescent="0.2">
      <c r="A44" s="53"/>
      <c r="B44" s="53"/>
      <c r="C44" s="54" t="s">
        <v>133</v>
      </c>
      <c r="D44" s="53"/>
      <c r="E44" s="53" t="s">
        <v>134</v>
      </c>
      <c r="F44" s="59" t="s">
        <v>136</v>
      </c>
      <c r="G44" s="56">
        <v>0</v>
      </c>
      <c r="H44" s="42" t="s">
        <v>134</v>
      </c>
    </row>
    <row r="45" spans="1:8" x14ac:dyDescent="0.2">
      <c r="A45" s="53"/>
      <c r="B45" s="53"/>
      <c r="C45" s="57"/>
      <c r="D45" s="53"/>
      <c r="E45" s="53"/>
      <c r="F45" s="58"/>
      <c r="G45" s="58"/>
      <c r="H45" s="42" t="s">
        <v>134</v>
      </c>
    </row>
    <row r="46" spans="1:8" x14ac:dyDescent="0.2">
      <c r="A46" s="53"/>
      <c r="B46" s="53"/>
      <c r="C46" s="54" t="s">
        <v>139</v>
      </c>
      <c r="D46" s="53"/>
      <c r="E46" s="53"/>
      <c r="F46" s="58"/>
      <c r="G46" s="58"/>
      <c r="H46" s="42" t="s">
        <v>134</v>
      </c>
    </row>
    <row r="47" spans="1:8" x14ac:dyDescent="0.2">
      <c r="A47" s="53"/>
      <c r="B47" s="53"/>
      <c r="C47" s="54" t="s">
        <v>133</v>
      </c>
      <c r="D47" s="53"/>
      <c r="E47" s="53" t="s">
        <v>134</v>
      </c>
      <c r="F47" s="59" t="s">
        <v>136</v>
      </c>
      <c r="G47" s="56">
        <v>0</v>
      </c>
      <c r="H47" s="42" t="s">
        <v>134</v>
      </c>
    </row>
    <row r="48" spans="1:8" x14ac:dyDescent="0.2">
      <c r="A48" s="53"/>
      <c r="B48" s="53"/>
      <c r="C48" s="57"/>
      <c r="D48" s="53"/>
      <c r="E48" s="53"/>
      <c r="F48" s="58"/>
      <c r="G48" s="58"/>
      <c r="H48" s="42" t="s">
        <v>134</v>
      </c>
    </row>
    <row r="49" spans="1:8" x14ac:dyDescent="0.2">
      <c r="A49" s="53"/>
      <c r="B49" s="53"/>
      <c r="C49" s="54" t="s">
        <v>140</v>
      </c>
      <c r="D49" s="53"/>
      <c r="E49" s="53"/>
      <c r="F49" s="58"/>
      <c r="G49" s="58"/>
      <c r="H49" s="42" t="s">
        <v>134</v>
      </c>
    </row>
    <row r="50" spans="1:8" x14ac:dyDescent="0.2">
      <c r="A50" s="53"/>
      <c r="B50" s="53"/>
      <c r="C50" s="54" t="s">
        <v>133</v>
      </c>
      <c r="D50" s="53"/>
      <c r="E50" s="53" t="s">
        <v>134</v>
      </c>
      <c r="F50" s="59" t="s">
        <v>136</v>
      </c>
      <c r="G50" s="56">
        <v>0</v>
      </c>
      <c r="H50" s="42" t="s">
        <v>134</v>
      </c>
    </row>
    <row r="51" spans="1:8" x14ac:dyDescent="0.2">
      <c r="A51" s="53"/>
      <c r="B51" s="53"/>
      <c r="C51" s="57"/>
      <c r="D51" s="53"/>
      <c r="E51" s="53"/>
      <c r="F51" s="58"/>
      <c r="G51" s="58"/>
      <c r="H51" s="42" t="s">
        <v>134</v>
      </c>
    </row>
    <row r="52" spans="1:8" x14ac:dyDescent="0.2">
      <c r="A52" s="53"/>
      <c r="B52" s="53"/>
      <c r="C52" s="54" t="s">
        <v>141</v>
      </c>
      <c r="D52" s="53"/>
      <c r="E52" s="53"/>
      <c r="F52" s="55">
        <v>137201.72656449999</v>
      </c>
      <c r="G52" s="56">
        <v>0.95373405</v>
      </c>
      <c r="H52" s="42" t="s">
        <v>134</v>
      </c>
    </row>
    <row r="53" spans="1:8" x14ac:dyDescent="0.2">
      <c r="A53" s="53"/>
      <c r="B53" s="53"/>
      <c r="C53" s="57"/>
      <c r="D53" s="53"/>
      <c r="E53" s="53"/>
      <c r="F53" s="58"/>
      <c r="G53" s="58"/>
      <c r="H53" s="42" t="s">
        <v>134</v>
      </c>
    </row>
    <row r="54" spans="1:8" x14ac:dyDescent="0.2">
      <c r="A54" s="53"/>
      <c r="B54" s="53"/>
      <c r="C54" s="54" t="s">
        <v>142</v>
      </c>
      <c r="D54" s="53"/>
      <c r="E54" s="53"/>
      <c r="F54" s="58"/>
      <c r="G54" s="58"/>
      <c r="H54" s="42" t="s">
        <v>134</v>
      </c>
    </row>
    <row r="55" spans="1:8" x14ac:dyDescent="0.2">
      <c r="A55" s="53"/>
      <c r="B55" s="53"/>
      <c r="C55" s="54" t="s">
        <v>11</v>
      </c>
      <c r="D55" s="53"/>
      <c r="E55" s="53"/>
      <c r="F55" s="58"/>
      <c r="G55" s="58"/>
      <c r="H55" s="42" t="s">
        <v>134</v>
      </c>
    </row>
    <row r="56" spans="1:8" x14ac:dyDescent="0.2">
      <c r="A56" s="53"/>
      <c r="B56" s="53"/>
      <c r="C56" s="54" t="s">
        <v>133</v>
      </c>
      <c r="D56" s="53"/>
      <c r="E56" s="53" t="s">
        <v>134</v>
      </c>
      <c r="F56" s="59" t="s">
        <v>136</v>
      </c>
      <c r="G56" s="56">
        <v>0</v>
      </c>
      <c r="H56" s="42" t="s">
        <v>134</v>
      </c>
    </row>
    <row r="57" spans="1:8" x14ac:dyDescent="0.2">
      <c r="A57" s="53"/>
      <c r="B57" s="53"/>
      <c r="C57" s="57"/>
      <c r="D57" s="53"/>
      <c r="E57" s="53"/>
      <c r="F57" s="58"/>
      <c r="G57" s="58"/>
      <c r="H57" s="42" t="s">
        <v>134</v>
      </c>
    </row>
    <row r="58" spans="1:8" x14ac:dyDescent="0.2">
      <c r="A58" s="53"/>
      <c r="B58" s="53"/>
      <c r="C58" s="54" t="s">
        <v>143</v>
      </c>
      <c r="D58" s="53"/>
      <c r="E58" s="53"/>
      <c r="F58" s="53"/>
      <c r="G58" s="53"/>
      <c r="H58" s="42" t="s">
        <v>134</v>
      </c>
    </row>
    <row r="59" spans="1:8" x14ac:dyDescent="0.2">
      <c r="A59" s="53"/>
      <c r="B59" s="53"/>
      <c r="C59" s="54" t="s">
        <v>133</v>
      </c>
      <c r="D59" s="53"/>
      <c r="E59" s="53" t="s">
        <v>134</v>
      </c>
      <c r="F59" s="59" t="s">
        <v>136</v>
      </c>
      <c r="G59" s="56">
        <v>0</v>
      </c>
      <c r="H59" s="42" t="s">
        <v>134</v>
      </c>
    </row>
    <row r="60" spans="1:8" x14ac:dyDescent="0.2">
      <c r="A60" s="53"/>
      <c r="B60" s="53"/>
      <c r="C60" s="57"/>
      <c r="D60" s="53"/>
      <c r="E60" s="53"/>
      <c r="F60" s="58"/>
      <c r="G60" s="58"/>
      <c r="H60" s="42" t="s">
        <v>134</v>
      </c>
    </row>
    <row r="61" spans="1:8" x14ac:dyDescent="0.2">
      <c r="A61" s="53"/>
      <c r="B61" s="53"/>
      <c r="C61" s="54" t="s">
        <v>144</v>
      </c>
      <c r="D61" s="53"/>
      <c r="E61" s="53"/>
      <c r="F61" s="53"/>
      <c r="G61" s="53"/>
      <c r="H61" s="42" t="s">
        <v>134</v>
      </c>
    </row>
    <row r="62" spans="1:8" x14ac:dyDescent="0.2">
      <c r="A62" s="53"/>
      <c r="B62" s="53"/>
      <c r="C62" s="54" t="s">
        <v>133</v>
      </c>
      <c r="D62" s="53"/>
      <c r="E62" s="53" t="s">
        <v>134</v>
      </c>
      <c r="F62" s="59" t="s">
        <v>136</v>
      </c>
      <c r="G62" s="56">
        <v>0</v>
      </c>
      <c r="H62" s="42" t="s">
        <v>134</v>
      </c>
    </row>
    <row r="63" spans="1:8" x14ac:dyDescent="0.2">
      <c r="A63" s="53"/>
      <c r="B63" s="53"/>
      <c r="C63" s="57"/>
      <c r="D63" s="53"/>
      <c r="E63" s="53"/>
      <c r="F63" s="58"/>
      <c r="G63" s="58"/>
      <c r="H63" s="42" t="s">
        <v>134</v>
      </c>
    </row>
    <row r="64" spans="1:8" x14ac:dyDescent="0.2">
      <c r="A64" s="53"/>
      <c r="B64" s="53"/>
      <c r="C64" s="54" t="s">
        <v>145</v>
      </c>
      <c r="D64" s="53"/>
      <c r="E64" s="53"/>
      <c r="F64" s="58"/>
      <c r="G64" s="58"/>
      <c r="H64" s="42" t="s">
        <v>134</v>
      </c>
    </row>
    <row r="65" spans="1:8" x14ac:dyDescent="0.2">
      <c r="A65" s="53"/>
      <c r="B65" s="53"/>
      <c r="C65" s="54" t="s">
        <v>133</v>
      </c>
      <c r="D65" s="53"/>
      <c r="E65" s="53" t="s">
        <v>134</v>
      </c>
      <c r="F65" s="59" t="s">
        <v>136</v>
      </c>
      <c r="G65" s="56">
        <v>0</v>
      </c>
      <c r="H65" s="42" t="s">
        <v>134</v>
      </c>
    </row>
    <row r="66" spans="1:8" x14ac:dyDescent="0.2">
      <c r="A66" s="53"/>
      <c r="B66" s="53"/>
      <c r="C66" s="57"/>
      <c r="D66" s="53"/>
      <c r="E66" s="53"/>
      <c r="F66" s="58"/>
      <c r="G66" s="58"/>
      <c r="H66" s="42" t="s">
        <v>134</v>
      </c>
    </row>
    <row r="67" spans="1:8" x14ac:dyDescent="0.2">
      <c r="A67" s="53"/>
      <c r="B67" s="53"/>
      <c r="C67" s="54" t="s">
        <v>146</v>
      </c>
      <c r="D67" s="53"/>
      <c r="E67" s="53"/>
      <c r="F67" s="55">
        <v>0</v>
      </c>
      <c r="G67" s="56">
        <v>0</v>
      </c>
      <c r="H67" s="42" t="s">
        <v>134</v>
      </c>
    </row>
    <row r="68" spans="1:8" x14ac:dyDescent="0.2">
      <c r="A68" s="53"/>
      <c r="B68" s="53"/>
      <c r="C68" s="57"/>
      <c r="D68" s="53"/>
      <c r="E68" s="53"/>
      <c r="F68" s="58"/>
      <c r="G68" s="58"/>
      <c r="H68" s="42" t="s">
        <v>134</v>
      </c>
    </row>
    <row r="69" spans="1:8" x14ac:dyDescent="0.2">
      <c r="A69" s="53"/>
      <c r="B69" s="53"/>
      <c r="C69" s="54" t="s">
        <v>147</v>
      </c>
      <c r="D69" s="53"/>
      <c r="E69" s="53"/>
      <c r="F69" s="58"/>
      <c r="G69" s="58"/>
      <c r="H69" s="42" t="s">
        <v>134</v>
      </c>
    </row>
    <row r="70" spans="1:8" x14ac:dyDescent="0.2">
      <c r="A70" s="53"/>
      <c r="B70" s="53"/>
      <c r="C70" s="54" t="s">
        <v>148</v>
      </c>
      <c r="D70" s="53"/>
      <c r="E70" s="53"/>
      <c r="F70" s="58"/>
      <c r="G70" s="58"/>
      <c r="H70" s="42" t="s">
        <v>134</v>
      </c>
    </row>
    <row r="71" spans="1:8" x14ac:dyDescent="0.2">
      <c r="A71" s="53"/>
      <c r="B71" s="53"/>
      <c r="C71" s="54" t="s">
        <v>133</v>
      </c>
      <c r="D71" s="53"/>
      <c r="E71" s="53" t="s">
        <v>134</v>
      </c>
      <c r="F71" s="59" t="s">
        <v>136</v>
      </c>
      <c r="G71" s="56">
        <v>0</v>
      </c>
      <c r="H71" s="42" t="s">
        <v>134</v>
      </c>
    </row>
    <row r="72" spans="1:8" x14ac:dyDescent="0.2">
      <c r="A72" s="53"/>
      <c r="B72" s="53"/>
      <c r="C72" s="57"/>
      <c r="D72" s="53"/>
      <c r="E72" s="53"/>
      <c r="F72" s="58"/>
      <c r="G72" s="58"/>
      <c r="H72" s="42" t="s">
        <v>134</v>
      </c>
    </row>
    <row r="73" spans="1:8" x14ac:dyDescent="0.2">
      <c r="A73" s="53"/>
      <c r="B73" s="53"/>
      <c r="C73" s="54" t="s">
        <v>149</v>
      </c>
      <c r="D73" s="53"/>
      <c r="E73" s="53"/>
      <c r="F73" s="58"/>
      <c r="G73" s="58"/>
      <c r="H73" s="42" t="s">
        <v>134</v>
      </c>
    </row>
    <row r="74" spans="1:8" x14ac:dyDescent="0.2">
      <c r="A74" s="53"/>
      <c r="B74" s="53"/>
      <c r="C74" s="54" t="s">
        <v>133</v>
      </c>
      <c r="D74" s="53"/>
      <c r="E74" s="53" t="s">
        <v>134</v>
      </c>
      <c r="F74" s="59" t="s">
        <v>136</v>
      </c>
      <c r="G74" s="56">
        <v>0</v>
      </c>
      <c r="H74" s="42" t="s">
        <v>134</v>
      </c>
    </row>
    <row r="75" spans="1:8" x14ac:dyDescent="0.2">
      <c r="A75" s="53"/>
      <c r="B75" s="53"/>
      <c r="C75" s="57"/>
      <c r="D75" s="53"/>
      <c r="E75" s="53"/>
      <c r="F75" s="58"/>
      <c r="G75" s="58"/>
      <c r="H75" s="42" t="s">
        <v>134</v>
      </c>
    </row>
    <row r="76" spans="1:8" x14ac:dyDescent="0.2">
      <c r="A76" s="53"/>
      <c r="B76" s="53"/>
      <c r="C76" s="54" t="s">
        <v>150</v>
      </c>
      <c r="D76" s="53"/>
      <c r="E76" s="53"/>
      <c r="F76" s="58"/>
      <c r="G76" s="58"/>
      <c r="H76" s="42" t="s">
        <v>134</v>
      </c>
    </row>
    <row r="77" spans="1:8" x14ac:dyDescent="0.2">
      <c r="A77" s="53"/>
      <c r="B77" s="53"/>
      <c r="C77" s="54" t="s">
        <v>133</v>
      </c>
      <c r="D77" s="53"/>
      <c r="E77" s="53" t="s">
        <v>134</v>
      </c>
      <c r="F77" s="59" t="s">
        <v>136</v>
      </c>
      <c r="G77" s="56">
        <v>0</v>
      </c>
      <c r="H77" s="42" t="s">
        <v>134</v>
      </c>
    </row>
    <row r="78" spans="1:8" x14ac:dyDescent="0.2">
      <c r="A78" s="53"/>
      <c r="B78" s="53"/>
      <c r="C78" s="57"/>
      <c r="D78" s="53"/>
      <c r="E78" s="53"/>
      <c r="F78" s="58"/>
      <c r="G78" s="58"/>
      <c r="H78" s="42" t="s">
        <v>134</v>
      </c>
    </row>
    <row r="79" spans="1:8" x14ac:dyDescent="0.2">
      <c r="A79" s="53"/>
      <c r="B79" s="53"/>
      <c r="C79" s="54" t="s">
        <v>151</v>
      </c>
      <c r="D79" s="53"/>
      <c r="E79" s="53"/>
      <c r="F79" s="58"/>
      <c r="G79" s="58"/>
      <c r="H79" s="42" t="s">
        <v>134</v>
      </c>
    </row>
    <row r="80" spans="1:8" x14ac:dyDescent="0.2">
      <c r="A80" s="48">
        <v>1</v>
      </c>
      <c r="B80" s="49"/>
      <c r="C80" s="49" t="s">
        <v>152</v>
      </c>
      <c r="D80" s="49"/>
      <c r="E80" s="60"/>
      <c r="F80" s="51">
        <v>4875.3033518080001</v>
      </c>
      <c r="G80" s="52">
        <v>3.3889830000000003E-2</v>
      </c>
      <c r="H80" s="42">
        <v>6.61</v>
      </c>
    </row>
    <row r="81" spans="1:8" x14ac:dyDescent="0.2">
      <c r="A81" s="53"/>
      <c r="B81" s="53"/>
      <c r="C81" s="54" t="s">
        <v>133</v>
      </c>
      <c r="D81" s="53"/>
      <c r="E81" s="53" t="s">
        <v>134</v>
      </c>
      <c r="F81" s="55">
        <v>4875.3033518080001</v>
      </c>
      <c r="G81" s="56">
        <v>3.3889830000000003E-2</v>
      </c>
      <c r="H81" s="42" t="s">
        <v>134</v>
      </c>
    </row>
    <row r="82" spans="1:8" x14ac:dyDescent="0.2">
      <c r="A82" s="53"/>
      <c r="B82" s="53"/>
      <c r="C82" s="57"/>
      <c r="D82" s="53"/>
      <c r="E82" s="53"/>
      <c r="F82" s="58"/>
      <c r="G82" s="58"/>
      <c r="H82" s="42" t="s">
        <v>134</v>
      </c>
    </row>
    <row r="83" spans="1:8" x14ac:dyDescent="0.2">
      <c r="A83" s="53"/>
      <c r="B83" s="53"/>
      <c r="C83" s="54" t="s">
        <v>153</v>
      </c>
      <c r="D83" s="53"/>
      <c r="E83" s="53"/>
      <c r="F83" s="55">
        <v>4875.3033518080001</v>
      </c>
      <c r="G83" s="56">
        <v>3.3889830000000003E-2</v>
      </c>
      <c r="H83" s="42" t="s">
        <v>134</v>
      </c>
    </row>
    <row r="84" spans="1:8" x14ac:dyDescent="0.2">
      <c r="A84" s="53"/>
      <c r="B84" s="53"/>
      <c r="C84" s="58"/>
      <c r="D84" s="53"/>
      <c r="E84" s="53"/>
      <c r="F84" s="53"/>
      <c r="G84" s="53"/>
      <c r="H84" s="42" t="s">
        <v>134</v>
      </c>
    </row>
    <row r="85" spans="1:8" x14ac:dyDescent="0.2">
      <c r="A85" s="53"/>
      <c r="B85" s="53"/>
      <c r="C85" s="54" t="s">
        <v>154</v>
      </c>
      <c r="D85" s="53"/>
      <c r="E85" s="53"/>
      <c r="F85" s="53"/>
      <c r="G85" s="53"/>
      <c r="H85" s="42" t="s">
        <v>134</v>
      </c>
    </row>
    <row r="86" spans="1:8" x14ac:dyDescent="0.2">
      <c r="A86" s="53"/>
      <c r="B86" s="53"/>
      <c r="C86" s="54" t="s">
        <v>155</v>
      </c>
      <c r="D86" s="53"/>
      <c r="E86" s="53"/>
      <c r="F86" s="53"/>
      <c r="G86" s="53"/>
      <c r="H86" s="42" t="s">
        <v>134</v>
      </c>
    </row>
    <row r="87" spans="1:8" x14ac:dyDescent="0.2">
      <c r="A87" s="48">
        <v>1</v>
      </c>
      <c r="B87" s="49" t="s">
        <v>473</v>
      </c>
      <c r="C87" s="49" t="s">
        <v>1150</v>
      </c>
      <c r="D87" s="49"/>
      <c r="E87" s="100">
        <v>9815428.0309999995</v>
      </c>
      <c r="F87" s="51">
        <v>1549.492915258</v>
      </c>
      <c r="G87" s="52">
        <v>1.0771029999999999E-2</v>
      </c>
      <c r="H87" s="42" t="s">
        <v>134</v>
      </c>
    </row>
    <row r="88" spans="1:8" x14ac:dyDescent="0.2">
      <c r="A88" s="53"/>
      <c r="B88" s="53"/>
      <c r="C88" s="54" t="s">
        <v>133</v>
      </c>
      <c r="D88" s="53"/>
      <c r="E88" s="53" t="s">
        <v>134</v>
      </c>
      <c r="F88" s="55">
        <v>1549.492915258</v>
      </c>
      <c r="G88" s="56">
        <v>1.0771029999999999E-2</v>
      </c>
      <c r="H88" s="42" t="s">
        <v>134</v>
      </c>
    </row>
    <row r="89" spans="1:8" x14ac:dyDescent="0.2">
      <c r="A89" s="53"/>
      <c r="B89" s="53"/>
      <c r="C89" s="57"/>
      <c r="D89" s="53"/>
      <c r="E89" s="53"/>
      <c r="F89" s="58"/>
      <c r="G89" s="58"/>
      <c r="H89" s="42" t="s">
        <v>134</v>
      </c>
    </row>
    <row r="90" spans="1:8" x14ac:dyDescent="0.2">
      <c r="A90" s="53"/>
      <c r="B90" s="53"/>
      <c r="C90" s="54" t="s">
        <v>158</v>
      </c>
      <c r="D90" s="53"/>
      <c r="E90" s="53"/>
      <c r="F90" s="53"/>
      <c r="G90" s="53"/>
      <c r="H90" s="42" t="s">
        <v>134</v>
      </c>
    </row>
    <row r="91" spans="1:8" x14ac:dyDescent="0.2">
      <c r="A91" s="53"/>
      <c r="B91" s="53"/>
      <c r="C91" s="54" t="s">
        <v>159</v>
      </c>
      <c r="D91" s="53"/>
      <c r="E91" s="53"/>
      <c r="F91" s="53"/>
      <c r="G91" s="53"/>
      <c r="H91" s="42" t="s">
        <v>134</v>
      </c>
    </row>
    <row r="92" spans="1:8" x14ac:dyDescent="0.2">
      <c r="A92" s="53"/>
      <c r="B92" s="53"/>
      <c r="C92" s="54" t="s">
        <v>133</v>
      </c>
      <c r="D92" s="53"/>
      <c r="E92" s="53" t="s">
        <v>134</v>
      </c>
      <c r="F92" s="59" t="s">
        <v>136</v>
      </c>
      <c r="G92" s="56">
        <v>0</v>
      </c>
      <c r="H92" s="42" t="s">
        <v>134</v>
      </c>
    </row>
    <row r="93" spans="1:8" x14ac:dyDescent="0.2">
      <c r="A93" s="53"/>
      <c r="B93" s="53"/>
      <c r="C93" s="57"/>
      <c r="D93" s="53"/>
      <c r="E93" s="53"/>
      <c r="F93" s="58"/>
      <c r="G93" s="58"/>
      <c r="H93" s="42" t="s">
        <v>134</v>
      </c>
    </row>
    <row r="94" spans="1:8" x14ac:dyDescent="0.2">
      <c r="A94" s="53"/>
      <c r="B94" s="53"/>
      <c r="C94" s="54" t="s">
        <v>160</v>
      </c>
      <c r="D94" s="53"/>
      <c r="E94" s="53"/>
      <c r="F94" s="58"/>
      <c r="G94" s="58"/>
      <c r="H94" s="42" t="s">
        <v>134</v>
      </c>
    </row>
    <row r="95" spans="1:8" x14ac:dyDescent="0.2">
      <c r="A95" s="53"/>
      <c r="B95" s="53"/>
      <c r="C95" s="54" t="s">
        <v>133</v>
      </c>
      <c r="D95" s="53"/>
      <c r="E95" s="53" t="s">
        <v>134</v>
      </c>
      <c r="F95" s="59" t="s">
        <v>136</v>
      </c>
      <c r="G95" s="56">
        <v>0</v>
      </c>
      <c r="H95" s="42" t="s">
        <v>134</v>
      </c>
    </row>
    <row r="96" spans="1:8" x14ac:dyDescent="0.2">
      <c r="A96" s="53"/>
      <c r="B96" s="53"/>
      <c r="C96" s="57"/>
      <c r="D96" s="53"/>
      <c r="E96" s="53"/>
      <c r="F96" s="58"/>
      <c r="G96" s="58"/>
      <c r="H96" s="42" t="s">
        <v>134</v>
      </c>
    </row>
    <row r="97" spans="1:17" x14ac:dyDescent="0.2">
      <c r="A97" s="60"/>
      <c r="B97" s="49"/>
      <c r="C97" s="49" t="s">
        <v>161</v>
      </c>
      <c r="D97" s="49"/>
      <c r="E97" s="60"/>
      <c r="F97" s="51">
        <v>230.90571831</v>
      </c>
      <c r="G97" s="52">
        <v>1.6050999999999999E-3</v>
      </c>
      <c r="H97" s="42" t="s">
        <v>134</v>
      </c>
    </row>
    <row r="98" spans="1:17" x14ac:dyDescent="0.2">
      <c r="A98" s="57"/>
      <c r="B98" s="57"/>
      <c r="C98" s="54" t="s">
        <v>162</v>
      </c>
      <c r="D98" s="58"/>
      <c r="E98" s="58"/>
      <c r="F98" s="55">
        <v>143857.428549876</v>
      </c>
      <c r="G98" s="61">
        <v>1.0000000099999999</v>
      </c>
      <c r="H98" s="42" t="s">
        <v>134</v>
      </c>
    </row>
    <row r="99" spans="1:17" ht="12.75" customHeight="1" x14ac:dyDescent="0.2">
      <c r="A99" s="62"/>
      <c r="B99" s="62"/>
      <c r="C99" s="63"/>
      <c r="D99" s="64"/>
      <c r="E99" s="64"/>
      <c r="F99" s="65"/>
      <c r="G99" s="66"/>
      <c r="H99" s="67"/>
    </row>
    <row r="100" spans="1:17" x14ac:dyDescent="0.2">
      <c r="A100" s="62"/>
      <c r="B100" s="68" t="s">
        <v>968</v>
      </c>
      <c r="C100" s="68"/>
      <c r="D100" s="68"/>
      <c r="E100" s="68"/>
      <c r="F100" s="68"/>
      <c r="G100" s="68"/>
      <c r="H100" s="68"/>
      <c r="J100" s="69"/>
    </row>
    <row r="101" spans="1:17" x14ac:dyDescent="0.2">
      <c r="A101" s="62"/>
      <c r="B101" s="68" t="s">
        <v>969</v>
      </c>
      <c r="C101" s="68"/>
      <c r="D101" s="68"/>
      <c r="E101" s="68"/>
      <c r="F101" s="68"/>
      <c r="G101" s="68"/>
      <c r="H101" s="68"/>
      <c r="J101" s="69"/>
    </row>
    <row r="102" spans="1:17" x14ac:dyDescent="0.2">
      <c r="A102" s="62"/>
      <c r="B102" s="68" t="s">
        <v>970</v>
      </c>
      <c r="C102" s="68"/>
      <c r="D102" s="68"/>
      <c r="E102" s="68"/>
      <c r="F102" s="68"/>
      <c r="G102" s="68"/>
      <c r="H102" s="68"/>
      <c r="J102" s="69"/>
    </row>
    <row r="103" spans="1:17" s="72" customFormat="1" ht="66.75" customHeight="1" x14ac:dyDescent="0.25">
      <c r="A103" s="70"/>
      <c r="B103" s="71" t="s">
        <v>971</v>
      </c>
      <c r="C103" s="71"/>
      <c r="D103" s="71"/>
      <c r="E103" s="71"/>
      <c r="F103" s="71"/>
      <c r="G103" s="71"/>
      <c r="H103" s="71"/>
      <c r="I103" s="36"/>
      <c r="J103" s="69"/>
      <c r="K103" s="36"/>
      <c r="L103" s="36"/>
      <c r="M103" s="36"/>
      <c r="N103" s="36"/>
      <c r="O103" s="36"/>
      <c r="P103" s="36"/>
      <c r="Q103" s="36"/>
    </row>
    <row r="104" spans="1:17" x14ac:dyDescent="0.2">
      <c r="A104" s="62"/>
      <c r="B104" s="68" t="s">
        <v>972</v>
      </c>
      <c r="C104" s="68"/>
      <c r="D104" s="68"/>
      <c r="E104" s="68"/>
      <c r="F104" s="68"/>
      <c r="G104" s="68"/>
      <c r="H104" s="68"/>
      <c r="J104" s="69"/>
    </row>
    <row r="105" spans="1:17" x14ac:dyDescent="0.2">
      <c r="A105" s="62"/>
      <c r="B105" s="62"/>
      <c r="C105" s="62"/>
      <c r="D105" s="64"/>
      <c r="E105" s="64"/>
      <c r="F105" s="64"/>
      <c r="G105" s="64"/>
    </row>
    <row r="106" spans="1:17" x14ac:dyDescent="0.2">
      <c r="A106" s="62"/>
      <c r="B106" s="73" t="s">
        <v>163</v>
      </c>
      <c r="C106" s="74"/>
      <c r="D106" s="75"/>
      <c r="E106" s="76"/>
      <c r="F106" s="64"/>
      <c r="G106" s="64"/>
    </row>
    <row r="107" spans="1:17" ht="27.75" customHeight="1" x14ac:dyDescent="0.2">
      <c r="A107" s="62"/>
      <c r="B107" s="77" t="s">
        <v>164</v>
      </c>
      <c r="C107" s="78"/>
      <c r="D107" s="41" t="s">
        <v>165</v>
      </c>
      <c r="E107" s="76"/>
      <c r="F107" s="64"/>
      <c r="G107" s="64"/>
    </row>
    <row r="108" spans="1:17" ht="12.75" customHeight="1" x14ac:dyDescent="0.2">
      <c r="A108" s="62"/>
      <c r="B108" s="77" t="s">
        <v>973</v>
      </c>
      <c r="C108" s="78"/>
      <c r="D108" s="41" t="s">
        <v>165</v>
      </c>
      <c r="E108" s="76"/>
      <c r="F108" s="64"/>
      <c r="G108" s="64"/>
    </row>
    <row r="109" spans="1:17" x14ac:dyDescent="0.2">
      <c r="A109" s="62"/>
      <c r="B109" s="77" t="s">
        <v>166</v>
      </c>
      <c r="C109" s="78"/>
      <c r="D109" s="79" t="s">
        <v>134</v>
      </c>
      <c r="E109" s="76"/>
      <c r="F109" s="64"/>
      <c r="G109" s="64"/>
    </row>
    <row r="110" spans="1:17" x14ac:dyDescent="0.2">
      <c r="A110" s="80"/>
      <c r="B110" s="81" t="s">
        <v>134</v>
      </c>
      <c r="C110" s="81" t="s">
        <v>974</v>
      </c>
      <c r="D110" s="81" t="s">
        <v>167</v>
      </c>
      <c r="E110" s="80"/>
      <c r="F110" s="80"/>
      <c r="G110" s="80"/>
      <c r="H110" s="80"/>
      <c r="J110" s="69"/>
    </row>
    <row r="111" spans="1:17" x14ac:dyDescent="0.2">
      <c r="A111" s="80"/>
      <c r="B111" s="82" t="s">
        <v>168</v>
      </c>
      <c r="C111" s="83">
        <v>46081</v>
      </c>
      <c r="D111" s="83">
        <v>46112</v>
      </c>
      <c r="E111" s="80"/>
      <c r="F111" s="80"/>
      <c r="G111" s="80"/>
      <c r="J111" s="69"/>
    </row>
    <row r="112" spans="1:17" x14ac:dyDescent="0.2">
      <c r="A112" s="84"/>
      <c r="B112" s="44" t="s">
        <v>169</v>
      </c>
      <c r="C112" s="85">
        <v>125.4105</v>
      </c>
      <c r="D112" s="85">
        <v>106.3498</v>
      </c>
      <c r="E112" s="84"/>
      <c r="F112" s="86"/>
      <c r="G112" s="87"/>
    </row>
    <row r="113" spans="1:7" x14ac:dyDescent="0.2">
      <c r="A113" s="84"/>
      <c r="B113" s="44" t="s">
        <v>982</v>
      </c>
      <c r="C113" s="85">
        <v>36.8992</v>
      </c>
      <c r="D113" s="85">
        <v>31.291</v>
      </c>
      <c r="E113" s="84"/>
      <c r="F113" s="86"/>
      <c r="G113" s="87"/>
    </row>
    <row r="114" spans="1:7" x14ac:dyDescent="0.2">
      <c r="A114" s="84"/>
      <c r="B114" s="44" t="s">
        <v>170</v>
      </c>
      <c r="C114" s="85">
        <v>110.24209999999999</v>
      </c>
      <c r="D114" s="85">
        <v>93.382000000000005</v>
      </c>
      <c r="E114" s="84"/>
      <c r="F114" s="86"/>
      <c r="G114" s="87"/>
    </row>
    <row r="115" spans="1:7" x14ac:dyDescent="0.2">
      <c r="A115" s="84"/>
      <c r="B115" s="44" t="s">
        <v>983</v>
      </c>
      <c r="C115" s="85">
        <v>31.8827</v>
      </c>
      <c r="D115" s="85">
        <v>27.006599999999999</v>
      </c>
      <c r="E115" s="84"/>
      <c r="F115" s="86"/>
      <c r="G115" s="87"/>
    </row>
    <row r="116" spans="1:7" x14ac:dyDescent="0.2">
      <c r="A116" s="84"/>
      <c r="B116" s="84"/>
      <c r="C116" s="84"/>
      <c r="D116" s="84"/>
      <c r="E116" s="84"/>
      <c r="F116" s="84"/>
      <c r="G116" s="84"/>
    </row>
    <row r="117" spans="1:7" x14ac:dyDescent="0.2">
      <c r="A117" s="80"/>
      <c r="B117" s="77" t="s">
        <v>975</v>
      </c>
      <c r="C117" s="78"/>
      <c r="D117" s="41" t="s">
        <v>165</v>
      </c>
      <c r="E117" s="80"/>
      <c r="F117" s="80"/>
      <c r="G117" s="80"/>
    </row>
    <row r="118" spans="1:7" x14ac:dyDescent="0.2">
      <c r="A118" s="80"/>
      <c r="B118" s="88"/>
      <c r="C118" s="88"/>
      <c r="D118" s="88"/>
      <c r="E118" s="80"/>
      <c r="F118" s="80"/>
      <c r="G118" s="80"/>
    </row>
    <row r="119" spans="1:7" x14ac:dyDescent="0.2">
      <c r="A119" s="80"/>
      <c r="B119" s="77" t="s">
        <v>172</v>
      </c>
      <c r="C119" s="78"/>
      <c r="D119" s="41" t="s">
        <v>165</v>
      </c>
      <c r="E119" s="89"/>
      <c r="F119" s="80"/>
      <c r="G119" s="80"/>
    </row>
    <row r="120" spans="1:7" x14ac:dyDescent="0.2">
      <c r="A120" s="80"/>
      <c r="B120" s="77" t="s">
        <v>173</v>
      </c>
      <c r="C120" s="78"/>
      <c r="D120" s="41" t="s">
        <v>165</v>
      </c>
      <c r="E120" s="89"/>
      <c r="F120" s="80"/>
      <c r="G120" s="80"/>
    </row>
    <row r="121" spans="1:7" x14ac:dyDescent="0.2">
      <c r="A121" s="80"/>
      <c r="B121" s="77" t="s">
        <v>174</v>
      </c>
      <c r="C121" s="78"/>
      <c r="D121" s="41" t="s">
        <v>165</v>
      </c>
      <c r="E121" s="89"/>
      <c r="F121" s="80"/>
      <c r="G121" s="80"/>
    </row>
    <row r="122" spans="1:7" x14ac:dyDescent="0.2">
      <c r="A122" s="80"/>
      <c r="B122" s="77" t="s">
        <v>175</v>
      </c>
      <c r="C122" s="78"/>
      <c r="D122" s="90">
        <v>0.33404450485959086</v>
      </c>
      <c r="E122" s="80"/>
      <c r="F122" s="91"/>
      <c r="G122" s="92"/>
    </row>
    <row r="124" spans="1:7" x14ac:dyDescent="0.2">
      <c r="B124" s="93" t="s">
        <v>976</v>
      </c>
      <c r="C124" s="93"/>
    </row>
    <row r="126" spans="1:7" ht="153.75" customHeight="1" x14ac:dyDescent="0.2"/>
    <row r="129" spans="2:4" x14ac:dyDescent="0.2">
      <c r="B129" s="94" t="s">
        <v>977</v>
      </c>
      <c r="C129" s="95"/>
      <c r="D129" s="94"/>
    </row>
    <row r="130" spans="2:4" x14ac:dyDescent="0.2">
      <c r="B130" s="94" t="s">
        <v>1136</v>
      </c>
      <c r="D130" s="94"/>
    </row>
    <row r="131" spans="2:4" ht="165" customHeight="1" x14ac:dyDescent="0.2"/>
    <row r="132" spans="2:4" ht="12.75" customHeight="1" x14ac:dyDescent="0.2"/>
    <row r="133" spans="2:4" ht="12.75" customHeight="1" x14ac:dyDescent="0.2"/>
    <row r="134" spans="2:4" ht="12.75" customHeight="1" x14ac:dyDescent="0.2"/>
  </sheetData>
  <mergeCells count="18">
    <mergeCell ref="A1:H1"/>
    <mergeCell ref="A2:H2"/>
    <mergeCell ref="A3:H3"/>
    <mergeCell ref="B100:H100"/>
    <mergeCell ref="B101:H101"/>
    <mergeCell ref="B102:H102"/>
    <mergeCell ref="B103:H103"/>
    <mergeCell ref="B104:H104"/>
    <mergeCell ref="B106:D106"/>
    <mergeCell ref="B107:C107"/>
    <mergeCell ref="B108:C108"/>
    <mergeCell ref="B109:C109"/>
    <mergeCell ref="B124:C124"/>
    <mergeCell ref="B117:C117"/>
    <mergeCell ref="B121:C121"/>
    <mergeCell ref="B122:C122"/>
    <mergeCell ref="B119:C119"/>
    <mergeCell ref="B120:C120"/>
  </mergeCells>
  <hyperlinks>
    <hyperlink ref="I1" location="Index!B2" display="Index" xr:uid="{572ECE27-D367-4BCF-BDC7-FF857BCD664D}"/>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0B7DA-7DD2-4EED-83CF-92CD2B8835EC}">
  <sheetPr>
    <outlinePr summaryBelow="0" summaryRight="0"/>
  </sheetPr>
  <dimension ref="A1:Q113"/>
  <sheetViews>
    <sheetView showGridLines="0" workbookViewId="0">
      <selection sqref="A1:H1"/>
    </sheetView>
  </sheetViews>
  <sheetFormatPr defaultRowHeight="12.75" x14ac:dyDescent="0.2"/>
  <cols>
    <col min="1" max="1" width="5.85546875" style="36" bestFit="1" customWidth="1"/>
    <col min="2" max="2" width="19.7109375" style="36" bestFit="1" customWidth="1"/>
    <col min="3" max="3" width="58.7109375" style="36" customWidth="1"/>
    <col min="4" max="4" width="10.7109375" style="36" bestFit="1" customWidth="1"/>
    <col min="5" max="5" width="13.5703125" style="36" bestFit="1" customWidth="1"/>
    <col min="6" max="6" width="10.140625" style="36" bestFit="1" customWidth="1"/>
    <col min="7" max="7" width="14" style="36" bestFit="1" customWidth="1"/>
    <col min="8" max="8" width="8.42578125" style="36" bestFit="1" customWidth="1"/>
    <col min="9" max="9" width="5.7109375" style="36" bestFit="1" customWidth="1"/>
    <col min="10" max="10" width="12.140625" style="145" bestFit="1" customWidth="1"/>
    <col min="11" max="11" width="9.140625" style="36"/>
    <col min="12" max="12" width="9.140625" style="145"/>
    <col min="13" max="256" width="9.140625" style="36"/>
    <col min="257" max="257" width="6.85546875" style="36" customWidth="1"/>
    <col min="258" max="258" width="20.5703125" style="36" customWidth="1"/>
    <col min="259" max="259" width="34.28515625" style="36" customWidth="1"/>
    <col min="260" max="260" width="17.85546875" style="36" customWidth="1"/>
    <col min="261" max="262" width="19.140625" style="36" customWidth="1"/>
    <col min="263" max="263" width="16.42578125" style="36" customWidth="1"/>
    <col min="264" max="512" width="9.140625" style="36"/>
    <col min="513" max="513" width="6.85546875" style="36" customWidth="1"/>
    <col min="514" max="514" width="20.5703125" style="36" customWidth="1"/>
    <col min="515" max="515" width="34.28515625" style="36" customWidth="1"/>
    <col min="516" max="516" width="17.85546875" style="36" customWidth="1"/>
    <col min="517" max="518" width="19.140625" style="36" customWidth="1"/>
    <col min="519" max="519" width="16.42578125" style="36" customWidth="1"/>
    <col min="520" max="768" width="9.140625" style="36"/>
    <col min="769" max="769" width="6.85546875" style="36" customWidth="1"/>
    <col min="770" max="770" width="20.5703125" style="36" customWidth="1"/>
    <col min="771" max="771" width="34.28515625" style="36" customWidth="1"/>
    <col min="772" max="772" width="17.85546875" style="36" customWidth="1"/>
    <col min="773" max="774" width="19.140625" style="36" customWidth="1"/>
    <col min="775" max="775" width="16.42578125" style="36" customWidth="1"/>
    <col min="776" max="1024" width="9.140625" style="36"/>
    <col min="1025" max="1025" width="6.85546875" style="36" customWidth="1"/>
    <col min="1026" max="1026" width="20.5703125" style="36" customWidth="1"/>
    <col min="1027" max="1027" width="34.28515625" style="36" customWidth="1"/>
    <col min="1028" max="1028" width="17.85546875" style="36" customWidth="1"/>
    <col min="1029" max="1030" width="19.140625" style="36" customWidth="1"/>
    <col min="1031" max="1031" width="16.42578125" style="36" customWidth="1"/>
    <col min="1032" max="1280" width="9.140625" style="36"/>
    <col min="1281" max="1281" width="6.85546875" style="36" customWidth="1"/>
    <col min="1282" max="1282" width="20.5703125" style="36" customWidth="1"/>
    <col min="1283" max="1283" width="34.28515625" style="36" customWidth="1"/>
    <col min="1284" max="1284" width="17.85546875" style="36" customWidth="1"/>
    <col min="1285" max="1286" width="19.140625" style="36" customWidth="1"/>
    <col min="1287" max="1287" width="16.42578125" style="36" customWidth="1"/>
    <col min="1288" max="1536" width="9.140625" style="36"/>
    <col min="1537" max="1537" width="6.85546875" style="36" customWidth="1"/>
    <col min="1538" max="1538" width="20.5703125" style="36" customWidth="1"/>
    <col min="1539" max="1539" width="34.28515625" style="36" customWidth="1"/>
    <col min="1540" max="1540" width="17.85546875" style="36" customWidth="1"/>
    <col min="1541" max="1542" width="19.140625" style="36" customWidth="1"/>
    <col min="1543" max="1543" width="16.42578125" style="36" customWidth="1"/>
    <col min="1544" max="1792" width="9.140625" style="36"/>
    <col min="1793" max="1793" width="6.85546875" style="36" customWidth="1"/>
    <col min="1794" max="1794" width="20.5703125" style="36" customWidth="1"/>
    <col min="1795" max="1795" width="34.28515625" style="36" customWidth="1"/>
    <col min="1796" max="1796" width="17.85546875" style="36" customWidth="1"/>
    <col min="1797" max="1798" width="19.140625" style="36" customWidth="1"/>
    <col min="1799" max="1799" width="16.42578125" style="36" customWidth="1"/>
    <col min="1800" max="2048" width="9.140625" style="36"/>
    <col min="2049" max="2049" width="6.85546875" style="36" customWidth="1"/>
    <col min="2050" max="2050" width="20.5703125" style="36" customWidth="1"/>
    <col min="2051" max="2051" width="34.28515625" style="36" customWidth="1"/>
    <col min="2052" max="2052" width="17.85546875" style="36" customWidth="1"/>
    <col min="2053" max="2054" width="19.140625" style="36" customWidth="1"/>
    <col min="2055" max="2055" width="16.42578125" style="36" customWidth="1"/>
    <col min="2056" max="2304" width="9.140625" style="36"/>
    <col min="2305" max="2305" width="6.85546875" style="36" customWidth="1"/>
    <col min="2306" max="2306" width="20.5703125" style="36" customWidth="1"/>
    <col min="2307" max="2307" width="34.28515625" style="36" customWidth="1"/>
    <col min="2308" max="2308" width="17.85546875" style="36" customWidth="1"/>
    <col min="2309" max="2310" width="19.140625" style="36" customWidth="1"/>
    <col min="2311" max="2311" width="16.42578125" style="36" customWidth="1"/>
    <col min="2312" max="2560" width="9.140625" style="36"/>
    <col min="2561" max="2561" width="6.85546875" style="36" customWidth="1"/>
    <col min="2562" max="2562" width="20.5703125" style="36" customWidth="1"/>
    <col min="2563" max="2563" width="34.28515625" style="36" customWidth="1"/>
    <col min="2564" max="2564" width="17.85546875" style="36" customWidth="1"/>
    <col min="2565" max="2566" width="19.140625" style="36" customWidth="1"/>
    <col min="2567" max="2567" width="16.42578125" style="36" customWidth="1"/>
    <col min="2568" max="2816" width="9.140625" style="36"/>
    <col min="2817" max="2817" width="6.85546875" style="36" customWidth="1"/>
    <col min="2818" max="2818" width="20.5703125" style="36" customWidth="1"/>
    <col min="2819" max="2819" width="34.28515625" style="36" customWidth="1"/>
    <col min="2820" max="2820" width="17.85546875" style="36" customWidth="1"/>
    <col min="2821" max="2822" width="19.140625" style="36" customWidth="1"/>
    <col min="2823" max="2823" width="16.42578125" style="36" customWidth="1"/>
    <col min="2824" max="3072" width="9.140625" style="36"/>
    <col min="3073" max="3073" width="6.85546875" style="36" customWidth="1"/>
    <col min="3074" max="3074" width="20.5703125" style="36" customWidth="1"/>
    <col min="3075" max="3075" width="34.28515625" style="36" customWidth="1"/>
    <col min="3076" max="3076" width="17.85546875" style="36" customWidth="1"/>
    <col min="3077" max="3078" width="19.140625" style="36" customWidth="1"/>
    <col min="3079" max="3079" width="16.42578125" style="36" customWidth="1"/>
    <col min="3080" max="3328" width="9.140625" style="36"/>
    <col min="3329" max="3329" width="6.85546875" style="36" customWidth="1"/>
    <col min="3330" max="3330" width="20.5703125" style="36" customWidth="1"/>
    <col min="3331" max="3331" width="34.28515625" style="36" customWidth="1"/>
    <col min="3332" max="3332" width="17.85546875" style="36" customWidth="1"/>
    <col min="3333" max="3334" width="19.140625" style="36" customWidth="1"/>
    <col min="3335" max="3335" width="16.42578125" style="36" customWidth="1"/>
    <col min="3336" max="3584" width="9.140625" style="36"/>
    <col min="3585" max="3585" width="6.85546875" style="36" customWidth="1"/>
    <col min="3586" max="3586" width="20.5703125" style="36" customWidth="1"/>
    <col min="3587" max="3587" width="34.28515625" style="36" customWidth="1"/>
    <col min="3588" max="3588" width="17.85546875" style="36" customWidth="1"/>
    <col min="3589" max="3590" width="19.140625" style="36" customWidth="1"/>
    <col min="3591" max="3591" width="16.42578125" style="36" customWidth="1"/>
    <col min="3592" max="3840" width="9.140625" style="36"/>
    <col min="3841" max="3841" width="6.85546875" style="36" customWidth="1"/>
    <col min="3842" max="3842" width="20.5703125" style="36" customWidth="1"/>
    <col min="3843" max="3843" width="34.28515625" style="36" customWidth="1"/>
    <col min="3844" max="3844" width="17.85546875" style="36" customWidth="1"/>
    <col min="3845" max="3846" width="19.140625" style="36" customWidth="1"/>
    <col min="3847" max="3847" width="16.42578125" style="36" customWidth="1"/>
    <col min="3848" max="4096" width="9.140625" style="36"/>
    <col min="4097" max="4097" width="6.85546875" style="36" customWidth="1"/>
    <col min="4098" max="4098" width="20.5703125" style="36" customWidth="1"/>
    <col min="4099" max="4099" width="34.28515625" style="36" customWidth="1"/>
    <col min="4100" max="4100" width="17.85546875" style="36" customWidth="1"/>
    <col min="4101" max="4102" width="19.140625" style="36" customWidth="1"/>
    <col min="4103" max="4103" width="16.42578125" style="36" customWidth="1"/>
    <col min="4104" max="4352" width="9.140625" style="36"/>
    <col min="4353" max="4353" width="6.85546875" style="36" customWidth="1"/>
    <col min="4354" max="4354" width="20.5703125" style="36" customWidth="1"/>
    <col min="4355" max="4355" width="34.28515625" style="36" customWidth="1"/>
    <col min="4356" max="4356" width="17.85546875" style="36" customWidth="1"/>
    <col min="4357" max="4358" width="19.140625" style="36" customWidth="1"/>
    <col min="4359" max="4359" width="16.42578125" style="36" customWidth="1"/>
    <col min="4360" max="4608" width="9.140625" style="36"/>
    <col min="4609" max="4609" width="6.85546875" style="36" customWidth="1"/>
    <col min="4610" max="4610" width="20.5703125" style="36" customWidth="1"/>
    <col min="4611" max="4611" width="34.28515625" style="36" customWidth="1"/>
    <col min="4612" max="4612" width="17.85546875" style="36" customWidth="1"/>
    <col min="4613" max="4614" width="19.140625" style="36" customWidth="1"/>
    <col min="4615" max="4615" width="16.42578125" style="36" customWidth="1"/>
    <col min="4616" max="4864" width="9.140625" style="36"/>
    <col min="4865" max="4865" width="6.85546875" style="36" customWidth="1"/>
    <col min="4866" max="4866" width="20.5703125" style="36" customWidth="1"/>
    <col min="4867" max="4867" width="34.28515625" style="36" customWidth="1"/>
    <col min="4868" max="4868" width="17.85546875" style="36" customWidth="1"/>
    <col min="4869" max="4870" width="19.140625" style="36" customWidth="1"/>
    <col min="4871" max="4871" width="16.42578125" style="36" customWidth="1"/>
    <col min="4872" max="5120" width="9.140625" style="36"/>
    <col min="5121" max="5121" width="6.85546875" style="36" customWidth="1"/>
    <col min="5122" max="5122" width="20.5703125" style="36" customWidth="1"/>
    <col min="5123" max="5123" width="34.28515625" style="36" customWidth="1"/>
    <col min="5124" max="5124" width="17.85546875" style="36" customWidth="1"/>
    <col min="5125" max="5126" width="19.140625" style="36" customWidth="1"/>
    <col min="5127" max="5127" width="16.42578125" style="36" customWidth="1"/>
    <col min="5128" max="5376" width="9.140625" style="36"/>
    <col min="5377" max="5377" width="6.85546875" style="36" customWidth="1"/>
    <col min="5378" max="5378" width="20.5703125" style="36" customWidth="1"/>
    <col min="5379" max="5379" width="34.28515625" style="36" customWidth="1"/>
    <col min="5380" max="5380" width="17.85546875" style="36" customWidth="1"/>
    <col min="5381" max="5382" width="19.140625" style="36" customWidth="1"/>
    <col min="5383" max="5383" width="16.42578125" style="36" customWidth="1"/>
    <col min="5384" max="5632" width="9.140625" style="36"/>
    <col min="5633" max="5633" width="6.85546875" style="36" customWidth="1"/>
    <col min="5634" max="5634" width="20.5703125" style="36" customWidth="1"/>
    <col min="5635" max="5635" width="34.28515625" style="36" customWidth="1"/>
    <col min="5636" max="5636" width="17.85546875" style="36" customWidth="1"/>
    <col min="5637" max="5638" width="19.140625" style="36" customWidth="1"/>
    <col min="5639" max="5639" width="16.42578125" style="36" customWidth="1"/>
    <col min="5640" max="5888" width="9.140625" style="36"/>
    <col min="5889" max="5889" width="6.85546875" style="36" customWidth="1"/>
    <col min="5890" max="5890" width="20.5703125" style="36" customWidth="1"/>
    <col min="5891" max="5891" width="34.28515625" style="36" customWidth="1"/>
    <col min="5892" max="5892" width="17.85546875" style="36" customWidth="1"/>
    <col min="5893" max="5894" width="19.140625" style="36" customWidth="1"/>
    <col min="5895" max="5895" width="16.42578125" style="36" customWidth="1"/>
    <col min="5896" max="6144" width="9.140625" style="36"/>
    <col min="6145" max="6145" width="6.85546875" style="36" customWidth="1"/>
    <col min="6146" max="6146" width="20.5703125" style="36" customWidth="1"/>
    <col min="6147" max="6147" width="34.28515625" style="36" customWidth="1"/>
    <col min="6148" max="6148" width="17.85546875" style="36" customWidth="1"/>
    <col min="6149" max="6150" width="19.140625" style="36" customWidth="1"/>
    <col min="6151" max="6151" width="16.42578125" style="36" customWidth="1"/>
    <col min="6152" max="6400" width="9.140625" style="36"/>
    <col min="6401" max="6401" width="6.85546875" style="36" customWidth="1"/>
    <col min="6402" max="6402" width="20.5703125" style="36" customWidth="1"/>
    <col min="6403" max="6403" width="34.28515625" style="36" customWidth="1"/>
    <col min="6404" max="6404" width="17.85546875" style="36" customWidth="1"/>
    <col min="6405" max="6406" width="19.140625" style="36" customWidth="1"/>
    <col min="6407" max="6407" width="16.42578125" style="36" customWidth="1"/>
    <col min="6408" max="6656" width="9.140625" style="36"/>
    <col min="6657" max="6657" width="6.85546875" style="36" customWidth="1"/>
    <col min="6658" max="6658" width="20.5703125" style="36" customWidth="1"/>
    <col min="6659" max="6659" width="34.28515625" style="36" customWidth="1"/>
    <col min="6660" max="6660" width="17.85546875" style="36" customWidth="1"/>
    <col min="6661" max="6662" width="19.140625" style="36" customWidth="1"/>
    <col min="6663" max="6663" width="16.42578125" style="36" customWidth="1"/>
    <col min="6664" max="6912" width="9.140625" style="36"/>
    <col min="6913" max="6913" width="6.85546875" style="36" customWidth="1"/>
    <col min="6914" max="6914" width="20.5703125" style="36" customWidth="1"/>
    <col min="6915" max="6915" width="34.28515625" style="36" customWidth="1"/>
    <col min="6916" max="6916" width="17.85546875" style="36" customWidth="1"/>
    <col min="6917" max="6918" width="19.140625" style="36" customWidth="1"/>
    <col min="6919" max="6919" width="16.42578125" style="36" customWidth="1"/>
    <col min="6920" max="7168" width="9.140625" style="36"/>
    <col min="7169" max="7169" width="6.85546875" style="36" customWidth="1"/>
    <col min="7170" max="7170" width="20.5703125" style="36" customWidth="1"/>
    <col min="7171" max="7171" width="34.28515625" style="36" customWidth="1"/>
    <col min="7172" max="7172" width="17.85546875" style="36" customWidth="1"/>
    <col min="7173" max="7174" width="19.140625" style="36" customWidth="1"/>
    <col min="7175" max="7175" width="16.42578125" style="36" customWidth="1"/>
    <col min="7176" max="7424" width="9.140625" style="36"/>
    <col min="7425" max="7425" width="6.85546875" style="36" customWidth="1"/>
    <col min="7426" max="7426" width="20.5703125" style="36" customWidth="1"/>
    <col min="7427" max="7427" width="34.28515625" style="36" customWidth="1"/>
    <col min="7428" max="7428" width="17.85546875" style="36" customWidth="1"/>
    <col min="7429" max="7430" width="19.140625" style="36" customWidth="1"/>
    <col min="7431" max="7431" width="16.42578125" style="36" customWidth="1"/>
    <col min="7432" max="7680" width="9.140625" style="36"/>
    <col min="7681" max="7681" width="6.85546875" style="36" customWidth="1"/>
    <col min="7682" max="7682" width="20.5703125" style="36" customWidth="1"/>
    <col min="7683" max="7683" width="34.28515625" style="36" customWidth="1"/>
    <col min="7684" max="7684" width="17.85546875" style="36" customWidth="1"/>
    <col min="7685" max="7686" width="19.140625" style="36" customWidth="1"/>
    <col min="7687" max="7687" width="16.42578125" style="36" customWidth="1"/>
    <col min="7688" max="7936" width="9.140625" style="36"/>
    <col min="7937" max="7937" width="6.85546875" style="36" customWidth="1"/>
    <col min="7938" max="7938" width="20.5703125" style="36" customWidth="1"/>
    <col min="7939" max="7939" width="34.28515625" style="36" customWidth="1"/>
    <col min="7940" max="7940" width="17.85546875" style="36" customWidth="1"/>
    <col min="7941" max="7942" width="19.140625" style="36" customWidth="1"/>
    <col min="7943" max="7943" width="16.42578125" style="36" customWidth="1"/>
    <col min="7944" max="8192" width="9.140625" style="36"/>
    <col min="8193" max="8193" width="6.85546875" style="36" customWidth="1"/>
    <col min="8194" max="8194" width="20.5703125" style="36" customWidth="1"/>
    <col min="8195" max="8195" width="34.28515625" style="36" customWidth="1"/>
    <col min="8196" max="8196" width="17.85546875" style="36" customWidth="1"/>
    <col min="8197" max="8198" width="19.140625" style="36" customWidth="1"/>
    <col min="8199" max="8199" width="16.42578125" style="36" customWidth="1"/>
    <col min="8200" max="8448" width="9.140625" style="36"/>
    <col min="8449" max="8449" width="6.85546875" style="36" customWidth="1"/>
    <col min="8450" max="8450" width="20.5703125" style="36" customWidth="1"/>
    <col min="8451" max="8451" width="34.28515625" style="36" customWidth="1"/>
    <col min="8452" max="8452" width="17.85546875" style="36" customWidth="1"/>
    <col min="8453" max="8454" width="19.140625" style="36" customWidth="1"/>
    <col min="8455" max="8455" width="16.42578125" style="36" customWidth="1"/>
    <col min="8456" max="8704" width="9.140625" style="36"/>
    <col min="8705" max="8705" width="6.85546875" style="36" customWidth="1"/>
    <col min="8706" max="8706" width="20.5703125" style="36" customWidth="1"/>
    <col min="8707" max="8707" width="34.28515625" style="36" customWidth="1"/>
    <col min="8708" max="8708" width="17.85546875" style="36" customWidth="1"/>
    <col min="8709" max="8710" width="19.140625" style="36" customWidth="1"/>
    <col min="8711" max="8711" width="16.42578125" style="36" customWidth="1"/>
    <col min="8712" max="8960" width="9.140625" style="36"/>
    <col min="8961" max="8961" width="6.85546875" style="36" customWidth="1"/>
    <col min="8962" max="8962" width="20.5703125" style="36" customWidth="1"/>
    <col min="8963" max="8963" width="34.28515625" style="36" customWidth="1"/>
    <col min="8964" max="8964" width="17.85546875" style="36" customWidth="1"/>
    <col min="8965" max="8966" width="19.140625" style="36" customWidth="1"/>
    <col min="8967" max="8967" width="16.42578125" style="36" customWidth="1"/>
    <col min="8968" max="9216" width="9.140625" style="36"/>
    <col min="9217" max="9217" width="6.85546875" style="36" customWidth="1"/>
    <col min="9218" max="9218" width="20.5703125" style="36" customWidth="1"/>
    <col min="9219" max="9219" width="34.28515625" style="36" customWidth="1"/>
    <col min="9220" max="9220" width="17.85546875" style="36" customWidth="1"/>
    <col min="9221" max="9222" width="19.140625" style="36" customWidth="1"/>
    <col min="9223" max="9223" width="16.42578125" style="36" customWidth="1"/>
    <col min="9224" max="9472" width="9.140625" style="36"/>
    <col min="9473" max="9473" width="6.85546875" style="36" customWidth="1"/>
    <col min="9474" max="9474" width="20.5703125" style="36" customWidth="1"/>
    <col min="9475" max="9475" width="34.28515625" style="36" customWidth="1"/>
    <col min="9476" max="9476" width="17.85546875" style="36" customWidth="1"/>
    <col min="9477" max="9478" width="19.140625" style="36" customWidth="1"/>
    <col min="9479" max="9479" width="16.42578125" style="36" customWidth="1"/>
    <col min="9480" max="9728" width="9.140625" style="36"/>
    <col min="9729" max="9729" width="6.85546875" style="36" customWidth="1"/>
    <col min="9730" max="9730" width="20.5703125" style="36" customWidth="1"/>
    <col min="9731" max="9731" width="34.28515625" style="36" customWidth="1"/>
    <col min="9732" max="9732" width="17.85546875" style="36" customWidth="1"/>
    <col min="9733" max="9734" width="19.140625" style="36" customWidth="1"/>
    <col min="9735" max="9735" width="16.42578125" style="36" customWidth="1"/>
    <col min="9736" max="9984" width="9.140625" style="36"/>
    <col min="9985" max="9985" width="6.85546875" style="36" customWidth="1"/>
    <col min="9986" max="9986" width="20.5703125" style="36" customWidth="1"/>
    <col min="9987" max="9987" width="34.28515625" style="36" customWidth="1"/>
    <col min="9988" max="9988" width="17.85546875" style="36" customWidth="1"/>
    <col min="9989" max="9990" width="19.140625" style="36" customWidth="1"/>
    <col min="9991" max="9991" width="16.42578125" style="36" customWidth="1"/>
    <col min="9992" max="10240" width="9.140625" style="36"/>
    <col min="10241" max="10241" width="6.85546875" style="36" customWidth="1"/>
    <col min="10242" max="10242" width="20.5703125" style="36" customWidth="1"/>
    <col min="10243" max="10243" width="34.28515625" style="36" customWidth="1"/>
    <col min="10244" max="10244" width="17.85546875" style="36" customWidth="1"/>
    <col min="10245" max="10246" width="19.140625" style="36" customWidth="1"/>
    <col min="10247" max="10247" width="16.42578125" style="36" customWidth="1"/>
    <col min="10248" max="10496" width="9.140625" style="36"/>
    <col min="10497" max="10497" width="6.85546875" style="36" customWidth="1"/>
    <col min="10498" max="10498" width="20.5703125" style="36" customWidth="1"/>
    <col min="10499" max="10499" width="34.28515625" style="36" customWidth="1"/>
    <col min="10500" max="10500" width="17.85546875" style="36" customWidth="1"/>
    <col min="10501" max="10502" width="19.140625" style="36" customWidth="1"/>
    <col min="10503" max="10503" width="16.42578125" style="36" customWidth="1"/>
    <col min="10504" max="10752" width="9.140625" style="36"/>
    <col min="10753" max="10753" width="6.85546875" style="36" customWidth="1"/>
    <col min="10754" max="10754" width="20.5703125" style="36" customWidth="1"/>
    <col min="10755" max="10755" width="34.28515625" style="36" customWidth="1"/>
    <col min="10756" max="10756" width="17.85546875" style="36" customWidth="1"/>
    <col min="10757" max="10758" width="19.140625" style="36" customWidth="1"/>
    <col min="10759" max="10759" width="16.42578125" style="36" customWidth="1"/>
    <col min="10760" max="11008" width="9.140625" style="36"/>
    <col min="11009" max="11009" width="6.85546875" style="36" customWidth="1"/>
    <col min="11010" max="11010" width="20.5703125" style="36" customWidth="1"/>
    <col min="11011" max="11011" width="34.28515625" style="36" customWidth="1"/>
    <col min="11012" max="11012" width="17.85546875" style="36" customWidth="1"/>
    <col min="11013" max="11014" width="19.140625" style="36" customWidth="1"/>
    <col min="11015" max="11015" width="16.42578125" style="36" customWidth="1"/>
    <col min="11016" max="11264" width="9.140625" style="36"/>
    <col min="11265" max="11265" width="6.85546875" style="36" customWidth="1"/>
    <col min="11266" max="11266" width="20.5703125" style="36" customWidth="1"/>
    <col min="11267" max="11267" width="34.28515625" style="36" customWidth="1"/>
    <col min="11268" max="11268" width="17.85546875" style="36" customWidth="1"/>
    <col min="11269" max="11270" width="19.140625" style="36" customWidth="1"/>
    <col min="11271" max="11271" width="16.42578125" style="36" customWidth="1"/>
    <col min="11272" max="11520" width="9.140625" style="36"/>
    <col min="11521" max="11521" width="6.85546875" style="36" customWidth="1"/>
    <col min="11522" max="11522" width="20.5703125" style="36" customWidth="1"/>
    <col min="11523" max="11523" width="34.28515625" style="36" customWidth="1"/>
    <col min="11524" max="11524" width="17.85546875" style="36" customWidth="1"/>
    <col min="11525" max="11526" width="19.140625" style="36" customWidth="1"/>
    <col min="11527" max="11527" width="16.42578125" style="36" customWidth="1"/>
    <col min="11528" max="11776" width="9.140625" style="36"/>
    <col min="11777" max="11777" width="6.85546875" style="36" customWidth="1"/>
    <col min="11778" max="11778" width="20.5703125" style="36" customWidth="1"/>
    <col min="11779" max="11779" width="34.28515625" style="36" customWidth="1"/>
    <col min="11780" max="11780" width="17.85546875" style="36" customWidth="1"/>
    <col min="11781" max="11782" width="19.140625" style="36" customWidth="1"/>
    <col min="11783" max="11783" width="16.42578125" style="36" customWidth="1"/>
    <col min="11784" max="12032" width="9.140625" style="36"/>
    <col min="12033" max="12033" width="6.85546875" style="36" customWidth="1"/>
    <col min="12034" max="12034" width="20.5703125" style="36" customWidth="1"/>
    <col min="12035" max="12035" width="34.28515625" style="36" customWidth="1"/>
    <col min="12036" max="12036" width="17.85546875" style="36" customWidth="1"/>
    <col min="12037" max="12038" width="19.140625" style="36" customWidth="1"/>
    <col min="12039" max="12039" width="16.42578125" style="36" customWidth="1"/>
    <col min="12040" max="12288" width="9.140625" style="36"/>
    <col min="12289" max="12289" width="6.85546875" style="36" customWidth="1"/>
    <col min="12290" max="12290" width="20.5703125" style="36" customWidth="1"/>
    <col min="12291" max="12291" width="34.28515625" style="36" customWidth="1"/>
    <col min="12292" max="12292" width="17.85546875" style="36" customWidth="1"/>
    <col min="12293" max="12294" width="19.140625" style="36" customWidth="1"/>
    <col min="12295" max="12295" width="16.42578125" style="36" customWidth="1"/>
    <col min="12296" max="12544" width="9.140625" style="36"/>
    <col min="12545" max="12545" width="6.85546875" style="36" customWidth="1"/>
    <col min="12546" max="12546" width="20.5703125" style="36" customWidth="1"/>
    <col min="12547" max="12547" width="34.28515625" style="36" customWidth="1"/>
    <col min="12548" max="12548" width="17.85546875" style="36" customWidth="1"/>
    <col min="12549" max="12550" width="19.140625" style="36" customWidth="1"/>
    <col min="12551" max="12551" width="16.42578125" style="36" customWidth="1"/>
    <col min="12552" max="12800" width="9.140625" style="36"/>
    <col min="12801" max="12801" width="6.85546875" style="36" customWidth="1"/>
    <col min="12802" max="12802" width="20.5703125" style="36" customWidth="1"/>
    <col min="12803" max="12803" width="34.28515625" style="36" customWidth="1"/>
    <col min="12804" max="12804" width="17.85546875" style="36" customWidth="1"/>
    <col min="12805" max="12806" width="19.140625" style="36" customWidth="1"/>
    <col min="12807" max="12807" width="16.42578125" style="36" customWidth="1"/>
    <col min="12808" max="13056" width="9.140625" style="36"/>
    <col min="13057" max="13057" width="6.85546875" style="36" customWidth="1"/>
    <col min="13058" max="13058" width="20.5703125" style="36" customWidth="1"/>
    <col min="13059" max="13059" width="34.28515625" style="36" customWidth="1"/>
    <col min="13060" max="13060" width="17.85546875" style="36" customWidth="1"/>
    <col min="13061" max="13062" width="19.140625" style="36" customWidth="1"/>
    <col min="13063" max="13063" width="16.42578125" style="36" customWidth="1"/>
    <col min="13064" max="13312" width="9.140625" style="36"/>
    <col min="13313" max="13313" width="6.85546875" style="36" customWidth="1"/>
    <col min="13314" max="13314" width="20.5703125" style="36" customWidth="1"/>
    <col min="13315" max="13315" width="34.28515625" style="36" customWidth="1"/>
    <col min="13316" max="13316" width="17.85546875" style="36" customWidth="1"/>
    <col min="13317" max="13318" width="19.140625" style="36" customWidth="1"/>
    <col min="13319" max="13319" width="16.42578125" style="36" customWidth="1"/>
    <col min="13320" max="13568" width="9.140625" style="36"/>
    <col min="13569" max="13569" width="6.85546875" style="36" customWidth="1"/>
    <col min="13570" max="13570" width="20.5703125" style="36" customWidth="1"/>
    <col min="13571" max="13571" width="34.28515625" style="36" customWidth="1"/>
    <col min="13572" max="13572" width="17.85546875" style="36" customWidth="1"/>
    <col min="13573" max="13574" width="19.140625" style="36" customWidth="1"/>
    <col min="13575" max="13575" width="16.42578125" style="36" customWidth="1"/>
    <col min="13576" max="13824" width="9.140625" style="36"/>
    <col min="13825" max="13825" width="6.85546875" style="36" customWidth="1"/>
    <col min="13826" max="13826" width="20.5703125" style="36" customWidth="1"/>
    <col min="13827" max="13827" width="34.28515625" style="36" customWidth="1"/>
    <col min="13828" max="13828" width="17.85546875" style="36" customWidth="1"/>
    <col min="13829" max="13830" width="19.140625" style="36" customWidth="1"/>
    <col min="13831" max="13831" width="16.42578125" style="36" customWidth="1"/>
    <col min="13832" max="14080" width="9.140625" style="36"/>
    <col min="14081" max="14081" width="6.85546875" style="36" customWidth="1"/>
    <col min="14082" max="14082" width="20.5703125" style="36" customWidth="1"/>
    <col min="14083" max="14083" width="34.28515625" style="36" customWidth="1"/>
    <col min="14084" max="14084" width="17.85546875" style="36" customWidth="1"/>
    <col min="14085" max="14086" width="19.140625" style="36" customWidth="1"/>
    <col min="14087" max="14087" width="16.42578125" style="36" customWidth="1"/>
    <col min="14088" max="14336" width="9.140625" style="36"/>
    <col min="14337" max="14337" width="6.85546875" style="36" customWidth="1"/>
    <col min="14338" max="14338" width="20.5703125" style="36" customWidth="1"/>
    <col min="14339" max="14339" width="34.28515625" style="36" customWidth="1"/>
    <col min="14340" max="14340" width="17.85546875" style="36" customWidth="1"/>
    <col min="14341" max="14342" width="19.140625" style="36" customWidth="1"/>
    <col min="14343" max="14343" width="16.42578125" style="36" customWidth="1"/>
    <col min="14344" max="14592" width="9.140625" style="36"/>
    <col min="14593" max="14593" width="6.85546875" style="36" customWidth="1"/>
    <col min="14594" max="14594" width="20.5703125" style="36" customWidth="1"/>
    <col min="14595" max="14595" width="34.28515625" style="36" customWidth="1"/>
    <col min="14596" max="14596" width="17.85546875" style="36" customWidth="1"/>
    <col min="14597" max="14598" width="19.140625" style="36" customWidth="1"/>
    <col min="14599" max="14599" width="16.42578125" style="36" customWidth="1"/>
    <col min="14600" max="14848" width="9.140625" style="36"/>
    <col min="14849" max="14849" width="6.85546875" style="36" customWidth="1"/>
    <col min="14850" max="14850" width="20.5703125" style="36" customWidth="1"/>
    <col min="14851" max="14851" width="34.28515625" style="36" customWidth="1"/>
    <col min="14852" max="14852" width="17.85546875" style="36" customWidth="1"/>
    <col min="14853" max="14854" width="19.140625" style="36" customWidth="1"/>
    <col min="14855" max="14855" width="16.42578125" style="36" customWidth="1"/>
    <col min="14856" max="15104" width="9.140625" style="36"/>
    <col min="15105" max="15105" width="6.85546875" style="36" customWidth="1"/>
    <col min="15106" max="15106" width="20.5703125" style="36" customWidth="1"/>
    <col min="15107" max="15107" width="34.28515625" style="36" customWidth="1"/>
    <col min="15108" max="15108" width="17.85546875" style="36" customWidth="1"/>
    <col min="15109" max="15110" width="19.140625" style="36" customWidth="1"/>
    <col min="15111" max="15111" width="16.42578125" style="36" customWidth="1"/>
    <col min="15112" max="15360" width="9.140625" style="36"/>
    <col min="15361" max="15361" width="6.85546875" style="36" customWidth="1"/>
    <col min="15362" max="15362" width="20.5703125" style="36" customWidth="1"/>
    <col min="15363" max="15363" width="34.28515625" style="36" customWidth="1"/>
    <col min="15364" max="15364" width="17.85546875" style="36" customWidth="1"/>
    <col min="15365" max="15366" width="19.140625" style="36" customWidth="1"/>
    <col min="15367" max="15367" width="16.42578125" style="36" customWidth="1"/>
    <col min="15368" max="15616" width="9.140625" style="36"/>
    <col min="15617" max="15617" width="6.85546875" style="36" customWidth="1"/>
    <col min="15618" max="15618" width="20.5703125" style="36" customWidth="1"/>
    <col min="15619" max="15619" width="34.28515625" style="36" customWidth="1"/>
    <col min="15620" max="15620" width="17.85546875" style="36" customWidth="1"/>
    <col min="15621" max="15622" width="19.140625" style="36" customWidth="1"/>
    <col min="15623" max="15623" width="16.42578125" style="36" customWidth="1"/>
    <col min="15624" max="15872" width="9.140625" style="36"/>
    <col min="15873" max="15873" width="6.85546875" style="36" customWidth="1"/>
    <col min="15874" max="15874" width="20.5703125" style="36" customWidth="1"/>
    <col min="15875" max="15875" width="34.28515625" style="36" customWidth="1"/>
    <col min="15876" max="15876" width="17.85546875" style="36" customWidth="1"/>
    <col min="15877" max="15878" width="19.140625" style="36" customWidth="1"/>
    <col min="15879" max="15879" width="16.42578125" style="36" customWidth="1"/>
    <col min="15880" max="16128" width="9.140625" style="36"/>
    <col min="16129" max="16129" width="6.85546875" style="36" customWidth="1"/>
    <col min="16130" max="16130" width="20.5703125" style="36" customWidth="1"/>
    <col min="16131" max="16131" width="34.28515625" style="36" customWidth="1"/>
    <col min="16132" max="16132" width="17.85546875" style="36" customWidth="1"/>
    <col min="16133" max="16134" width="19.140625" style="36" customWidth="1"/>
    <col min="16135" max="16135" width="16.42578125" style="36" customWidth="1"/>
    <col min="16136" max="16384" width="9.140625" style="36"/>
  </cols>
  <sheetData>
    <row r="1" spans="1:12" ht="15" x14ac:dyDescent="0.2">
      <c r="A1" s="35" t="s">
        <v>0</v>
      </c>
      <c r="B1" s="35"/>
      <c r="C1" s="35"/>
      <c r="D1" s="35"/>
      <c r="E1" s="35"/>
      <c r="F1" s="35"/>
      <c r="G1" s="35"/>
      <c r="H1" s="35"/>
      <c r="I1" s="7" t="s">
        <v>966</v>
      </c>
    </row>
    <row r="2" spans="1:12" ht="15" x14ac:dyDescent="0.2">
      <c r="A2" s="35" t="s">
        <v>964</v>
      </c>
      <c r="B2" s="35"/>
      <c r="C2" s="35"/>
      <c r="D2" s="35"/>
      <c r="E2" s="35"/>
      <c r="F2" s="35"/>
      <c r="G2" s="35"/>
      <c r="H2" s="35"/>
    </row>
    <row r="3" spans="1:12" ht="15" customHeight="1" x14ac:dyDescent="0.2">
      <c r="A3" s="96" t="s">
        <v>979</v>
      </c>
      <c r="B3" s="96"/>
      <c r="C3" s="96"/>
      <c r="D3" s="96"/>
      <c r="E3" s="96"/>
      <c r="F3" s="96"/>
      <c r="G3" s="96"/>
      <c r="H3" s="96"/>
    </row>
    <row r="4" spans="1:12" s="39" customFormat="1" ht="30" x14ac:dyDescent="0.2">
      <c r="A4" s="37" t="s">
        <v>3</v>
      </c>
      <c r="B4" s="37" t="s">
        <v>4</v>
      </c>
      <c r="C4" s="37" t="s">
        <v>5</v>
      </c>
      <c r="D4" s="37" t="s">
        <v>6</v>
      </c>
      <c r="E4" s="37" t="s">
        <v>7</v>
      </c>
      <c r="F4" s="37" t="s">
        <v>8</v>
      </c>
      <c r="G4" s="37" t="s">
        <v>9</v>
      </c>
      <c r="H4" s="38" t="s">
        <v>965</v>
      </c>
      <c r="J4" s="146"/>
      <c r="L4" s="146"/>
    </row>
    <row r="5" spans="1:12" x14ac:dyDescent="0.2">
      <c r="A5" s="40"/>
      <c r="B5" s="40"/>
      <c r="C5" s="41" t="s">
        <v>10</v>
      </c>
      <c r="D5" s="40"/>
      <c r="E5" s="40"/>
      <c r="F5" s="40"/>
      <c r="G5" s="40"/>
      <c r="H5" s="42" t="s">
        <v>134</v>
      </c>
    </row>
    <row r="6" spans="1:12" x14ac:dyDescent="0.2">
      <c r="A6" s="43"/>
      <c r="B6" s="44"/>
      <c r="C6" s="44" t="s">
        <v>11</v>
      </c>
      <c r="D6" s="44"/>
      <c r="E6" s="45"/>
      <c r="F6" s="46"/>
      <c r="G6" s="47"/>
      <c r="H6" s="42" t="s">
        <v>134</v>
      </c>
    </row>
    <row r="7" spans="1:12" x14ac:dyDescent="0.2">
      <c r="A7" s="53"/>
      <c r="B7" s="53"/>
      <c r="C7" s="54" t="s">
        <v>133</v>
      </c>
      <c r="D7" s="53"/>
      <c r="E7" s="53" t="s">
        <v>134</v>
      </c>
      <c r="F7" s="59" t="s">
        <v>136</v>
      </c>
      <c r="G7" s="56">
        <v>0</v>
      </c>
      <c r="H7" s="42" t="s">
        <v>134</v>
      </c>
    </row>
    <row r="8" spans="1:12" x14ac:dyDescent="0.2">
      <c r="A8" s="53"/>
      <c r="B8" s="53"/>
      <c r="C8" s="57"/>
      <c r="D8" s="53"/>
      <c r="E8" s="53"/>
      <c r="F8" s="58"/>
      <c r="G8" s="58"/>
      <c r="H8" s="42" t="s">
        <v>134</v>
      </c>
    </row>
    <row r="9" spans="1:12" x14ac:dyDescent="0.2">
      <c r="A9" s="53"/>
      <c r="B9" s="53"/>
      <c r="C9" s="54" t="s">
        <v>135</v>
      </c>
      <c r="D9" s="53"/>
      <c r="E9" s="53"/>
      <c r="F9" s="53"/>
      <c r="G9" s="53"/>
      <c r="H9" s="42" t="s">
        <v>134</v>
      </c>
    </row>
    <row r="10" spans="1:12" x14ac:dyDescent="0.2">
      <c r="A10" s="53"/>
      <c r="B10" s="53"/>
      <c r="C10" s="54" t="s">
        <v>133</v>
      </c>
      <c r="D10" s="53"/>
      <c r="E10" s="53" t="s">
        <v>134</v>
      </c>
      <c r="F10" s="59" t="s">
        <v>136</v>
      </c>
      <c r="G10" s="56">
        <v>0</v>
      </c>
      <c r="H10" s="42" t="s">
        <v>134</v>
      </c>
    </row>
    <row r="11" spans="1:12" x14ac:dyDescent="0.2">
      <c r="A11" s="53"/>
      <c r="B11" s="53"/>
      <c r="C11" s="57"/>
      <c r="D11" s="53"/>
      <c r="E11" s="53"/>
      <c r="F11" s="58"/>
      <c r="G11" s="58"/>
      <c r="H11" s="42" t="s">
        <v>134</v>
      </c>
    </row>
    <row r="12" spans="1:12" x14ac:dyDescent="0.2">
      <c r="A12" s="53"/>
      <c r="B12" s="53"/>
      <c r="C12" s="54" t="s">
        <v>137</v>
      </c>
      <c r="D12" s="53"/>
      <c r="E12" s="53"/>
      <c r="F12" s="53"/>
      <c r="G12" s="53"/>
      <c r="H12" s="42" t="s">
        <v>134</v>
      </c>
    </row>
    <row r="13" spans="1:12" x14ac:dyDescent="0.2">
      <c r="A13" s="53"/>
      <c r="B13" s="53"/>
      <c r="C13" s="54" t="s">
        <v>133</v>
      </c>
      <c r="D13" s="53"/>
      <c r="E13" s="53" t="s">
        <v>134</v>
      </c>
      <c r="F13" s="59" t="s">
        <v>136</v>
      </c>
      <c r="G13" s="56">
        <v>0</v>
      </c>
      <c r="H13" s="42" t="s">
        <v>134</v>
      </c>
    </row>
    <row r="14" spans="1:12" x14ac:dyDescent="0.2">
      <c r="A14" s="53"/>
      <c r="B14" s="53"/>
      <c r="C14" s="57"/>
      <c r="D14" s="53"/>
      <c r="E14" s="53"/>
      <c r="F14" s="58"/>
      <c r="G14" s="58"/>
      <c r="H14" s="42" t="s">
        <v>134</v>
      </c>
    </row>
    <row r="15" spans="1:12" x14ac:dyDescent="0.2">
      <c r="A15" s="53"/>
      <c r="B15" s="53"/>
      <c r="C15" s="54" t="s">
        <v>138</v>
      </c>
      <c r="D15" s="53"/>
      <c r="E15" s="53"/>
      <c r="F15" s="53"/>
      <c r="G15" s="53"/>
      <c r="H15" s="42" t="s">
        <v>134</v>
      </c>
    </row>
    <row r="16" spans="1:12" x14ac:dyDescent="0.2">
      <c r="A16" s="53"/>
      <c r="B16" s="53"/>
      <c r="C16" s="54" t="s">
        <v>133</v>
      </c>
      <c r="D16" s="53"/>
      <c r="E16" s="53" t="s">
        <v>134</v>
      </c>
      <c r="F16" s="59" t="s">
        <v>136</v>
      </c>
      <c r="G16" s="56">
        <v>0</v>
      </c>
      <c r="H16" s="42" t="s">
        <v>134</v>
      </c>
    </row>
    <row r="17" spans="1:8" x14ac:dyDescent="0.2">
      <c r="A17" s="53"/>
      <c r="B17" s="53"/>
      <c r="C17" s="57"/>
      <c r="D17" s="53"/>
      <c r="E17" s="53"/>
      <c r="F17" s="58"/>
      <c r="G17" s="58"/>
      <c r="H17" s="42" t="s">
        <v>134</v>
      </c>
    </row>
    <row r="18" spans="1:8" x14ac:dyDescent="0.2">
      <c r="A18" s="53"/>
      <c r="B18" s="53"/>
      <c r="C18" s="54" t="s">
        <v>139</v>
      </c>
      <c r="D18" s="53"/>
      <c r="E18" s="53"/>
      <c r="F18" s="58"/>
      <c r="G18" s="58"/>
      <c r="H18" s="42" t="s">
        <v>134</v>
      </c>
    </row>
    <row r="19" spans="1:8" x14ac:dyDescent="0.2">
      <c r="A19" s="53"/>
      <c r="B19" s="53"/>
      <c r="C19" s="54" t="s">
        <v>133</v>
      </c>
      <c r="D19" s="53"/>
      <c r="E19" s="53" t="s">
        <v>134</v>
      </c>
      <c r="F19" s="59" t="s">
        <v>136</v>
      </c>
      <c r="G19" s="56">
        <v>0</v>
      </c>
      <c r="H19" s="42" t="s">
        <v>134</v>
      </c>
    </row>
    <row r="20" spans="1:8" x14ac:dyDescent="0.2">
      <c r="A20" s="53"/>
      <c r="B20" s="53"/>
      <c r="C20" s="57"/>
      <c r="D20" s="53"/>
      <c r="E20" s="53"/>
      <c r="F20" s="58"/>
      <c r="G20" s="58"/>
      <c r="H20" s="42" t="s">
        <v>134</v>
      </c>
    </row>
    <row r="21" spans="1:8" x14ac:dyDescent="0.2">
      <c r="A21" s="53"/>
      <c r="B21" s="53"/>
      <c r="C21" s="54" t="s">
        <v>140</v>
      </c>
      <c r="D21" s="53"/>
      <c r="E21" s="53"/>
      <c r="F21" s="58"/>
      <c r="G21" s="58"/>
      <c r="H21" s="42" t="s">
        <v>134</v>
      </c>
    </row>
    <row r="22" spans="1:8" x14ac:dyDescent="0.2">
      <c r="A22" s="53"/>
      <c r="B22" s="53"/>
      <c r="C22" s="54" t="s">
        <v>133</v>
      </c>
      <c r="D22" s="53"/>
      <c r="E22" s="53" t="s">
        <v>134</v>
      </c>
      <c r="F22" s="59" t="s">
        <v>136</v>
      </c>
      <c r="G22" s="56">
        <v>0</v>
      </c>
      <c r="H22" s="42" t="s">
        <v>134</v>
      </c>
    </row>
    <row r="23" spans="1:8" x14ac:dyDescent="0.2">
      <c r="A23" s="53"/>
      <c r="B23" s="53"/>
      <c r="C23" s="57"/>
      <c r="D23" s="53"/>
      <c r="E23" s="53"/>
      <c r="F23" s="58"/>
      <c r="G23" s="58"/>
      <c r="H23" s="42" t="s">
        <v>134</v>
      </c>
    </row>
    <row r="24" spans="1:8" x14ac:dyDescent="0.2">
      <c r="A24" s="53"/>
      <c r="B24" s="53"/>
      <c r="C24" s="54" t="s">
        <v>141</v>
      </c>
      <c r="D24" s="53"/>
      <c r="E24" s="53"/>
      <c r="F24" s="55">
        <v>0</v>
      </c>
      <c r="G24" s="56">
        <v>0</v>
      </c>
      <c r="H24" s="42" t="s">
        <v>134</v>
      </c>
    </row>
    <row r="25" spans="1:8" x14ac:dyDescent="0.2">
      <c r="A25" s="53"/>
      <c r="B25" s="53"/>
      <c r="C25" s="57"/>
      <c r="D25" s="53"/>
      <c r="E25" s="53"/>
      <c r="F25" s="58"/>
      <c r="G25" s="58"/>
      <c r="H25" s="42" t="s">
        <v>134</v>
      </c>
    </row>
    <row r="26" spans="1:8" x14ac:dyDescent="0.2">
      <c r="A26" s="53"/>
      <c r="B26" s="53"/>
      <c r="C26" s="54" t="s">
        <v>142</v>
      </c>
      <c r="D26" s="53"/>
      <c r="E26" s="53"/>
      <c r="F26" s="58"/>
      <c r="G26" s="58"/>
      <c r="H26" s="42" t="s">
        <v>134</v>
      </c>
    </row>
    <row r="27" spans="1:8" x14ac:dyDescent="0.2">
      <c r="A27" s="53"/>
      <c r="B27" s="53"/>
      <c r="C27" s="54" t="s">
        <v>11</v>
      </c>
      <c r="D27" s="53"/>
      <c r="E27" s="53"/>
      <c r="F27" s="58"/>
      <c r="G27" s="58"/>
      <c r="H27" s="42" t="s">
        <v>134</v>
      </c>
    </row>
    <row r="28" spans="1:8" x14ac:dyDescent="0.2">
      <c r="A28" s="53"/>
      <c r="B28" s="53"/>
      <c r="C28" s="54" t="s">
        <v>133</v>
      </c>
      <c r="D28" s="53"/>
      <c r="E28" s="53" t="s">
        <v>134</v>
      </c>
      <c r="F28" s="59" t="s">
        <v>136</v>
      </c>
      <c r="G28" s="56">
        <v>0</v>
      </c>
      <c r="H28" s="42" t="s">
        <v>134</v>
      </c>
    </row>
    <row r="29" spans="1:8" x14ac:dyDescent="0.2">
      <c r="A29" s="53"/>
      <c r="B29" s="53"/>
      <c r="C29" s="57"/>
      <c r="D29" s="53"/>
      <c r="E29" s="53"/>
      <c r="F29" s="58"/>
      <c r="G29" s="58"/>
      <c r="H29" s="42" t="s">
        <v>134</v>
      </c>
    </row>
    <row r="30" spans="1:8" x14ac:dyDescent="0.2">
      <c r="A30" s="53"/>
      <c r="B30" s="53"/>
      <c r="C30" s="54" t="s">
        <v>143</v>
      </c>
      <c r="D30" s="53"/>
      <c r="E30" s="53"/>
      <c r="F30" s="53"/>
      <c r="G30" s="53"/>
      <c r="H30" s="42" t="s">
        <v>134</v>
      </c>
    </row>
    <row r="31" spans="1:8" x14ac:dyDescent="0.2">
      <c r="A31" s="53"/>
      <c r="B31" s="53"/>
      <c r="C31" s="54" t="s">
        <v>133</v>
      </c>
      <c r="D31" s="53"/>
      <c r="E31" s="53" t="s">
        <v>134</v>
      </c>
      <c r="F31" s="59" t="s">
        <v>136</v>
      </c>
      <c r="G31" s="56">
        <v>0</v>
      </c>
      <c r="H31" s="42" t="s">
        <v>134</v>
      </c>
    </row>
    <row r="32" spans="1:8" x14ac:dyDescent="0.2">
      <c r="A32" s="53"/>
      <c r="B32" s="53"/>
      <c r="C32" s="57"/>
      <c r="D32" s="53"/>
      <c r="E32" s="53"/>
      <c r="F32" s="58"/>
      <c r="G32" s="58"/>
      <c r="H32" s="42" t="s">
        <v>134</v>
      </c>
    </row>
    <row r="33" spans="1:8" x14ac:dyDescent="0.2">
      <c r="A33" s="53"/>
      <c r="B33" s="53"/>
      <c r="C33" s="54" t="s">
        <v>144</v>
      </c>
      <c r="D33" s="53"/>
      <c r="E33" s="53"/>
      <c r="F33" s="53"/>
      <c r="G33" s="53"/>
      <c r="H33" s="42" t="s">
        <v>134</v>
      </c>
    </row>
    <row r="34" spans="1:8" x14ac:dyDescent="0.2">
      <c r="A34" s="53"/>
      <c r="B34" s="53"/>
      <c r="C34" s="54" t="s">
        <v>133</v>
      </c>
      <c r="D34" s="53"/>
      <c r="E34" s="53" t="s">
        <v>134</v>
      </c>
      <c r="F34" s="59" t="s">
        <v>136</v>
      </c>
      <c r="G34" s="56">
        <v>0</v>
      </c>
      <c r="H34" s="42" t="s">
        <v>134</v>
      </c>
    </row>
    <row r="35" spans="1:8" x14ac:dyDescent="0.2">
      <c r="A35" s="53"/>
      <c r="B35" s="53"/>
      <c r="C35" s="57"/>
      <c r="D35" s="53"/>
      <c r="E35" s="53"/>
      <c r="F35" s="58"/>
      <c r="G35" s="58"/>
      <c r="H35" s="42" t="s">
        <v>134</v>
      </c>
    </row>
    <row r="36" spans="1:8" x14ac:dyDescent="0.2">
      <c r="A36" s="53"/>
      <c r="B36" s="53"/>
      <c r="C36" s="54" t="s">
        <v>145</v>
      </c>
      <c r="D36" s="53"/>
      <c r="E36" s="53"/>
      <c r="F36" s="58"/>
      <c r="G36" s="58"/>
      <c r="H36" s="42" t="s">
        <v>134</v>
      </c>
    </row>
    <row r="37" spans="1:8" x14ac:dyDescent="0.2">
      <c r="A37" s="53"/>
      <c r="B37" s="53"/>
      <c r="C37" s="54" t="s">
        <v>133</v>
      </c>
      <c r="D37" s="53"/>
      <c r="E37" s="53" t="s">
        <v>134</v>
      </c>
      <c r="F37" s="59" t="s">
        <v>136</v>
      </c>
      <c r="G37" s="56">
        <v>0</v>
      </c>
      <c r="H37" s="42" t="s">
        <v>134</v>
      </c>
    </row>
    <row r="38" spans="1:8" x14ac:dyDescent="0.2">
      <c r="A38" s="53"/>
      <c r="B38" s="53"/>
      <c r="C38" s="57"/>
      <c r="D38" s="53"/>
      <c r="E38" s="53"/>
      <c r="F38" s="58"/>
      <c r="G38" s="58"/>
      <c r="H38" s="42" t="s">
        <v>134</v>
      </c>
    </row>
    <row r="39" spans="1:8" x14ac:dyDescent="0.2">
      <c r="A39" s="53"/>
      <c r="B39" s="53"/>
      <c r="C39" s="54" t="s">
        <v>146</v>
      </c>
      <c r="D39" s="53"/>
      <c r="E39" s="53"/>
      <c r="F39" s="55">
        <v>0</v>
      </c>
      <c r="G39" s="56">
        <v>0</v>
      </c>
      <c r="H39" s="42" t="s">
        <v>134</v>
      </c>
    </row>
    <row r="40" spans="1:8" x14ac:dyDescent="0.2">
      <c r="A40" s="53"/>
      <c r="B40" s="53"/>
      <c r="C40" s="57"/>
      <c r="D40" s="53"/>
      <c r="E40" s="53"/>
      <c r="F40" s="58"/>
      <c r="G40" s="58"/>
      <c r="H40" s="42" t="s">
        <v>134</v>
      </c>
    </row>
    <row r="41" spans="1:8" x14ac:dyDescent="0.2">
      <c r="A41" s="53"/>
      <c r="B41" s="53"/>
      <c r="C41" s="54" t="s">
        <v>147</v>
      </c>
      <c r="D41" s="53"/>
      <c r="E41" s="53"/>
      <c r="F41" s="58"/>
      <c r="G41" s="58"/>
      <c r="H41" s="42" t="s">
        <v>134</v>
      </c>
    </row>
    <row r="42" spans="1:8" x14ac:dyDescent="0.2">
      <c r="A42" s="53"/>
      <c r="B42" s="53"/>
      <c r="C42" s="54" t="s">
        <v>148</v>
      </c>
      <c r="D42" s="53"/>
      <c r="E42" s="53"/>
      <c r="F42" s="58"/>
      <c r="G42" s="58"/>
      <c r="H42" s="42" t="s">
        <v>134</v>
      </c>
    </row>
    <row r="43" spans="1:8" x14ac:dyDescent="0.2">
      <c r="A43" s="53"/>
      <c r="B43" s="53"/>
      <c r="C43" s="54" t="s">
        <v>133</v>
      </c>
      <c r="D43" s="53"/>
      <c r="E43" s="53" t="s">
        <v>134</v>
      </c>
      <c r="F43" s="59" t="s">
        <v>136</v>
      </c>
      <c r="G43" s="56">
        <v>0</v>
      </c>
      <c r="H43" s="42" t="s">
        <v>134</v>
      </c>
    </row>
    <row r="44" spans="1:8" x14ac:dyDescent="0.2">
      <c r="A44" s="53"/>
      <c r="B44" s="53"/>
      <c r="C44" s="57"/>
      <c r="D44" s="53"/>
      <c r="E44" s="53"/>
      <c r="F44" s="58"/>
      <c r="G44" s="58"/>
      <c r="H44" s="42" t="s">
        <v>134</v>
      </c>
    </row>
    <row r="45" spans="1:8" x14ac:dyDescent="0.2">
      <c r="A45" s="53"/>
      <c r="B45" s="53"/>
      <c r="C45" s="54" t="s">
        <v>149</v>
      </c>
      <c r="D45" s="53"/>
      <c r="E45" s="53"/>
      <c r="F45" s="58"/>
      <c r="G45" s="58"/>
      <c r="H45" s="42" t="s">
        <v>134</v>
      </c>
    </row>
    <row r="46" spans="1:8" x14ac:dyDescent="0.2">
      <c r="A46" s="53"/>
      <c r="B46" s="53"/>
      <c r="C46" s="54" t="s">
        <v>133</v>
      </c>
      <c r="D46" s="53"/>
      <c r="E46" s="53" t="s">
        <v>134</v>
      </c>
      <c r="F46" s="59" t="s">
        <v>136</v>
      </c>
      <c r="G46" s="56">
        <v>0</v>
      </c>
      <c r="H46" s="42" t="s">
        <v>134</v>
      </c>
    </row>
    <row r="47" spans="1:8" x14ac:dyDescent="0.2">
      <c r="A47" s="53"/>
      <c r="B47" s="53"/>
      <c r="C47" s="57"/>
      <c r="D47" s="53"/>
      <c r="E47" s="53"/>
      <c r="F47" s="58"/>
      <c r="G47" s="58"/>
      <c r="H47" s="42" t="s">
        <v>134</v>
      </c>
    </row>
    <row r="48" spans="1:8" x14ac:dyDescent="0.2">
      <c r="A48" s="53"/>
      <c r="B48" s="53"/>
      <c r="C48" s="54" t="s">
        <v>150</v>
      </c>
      <c r="D48" s="53"/>
      <c r="E48" s="53"/>
      <c r="F48" s="58"/>
      <c r="G48" s="58"/>
      <c r="H48" s="42" t="s">
        <v>134</v>
      </c>
    </row>
    <row r="49" spans="1:12" x14ac:dyDescent="0.2">
      <c r="A49" s="53"/>
      <c r="B49" s="53"/>
      <c r="C49" s="54" t="s">
        <v>133</v>
      </c>
      <c r="D49" s="53"/>
      <c r="E49" s="53" t="s">
        <v>134</v>
      </c>
      <c r="F49" s="59" t="s">
        <v>136</v>
      </c>
      <c r="G49" s="56">
        <v>0</v>
      </c>
      <c r="H49" s="42" t="s">
        <v>134</v>
      </c>
    </row>
    <row r="50" spans="1:12" x14ac:dyDescent="0.2">
      <c r="A50" s="53"/>
      <c r="B50" s="53"/>
      <c r="C50" s="57"/>
      <c r="D50" s="53"/>
      <c r="E50" s="53"/>
      <c r="F50" s="58"/>
      <c r="G50" s="58"/>
      <c r="H50" s="42" t="s">
        <v>134</v>
      </c>
      <c r="J50" s="36"/>
      <c r="L50" s="36"/>
    </row>
    <row r="51" spans="1:12" x14ac:dyDescent="0.2">
      <c r="A51" s="53"/>
      <c r="B51" s="53"/>
      <c r="C51" s="54" t="s">
        <v>151</v>
      </c>
      <c r="D51" s="53"/>
      <c r="E51" s="53"/>
      <c r="F51" s="58"/>
      <c r="G51" s="58"/>
      <c r="H51" s="42" t="s">
        <v>134</v>
      </c>
      <c r="J51" s="36"/>
      <c r="L51" s="36"/>
    </row>
    <row r="52" spans="1:12" x14ac:dyDescent="0.2">
      <c r="A52" s="48">
        <v>1</v>
      </c>
      <c r="B52" s="49"/>
      <c r="C52" s="49" t="s">
        <v>152</v>
      </c>
      <c r="D52" s="49"/>
      <c r="E52" s="60"/>
      <c r="F52" s="51">
        <v>7.1746685000000001</v>
      </c>
      <c r="G52" s="52">
        <v>1.0816000000000001E-3</v>
      </c>
      <c r="H52" s="42">
        <v>6.61</v>
      </c>
      <c r="J52" s="36"/>
      <c r="L52" s="36"/>
    </row>
    <row r="53" spans="1:12" x14ac:dyDescent="0.2">
      <c r="A53" s="53"/>
      <c r="B53" s="53"/>
      <c r="C53" s="54" t="s">
        <v>133</v>
      </c>
      <c r="D53" s="53"/>
      <c r="E53" s="53" t="s">
        <v>134</v>
      </c>
      <c r="F53" s="55">
        <v>7.1746685000000001</v>
      </c>
      <c r="G53" s="56">
        <v>1.0816000000000001E-3</v>
      </c>
      <c r="H53" s="42" t="s">
        <v>134</v>
      </c>
      <c r="J53" s="36"/>
      <c r="L53" s="36"/>
    </row>
    <row r="54" spans="1:12" x14ac:dyDescent="0.2">
      <c r="A54" s="53"/>
      <c r="B54" s="53"/>
      <c r="C54" s="57"/>
      <c r="D54" s="53"/>
      <c r="E54" s="53"/>
      <c r="F54" s="58"/>
      <c r="G54" s="58"/>
      <c r="H54" s="42" t="s">
        <v>134</v>
      </c>
      <c r="J54" s="36"/>
      <c r="L54" s="36"/>
    </row>
    <row r="55" spans="1:12" x14ac:dyDescent="0.2">
      <c r="A55" s="53"/>
      <c r="B55" s="53"/>
      <c r="C55" s="54" t="s">
        <v>153</v>
      </c>
      <c r="D55" s="53"/>
      <c r="E55" s="53"/>
      <c r="F55" s="55">
        <v>7.1746685000000001</v>
      </c>
      <c r="G55" s="56">
        <v>1.0816000000000001E-3</v>
      </c>
      <c r="H55" s="42" t="s">
        <v>134</v>
      </c>
      <c r="J55" s="36"/>
      <c r="L55" s="36"/>
    </row>
    <row r="56" spans="1:12" x14ac:dyDescent="0.2">
      <c r="A56" s="53"/>
      <c r="B56" s="53"/>
      <c r="C56" s="58"/>
      <c r="D56" s="53"/>
      <c r="E56" s="53"/>
      <c r="F56" s="53"/>
      <c r="G56" s="53"/>
      <c r="H56" s="42" t="s">
        <v>134</v>
      </c>
      <c r="J56" s="36"/>
      <c r="L56" s="36"/>
    </row>
    <row r="57" spans="1:12" x14ac:dyDescent="0.2">
      <c r="A57" s="53"/>
      <c r="B57" s="53"/>
      <c r="C57" s="54" t="s">
        <v>154</v>
      </c>
      <c r="D57" s="53"/>
      <c r="E57" s="53"/>
      <c r="F57" s="53"/>
      <c r="G57" s="53"/>
      <c r="H57" s="42" t="s">
        <v>134</v>
      </c>
      <c r="J57" s="36"/>
      <c r="L57" s="36"/>
    </row>
    <row r="58" spans="1:12" x14ac:dyDescent="0.2">
      <c r="A58" s="53"/>
      <c r="B58" s="53"/>
      <c r="C58" s="54" t="s">
        <v>155</v>
      </c>
      <c r="D58" s="53"/>
      <c r="E58" s="53"/>
      <c r="F58" s="53"/>
      <c r="G58" s="53"/>
      <c r="H58" s="42" t="s">
        <v>134</v>
      </c>
      <c r="J58" s="36"/>
      <c r="L58" s="36"/>
    </row>
    <row r="59" spans="1:12" x14ac:dyDescent="0.2">
      <c r="A59" s="48">
        <v>1</v>
      </c>
      <c r="B59" s="49" t="s">
        <v>473</v>
      </c>
      <c r="C59" s="49" t="s">
        <v>474</v>
      </c>
      <c r="D59" s="49"/>
      <c r="E59" s="100">
        <v>11929710.845000001</v>
      </c>
      <c r="F59" s="51">
        <v>1883.2599431240001</v>
      </c>
      <c r="G59" s="52">
        <v>0.28390588999999999</v>
      </c>
      <c r="H59" s="42" t="s">
        <v>134</v>
      </c>
      <c r="J59" s="36"/>
      <c r="L59" s="36"/>
    </row>
    <row r="60" spans="1:12" x14ac:dyDescent="0.2">
      <c r="A60" s="48">
        <v>2</v>
      </c>
      <c r="B60" s="49" t="s">
        <v>873</v>
      </c>
      <c r="C60" s="49" t="s">
        <v>874</v>
      </c>
      <c r="D60" s="49"/>
      <c r="E60" s="100">
        <v>9515600.0439999998</v>
      </c>
      <c r="F60" s="51">
        <v>1521.4968690349999</v>
      </c>
      <c r="G60" s="52">
        <v>0.22936925</v>
      </c>
      <c r="H60" s="42" t="s">
        <v>134</v>
      </c>
      <c r="J60" s="36"/>
      <c r="L60" s="36"/>
    </row>
    <row r="61" spans="1:12" x14ac:dyDescent="0.2">
      <c r="A61" s="48">
        <v>3</v>
      </c>
      <c r="B61" s="49" t="s">
        <v>875</v>
      </c>
      <c r="C61" s="49" t="s">
        <v>876</v>
      </c>
      <c r="D61" s="49"/>
      <c r="E61" s="100">
        <v>2731081.2030000002</v>
      </c>
      <c r="F61" s="51">
        <v>1359.108905267</v>
      </c>
      <c r="G61" s="52">
        <v>0.20488888</v>
      </c>
      <c r="H61" s="42" t="s">
        <v>134</v>
      </c>
      <c r="J61" s="36"/>
      <c r="L61" s="36"/>
    </row>
    <row r="62" spans="1:12" x14ac:dyDescent="0.2">
      <c r="A62" s="48">
        <v>4</v>
      </c>
      <c r="B62" s="49" t="s">
        <v>877</v>
      </c>
      <c r="C62" s="49" t="s">
        <v>878</v>
      </c>
      <c r="D62" s="49"/>
      <c r="E62" s="100">
        <v>1405280.689</v>
      </c>
      <c r="F62" s="51">
        <v>509.11070913367604</v>
      </c>
      <c r="G62" s="52">
        <v>7.6754310000000006E-2</v>
      </c>
      <c r="H62" s="42" t="s">
        <v>134</v>
      </c>
      <c r="J62" s="36"/>
      <c r="L62" s="36"/>
    </row>
    <row r="63" spans="1:12" x14ac:dyDescent="0.2">
      <c r="A63" s="48">
        <v>5</v>
      </c>
      <c r="B63" s="49" t="s">
        <v>879</v>
      </c>
      <c r="C63" s="49" t="s">
        <v>880</v>
      </c>
      <c r="D63" s="49"/>
      <c r="E63" s="100">
        <v>786797.19900000002</v>
      </c>
      <c r="F63" s="51">
        <v>499.617794959398</v>
      </c>
      <c r="G63" s="52">
        <v>7.5332800000000005E-2</v>
      </c>
      <c r="H63" s="42" t="s">
        <v>134</v>
      </c>
      <c r="J63" s="36"/>
      <c r="L63" s="36"/>
    </row>
    <row r="64" spans="1:12" x14ac:dyDescent="0.2">
      <c r="A64" s="48">
        <v>6</v>
      </c>
      <c r="B64" s="49" t="s">
        <v>881</v>
      </c>
      <c r="C64" s="49" t="s">
        <v>882</v>
      </c>
      <c r="D64" s="49"/>
      <c r="E64" s="100">
        <v>2899859.1189999999</v>
      </c>
      <c r="F64" s="51">
        <v>460.28013866327501</v>
      </c>
      <c r="G64" s="52">
        <v>6.9392250000000003E-2</v>
      </c>
      <c r="H64" s="42" t="s">
        <v>134</v>
      </c>
      <c r="J64" s="36"/>
      <c r="L64" s="36"/>
    </row>
    <row r="65" spans="1:12" x14ac:dyDescent="0.2">
      <c r="A65" s="48">
        <v>7</v>
      </c>
      <c r="B65" s="49" t="s">
        <v>156</v>
      </c>
      <c r="C65" s="49" t="s">
        <v>157</v>
      </c>
      <c r="D65" s="49"/>
      <c r="E65" s="100">
        <v>11716.657999999999</v>
      </c>
      <c r="F65" s="51">
        <v>285.19862879200002</v>
      </c>
      <c r="G65" s="52">
        <v>4.2994369999999997E-2</v>
      </c>
      <c r="H65" s="42" t="s">
        <v>134</v>
      </c>
      <c r="J65" s="36"/>
      <c r="L65" s="36"/>
    </row>
    <row r="66" spans="1:12" x14ac:dyDescent="0.2">
      <c r="A66" s="48">
        <v>8</v>
      </c>
      <c r="B66" s="49" t="s">
        <v>883</v>
      </c>
      <c r="C66" s="49" t="s">
        <v>884</v>
      </c>
      <c r="D66" s="49"/>
      <c r="E66" s="100">
        <v>3200.08</v>
      </c>
      <c r="F66" s="51">
        <v>108.6116112224</v>
      </c>
      <c r="G66" s="52">
        <v>1.6376729999999999E-2</v>
      </c>
      <c r="H66" s="42" t="s">
        <v>134</v>
      </c>
      <c r="J66" s="36"/>
      <c r="L66" s="36"/>
    </row>
    <row r="67" spans="1:12" x14ac:dyDescent="0.2">
      <c r="A67" s="53"/>
      <c r="B67" s="53"/>
      <c r="C67" s="54" t="s">
        <v>133</v>
      </c>
      <c r="D67" s="53"/>
      <c r="E67" s="53" t="s">
        <v>134</v>
      </c>
      <c r="F67" s="55">
        <f>SUM(F59:F66)</f>
        <v>6626.6846001967497</v>
      </c>
      <c r="G67" s="56">
        <v>0.99901448000000004</v>
      </c>
      <c r="H67" s="42" t="s">
        <v>134</v>
      </c>
      <c r="J67" s="36"/>
      <c r="L67" s="36"/>
    </row>
    <row r="68" spans="1:12" x14ac:dyDescent="0.2">
      <c r="A68" s="53"/>
      <c r="B68" s="53"/>
      <c r="C68" s="57"/>
      <c r="D68" s="53"/>
      <c r="E68" s="53"/>
      <c r="F68" s="58"/>
      <c r="G68" s="58"/>
      <c r="H68" s="42" t="s">
        <v>134</v>
      </c>
      <c r="J68" s="36"/>
      <c r="L68" s="36"/>
    </row>
    <row r="69" spans="1:12" x14ac:dyDescent="0.2">
      <c r="A69" s="53"/>
      <c r="B69" s="53"/>
      <c r="C69" s="54" t="s">
        <v>158</v>
      </c>
      <c r="D69" s="53"/>
      <c r="E69" s="53"/>
      <c r="F69" s="53"/>
      <c r="G69" s="53"/>
      <c r="H69" s="42" t="s">
        <v>134</v>
      </c>
      <c r="J69" s="36"/>
      <c r="L69" s="36"/>
    </row>
    <row r="70" spans="1:12" x14ac:dyDescent="0.2">
      <c r="A70" s="53"/>
      <c r="B70" s="53"/>
      <c r="C70" s="54" t="s">
        <v>159</v>
      </c>
      <c r="D70" s="53"/>
      <c r="E70" s="53"/>
      <c r="F70" s="53"/>
      <c r="G70" s="53"/>
      <c r="H70" s="42" t="s">
        <v>134</v>
      </c>
    </row>
    <row r="71" spans="1:12" x14ac:dyDescent="0.2">
      <c r="A71" s="53"/>
      <c r="B71" s="53"/>
      <c r="C71" s="54" t="s">
        <v>133</v>
      </c>
      <c r="D71" s="53"/>
      <c r="E71" s="53" t="s">
        <v>134</v>
      </c>
      <c r="F71" s="59" t="s">
        <v>136</v>
      </c>
      <c r="G71" s="56">
        <v>0</v>
      </c>
      <c r="H71" s="42" t="s">
        <v>134</v>
      </c>
    </row>
    <row r="72" spans="1:12" x14ac:dyDescent="0.2">
      <c r="A72" s="53"/>
      <c r="B72" s="53"/>
      <c r="C72" s="57"/>
      <c r="D72" s="53"/>
      <c r="E72" s="53"/>
      <c r="F72" s="58"/>
      <c r="G72" s="58"/>
      <c r="H72" s="42" t="s">
        <v>134</v>
      </c>
    </row>
    <row r="73" spans="1:12" x14ac:dyDescent="0.2">
      <c r="A73" s="53"/>
      <c r="B73" s="53"/>
      <c r="C73" s="54" t="s">
        <v>160</v>
      </c>
      <c r="D73" s="53"/>
      <c r="E73" s="53"/>
      <c r="F73" s="58"/>
      <c r="G73" s="58"/>
      <c r="H73" s="42" t="s">
        <v>134</v>
      </c>
    </row>
    <row r="74" spans="1:12" x14ac:dyDescent="0.2">
      <c r="A74" s="53"/>
      <c r="B74" s="53"/>
      <c r="C74" s="54" t="s">
        <v>133</v>
      </c>
      <c r="D74" s="53"/>
      <c r="E74" s="53" t="s">
        <v>134</v>
      </c>
      <c r="F74" s="59" t="s">
        <v>136</v>
      </c>
      <c r="G74" s="56">
        <v>0</v>
      </c>
      <c r="H74" s="42" t="s">
        <v>134</v>
      </c>
    </row>
    <row r="75" spans="1:12" x14ac:dyDescent="0.2">
      <c r="A75" s="53"/>
      <c r="B75" s="53"/>
      <c r="C75" s="57"/>
      <c r="D75" s="53"/>
      <c r="E75" s="53"/>
      <c r="F75" s="58"/>
      <c r="G75" s="58"/>
      <c r="H75" s="42" t="s">
        <v>134</v>
      </c>
    </row>
    <row r="76" spans="1:12" x14ac:dyDescent="0.2">
      <c r="A76" s="60"/>
      <c r="B76" s="49"/>
      <c r="C76" s="49" t="s">
        <v>161</v>
      </c>
      <c r="D76" s="49"/>
      <c r="E76" s="60"/>
      <c r="F76" s="51">
        <v>-0.48553550000000001</v>
      </c>
      <c r="G76" s="52">
        <v>-9.6080000000000002E-5</v>
      </c>
      <c r="H76" s="42" t="s">
        <v>134</v>
      </c>
    </row>
    <row r="77" spans="1:12" x14ac:dyDescent="0.2">
      <c r="A77" s="57"/>
      <c r="B77" s="57"/>
      <c r="C77" s="54" t="s">
        <v>162</v>
      </c>
      <c r="D77" s="58"/>
      <c r="E77" s="58"/>
      <c r="F77" s="55">
        <f>F76+F67+F55+F39+F24</f>
        <v>6633.3737331967495</v>
      </c>
      <c r="G77" s="61">
        <v>1</v>
      </c>
      <c r="H77" s="42" t="s">
        <v>134</v>
      </c>
    </row>
    <row r="78" spans="1:12" ht="12.75" customHeight="1" x14ac:dyDescent="0.2">
      <c r="A78" s="62"/>
      <c r="B78" s="62"/>
      <c r="C78" s="63"/>
      <c r="D78" s="64"/>
      <c r="E78" s="64"/>
      <c r="F78" s="65"/>
      <c r="G78" s="66"/>
      <c r="H78" s="67"/>
    </row>
    <row r="79" spans="1:12" x14ac:dyDescent="0.2">
      <c r="A79" s="62"/>
      <c r="B79" s="68" t="s">
        <v>968</v>
      </c>
      <c r="C79" s="68"/>
      <c r="D79" s="68"/>
      <c r="E79" s="68"/>
      <c r="F79" s="68"/>
      <c r="G79" s="68"/>
      <c r="H79" s="68"/>
      <c r="J79" s="147"/>
    </row>
    <row r="80" spans="1:12" x14ac:dyDescent="0.2">
      <c r="A80" s="62"/>
      <c r="B80" s="68" t="s">
        <v>969</v>
      </c>
      <c r="C80" s="68"/>
      <c r="D80" s="68"/>
      <c r="E80" s="68"/>
      <c r="F80" s="68"/>
      <c r="G80" s="68"/>
      <c r="H80" s="68"/>
      <c r="J80" s="147"/>
    </row>
    <row r="81" spans="1:17" x14ac:dyDescent="0.2">
      <c r="A81" s="62"/>
      <c r="B81" s="68" t="s">
        <v>970</v>
      </c>
      <c r="C81" s="68"/>
      <c r="D81" s="68"/>
      <c r="E81" s="68"/>
      <c r="F81" s="68"/>
      <c r="G81" s="68"/>
      <c r="H81" s="68"/>
      <c r="J81" s="147"/>
    </row>
    <row r="82" spans="1:17" s="72" customFormat="1" ht="66.75" customHeight="1" x14ac:dyDescent="0.25">
      <c r="A82" s="70"/>
      <c r="B82" s="71" t="s">
        <v>971</v>
      </c>
      <c r="C82" s="71"/>
      <c r="D82" s="71"/>
      <c r="E82" s="71"/>
      <c r="F82" s="71"/>
      <c r="G82" s="71"/>
      <c r="H82" s="71"/>
      <c r="I82" s="36"/>
      <c r="J82" s="147"/>
      <c r="K82" s="36"/>
      <c r="L82" s="145"/>
      <c r="M82" s="36"/>
      <c r="N82" s="36"/>
      <c r="O82" s="36"/>
      <c r="P82" s="36"/>
      <c r="Q82" s="36"/>
    </row>
    <row r="83" spans="1:17" x14ac:dyDescent="0.2">
      <c r="A83" s="62"/>
      <c r="B83" s="68" t="s">
        <v>972</v>
      </c>
      <c r="C83" s="68"/>
      <c r="D83" s="68"/>
      <c r="E83" s="68"/>
      <c r="F83" s="68"/>
      <c r="G83" s="68"/>
      <c r="H83" s="68"/>
      <c r="J83" s="147"/>
    </row>
    <row r="84" spans="1:17" x14ac:dyDescent="0.2">
      <c r="A84" s="62"/>
      <c r="B84" s="62"/>
      <c r="C84" s="62"/>
      <c r="D84" s="64"/>
      <c r="E84" s="64"/>
      <c r="F84" s="64"/>
      <c r="G84" s="64"/>
    </row>
    <row r="85" spans="1:17" x14ac:dyDescent="0.2">
      <c r="A85" s="62"/>
      <c r="B85" s="73" t="s">
        <v>163</v>
      </c>
      <c r="C85" s="74"/>
      <c r="D85" s="75"/>
      <c r="E85" s="76"/>
      <c r="F85" s="64"/>
      <c r="G85" s="64"/>
    </row>
    <row r="86" spans="1:17" ht="27.75" customHeight="1" x14ac:dyDescent="0.2">
      <c r="A86" s="62"/>
      <c r="B86" s="77" t="s">
        <v>164</v>
      </c>
      <c r="C86" s="78"/>
      <c r="D86" s="41" t="s">
        <v>165</v>
      </c>
      <c r="E86" s="76"/>
      <c r="F86" s="64"/>
      <c r="G86" s="64"/>
    </row>
    <row r="87" spans="1:17" ht="12.75" customHeight="1" x14ac:dyDescent="0.2">
      <c r="A87" s="62"/>
      <c r="B87" s="77" t="s">
        <v>973</v>
      </c>
      <c r="C87" s="78"/>
      <c r="D87" s="41" t="s">
        <v>165</v>
      </c>
      <c r="E87" s="76"/>
      <c r="F87" s="64"/>
      <c r="G87" s="64"/>
    </row>
    <row r="88" spans="1:17" x14ac:dyDescent="0.2">
      <c r="A88" s="62"/>
      <c r="B88" s="77" t="s">
        <v>166</v>
      </c>
      <c r="C88" s="78"/>
      <c r="D88" s="79" t="s">
        <v>134</v>
      </c>
      <c r="E88" s="76"/>
      <c r="F88" s="64"/>
      <c r="G88" s="64"/>
    </row>
    <row r="89" spans="1:17" x14ac:dyDescent="0.2">
      <c r="A89" s="80"/>
      <c r="B89" s="81" t="s">
        <v>134</v>
      </c>
      <c r="C89" s="81" t="s">
        <v>974</v>
      </c>
      <c r="D89" s="81" t="s">
        <v>167</v>
      </c>
      <c r="E89" s="80"/>
      <c r="F89" s="80"/>
      <c r="G89" s="80"/>
      <c r="H89" s="80"/>
      <c r="J89" s="147"/>
    </row>
    <row r="90" spans="1:17" x14ac:dyDescent="0.2">
      <c r="A90" s="80"/>
      <c r="B90" s="82" t="s">
        <v>168</v>
      </c>
      <c r="C90" s="83">
        <v>46081</v>
      </c>
      <c r="D90" s="83">
        <v>46112</v>
      </c>
      <c r="E90" s="80"/>
      <c r="F90" s="80"/>
      <c r="G90" s="80"/>
      <c r="J90" s="147"/>
    </row>
    <row r="91" spans="1:17" x14ac:dyDescent="0.2">
      <c r="A91" s="84"/>
      <c r="B91" s="44" t="s">
        <v>169</v>
      </c>
      <c r="C91" s="85">
        <v>10.091699999999999</v>
      </c>
      <c r="D91" s="85">
        <v>10.104900000000001</v>
      </c>
      <c r="E91" s="84"/>
      <c r="F91" s="86"/>
      <c r="G91" s="87"/>
    </row>
    <row r="92" spans="1:17" x14ac:dyDescent="0.2">
      <c r="A92" s="84"/>
      <c r="B92" s="44" t="s">
        <v>982</v>
      </c>
      <c r="C92" s="85">
        <v>10.091699999999999</v>
      </c>
      <c r="D92" s="85">
        <v>10.104900000000001</v>
      </c>
      <c r="E92" s="84"/>
      <c r="F92" s="86"/>
      <c r="G92" s="87"/>
    </row>
    <row r="93" spans="1:17" x14ac:dyDescent="0.2">
      <c r="A93" s="84"/>
      <c r="B93" s="44" t="s">
        <v>170</v>
      </c>
      <c r="C93" s="85">
        <v>10.0876</v>
      </c>
      <c r="D93" s="85">
        <v>10.0982</v>
      </c>
      <c r="E93" s="84"/>
      <c r="F93" s="86"/>
      <c r="G93" s="87"/>
    </row>
    <row r="94" spans="1:17" x14ac:dyDescent="0.2">
      <c r="A94" s="84"/>
      <c r="B94" s="44" t="s">
        <v>983</v>
      </c>
      <c r="C94" s="85">
        <v>10.0876</v>
      </c>
      <c r="D94" s="85">
        <v>10.0982</v>
      </c>
      <c r="E94" s="84"/>
      <c r="F94" s="86"/>
      <c r="G94" s="87"/>
    </row>
    <row r="95" spans="1:17" x14ac:dyDescent="0.2">
      <c r="A95" s="84"/>
      <c r="B95" s="84"/>
      <c r="C95" s="84"/>
      <c r="D95" s="84"/>
      <c r="E95" s="84"/>
      <c r="F95" s="84"/>
      <c r="G95" s="84"/>
    </row>
    <row r="96" spans="1:17" x14ac:dyDescent="0.2">
      <c r="A96" s="80"/>
      <c r="B96" s="77" t="s">
        <v>975</v>
      </c>
      <c r="C96" s="78"/>
      <c r="D96" s="41" t="s">
        <v>165</v>
      </c>
      <c r="E96" s="80"/>
      <c r="F96" s="80"/>
      <c r="G96" s="80"/>
    </row>
    <row r="97" spans="1:7" x14ac:dyDescent="0.2">
      <c r="A97" s="80"/>
      <c r="B97" s="88"/>
      <c r="C97" s="88"/>
      <c r="D97" s="88"/>
      <c r="E97" s="80"/>
      <c r="F97" s="80"/>
      <c r="G97" s="80"/>
    </row>
    <row r="98" spans="1:7" x14ac:dyDescent="0.2">
      <c r="A98" s="80"/>
      <c r="B98" s="77" t="s">
        <v>172</v>
      </c>
      <c r="C98" s="78"/>
      <c r="D98" s="41" t="s">
        <v>165</v>
      </c>
      <c r="E98" s="89"/>
      <c r="F98" s="80"/>
      <c r="G98" s="80"/>
    </row>
    <row r="99" spans="1:7" x14ac:dyDescent="0.2">
      <c r="A99" s="80"/>
      <c r="B99" s="77" t="s">
        <v>173</v>
      </c>
      <c r="C99" s="78"/>
      <c r="D99" s="41" t="s">
        <v>165</v>
      </c>
      <c r="E99" s="89"/>
      <c r="F99" s="80"/>
      <c r="G99" s="80"/>
    </row>
    <row r="100" spans="1:7" x14ac:dyDescent="0.2">
      <c r="A100" s="80"/>
      <c r="B100" s="77" t="s">
        <v>174</v>
      </c>
      <c r="C100" s="78"/>
      <c r="D100" s="41" t="s">
        <v>165</v>
      </c>
      <c r="E100" s="89"/>
      <c r="F100" s="80"/>
      <c r="G100" s="80"/>
    </row>
    <row r="101" spans="1:7" x14ac:dyDescent="0.2">
      <c r="A101" s="80"/>
      <c r="B101" s="77" t="s">
        <v>175</v>
      </c>
      <c r="C101" s="78"/>
      <c r="D101" s="90" t="s">
        <v>679</v>
      </c>
      <c r="E101" s="80"/>
      <c r="F101" s="91"/>
      <c r="G101" s="92"/>
    </row>
    <row r="103" spans="1:7" x14ac:dyDescent="0.2">
      <c r="B103" s="93" t="s">
        <v>976</v>
      </c>
      <c r="C103" s="93"/>
    </row>
    <row r="105" spans="1:7" ht="153.75" customHeight="1" x14ac:dyDescent="0.2"/>
    <row r="108" spans="1:7" x14ac:dyDescent="0.2">
      <c r="B108" s="94" t="s">
        <v>977</v>
      </c>
      <c r="C108" s="95"/>
      <c r="D108" s="94"/>
    </row>
    <row r="109" spans="1:7" x14ac:dyDescent="0.2">
      <c r="B109" s="94" t="s">
        <v>1144</v>
      </c>
      <c r="D109" s="94"/>
    </row>
    <row r="110" spans="1:7" ht="165" customHeight="1" x14ac:dyDescent="0.2"/>
    <row r="112" spans="1:7" ht="12.75" customHeight="1" x14ac:dyDescent="0.2"/>
    <row r="113" ht="12.75" customHeight="1" x14ac:dyDescent="0.2"/>
  </sheetData>
  <mergeCells count="18">
    <mergeCell ref="B85:D85"/>
    <mergeCell ref="B86:C86"/>
    <mergeCell ref="B87:C87"/>
    <mergeCell ref="B88:C88"/>
    <mergeCell ref="B103:C103"/>
    <mergeCell ref="B101:C101"/>
    <mergeCell ref="A1:H1"/>
    <mergeCell ref="A2:H2"/>
    <mergeCell ref="A3:H3"/>
    <mergeCell ref="B79:H79"/>
    <mergeCell ref="B80:H80"/>
    <mergeCell ref="B81:H81"/>
    <mergeCell ref="B82:H82"/>
    <mergeCell ref="B83:H83"/>
    <mergeCell ref="B96:C96"/>
    <mergeCell ref="B100:C100"/>
    <mergeCell ref="B98:C98"/>
    <mergeCell ref="B99:C99"/>
  </mergeCells>
  <hyperlinks>
    <hyperlink ref="I1" location="Index!B2" display="Index" xr:uid="{C3DB6051-1287-4566-98D2-566E2A691B10}"/>
  </hyperlinks>
  <pageMargins left="5.000000074505806E-2" right="5.000000074505806E-2" top="0.30000001192092896" bottom="0.20000000298023224" header="0" footer="0"/>
  <pageSetup paperSize="9" orientation="landscape" horizontalDpi="0" verticalDpi="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80591-1B13-4399-8FF8-586495399D68}">
  <sheetPr>
    <outlinePr summaryBelow="0" summaryRight="0"/>
  </sheetPr>
  <dimension ref="A1:Q103"/>
  <sheetViews>
    <sheetView showGridLines="0" workbookViewId="0">
      <selection sqref="A1:H1"/>
    </sheetView>
  </sheetViews>
  <sheetFormatPr defaultRowHeight="12.75" x14ac:dyDescent="0.2"/>
  <cols>
    <col min="1" max="1" width="5.85546875" style="36" bestFit="1" customWidth="1"/>
    <col min="2" max="2" width="19.7109375" style="36" bestFit="1" customWidth="1"/>
    <col min="3" max="3" width="53.42578125" style="36" customWidth="1"/>
    <col min="4" max="4" width="15.28515625" style="36" customWidth="1"/>
    <col min="5" max="5" width="12.42578125" style="36" bestFit="1" customWidth="1"/>
    <col min="6" max="6" width="10.140625" style="36" bestFit="1" customWidth="1"/>
    <col min="7" max="7" width="14" style="36" bestFit="1" customWidth="1"/>
    <col min="8" max="8" width="8.42578125" style="36" bestFit="1" customWidth="1"/>
    <col min="9" max="256" width="9.140625" style="36"/>
    <col min="257" max="257" width="6.85546875" style="36" customWidth="1"/>
    <col min="258" max="258" width="20.5703125" style="36" customWidth="1"/>
    <col min="259" max="259" width="34.28515625" style="36" customWidth="1"/>
    <col min="260" max="260" width="17.85546875" style="36" customWidth="1"/>
    <col min="261" max="262" width="19.140625" style="36" customWidth="1"/>
    <col min="263" max="263" width="16.42578125" style="36" customWidth="1"/>
    <col min="264" max="512" width="9.140625" style="36"/>
    <col min="513" max="513" width="6.85546875" style="36" customWidth="1"/>
    <col min="514" max="514" width="20.5703125" style="36" customWidth="1"/>
    <col min="515" max="515" width="34.28515625" style="36" customWidth="1"/>
    <col min="516" max="516" width="17.85546875" style="36" customWidth="1"/>
    <col min="517" max="518" width="19.140625" style="36" customWidth="1"/>
    <col min="519" max="519" width="16.42578125" style="36" customWidth="1"/>
    <col min="520" max="768" width="9.140625" style="36"/>
    <col min="769" max="769" width="6.85546875" style="36" customWidth="1"/>
    <col min="770" max="770" width="20.5703125" style="36" customWidth="1"/>
    <col min="771" max="771" width="34.28515625" style="36" customWidth="1"/>
    <col min="772" max="772" width="17.85546875" style="36" customWidth="1"/>
    <col min="773" max="774" width="19.140625" style="36" customWidth="1"/>
    <col min="775" max="775" width="16.42578125" style="36" customWidth="1"/>
    <col min="776" max="1024" width="9.140625" style="36"/>
    <col min="1025" max="1025" width="6.85546875" style="36" customWidth="1"/>
    <col min="1026" max="1026" width="20.5703125" style="36" customWidth="1"/>
    <col min="1027" max="1027" width="34.28515625" style="36" customWidth="1"/>
    <col min="1028" max="1028" width="17.85546875" style="36" customWidth="1"/>
    <col min="1029" max="1030" width="19.140625" style="36" customWidth="1"/>
    <col min="1031" max="1031" width="16.42578125" style="36" customWidth="1"/>
    <col min="1032" max="1280" width="9.140625" style="36"/>
    <col min="1281" max="1281" width="6.85546875" style="36" customWidth="1"/>
    <col min="1282" max="1282" width="20.5703125" style="36" customWidth="1"/>
    <col min="1283" max="1283" width="34.28515625" style="36" customWidth="1"/>
    <col min="1284" max="1284" width="17.85546875" style="36" customWidth="1"/>
    <col min="1285" max="1286" width="19.140625" style="36" customWidth="1"/>
    <col min="1287" max="1287" width="16.42578125" style="36" customWidth="1"/>
    <col min="1288" max="1536" width="9.140625" style="36"/>
    <col min="1537" max="1537" width="6.85546875" style="36" customWidth="1"/>
    <col min="1538" max="1538" width="20.5703125" style="36" customWidth="1"/>
    <col min="1539" max="1539" width="34.28515625" style="36" customWidth="1"/>
    <col min="1540" max="1540" width="17.85546875" style="36" customWidth="1"/>
    <col min="1541" max="1542" width="19.140625" style="36" customWidth="1"/>
    <col min="1543" max="1543" width="16.42578125" style="36" customWidth="1"/>
    <col min="1544" max="1792" width="9.140625" style="36"/>
    <col min="1793" max="1793" width="6.85546875" style="36" customWidth="1"/>
    <col min="1794" max="1794" width="20.5703125" style="36" customWidth="1"/>
    <col min="1795" max="1795" width="34.28515625" style="36" customWidth="1"/>
    <col min="1796" max="1796" width="17.85546875" style="36" customWidth="1"/>
    <col min="1797" max="1798" width="19.140625" style="36" customWidth="1"/>
    <col min="1799" max="1799" width="16.42578125" style="36" customWidth="1"/>
    <col min="1800" max="2048" width="9.140625" style="36"/>
    <col min="2049" max="2049" width="6.85546875" style="36" customWidth="1"/>
    <col min="2050" max="2050" width="20.5703125" style="36" customWidth="1"/>
    <col min="2051" max="2051" width="34.28515625" style="36" customWidth="1"/>
    <col min="2052" max="2052" width="17.85546875" style="36" customWidth="1"/>
    <col min="2053" max="2054" width="19.140625" style="36" customWidth="1"/>
    <col min="2055" max="2055" width="16.42578125" style="36" customWidth="1"/>
    <col min="2056" max="2304" width="9.140625" style="36"/>
    <col min="2305" max="2305" width="6.85546875" style="36" customWidth="1"/>
    <col min="2306" max="2306" width="20.5703125" style="36" customWidth="1"/>
    <col min="2307" max="2307" width="34.28515625" style="36" customWidth="1"/>
    <col min="2308" max="2308" width="17.85546875" style="36" customWidth="1"/>
    <col min="2309" max="2310" width="19.140625" style="36" customWidth="1"/>
    <col min="2311" max="2311" width="16.42578125" style="36" customWidth="1"/>
    <col min="2312" max="2560" width="9.140625" style="36"/>
    <col min="2561" max="2561" width="6.85546875" style="36" customWidth="1"/>
    <col min="2562" max="2562" width="20.5703125" style="36" customWidth="1"/>
    <col min="2563" max="2563" width="34.28515625" style="36" customWidth="1"/>
    <col min="2564" max="2564" width="17.85546875" style="36" customWidth="1"/>
    <col min="2565" max="2566" width="19.140625" style="36" customWidth="1"/>
    <col min="2567" max="2567" width="16.42578125" style="36" customWidth="1"/>
    <col min="2568" max="2816" width="9.140625" style="36"/>
    <col min="2817" max="2817" width="6.85546875" style="36" customWidth="1"/>
    <col min="2818" max="2818" width="20.5703125" style="36" customWidth="1"/>
    <col min="2819" max="2819" width="34.28515625" style="36" customWidth="1"/>
    <col min="2820" max="2820" width="17.85546875" style="36" customWidth="1"/>
    <col min="2821" max="2822" width="19.140625" style="36" customWidth="1"/>
    <col min="2823" max="2823" width="16.42578125" style="36" customWidth="1"/>
    <col min="2824" max="3072" width="9.140625" style="36"/>
    <col min="3073" max="3073" width="6.85546875" style="36" customWidth="1"/>
    <col min="3074" max="3074" width="20.5703125" style="36" customWidth="1"/>
    <col min="3075" max="3075" width="34.28515625" style="36" customWidth="1"/>
    <col min="3076" max="3076" width="17.85546875" style="36" customWidth="1"/>
    <col min="3077" max="3078" width="19.140625" style="36" customWidth="1"/>
    <col min="3079" max="3079" width="16.42578125" style="36" customWidth="1"/>
    <col min="3080" max="3328" width="9.140625" style="36"/>
    <col min="3329" max="3329" width="6.85546875" style="36" customWidth="1"/>
    <col min="3330" max="3330" width="20.5703125" style="36" customWidth="1"/>
    <col min="3331" max="3331" width="34.28515625" style="36" customWidth="1"/>
    <col min="3332" max="3332" width="17.85546875" style="36" customWidth="1"/>
    <col min="3333" max="3334" width="19.140625" style="36" customWidth="1"/>
    <col min="3335" max="3335" width="16.42578125" style="36" customWidth="1"/>
    <col min="3336" max="3584" width="9.140625" style="36"/>
    <col min="3585" max="3585" width="6.85546875" style="36" customWidth="1"/>
    <col min="3586" max="3586" width="20.5703125" style="36" customWidth="1"/>
    <col min="3587" max="3587" width="34.28515625" style="36" customWidth="1"/>
    <col min="3588" max="3588" width="17.85546875" style="36" customWidth="1"/>
    <col min="3589" max="3590" width="19.140625" style="36" customWidth="1"/>
    <col min="3591" max="3591" width="16.42578125" style="36" customWidth="1"/>
    <col min="3592" max="3840" width="9.140625" style="36"/>
    <col min="3841" max="3841" width="6.85546875" style="36" customWidth="1"/>
    <col min="3842" max="3842" width="20.5703125" style="36" customWidth="1"/>
    <col min="3843" max="3843" width="34.28515625" style="36" customWidth="1"/>
    <col min="3844" max="3844" width="17.85546875" style="36" customWidth="1"/>
    <col min="3845" max="3846" width="19.140625" style="36" customWidth="1"/>
    <col min="3847" max="3847" width="16.42578125" style="36" customWidth="1"/>
    <col min="3848" max="4096" width="9.140625" style="36"/>
    <col min="4097" max="4097" width="6.85546875" style="36" customWidth="1"/>
    <col min="4098" max="4098" width="20.5703125" style="36" customWidth="1"/>
    <col min="4099" max="4099" width="34.28515625" style="36" customWidth="1"/>
    <col min="4100" max="4100" width="17.85546875" style="36" customWidth="1"/>
    <col min="4101" max="4102" width="19.140625" style="36" customWidth="1"/>
    <col min="4103" max="4103" width="16.42578125" style="36" customWidth="1"/>
    <col min="4104" max="4352" width="9.140625" style="36"/>
    <col min="4353" max="4353" width="6.85546875" style="36" customWidth="1"/>
    <col min="4354" max="4354" width="20.5703125" style="36" customWidth="1"/>
    <col min="4355" max="4355" width="34.28515625" style="36" customWidth="1"/>
    <col min="4356" max="4356" width="17.85546875" style="36" customWidth="1"/>
    <col min="4357" max="4358" width="19.140625" style="36" customWidth="1"/>
    <col min="4359" max="4359" width="16.42578125" style="36" customWidth="1"/>
    <col min="4360" max="4608" width="9.140625" style="36"/>
    <col min="4609" max="4609" width="6.85546875" style="36" customWidth="1"/>
    <col min="4610" max="4610" width="20.5703125" style="36" customWidth="1"/>
    <col min="4611" max="4611" width="34.28515625" style="36" customWidth="1"/>
    <col min="4612" max="4612" width="17.85546875" style="36" customWidth="1"/>
    <col min="4613" max="4614" width="19.140625" style="36" customWidth="1"/>
    <col min="4615" max="4615" width="16.42578125" style="36" customWidth="1"/>
    <col min="4616" max="4864" width="9.140625" style="36"/>
    <col min="4865" max="4865" width="6.85546875" style="36" customWidth="1"/>
    <col min="4866" max="4866" width="20.5703125" style="36" customWidth="1"/>
    <col min="4867" max="4867" width="34.28515625" style="36" customWidth="1"/>
    <col min="4868" max="4868" width="17.85546875" style="36" customWidth="1"/>
    <col min="4869" max="4870" width="19.140625" style="36" customWidth="1"/>
    <col min="4871" max="4871" width="16.42578125" style="36" customWidth="1"/>
    <col min="4872" max="5120" width="9.140625" style="36"/>
    <col min="5121" max="5121" width="6.85546875" style="36" customWidth="1"/>
    <col min="5122" max="5122" width="20.5703125" style="36" customWidth="1"/>
    <col min="5123" max="5123" width="34.28515625" style="36" customWidth="1"/>
    <col min="5124" max="5124" width="17.85546875" style="36" customWidth="1"/>
    <col min="5125" max="5126" width="19.140625" style="36" customWidth="1"/>
    <col min="5127" max="5127" width="16.42578125" style="36" customWidth="1"/>
    <col min="5128" max="5376" width="9.140625" style="36"/>
    <col min="5377" max="5377" width="6.85546875" style="36" customWidth="1"/>
    <col min="5378" max="5378" width="20.5703125" style="36" customWidth="1"/>
    <col min="5379" max="5379" width="34.28515625" style="36" customWidth="1"/>
    <col min="5380" max="5380" width="17.85546875" style="36" customWidth="1"/>
    <col min="5381" max="5382" width="19.140625" style="36" customWidth="1"/>
    <col min="5383" max="5383" width="16.42578125" style="36" customWidth="1"/>
    <col min="5384" max="5632" width="9.140625" style="36"/>
    <col min="5633" max="5633" width="6.85546875" style="36" customWidth="1"/>
    <col min="5634" max="5634" width="20.5703125" style="36" customWidth="1"/>
    <col min="5635" max="5635" width="34.28515625" style="36" customWidth="1"/>
    <col min="5636" max="5636" width="17.85546875" style="36" customWidth="1"/>
    <col min="5637" max="5638" width="19.140625" style="36" customWidth="1"/>
    <col min="5639" max="5639" width="16.42578125" style="36" customWidth="1"/>
    <col min="5640" max="5888" width="9.140625" style="36"/>
    <col min="5889" max="5889" width="6.85546875" style="36" customWidth="1"/>
    <col min="5890" max="5890" width="20.5703125" style="36" customWidth="1"/>
    <col min="5891" max="5891" width="34.28515625" style="36" customWidth="1"/>
    <col min="5892" max="5892" width="17.85546875" style="36" customWidth="1"/>
    <col min="5893" max="5894" width="19.140625" style="36" customWidth="1"/>
    <col min="5895" max="5895" width="16.42578125" style="36" customWidth="1"/>
    <col min="5896" max="6144" width="9.140625" style="36"/>
    <col min="6145" max="6145" width="6.85546875" style="36" customWidth="1"/>
    <col min="6146" max="6146" width="20.5703125" style="36" customWidth="1"/>
    <col min="6147" max="6147" width="34.28515625" style="36" customWidth="1"/>
    <col min="6148" max="6148" width="17.85546875" style="36" customWidth="1"/>
    <col min="6149" max="6150" width="19.140625" style="36" customWidth="1"/>
    <col min="6151" max="6151" width="16.42578125" style="36" customWidth="1"/>
    <col min="6152" max="6400" width="9.140625" style="36"/>
    <col min="6401" max="6401" width="6.85546875" style="36" customWidth="1"/>
    <col min="6402" max="6402" width="20.5703125" style="36" customWidth="1"/>
    <col min="6403" max="6403" width="34.28515625" style="36" customWidth="1"/>
    <col min="6404" max="6404" width="17.85546875" style="36" customWidth="1"/>
    <col min="6405" max="6406" width="19.140625" style="36" customWidth="1"/>
    <col min="6407" max="6407" width="16.42578125" style="36" customWidth="1"/>
    <col min="6408" max="6656" width="9.140625" style="36"/>
    <col min="6657" max="6657" width="6.85546875" style="36" customWidth="1"/>
    <col min="6658" max="6658" width="20.5703125" style="36" customWidth="1"/>
    <col min="6659" max="6659" width="34.28515625" style="36" customWidth="1"/>
    <col min="6660" max="6660" width="17.85546875" style="36" customWidth="1"/>
    <col min="6661" max="6662" width="19.140625" style="36" customWidth="1"/>
    <col min="6663" max="6663" width="16.42578125" style="36" customWidth="1"/>
    <col min="6664" max="6912" width="9.140625" style="36"/>
    <col min="6913" max="6913" width="6.85546875" style="36" customWidth="1"/>
    <col min="6914" max="6914" width="20.5703125" style="36" customWidth="1"/>
    <col min="6915" max="6915" width="34.28515625" style="36" customWidth="1"/>
    <col min="6916" max="6916" width="17.85546875" style="36" customWidth="1"/>
    <col min="6917" max="6918" width="19.140625" style="36" customWidth="1"/>
    <col min="6919" max="6919" width="16.42578125" style="36" customWidth="1"/>
    <col min="6920" max="7168" width="9.140625" style="36"/>
    <col min="7169" max="7169" width="6.85546875" style="36" customWidth="1"/>
    <col min="7170" max="7170" width="20.5703125" style="36" customWidth="1"/>
    <col min="7171" max="7171" width="34.28515625" style="36" customWidth="1"/>
    <col min="7172" max="7172" width="17.85546875" style="36" customWidth="1"/>
    <col min="7173" max="7174" width="19.140625" style="36" customWidth="1"/>
    <col min="7175" max="7175" width="16.42578125" style="36" customWidth="1"/>
    <col min="7176" max="7424" width="9.140625" style="36"/>
    <col min="7425" max="7425" width="6.85546875" style="36" customWidth="1"/>
    <col min="7426" max="7426" width="20.5703125" style="36" customWidth="1"/>
    <col min="7427" max="7427" width="34.28515625" style="36" customWidth="1"/>
    <col min="7428" max="7428" width="17.85546875" style="36" customWidth="1"/>
    <col min="7429" max="7430" width="19.140625" style="36" customWidth="1"/>
    <col min="7431" max="7431" width="16.42578125" style="36" customWidth="1"/>
    <col min="7432" max="7680" width="9.140625" style="36"/>
    <col min="7681" max="7681" width="6.85546875" style="36" customWidth="1"/>
    <col min="7682" max="7682" width="20.5703125" style="36" customWidth="1"/>
    <col min="7683" max="7683" width="34.28515625" style="36" customWidth="1"/>
    <col min="7684" max="7684" width="17.85546875" style="36" customWidth="1"/>
    <col min="7685" max="7686" width="19.140625" style="36" customWidth="1"/>
    <col min="7687" max="7687" width="16.42578125" style="36" customWidth="1"/>
    <col min="7688" max="7936" width="9.140625" style="36"/>
    <col min="7937" max="7937" width="6.85546875" style="36" customWidth="1"/>
    <col min="7938" max="7938" width="20.5703125" style="36" customWidth="1"/>
    <col min="7939" max="7939" width="34.28515625" style="36" customWidth="1"/>
    <col min="7940" max="7940" width="17.85546875" style="36" customWidth="1"/>
    <col min="7941" max="7942" width="19.140625" style="36" customWidth="1"/>
    <col min="7943" max="7943" width="16.42578125" style="36" customWidth="1"/>
    <col min="7944" max="8192" width="9.140625" style="36"/>
    <col min="8193" max="8193" width="6.85546875" style="36" customWidth="1"/>
    <col min="8194" max="8194" width="20.5703125" style="36" customWidth="1"/>
    <col min="8195" max="8195" width="34.28515625" style="36" customWidth="1"/>
    <col min="8196" max="8196" width="17.85546875" style="36" customWidth="1"/>
    <col min="8197" max="8198" width="19.140625" style="36" customWidth="1"/>
    <col min="8199" max="8199" width="16.42578125" style="36" customWidth="1"/>
    <col min="8200" max="8448" width="9.140625" style="36"/>
    <col min="8449" max="8449" width="6.85546875" style="36" customWidth="1"/>
    <col min="8450" max="8450" width="20.5703125" style="36" customWidth="1"/>
    <col min="8451" max="8451" width="34.28515625" style="36" customWidth="1"/>
    <col min="8452" max="8452" width="17.85546875" style="36" customWidth="1"/>
    <col min="8453" max="8454" width="19.140625" style="36" customWidth="1"/>
    <col min="8455" max="8455" width="16.42578125" style="36" customWidth="1"/>
    <col min="8456" max="8704" width="9.140625" style="36"/>
    <col min="8705" max="8705" width="6.85546875" style="36" customWidth="1"/>
    <col min="8706" max="8706" width="20.5703125" style="36" customWidth="1"/>
    <col min="8707" max="8707" width="34.28515625" style="36" customWidth="1"/>
    <col min="8708" max="8708" width="17.85546875" style="36" customWidth="1"/>
    <col min="8709" max="8710" width="19.140625" style="36" customWidth="1"/>
    <col min="8711" max="8711" width="16.42578125" style="36" customWidth="1"/>
    <col min="8712" max="8960" width="9.140625" style="36"/>
    <col min="8961" max="8961" width="6.85546875" style="36" customWidth="1"/>
    <col min="8962" max="8962" width="20.5703125" style="36" customWidth="1"/>
    <col min="8963" max="8963" width="34.28515625" style="36" customWidth="1"/>
    <col min="8964" max="8964" width="17.85546875" style="36" customWidth="1"/>
    <col min="8965" max="8966" width="19.140625" style="36" customWidth="1"/>
    <col min="8967" max="8967" width="16.42578125" style="36" customWidth="1"/>
    <col min="8968" max="9216" width="9.140625" style="36"/>
    <col min="9217" max="9217" width="6.85546875" style="36" customWidth="1"/>
    <col min="9218" max="9218" width="20.5703125" style="36" customWidth="1"/>
    <col min="9219" max="9219" width="34.28515625" style="36" customWidth="1"/>
    <col min="9220" max="9220" width="17.85546875" style="36" customWidth="1"/>
    <col min="9221" max="9222" width="19.140625" style="36" customWidth="1"/>
    <col min="9223" max="9223" width="16.42578125" style="36" customWidth="1"/>
    <col min="9224" max="9472" width="9.140625" style="36"/>
    <col min="9473" max="9473" width="6.85546875" style="36" customWidth="1"/>
    <col min="9474" max="9474" width="20.5703125" style="36" customWidth="1"/>
    <col min="9475" max="9475" width="34.28515625" style="36" customWidth="1"/>
    <col min="9476" max="9476" width="17.85546875" style="36" customWidth="1"/>
    <col min="9477" max="9478" width="19.140625" style="36" customWidth="1"/>
    <col min="9479" max="9479" width="16.42578125" style="36" customWidth="1"/>
    <col min="9480" max="9728" width="9.140625" style="36"/>
    <col min="9729" max="9729" width="6.85546875" style="36" customWidth="1"/>
    <col min="9730" max="9730" width="20.5703125" style="36" customWidth="1"/>
    <col min="9731" max="9731" width="34.28515625" style="36" customWidth="1"/>
    <col min="9732" max="9732" width="17.85546875" style="36" customWidth="1"/>
    <col min="9733" max="9734" width="19.140625" style="36" customWidth="1"/>
    <col min="9735" max="9735" width="16.42578125" style="36" customWidth="1"/>
    <col min="9736" max="9984" width="9.140625" style="36"/>
    <col min="9985" max="9985" width="6.85546875" style="36" customWidth="1"/>
    <col min="9986" max="9986" width="20.5703125" style="36" customWidth="1"/>
    <col min="9987" max="9987" width="34.28515625" style="36" customWidth="1"/>
    <col min="9988" max="9988" width="17.85546875" style="36" customWidth="1"/>
    <col min="9989" max="9990" width="19.140625" style="36" customWidth="1"/>
    <col min="9991" max="9991" width="16.42578125" style="36" customWidth="1"/>
    <col min="9992" max="10240" width="9.140625" style="36"/>
    <col min="10241" max="10241" width="6.85546875" style="36" customWidth="1"/>
    <col min="10242" max="10242" width="20.5703125" style="36" customWidth="1"/>
    <col min="10243" max="10243" width="34.28515625" style="36" customWidth="1"/>
    <col min="10244" max="10244" width="17.85546875" style="36" customWidth="1"/>
    <col min="10245" max="10246" width="19.140625" style="36" customWidth="1"/>
    <col min="10247" max="10247" width="16.42578125" style="36" customWidth="1"/>
    <col min="10248" max="10496" width="9.140625" style="36"/>
    <col min="10497" max="10497" width="6.85546875" style="36" customWidth="1"/>
    <col min="10498" max="10498" width="20.5703125" style="36" customWidth="1"/>
    <col min="10499" max="10499" width="34.28515625" style="36" customWidth="1"/>
    <col min="10500" max="10500" width="17.85546875" style="36" customWidth="1"/>
    <col min="10501" max="10502" width="19.140625" style="36" customWidth="1"/>
    <col min="10503" max="10503" width="16.42578125" style="36" customWidth="1"/>
    <col min="10504" max="10752" width="9.140625" style="36"/>
    <col min="10753" max="10753" width="6.85546875" style="36" customWidth="1"/>
    <col min="10754" max="10754" width="20.5703125" style="36" customWidth="1"/>
    <col min="10755" max="10755" width="34.28515625" style="36" customWidth="1"/>
    <col min="10756" max="10756" width="17.85546875" style="36" customWidth="1"/>
    <col min="10757" max="10758" width="19.140625" style="36" customWidth="1"/>
    <col min="10759" max="10759" width="16.42578125" style="36" customWidth="1"/>
    <col min="10760" max="11008" width="9.140625" style="36"/>
    <col min="11009" max="11009" width="6.85546875" style="36" customWidth="1"/>
    <col min="11010" max="11010" width="20.5703125" style="36" customWidth="1"/>
    <col min="11011" max="11011" width="34.28515625" style="36" customWidth="1"/>
    <col min="11012" max="11012" width="17.85546875" style="36" customWidth="1"/>
    <col min="11013" max="11014" width="19.140625" style="36" customWidth="1"/>
    <col min="11015" max="11015" width="16.42578125" style="36" customWidth="1"/>
    <col min="11016" max="11264" width="9.140625" style="36"/>
    <col min="11265" max="11265" width="6.85546875" style="36" customWidth="1"/>
    <col min="11266" max="11266" width="20.5703125" style="36" customWidth="1"/>
    <col min="11267" max="11267" width="34.28515625" style="36" customWidth="1"/>
    <col min="11268" max="11268" width="17.85546875" style="36" customWidth="1"/>
    <col min="11269" max="11270" width="19.140625" style="36" customWidth="1"/>
    <col min="11271" max="11271" width="16.42578125" style="36" customWidth="1"/>
    <col min="11272" max="11520" width="9.140625" style="36"/>
    <col min="11521" max="11521" width="6.85546875" style="36" customWidth="1"/>
    <col min="11522" max="11522" width="20.5703125" style="36" customWidth="1"/>
    <col min="11523" max="11523" width="34.28515625" style="36" customWidth="1"/>
    <col min="11524" max="11524" width="17.85546875" style="36" customWidth="1"/>
    <col min="11525" max="11526" width="19.140625" style="36" customWidth="1"/>
    <col min="11527" max="11527" width="16.42578125" style="36" customWidth="1"/>
    <col min="11528" max="11776" width="9.140625" style="36"/>
    <col min="11777" max="11777" width="6.85546875" style="36" customWidth="1"/>
    <col min="11778" max="11778" width="20.5703125" style="36" customWidth="1"/>
    <col min="11779" max="11779" width="34.28515625" style="36" customWidth="1"/>
    <col min="11780" max="11780" width="17.85546875" style="36" customWidth="1"/>
    <col min="11781" max="11782" width="19.140625" style="36" customWidth="1"/>
    <col min="11783" max="11783" width="16.42578125" style="36" customWidth="1"/>
    <col min="11784" max="12032" width="9.140625" style="36"/>
    <col min="12033" max="12033" width="6.85546875" style="36" customWidth="1"/>
    <col min="12034" max="12034" width="20.5703125" style="36" customWidth="1"/>
    <col min="12035" max="12035" width="34.28515625" style="36" customWidth="1"/>
    <col min="12036" max="12036" width="17.85546875" style="36" customWidth="1"/>
    <col min="12037" max="12038" width="19.140625" style="36" customWidth="1"/>
    <col min="12039" max="12039" width="16.42578125" style="36" customWidth="1"/>
    <col min="12040" max="12288" width="9.140625" style="36"/>
    <col min="12289" max="12289" width="6.85546875" style="36" customWidth="1"/>
    <col min="12290" max="12290" width="20.5703125" style="36" customWidth="1"/>
    <col min="12291" max="12291" width="34.28515625" style="36" customWidth="1"/>
    <col min="12292" max="12292" width="17.85546875" style="36" customWidth="1"/>
    <col min="12293" max="12294" width="19.140625" style="36" customWidth="1"/>
    <col min="12295" max="12295" width="16.42578125" style="36" customWidth="1"/>
    <col min="12296" max="12544" width="9.140625" style="36"/>
    <col min="12545" max="12545" width="6.85546875" style="36" customWidth="1"/>
    <col min="12546" max="12546" width="20.5703125" style="36" customWidth="1"/>
    <col min="12547" max="12547" width="34.28515625" style="36" customWidth="1"/>
    <col min="12548" max="12548" width="17.85546875" style="36" customWidth="1"/>
    <col min="12549" max="12550" width="19.140625" style="36" customWidth="1"/>
    <col min="12551" max="12551" width="16.42578125" style="36" customWidth="1"/>
    <col min="12552" max="12800" width="9.140625" style="36"/>
    <col min="12801" max="12801" width="6.85546875" style="36" customWidth="1"/>
    <col min="12802" max="12802" width="20.5703125" style="36" customWidth="1"/>
    <col min="12803" max="12803" width="34.28515625" style="36" customWidth="1"/>
    <col min="12804" max="12804" width="17.85546875" style="36" customWidth="1"/>
    <col min="12805" max="12806" width="19.140625" style="36" customWidth="1"/>
    <col min="12807" max="12807" width="16.42578125" style="36" customWidth="1"/>
    <col min="12808" max="13056" width="9.140625" style="36"/>
    <col min="13057" max="13057" width="6.85546875" style="36" customWidth="1"/>
    <col min="13058" max="13058" width="20.5703125" style="36" customWidth="1"/>
    <col min="13059" max="13059" width="34.28515625" style="36" customWidth="1"/>
    <col min="13060" max="13060" width="17.85546875" style="36" customWidth="1"/>
    <col min="13061" max="13062" width="19.140625" style="36" customWidth="1"/>
    <col min="13063" max="13063" width="16.42578125" style="36" customWidth="1"/>
    <col min="13064" max="13312" width="9.140625" style="36"/>
    <col min="13313" max="13313" width="6.85546875" style="36" customWidth="1"/>
    <col min="13314" max="13314" width="20.5703125" style="36" customWidth="1"/>
    <col min="13315" max="13315" width="34.28515625" style="36" customWidth="1"/>
    <col min="13316" max="13316" width="17.85546875" style="36" customWidth="1"/>
    <col min="13317" max="13318" width="19.140625" style="36" customWidth="1"/>
    <col min="13319" max="13319" width="16.42578125" style="36" customWidth="1"/>
    <col min="13320" max="13568" width="9.140625" style="36"/>
    <col min="13569" max="13569" width="6.85546875" style="36" customWidth="1"/>
    <col min="13570" max="13570" width="20.5703125" style="36" customWidth="1"/>
    <col min="13571" max="13571" width="34.28515625" style="36" customWidth="1"/>
    <col min="13572" max="13572" width="17.85546875" style="36" customWidth="1"/>
    <col min="13573" max="13574" width="19.140625" style="36" customWidth="1"/>
    <col min="13575" max="13575" width="16.42578125" style="36" customWidth="1"/>
    <col min="13576" max="13824" width="9.140625" style="36"/>
    <col min="13825" max="13825" width="6.85546875" style="36" customWidth="1"/>
    <col min="13826" max="13826" width="20.5703125" style="36" customWidth="1"/>
    <col min="13827" max="13827" width="34.28515625" style="36" customWidth="1"/>
    <col min="13828" max="13828" width="17.85546875" style="36" customWidth="1"/>
    <col min="13829" max="13830" width="19.140625" style="36" customWidth="1"/>
    <col min="13831" max="13831" width="16.42578125" style="36" customWidth="1"/>
    <col min="13832" max="14080" width="9.140625" style="36"/>
    <col min="14081" max="14081" width="6.85546875" style="36" customWidth="1"/>
    <col min="14082" max="14082" width="20.5703125" style="36" customWidth="1"/>
    <col min="14083" max="14083" width="34.28515625" style="36" customWidth="1"/>
    <col min="14084" max="14084" width="17.85546875" style="36" customWidth="1"/>
    <col min="14085" max="14086" width="19.140625" style="36" customWidth="1"/>
    <col min="14087" max="14087" width="16.42578125" style="36" customWidth="1"/>
    <col min="14088" max="14336" width="9.140625" style="36"/>
    <col min="14337" max="14337" width="6.85546875" style="36" customWidth="1"/>
    <col min="14338" max="14338" width="20.5703125" style="36" customWidth="1"/>
    <col min="14339" max="14339" width="34.28515625" style="36" customWidth="1"/>
    <col min="14340" max="14340" width="17.85546875" style="36" customWidth="1"/>
    <col min="14341" max="14342" width="19.140625" style="36" customWidth="1"/>
    <col min="14343" max="14343" width="16.42578125" style="36" customWidth="1"/>
    <col min="14344" max="14592" width="9.140625" style="36"/>
    <col min="14593" max="14593" width="6.85546875" style="36" customWidth="1"/>
    <col min="14594" max="14594" width="20.5703125" style="36" customWidth="1"/>
    <col min="14595" max="14595" width="34.28515625" style="36" customWidth="1"/>
    <col min="14596" max="14596" width="17.85546875" style="36" customWidth="1"/>
    <col min="14597" max="14598" width="19.140625" style="36" customWidth="1"/>
    <col min="14599" max="14599" width="16.42578125" style="36" customWidth="1"/>
    <col min="14600" max="14848" width="9.140625" style="36"/>
    <col min="14849" max="14849" width="6.85546875" style="36" customWidth="1"/>
    <col min="14850" max="14850" width="20.5703125" style="36" customWidth="1"/>
    <col min="14851" max="14851" width="34.28515625" style="36" customWidth="1"/>
    <col min="14852" max="14852" width="17.85546875" style="36" customWidth="1"/>
    <col min="14853" max="14854" width="19.140625" style="36" customWidth="1"/>
    <col min="14855" max="14855" width="16.42578125" style="36" customWidth="1"/>
    <col min="14856" max="15104" width="9.140625" style="36"/>
    <col min="15105" max="15105" width="6.85546875" style="36" customWidth="1"/>
    <col min="15106" max="15106" width="20.5703125" style="36" customWidth="1"/>
    <col min="15107" max="15107" width="34.28515625" style="36" customWidth="1"/>
    <col min="15108" max="15108" width="17.85546875" style="36" customWidth="1"/>
    <col min="15109" max="15110" width="19.140625" style="36" customWidth="1"/>
    <col min="15111" max="15111" width="16.42578125" style="36" customWidth="1"/>
    <col min="15112" max="15360" width="9.140625" style="36"/>
    <col min="15361" max="15361" width="6.85546875" style="36" customWidth="1"/>
    <col min="15362" max="15362" width="20.5703125" style="36" customWidth="1"/>
    <col min="15363" max="15363" width="34.28515625" style="36" customWidth="1"/>
    <col min="15364" max="15364" width="17.85546875" style="36" customWidth="1"/>
    <col min="15365" max="15366" width="19.140625" style="36" customWidth="1"/>
    <col min="15367" max="15367" width="16.42578125" style="36" customWidth="1"/>
    <col min="15368" max="15616" width="9.140625" style="36"/>
    <col min="15617" max="15617" width="6.85546875" style="36" customWidth="1"/>
    <col min="15618" max="15618" width="20.5703125" style="36" customWidth="1"/>
    <col min="15619" max="15619" width="34.28515625" style="36" customWidth="1"/>
    <col min="15620" max="15620" width="17.85546875" style="36" customWidth="1"/>
    <col min="15621" max="15622" width="19.140625" style="36" customWidth="1"/>
    <col min="15623" max="15623" width="16.42578125" style="36" customWidth="1"/>
    <col min="15624" max="15872" width="9.140625" style="36"/>
    <col min="15873" max="15873" width="6.85546875" style="36" customWidth="1"/>
    <col min="15874" max="15874" width="20.5703125" style="36" customWidth="1"/>
    <col min="15875" max="15875" width="34.28515625" style="36" customWidth="1"/>
    <col min="15876" max="15876" width="17.85546875" style="36" customWidth="1"/>
    <col min="15877" max="15878" width="19.140625" style="36" customWidth="1"/>
    <col min="15879" max="15879" width="16.42578125" style="36" customWidth="1"/>
    <col min="15880" max="16128" width="9.140625" style="36"/>
    <col min="16129" max="16129" width="6.85546875" style="36" customWidth="1"/>
    <col min="16130" max="16130" width="20.5703125" style="36" customWidth="1"/>
    <col min="16131" max="16131" width="34.28515625" style="36" customWidth="1"/>
    <col min="16132" max="16132" width="17.85546875" style="36" customWidth="1"/>
    <col min="16133" max="16134" width="19.140625" style="36" customWidth="1"/>
    <col min="16135" max="16135" width="16.42578125" style="36" customWidth="1"/>
    <col min="16136" max="16384" width="9.140625" style="36"/>
  </cols>
  <sheetData>
    <row r="1" spans="1:9" ht="15" x14ac:dyDescent="0.2">
      <c r="A1" s="96" t="s">
        <v>0</v>
      </c>
      <c r="B1" s="96"/>
      <c r="C1" s="96"/>
      <c r="D1" s="96"/>
      <c r="E1" s="96"/>
      <c r="F1" s="96"/>
      <c r="G1" s="96"/>
      <c r="H1" s="96"/>
      <c r="I1" s="7"/>
    </row>
    <row r="2" spans="1:9" ht="15" x14ac:dyDescent="0.2">
      <c r="A2" s="96" t="s">
        <v>929</v>
      </c>
      <c r="B2" s="96"/>
      <c r="C2" s="96"/>
      <c r="D2" s="96"/>
      <c r="E2" s="96"/>
      <c r="F2" s="96"/>
      <c r="G2" s="96"/>
      <c r="H2" s="96"/>
    </row>
    <row r="3" spans="1:9" ht="15" x14ac:dyDescent="0.2">
      <c r="A3" s="96" t="s">
        <v>2</v>
      </c>
      <c r="B3" s="96"/>
      <c r="C3" s="96"/>
      <c r="D3" s="96"/>
      <c r="E3" s="96"/>
      <c r="F3" s="96"/>
      <c r="G3" s="96"/>
      <c r="H3" s="96"/>
    </row>
    <row r="4" spans="1:9" s="39" customFormat="1" ht="30" x14ac:dyDescent="0.2">
      <c r="A4" s="37" t="s">
        <v>3</v>
      </c>
      <c r="B4" s="37" t="s">
        <v>4</v>
      </c>
      <c r="C4" s="37" t="s">
        <v>5</v>
      </c>
      <c r="D4" s="37" t="s">
        <v>6</v>
      </c>
      <c r="E4" s="37" t="s">
        <v>7</v>
      </c>
      <c r="F4" s="37" t="s">
        <v>8</v>
      </c>
      <c r="G4" s="37" t="s">
        <v>9</v>
      </c>
      <c r="H4" s="38" t="s">
        <v>965</v>
      </c>
    </row>
    <row r="5" spans="1:9" x14ac:dyDescent="0.2">
      <c r="A5" s="40"/>
      <c r="B5" s="40"/>
      <c r="C5" s="41" t="s">
        <v>10</v>
      </c>
      <c r="D5" s="40"/>
      <c r="E5" s="40"/>
      <c r="F5" s="40"/>
      <c r="G5" s="40"/>
      <c r="H5" s="42"/>
    </row>
    <row r="6" spans="1:9" x14ac:dyDescent="0.2">
      <c r="A6" s="43"/>
      <c r="B6" s="44"/>
      <c r="C6" s="44" t="s">
        <v>11</v>
      </c>
      <c r="D6" s="44"/>
      <c r="E6" s="45"/>
      <c r="F6" s="46"/>
      <c r="G6" s="47"/>
      <c r="H6" s="42"/>
    </row>
    <row r="7" spans="1:9" x14ac:dyDescent="0.2">
      <c r="A7" s="53"/>
      <c r="B7" s="53"/>
      <c r="C7" s="54" t="s">
        <v>133</v>
      </c>
      <c r="D7" s="53"/>
      <c r="E7" s="53" t="s">
        <v>134</v>
      </c>
      <c r="F7" s="59" t="s">
        <v>136</v>
      </c>
      <c r="G7" s="56">
        <v>0</v>
      </c>
      <c r="H7" s="42"/>
    </row>
    <row r="8" spans="1:9" x14ac:dyDescent="0.2">
      <c r="A8" s="53"/>
      <c r="B8" s="53"/>
      <c r="C8" s="57"/>
      <c r="D8" s="53"/>
      <c r="E8" s="53"/>
      <c r="F8" s="58"/>
      <c r="G8" s="58"/>
      <c r="H8" s="42"/>
    </row>
    <row r="9" spans="1:9" x14ac:dyDescent="0.2">
      <c r="A9" s="53"/>
      <c r="B9" s="53"/>
      <c r="C9" s="54" t="s">
        <v>135</v>
      </c>
      <c r="D9" s="53"/>
      <c r="E9" s="53"/>
      <c r="F9" s="53"/>
      <c r="G9" s="53"/>
      <c r="H9" s="42"/>
    </row>
    <row r="10" spans="1:9" x14ac:dyDescent="0.2">
      <c r="A10" s="53"/>
      <c r="B10" s="53"/>
      <c r="C10" s="54" t="s">
        <v>133</v>
      </c>
      <c r="D10" s="53"/>
      <c r="E10" s="53" t="s">
        <v>134</v>
      </c>
      <c r="F10" s="59" t="s">
        <v>136</v>
      </c>
      <c r="G10" s="56">
        <v>0</v>
      </c>
      <c r="H10" s="42"/>
    </row>
    <row r="11" spans="1:9" x14ac:dyDescent="0.2">
      <c r="A11" s="53"/>
      <c r="B11" s="53"/>
      <c r="C11" s="57"/>
      <c r="D11" s="53"/>
      <c r="E11" s="53"/>
      <c r="F11" s="58"/>
      <c r="G11" s="58"/>
      <c r="H11" s="42"/>
    </row>
    <row r="12" spans="1:9" x14ac:dyDescent="0.2">
      <c r="A12" s="53"/>
      <c r="B12" s="53"/>
      <c r="C12" s="54" t="s">
        <v>137</v>
      </c>
      <c r="D12" s="53"/>
      <c r="E12" s="53"/>
      <c r="F12" s="53"/>
      <c r="G12" s="53"/>
      <c r="H12" s="42"/>
    </row>
    <row r="13" spans="1:9" x14ac:dyDescent="0.2">
      <c r="A13" s="53"/>
      <c r="B13" s="53"/>
      <c r="C13" s="54" t="s">
        <v>133</v>
      </c>
      <c r="D13" s="53"/>
      <c r="E13" s="53" t="s">
        <v>134</v>
      </c>
      <c r="F13" s="59" t="s">
        <v>136</v>
      </c>
      <c r="G13" s="56">
        <v>0</v>
      </c>
      <c r="H13" s="42"/>
    </row>
    <row r="14" spans="1:9" x14ac:dyDescent="0.2">
      <c r="A14" s="53"/>
      <c r="B14" s="53"/>
      <c r="C14" s="57"/>
      <c r="D14" s="53"/>
      <c r="E14" s="53"/>
      <c r="F14" s="58"/>
      <c r="G14" s="58"/>
      <c r="H14" s="42"/>
    </row>
    <row r="15" spans="1:9" x14ac:dyDescent="0.2">
      <c r="A15" s="53"/>
      <c r="B15" s="53"/>
      <c r="C15" s="54" t="s">
        <v>138</v>
      </c>
      <c r="D15" s="53"/>
      <c r="E15" s="53"/>
      <c r="F15" s="53"/>
      <c r="G15" s="53"/>
      <c r="H15" s="42"/>
    </row>
    <row r="16" spans="1:9" x14ac:dyDescent="0.2">
      <c r="A16" s="53"/>
      <c r="B16" s="53"/>
      <c r="C16" s="54" t="s">
        <v>133</v>
      </c>
      <c r="D16" s="53"/>
      <c r="E16" s="53" t="s">
        <v>134</v>
      </c>
      <c r="F16" s="59" t="s">
        <v>136</v>
      </c>
      <c r="G16" s="56">
        <v>0</v>
      </c>
      <c r="H16" s="42"/>
    </row>
    <row r="17" spans="1:8" x14ac:dyDescent="0.2">
      <c r="A17" s="53"/>
      <c r="B17" s="53"/>
      <c r="C17" s="57"/>
      <c r="D17" s="53"/>
      <c r="E17" s="53"/>
      <c r="F17" s="58"/>
      <c r="G17" s="58"/>
      <c r="H17" s="42"/>
    </row>
    <row r="18" spans="1:8" x14ac:dyDescent="0.2">
      <c r="A18" s="53"/>
      <c r="B18" s="53"/>
      <c r="C18" s="54" t="s">
        <v>139</v>
      </c>
      <c r="D18" s="53"/>
      <c r="E18" s="53"/>
      <c r="F18" s="58"/>
      <c r="G18" s="58"/>
      <c r="H18" s="42"/>
    </row>
    <row r="19" spans="1:8" x14ac:dyDescent="0.2">
      <c r="A19" s="53"/>
      <c r="B19" s="53"/>
      <c r="C19" s="54" t="s">
        <v>133</v>
      </c>
      <c r="D19" s="53"/>
      <c r="E19" s="53" t="s">
        <v>134</v>
      </c>
      <c r="F19" s="59" t="s">
        <v>136</v>
      </c>
      <c r="G19" s="56">
        <v>0</v>
      </c>
      <c r="H19" s="42"/>
    </row>
    <row r="20" spans="1:8" x14ac:dyDescent="0.2">
      <c r="A20" s="53"/>
      <c r="B20" s="53"/>
      <c r="C20" s="57"/>
      <c r="D20" s="53"/>
      <c r="E20" s="53"/>
      <c r="F20" s="58"/>
      <c r="G20" s="58"/>
      <c r="H20" s="42"/>
    </row>
    <row r="21" spans="1:8" x14ac:dyDescent="0.2">
      <c r="A21" s="53"/>
      <c r="B21" s="53"/>
      <c r="C21" s="54" t="s">
        <v>140</v>
      </c>
      <c r="D21" s="53"/>
      <c r="E21" s="53"/>
      <c r="F21" s="58"/>
      <c r="G21" s="58"/>
      <c r="H21" s="42"/>
    </row>
    <row r="22" spans="1:8" x14ac:dyDescent="0.2">
      <c r="A22" s="53"/>
      <c r="B22" s="53"/>
      <c r="C22" s="54" t="s">
        <v>133</v>
      </c>
      <c r="D22" s="53"/>
      <c r="E22" s="53" t="s">
        <v>134</v>
      </c>
      <c r="F22" s="59" t="s">
        <v>136</v>
      </c>
      <c r="G22" s="56">
        <v>0</v>
      </c>
      <c r="H22" s="42"/>
    </row>
    <row r="23" spans="1:8" x14ac:dyDescent="0.2">
      <c r="A23" s="53"/>
      <c r="B23" s="53"/>
      <c r="C23" s="57"/>
      <c r="D23" s="53"/>
      <c r="E23" s="53"/>
      <c r="F23" s="58"/>
      <c r="G23" s="58"/>
      <c r="H23" s="42"/>
    </row>
    <row r="24" spans="1:8" x14ac:dyDescent="0.2">
      <c r="A24" s="53"/>
      <c r="B24" s="53"/>
      <c r="C24" s="54" t="s">
        <v>141</v>
      </c>
      <c r="D24" s="53"/>
      <c r="E24" s="53"/>
      <c r="F24" s="55">
        <v>0</v>
      </c>
      <c r="G24" s="56">
        <v>0</v>
      </c>
      <c r="H24" s="42"/>
    </row>
    <row r="25" spans="1:8" x14ac:dyDescent="0.2">
      <c r="A25" s="53"/>
      <c r="B25" s="53"/>
      <c r="C25" s="57"/>
      <c r="D25" s="53"/>
      <c r="E25" s="53"/>
      <c r="F25" s="58"/>
      <c r="G25" s="58"/>
      <c r="H25" s="42"/>
    </row>
    <row r="26" spans="1:8" x14ac:dyDescent="0.2">
      <c r="A26" s="53"/>
      <c r="B26" s="53"/>
      <c r="C26" s="54" t="s">
        <v>142</v>
      </c>
      <c r="D26" s="53"/>
      <c r="E26" s="53"/>
      <c r="F26" s="58"/>
      <c r="G26" s="58"/>
      <c r="H26" s="42"/>
    </row>
    <row r="27" spans="1:8" x14ac:dyDescent="0.2">
      <c r="A27" s="53"/>
      <c r="B27" s="53"/>
      <c r="C27" s="54" t="s">
        <v>11</v>
      </c>
      <c r="D27" s="53"/>
      <c r="E27" s="53"/>
      <c r="F27" s="58"/>
      <c r="G27" s="58"/>
      <c r="H27" s="42"/>
    </row>
    <row r="28" spans="1:8" x14ac:dyDescent="0.2">
      <c r="A28" s="53"/>
      <c r="B28" s="53"/>
      <c r="C28" s="54" t="s">
        <v>133</v>
      </c>
      <c r="D28" s="53"/>
      <c r="E28" s="53" t="s">
        <v>134</v>
      </c>
      <c r="F28" s="59" t="s">
        <v>136</v>
      </c>
      <c r="G28" s="56">
        <v>0</v>
      </c>
      <c r="H28" s="42"/>
    </row>
    <row r="29" spans="1:8" x14ac:dyDescent="0.2">
      <c r="A29" s="53"/>
      <c r="B29" s="53"/>
      <c r="C29" s="57"/>
      <c r="D29" s="53"/>
      <c r="E29" s="53"/>
      <c r="F29" s="58"/>
      <c r="G29" s="58"/>
      <c r="H29" s="42"/>
    </row>
    <row r="30" spans="1:8" x14ac:dyDescent="0.2">
      <c r="A30" s="53"/>
      <c r="B30" s="53"/>
      <c r="C30" s="54" t="s">
        <v>143</v>
      </c>
      <c r="D30" s="53"/>
      <c r="E30" s="53"/>
      <c r="F30" s="53"/>
      <c r="G30" s="53"/>
      <c r="H30" s="42"/>
    </row>
    <row r="31" spans="1:8" x14ac:dyDescent="0.2">
      <c r="A31" s="53"/>
      <c r="B31" s="53"/>
      <c r="C31" s="54" t="s">
        <v>133</v>
      </c>
      <c r="D31" s="53"/>
      <c r="E31" s="53" t="s">
        <v>134</v>
      </c>
      <c r="F31" s="59" t="s">
        <v>136</v>
      </c>
      <c r="G31" s="56">
        <v>0</v>
      </c>
      <c r="H31" s="42"/>
    </row>
    <row r="32" spans="1:8" x14ac:dyDescent="0.2">
      <c r="A32" s="53"/>
      <c r="B32" s="53"/>
      <c r="C32" s="57"/>
      <c r="D32" s="53"/>
      <c r="E32" s="53"/>
      <c r="F32" s="58"/>
      <c r="G32" s="58"/>
      <c r="H32" s="42"/>
    </row>
    <row r="33" spans="1:8" x14ac:dyDescent="0.2">
      <c r="A33" s="53"/>
      <c r="B33" s="53"/>
      <c r="C33" s="54" t="s">
        <v>144</v>
      </c>
      <c r="D33" s="53"/>
      <c r="E33" s="53"/>
      <c r="F33" s="53"/>
      <c r="G33" s="53"/>
      <c r="H33" s="42"/>
    </row>
    <row r="34" spans="1:8" x14ac:dyDescent="0.2">
      <c r="A34" s="53"/>
      <c r="B34" s="53"/>
      <c r="C34" s="54" t="s">
        <v>133</v>
      </c>
      <c r="D34" s="53"/>
      <c r="E34" s="53" t="s">
        <v>134</v>
      </c>
      <c r="F34" s="59" t="s">
        <v>136</v>
      </c>
      <c r="G34" s="56">
        <v>0</v>
      </c>
      <c r="H34" s="42"/>
    </row>
    <row r="35" spans="1:8" x14ac:dyDescent="0.2">
      <c r="A35" s="53"/>
      <c r="B35" s="53"/>
      <c r="C35" s="57"/>
      <c r="D35" s="53"/>
      <c r="E35" s="53"/>
      <c r="F35" s="58"/>
      <c r="G35" s="58"/>
      <c r="H35" s="42"/>
    </row>
    <row r="36" spans="1:8" x14ac:dyDescent="0.2">
      <c r="A36" s="53"/>
      <c r="B36" s="53"/>
      <c r="C36" s="54" t="s">
        <v>145</v>
      </c>
      <c r="D36" s="53"/>
      <c r="E36" s="53"/>
      <c r="F36" s="58"/>
      <c r="G36" s="58"/>
      <c r="H36" s="42"/>
    </row>
    <row r="37" spans="1:8" x14ac:dyDescent="0.2">
      <c r="A37" s="53"/>
      <c r="B37" s="53"/>
      <c r="C37" s="54" t="s">
        <v>133</v>
      </c>
      <c r="D37" s="53"/>
      <c r="E37" s="53" t="s">
        <v>134</v>
      </c>
      <c r="F37" s="59" t="s">
        <v>136</v>
      </c>
      <c r="G37" s="56">
        <v>0</v>
      </c>
      <c r="H37" s="42"/>
    </row>
    <row r="38" spans="1:8" x14ac:dyDescent="0.2">
      <c r="A38" s="53"/>
      <c r="B38" s="53"/>
      <c r="C38" s="57"/>
      <c r="D38" s="53"/>
      <c r="E38" s="53"/>
      <c r="F38" s="58"/>
      <c r="G38" s="58"/>
      <c r="H38" s="42"/>
    </row>
    <row r="39" spans="1:8" x14ac:dyDescent="0.2">
      <c r="A39" s="53"/>
      <c r="B39" s="53"/>
      <c r="C39" s="54" t="s">
        <v>146</v>
      </c>
      <c r="D39" s="53"/>
      <c r="E39" s="53"/>
      <c r="F39" s="55">
        <v>0</v>
      </c>
      <c r="G39" s="56">
        <v>0</v>
      </c>
      <c r="H39" s="42"/>
    </row>
    <row r="40" spans="1:8" x14ac:dyDescent="0.2">
      <c r="A40" s="53"/>
      <c r="B40" s="53"/>
      <c r="C40" s="57"/>
      <c r="D40" s="53"/>
      <c r="E40" s="53"/>
      <c r="F40" s="58"/>
      <c r="G40" s="58"/>
      <c r="H40" s="42"/>
    </row>
    <row r="41" spans="1:8" x14ac:dyDescent="0.2">
      <c r="A41" s="53"/>
      <c r="B41" s="53"/>
      <c r="C41" s="54" t="s">
        <v>147</v>
      </c>
      <c r="D41" s="53"/>
      <c r="E41" s="53"/>
      <c r="F41" s="58"/>
      <c r="G41" s="58"/>
      <c r="H41" s="42"/>
    </row>
    <row r="42" spans="1:8" x14ac:dyDescent="0.2">
      <c r="A42" s="53"/>
      <c r="B42" s="53"/>
      <c r="C42" s="54" t="s">
        <v>148</v>
      </c>
      <c r="D42" s="53"/>
      <c r="E42" s="53"/>
      <c r="F42" s="58"/>
      <c r="G42" s="58"/>
      <c r="H42" s="42"/>
    </row>
    <row r="43" spans="1:8" x14ac:dyDescent="0.2">
      <c r="A43" s="53"/>
      <c r="B43" s="53"/>
      <c r="C43" s="54" t="s">
        <v>133</v>
      </c>
      <c r="D43" s="53"/>
      <c r="E43" s="53" t="s">
        <v>134</v>
      </c>
      <c r="F43" s="59" t="s">
        <v>136</v>
      </c>
      <c r="G43" s="56">
        <v>0</v>
      </c>
      <c r="H43" s="42"/>
    </row>
    <row r="44" spans="1:8" x14ac:dyDescent="0.2">
      <c r="A44" s="53"/>
      <c r="B44" s="53"/>
      <c r="C44" s="57"/>
      <c r="D44" s="53"/>
      <c r="E44" s="53"/>
      <c r="F44" s="58"/>
      <c r="G44" s="58"/>
      <c r="H44" s="42"/>
    </row>
    <row r="45" spans="1:8" x14ac:dyDescent="0.2">
      <c r="A45" s="53"/>
      <c r="B45" s="53"/>
      <c r="C45" s="54" t="s">
        <v>149</v>
      </c>
      <c r="D45" s="53"/>
      <c r="E45" s="53"/>
      <c r="F45" s="58"/>
      <c r="G45" s="58"/>
      <c r="H45" s="42"/>
    </row>
    <row r="46" spans="1:8" x14ac:dyDescent="0.2">
      <c r="A46" s="53"/>
      <c r="B46" s="53"/>
      <c r="C46" s="54" t="s">
        <v>133</v>
      </c>
      <c r="D46" s="53"/>
      <c r="E46" s="53" t="s">
        <v>134</v>
      </c>
      <c r="F46" s="59" t="s">
        <v>136</v>
      </c>
      <c r="G46" s="56">
        <v>0</v>
      </c>
      <c r="H46" s="42"/>
    </row>
    <row r="47" spans="1:8" x14ac:dyDescent="0.2">
      <c r="A47" s="53"/>
      <c r="B47" s="53"/>
      <c r="C47" s="57"/>
      <c r="D47" s="53"/>
      <c r="E47" s="53"/>
      <c r="F47" s="58"/>
      <c r="G47" s="58"/>
      <c r="H47" s="42"/>
    </row>
    <row r="48" spans="1:8" x14ac:dyDescent="0.2">
      <c r="A48" s="53"/>
      <c r="B48" s="53"/>
      <c r="C48" s="54" t="s">
        <v>150</v>
      </c>
      <c r="D48" s="53"/>
      <c r="E48" s="53"/>
      <c r="F48" s="58"/>
      <c r="G48" s="58"/>
      <c r="H48" s="42"/>
    </row>
    <row r="49" spans="1:8" x14ac:dyDescent="0.2">
      <c r="A49" s="53"/>
      <c r="B49" s="53"/>
      <c r="C49" s="54" t="s">
        <v>133</v>
      </c>
      <c r="D49" s="53"/>
      <c r="E49" s="53" t="s">
        <v>134</v>
      </c>
      <c r="F49" s="59" t="s">
        <v>136</v>
      </c>
      <c r="G49" s="56">
        <v>0</v>
      </c>
      <c r="H49" s="42"/>
    </row>
    <row r="50" spans="1:8" x14ac:dyDescent="0.2">
      <c r="A50" s="53"/>
      <c r="B50" s="53"/>
      <c r="C50" s="57"/>
      <c r="D50" s="53"/>
      <c r="E50" s="53"/>
      <c r="F50" s="58"/>
      <c r="G50" s="58"/>
      <c r="H50" s="42"/>
    </row>
    <row r="51" spans="1:8" x14ac:dyDescent="0.2">
      <c r="A51" s="53"/>
      <c r="B51" s="53"/>
      <c r="C51" s="54" t="s">
        <v>151</v>
      </c>
      <c r="D51" s="53"/>
      <c r="E51" s="53"/>
      <c r="F51" s="58"/>
      <c r="G51" s="58"/>
      <c r="H51" s="42"/>
    </row>
    <row r="52" spans="1:8" x14ac:dyDescent="0.2">
      <c r="A52" s="48">
        <v>1</v>
      </c>
      <c r="B52" s="49"/>
      <c r="C52" s="49" t="s">
        <v>152</v>
      </c>
      <c r="D52" s="49"/>
      <c r="E52" s="60"/>
      <c r="F52" s="51">
        <v>459.96804049999997</v>
      </c>
      <c r="G52" s="52">
        <v>3.1156860000000001E-2</v>
      </c>
      <c r="H52" s="42">
        <v>6.61</v>
      </c>
    </row>
    <row r="53" spans="1:8" x14ac:dyDescent="0.2">
      <c r="A53" s="53"/>
      <c r="B53" s="53"/>
      <c r="C53" s="54" t="s">
        <v>133</v>
      </c>
      <c r="D53" s="53"/>
      <c r="E53" s="53" t="s">
        <v>134</v>
      </c>
      <c r="F53" s="55">
        <v>459.96804049999997</v>
      </c>
      <c r="G53" s="56">
        <v>3.1156860000000001E-2</v>
      </c>
      <c r="H53" s="42"/>
    </row>
    <row r="54" spans="1:8" x14ac:dyDescent="0.2">
      <c r="A54" s="53"/>
      <c r="B54" s="53"/>
      <c r="C54" s="57"/>
      <c r="D54" s="53"/>
      <c r="E54" s="53"/>
      <c r="F54" s="58"/>
      <c r="G54" s="58"/>
      <c r="H54" s="42"/>
    </row>
    <row r="55" spans="1:8" x14ac:dyDescent="0.2">
      <c r="A55" s="53"/>
      <c r="B55" s="53"/>
      <c r="C55" s="54" t="s">
        <v>153</v>
      </c>
      <c r="D55" s="53"/>
      <c r="E55" s="53"/>
      <c r="F55" s="55">
        <v>459.96804049999997</v>
      </c>
      <c r="G55" s="56">
        <v>3.1156860000000001E-2</v>
      </c>
      <c r="H55" s="42"/>
    </row>
    <row r="56" spans="1:8" x14ac:dyDescent="0.2">
      <c r="A56" s="53"/>
      <c r="B56" s="53"/>
      <c r="C56" s="58"/>
      <c r="D56" s="53"/>
      <c r="E56" s="53"/>
      <c r="F56" s="53"/>
      <c r="G56" s="53"/>
      <c r="H56" s="42"/>
    </row>
    <row r="57" spans="1:8" x14ac:dyDescent="0.2">
      <c r="A57" s="53"/>
      <c r="B57" s="53"/>
      <c r="C57" s="54" t="s">
        <v>154</v>
      </c>
      <c r="D57" s="53"/>
      <c r="E57" s="53"/>
      <c r="F57" s="53"/>
      <c r="G57" s="53"/>
      <c r="H57" s="42"/>
    </row>
    <row r="58" spans="1:8" x14ac:dyDescent="0.2">
      <c r="A58" s="53"/>
      <c r="B58" s="53"/>
      <c r="C58" s="41" t="s">
        <v>1145</v>
      </c>
      <c r="D58" s="53"/>
      <c r="E58" s="53"/>
      <c r="F58" s="53"/>
      <c r="G58" s="53"/>
      <c r="H58" s="42"/>
    </row>
    <row r="59" spans="1:8" x14ac:dyDescent="0.2">
      <c r="A59" s="48">
        <v>1</v>
      </c>
      <c r="B59" s="49" t="s">
        <v>1142</v>
      </c>
      <c r="C59" s="49" t="s">
        <v>1143</v>
      </c>
      <c r="D59" s="49"/>
      <c r="E59" s="100">
        <v>9147275.5120000001</v>
      </c>
      <c r="F59" s="51">
        <v>14346.78587541</v>
      </c>
      <c r="G59" s="52">
        <v>0.97180834999999999</v>
      </c>
      <c r="H59" s="42"/>
    </row>
    <row r="60" spans="1:8" x14ac:dyDescent="0.2">
      <c r="A60" s="53"/>
      <c r="B60" s="53"/>
      <c r="C60" s="54" t="s">
        <v>133</v>
      </c>
      <c r="D60" s="53"/>
      <c r="E60" s="53" t="s">
        <v>134</v>
      </c>
      <c r="F60" s="55">
        <v>14346.78587541</v>
      </c>
      <c r="G60" s="56">
        <v>0.97180834999999999</v>
      </c>
      <c r="H60" s="42"/>
    </row>
    <row r="61" spans="1:8" x14ac:dyDescent="0.2">
      <c r="A61" s="53"/>
      <c r="B61" s="53"/>
      <c r="C61" s="57"/>
      <c r="D61" s="53"/>
      <c r="E61" s="53"/>
      <c r="F61" s="58"/>
      <c r="G61" s="58"/>
      <c r="H61" s="42"/>
    </row>
    <row r="62" spans="1:8" x14ac:dyDescent="0.2">
      <c r="A62" s="53"/>
      <c r="B62" s="53"/>
      <c r="C62" s="54" t="s">
        <v>158</v>
      </c>
      <c r="D62" s="53"/>
      <c r="E62" s="53"/>
      <c r="F62" s="53"/>
      <c r="G62" s="53"/>
      <c r="H62" s="42"/>
    </row>
    <row r="63" spans="1:8" x14ac:dyDescent="0.2">
      <c r="A63" s="53"/>
      <c r="B63" s="53"/>
      <c r="C63" s="54" t="s">
        <v>159</v>
      </c>
      <c r="D63" s="53"/>
      <c r="E63" s="53"/>
      <c r="F63" s="53"/>
      <c r="G63" s="53"/>
      <c r="H63" s="42"/>
    </row>
    <row r="64" spans="1:8" x14ac:dyDescent="0.2">
      <c r="A64" s="53"/>
      <c r="B64" s="53"/>
      <c r="C64" s="54" t="s">
        <v>133</v>
      </c>
      <c r="D64" s="53"/>
      <c r="E64" s="53" t="s">
        <v>134</v>
      </c>
      <c r="F64" s="59" t="s">
        <v>136</v>
      </c>
      <c r="G64" s="56">
        <v>0</v>
      </c>
      <c r="H64" s="42"/>
    </row>
    <row r="65" spans="1:17" x14ac:dyDescent="0.2">
      <c r="A65" s="53"/>
      <c r="B65" s="53"/>
      <c r="C65" s="57"/>
      <c r="D65" s="53"/>
      <c r="E65" s="53"/>
      <c r="F65" s="58"/>
      <c r="G65" s="58"/>
      <c r="H65" s="42"/>
    </row>
    <row r="66" spans="1:17" x14ac:dyDescent="0.2">
      <c r="A66" s="53"/>
      <c r="B66" s="53"/>
      <c r="C66" s="54" t="s">
        <v>160</v>
      </c>
      <c r="D66" s="53"/>
      <c r="E66" s="53"/>
      <c r="F66" s="58"/>
      <c r="G66" s="58"/>
      <c r="H66" s="42"/>
    </row>
    <row r="67" spans="1:17" x14ac:dyDescent="0.2">
      <c r="A67" s="53"/>
      <c r="B67" s="53"/>
      <c r="C67" s="54" t="s">
        <v>133</v>
      </c>
      <c r="D67" s="53"/>
      <c r="E67" s="53" t="s">
        <v>134</v>
      </c>
      <c r="F67" s="59" t="s">
        <v>136</v>
      </c>
      <c r="G67" s="56">
        <v>0</v>
      </c>
      <c r="H67" s="42"/>
    </row>
    <row r="68" spans="1:17" x14ac:dyDescent="0.2">
      <c r="A68" s="53"/>
      <c r="B68" s="53"/>
      <c r="C68" s="57"/>
      <c r="D68" s="53"/>
      <c r="E68" s="53"/>
      <c r="F68" s="58"/>
      <c r="G68" s="58"/>
      <c r="H68" s="42"/>
    </row>
    <row r="69" spans="1:17" x14ac:dyDescent="0.2">
      <c r="A69" s="60"/>
      <c r="B69" s="49"/>
      <c r="C69" s="49" t="s">
        <v>161</v>
      </c>
      <c r="D69" s="49"/>
      <c r="E69" s="60"/>
      <c r="F69" s="51">
        <v>-43.775349130000002</v>
      </c>
      <c r="G69" s="52">
        <v>-2.9652099999999998E-3</v>
      </c>
      <c r="H69" s="42"/>
    </row>
    <row r="70" spans="1:17" x14ac:dyDescent="0.2">
      <c r="A70" s="57"/>
      <c r="B70" s="57"/>
      <c r="C70" s="54" t="s">
        <v>162</v>
      </c>
      <c r="D70" s="58"/>
      <c r="E70" s="58"/>
      <c r="F70" s="55">
        <v>14762.978566780001</v>
      </c>
      <c r="G70" s="61">
        <v>1</v>
      </c>
      <c r="H70" s="42"/>
    </row>
    <row r="71" spans="1:17" x14ac:dyDescent="0.2">
      <c r="A71" s="62"/>
      <c r="B71" s="62"/>
      <c r="C71" s="63"/>
      <c r="D71" s="64"/>
      <c r="E71" s="64"/>
      <c r="F71" s="65"/>
      <c r="G71" s="66"/>
      <c r="H71" s="67"/>
    </row>
    <row r="72" spans="1:17" x14ac:dyDescent="0.2">
      <c r="A72" s="62"/>
      <c r="B72" s="68" t="s">
        <v>968</v>
      </c>
      <c r="C72" s="68"/>
      <c r="D72" s="68"/>
      <c r="E72" s="68"/>
      <c r="F72" s="68"/>
      <c r="G72" s="68"/>
      <c r="H72" s="68"/>
      <c r="J72" s="69"/>
    </row>
    <row r="73" spans="1:17" x14ac:dyDescent="0.2">
      <c r="A73" s="62"/>
      <c r="B73" s="68" t="s">
        <v>969</v>
      </c>
      <c r="C73" s="68"/>
      <c r="D73" s="68"/>
      <c r="E73" s="68"/>
      <c r="F73" s="68"/>
      <c r="G73" s="68"/>
      <c r="H73" s="68"/>
      <c r="J73" s="69"/>
    </row>
    <row r="74" spans="1:17" x14ac:dyDescent="0.2">
      <c r="A74" s="62"/>
      <c r="B74" s="68" t="s">
        <v>970</v>
      </c>
      <c r="C74" s="68"/>
      <c r="D74" s="68"/>
      <c r="E74" s="68"/>
      <c r="F74" s="68"/>
      <c r="G74" s="68"/>
      <c r="H74" s="68"/>
      <c r="J74" s="69"/>
    </row>
    <row r="75" spans="1:17" s="72" customFormat="1" ht="51" customHeight="1" x14ac:dyDescent="0.25">
      <c r="A75" s="70"/>
      <c r="B75" s="71" t="s">
        <v>971</v>
      </c>
      <c r="C75" s="71"/>
      <c r="D75" s="71"/>
      <c r="E75" s="71"/>
      <c r="F75" s="71"/>
      <c r="G75" s="71"/>
      <c r="H75" s="71"/>
      <c r="I75" s="36"/>
      <c r="J75" s="69"/>
      <c r="K75" s="36"/>
      <c r="L75" s="36"/>
      <c r="M75" s="36"/>
      <c r="N75" s="36"/>
      <c r="O75" s="36"/>
      <c r="P75" s="36"/>
      <c r="Q75" s="36"/>
    </row>
    <row r="76" spans="1:17" x14ac:dyDescent="0.2">
      <c r="A76" s="62"/>
      <c r="B76" s="68" t="s">
        <v>972</v>
      </c>
      <c r="C76" s="68"/>
      <c r="D76" s="68"/>
      <c r="E76" s="68"/>
      <c r="F76" s="68"/>
      <c r="G76" s="68"/>
      <c r="H76" s="68"/>
      <c r="J76" s="69"/>
    </row>
    <row r="77" spans="1:17" x14ac:dyDescent="0.2">
      <c r="A77" s="62"/>
      <c r="B77" s="62"/>
      <c r="C77" s="62"/>
      <c r="D77" s="64"/>
      <c r="E77" s="64"/>
      <c r="F77" s="64"/>
      <c r="G77" s="64"/>
    </row>
    <row r="78" spans="1:17" x14ac:dyDescent="0.2">
      <c r="A78" s="62"/>
      <c r="B78" s="73" t="s">
        <v>163</v>
      </c>
      <c r="C78" s="74"/>
      <c r="D78" s="75"/>
      <c r="E78" s="76"/>
      <c r="F78" s="64"/>
      <c r="G78" s="64"/>
    </row>
    <row r="79" spans="1:17" ht="24.75" customHeight="1" x14ac:dyDescent="0.2">
      <c r="A79" s="62"/>
      <c r="B79" s="77" t="s">
        <v>164</v>
      </c>
      <c r="C79" s="78"/>
      <c r="D79" s="41" t="s">
        <v>165</v>
      </c>
      <c r="E79" s="76"/>
      <c r="F79" s="64"/>
      <c r="G79" s="64"/>
    </row>
    <row r="80" spans="1:17" x14ac:dyDescent="0.2">
      <c r="A80" s="62"/>
      <c r="B80" s="77" t="s">
        <v>973</v>
      </c>
      <c r="C80" s="78"/>
      <c r="D80" s="41" t="s">
        <v>165</v>
      </c>
      <c r="E80" s="76"/>
      <c r="F80" s="64"/>
      <c r="G80" s="64"/>
    </row>
    <row r="81" spans="1:10" x14ac:dyDescent="0.2">
      <c r="A81" s="62"/>
      <c r="B81" s="77" t="s">
        <v>166</v>
      </c>
      <c r="C81" s="78"/>
      <c r="D81" s="79" t="s">
        <v>134</v>
      </c>
      <c r="E81" s="76"/>
      <c r="F81" s="64"/>
      <c r="G81" s="64"/>
    </row>
    <row r="82" spans="1:10" x14ac:dyDescent="0.2">
      <c r="A82" s="80"/>
      <c r="B82" s="81" t="s">
        <v>134</v>
      </c>
      <c r="C82" s="81" t="s">
        <v>974</v>
      </c>
      <c r="D82" s="81" t="s">
        <v>167</v>
      </c>
      <c r="E82" s="80"/>
      <c r="F82" s="80"/>
      <c r="G82" s="80"/>
      <c r="H82" s="80"/>
      <c r="J82" s="69"/>
    </row>
    <row r="83" spans="1:10" x14ac:dyDescent="0.2">
      <c r="A83" s="80"/>
      <c r="B83" s="82" t="s">
        <v>168</v>
      </c>
      <c r="C83" s="83">
        <v>46081</v>
      </c>
      <c r="D83" s="83">
        <v>46112</v>
      </c>
      <c r="E83" s="80"/>
      <c r="F83" s="80"/>
      <c r="G83" s="80"/>
      <c r="J83" s="69"/>
    </row>
    <row r="84" spans="1:10" x14ac:dyDescent="0.2">
      <c r="A84" s="84"/>
      <c r="B84" s="44" t="s">
        <v>169</v>
      </c>
      <c r="C84" s="85">
        <v>44.246699999999997</v>
      </c>
      <c r="D84" s="85">
        <v>41.479300000000002</v>
      </c>
      <c r="E84" s="84"/>
      <c r="F84" s="86"/>
      <c r="G84" s="87"/>
    </row>
    <row r="85" spans="1:10" x14ac:dyDescent="0.2">
      <c r="A85" s="84"/>
      <c r="B85" s="44" t="s">
        <v>982</v>
      </c>
      <c r="C85" s="85">
        <v>37.133499999999998</v>
      </c>
      <c r="D85" s="85">
        <v>34.810899999999997</v>
      </c>
      <c r="E85" s="84"/>
      <c r="F85" s="86"/>
      <c r="G85" s="87"/>
    </row>
    <row r="86" spans="1:10" x14ac:dyDescent="0.2">
      <c r="A86" s="84"/>
      <c r="B86" s="44" t="s">
        <v>170</v>
      </c>
      <c r="C86" s="85">
        <v>40.185600000000001</v>
      </c>
      <c r="D86" s="85">
        <v>37.643599999999999</v>
      </c>
      <c r="E86" s="84"/>
      <c r="F86" s="86"/>
      <c r="G86" s="87"/>
    </row>
    <row r="87" spans="1:10" x14ac:dyDescent="0.2">
      <c r="A87" s="84"/>
      <c r="B87" s="44" t="s">
        <v>983</v>
      </c>
      <c r="C87" s="85">
        <v>32.485300000000002</v>
      </c>
      <c r="D87" s="85">
        <v>30.430399999999999</v>
      </c>
      <c r="E87" s="84"/>
      <c r="F87" s="86"/>
      <c r="G87" s="87"/>
    </row>
    <row r="88" spans="1:10" x14ac:dyDescent="0.2">
      <c r="A88" s="84"/>
      <c r="B88" s="84"/>
      <c r="C88" s="84"/>
      <c r="D88" s="84"/>
      <c r="E88" s="84"/>
      <c r="F88" s="84"/>
      <c r="G88" s="84"/>
    </row>
    <row r="89" spans="1:10" x14ac:dyDescent="0.2">
      <c r="A89" s="80"/>
      <c r="B89" s="77" t="s">
        <v>975</v>
      </c>
      <c r="C89" s="78"/>
      <c r="D89" s="41" t="s">
        <v>165</v>
      </c>
      <c r="E89" s="80"/>
      <c r="F89" s="80"/>
      <c r="G89" s="80"/>
    </row>
    <row r="90" spans="1:10" x14ac:dyDescent="0.2">
      <c r="A90" s="80"/>
      <c r="B90" s="88"/>
      <c r="C90" s="88"/>
      <c r="D90" s="88"/>
      <c r="E90" s="80"/>
      <c r="F90" s="80"/>
      <c r="G90" s="80"/>
    </row>
    <row r="91" spans="1:10" x14ac:dyDescent="0.2">
      <c r="A91" s="80"/>
      <c r="B91" s="77" t="s">
        <v>172</v>
      </c>
      <c r="C91" s="78"/>
      <c r="D91" s="41" t="s">
        <v>165</v>
      </c>
      <c r="E91" s="89"/>
      <c r="F91" s="80"/>
      <c r="G91" s="80"/>
      <c r="I91" s="239"/>
    </row>
    <row r="92" spans="1:10" x14ac:dyDescent="0.2">
      <c r="A92" s="80"/>
      <c r="B92" s="77" t="s">
        <v>173</v>
      </c>
      <c r="C92" s="78"/>
      <c r="D92" s="41" t="str">
        <f>"Rs. "&amp;TEXT(F60,"0,000.00")&amp;" Lacs"</f>
        <v>Rs. 14,346.79 Lacs</v>
      </c>
      <c r="E92" s="89"/>
      <c r="F92" s="80"/>
      <c r="G92" s="80"/>
      <c r="I92" s="239"/>
    </row>
    <row r="93" spans="1:10" x14ac:dyDescent="0.2">
      <c r="A93" s="80"/>
      <c r="B93" s="77" t="s">
        <v>174</v>
      </c>
      <c r="C93" s="78"/>
      <c r="D93" s="41" t="s">
        <v>165</v>
      </c>
      <c r="E93" s="89"/>
      <c r="F93" s="80"/>
      <c r="G93" s="80"/>
      <c r="I93" s="239"/>
    </row>
    <row r="94" spans="1:10" x14ac:dyDescent="0.2">
      <c r="A94" s="80"/>
      <c r="B94" s="77" t="s">
        <v>175</v>
      </c>
      <c r="C94" s="78"/>
      <c r="D94" s="90" t="s">
        <v>679</v>
      </c>
      <c r="E94" s="80"/>
      <c r="F94" s="91"/>
      <c r="G94" s="92"/>
      <c r="I94" s="239"/>
    </row>
    <row r="95" spans="1:10" x14ac:dyDescent="0.2">
      <c r="I95" s="239"/>
    </row>
    <row r="96" spans="1:10" x14ac:dyDescent="0.2">
      <c r="B96" s="93" t="s">
        <v>976</v>
      </c>
      <c r="C96" s="93"/>
    </row>
    <row r="98" spans="2:4" ht="153.75" customHeight="1" x14ac:dyDescent="0.2"/>
    <row r="101" spans="2:4" x14ac:dyDescent="0.2">
      <c r="B101" s="94" t="s">
        <v>977</v>
      </c>
      <c r="C101" s="95"/>
      <c r="D101" s="94"/>
    </row>
    <row r="102" spans="2:4" x14ac:dyDescent="0.2">
      <c r="B102" s="94" t="s">
        <v>1146</v>
      </c>
      <c r="D102" s="94"/>
    </row>
    <row r="103" spans="2:4" ht="165" customHeight="1" x14ac:dyDescent="0.2"/>
  </sheetData>
  <mergeCells count="18">
    <mergeCell ref="B78:D78"/>
    <mergeCell ref="B79:C79"/>
    <mergeCell ref="B80:C80"/>
    <mergeCell ref="B81:C81"/>
    <mergeCell ref="B96:C96"/>
    <mergeCell ref="B94:C94"/>
    <mergeCell ref="A1:H1"/>
    <mergeCell ref="A2:H2"/>
    <mergeCell ref="A3:H3"/>
    <mergeCell ref="B72:H72"/>
    <mergeCell ref="B73:H73"/>
    <mergeCell ref="B74:H74"/>
    <mergeCell ref="B75:H75"/>
    <mergeCell ref="B76:H76"/>
    <mergeCell ref="B89:C89"/>
    <mergeCell ref="B93:C93"/>
    <mergeCell ref="B91:C91"/>
    <mergeCell ref="B92:C92"/>
  </mergeCells>
  <pageMargins left="5.000000074505806E-2" right="5.000000074505806E-2" top="0.30000001192092896" bottom="0.20000000298023224" header="0" footer="0"/>
  <pageSetup paperSize="9" orientation="landscape" horizontalDpi="0" verticalDpi="0"/>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5988C-2471-4484-8BA9-06D1D447648C}">
  <sheetPr>
    <outlinePr summaryBelow="0" summaryRight="0"/>
  </sheetPr>
  <dimension ref="A1:Q252"/>
  <sheetViews>
    <sheetView showGridLines="0" workbookViewId="0">
      <selection sqref="A1:H1"/>
    </sheetView>
  </sheetViews>
  <sheetFormatPr defaultRowHeight="12.75" x14ac:dyDescent="0.2"/>
  <cols>
    <col min="1" max="1" width="5.85546875" style="36" bestFit="1" customWidth="1"/>
    <col min="2" max="2" width="22" style="36" customWidth="1"/>
    <col min="3" max="3" width="46.7109375" style="36" customWidth="1"/>
    <col min="4" max="4" width="20.5703125" style="36" customWidth="1"/>
    <col min="5" max="5" width="13.5703125" style="36" bestFit="1" customWidth="1"/>
    <col min="6" max="6" width="10.140625" style="36" bestFit="1" customWidth="1"/>
    <col min="7" max="7" width="14" style="36" bestFit="1" customWidth="1"/>
    <col min="8" max="8" width="10.140625" style="36" bestFit="1" customWidth="1"/>
    <col min="9" max="9" width="5.7109375" style="36" bestFit="1" customWidth="1"/>
    <col min="10" max="16384" width="9.140625" style="36"/>
  </cols>
  <sheetData>
    <row r="1" spans="1:9" ht="15" x14ac:dyDescent="0.2">
      <c r="A1" s="35" t="s">
        <v>0</v>
      </c>
      <c r="B1" s="35"/>
      <c r="C1" s="35"/>
      <c r="D1" s="35"/>
      <c r="E1" s="35"/>
      <c r="F1" s="35"/>
      <c r="G1" s="35"/>
      <c r="H1" s="35"/>
      <c r="I1" s="7" t="s">
        <v>966</v>
      </c>
    </row>
    <row r="2" spans="1:9" ht="15" x14ac:dyDescent="0.2">
      <c r="A2" s="96" t="s">
        <v>885</v>
      </c>
      <c r="B2" s="96"/>
      <c r="C2" s="96"/>
      <c r="D2" s="96"/>
      <c r="E2" s="96"/>
      <c r="F2" s="96"/>
      <c r="G2" s="96"/>
      <c r="H2" s="96"/>
    </row>
    <row r="3" spans="1:9" ht="15" x14ac:dyDescent="0.2">
      <c r="A3" s="96" t="s">
        <v>979</v>
      </c>
      <c r="B3" s="96"/>
      <c r="C3" s="96"/>
      <c r="D3" s="96"/>
      <c r="E3" s="96"/>
      <c r="F3" s="96"/>
      <c r="G3" s="96"/>
      <c r="H3" s="96"/>
    </row>
    <row r="4" spans="1:9" s="39" customFormat="1" ht="30" x14ac:dyDescent="0.2">
      <c r="A4" s="37" t="s">
        <v>3</v>
      </c>
      <c r="B4" s="37" t="s">
        <v>4</v>
      </c>
      <c r="C4" s="37" t="s">
        <v>5</v>
      </c>
      <c r="D4" s="37" t="s">
        <v>6</v>
      </c>
      <c r="E4" s="37" t="s">
        <v>7</v>
      </c>
      <c r="F4" s="37" t="s">
        <v>8</v>
      </c>
      <c r="G4" s="37" t="s">
        <v>9</v>
      </c>
      <c r="H4" s="38" t="s">
        <v>965</v>
      </c>
    </row>
    <row r="5" spans="1:9" x14ac:dyDescent="0.2">
      <c r="A5" s="40"/>
      <c r="B5" s="40"/>
      <c r="C5" s="41" t="s">
        <v>10</v>
      </c>
      <c r="D5" s="40"/>
      <c r="E5" s="40"/>
      <c r="F5" s="40"/>
      <c r="G5" s="40"/>
      <c r="H5" s="42" t="s">
        <v>134</v>
      </c>
    </row>
    <row r="6" spans="1:9" x14ac:dyDescent="0.2">
      <c r="A6" s="43"/>
      <c r="B6" s="44"/>
      <c r="C6" s="44" t="s">
        <v>11</v>
      </c>
      <c r="D6" s="44"/>
      <c r="E6" s="45"/>
      <c r="F6" s="46"/>
      <c r="G6" s="47"/>
      <c r="H6" s="42" t="s">
        <v>134</v>
      </c>
    </row>
    <row r="7" spans="1:9" x14ac:dyDescent="0.2">
      <c r="A7" s="48">
        <v>1</v>
      </c>
      <c r="B7" s="49" t="s">
        <v>320</v>
      </c>
      <c r="C7" s="49" t="s">
        <v>321</v>
      </c>
      <c r="D7" s="49" t="s">
        <v>34</v>
      </c>
      <c r="E7" s="50">
        <v>2522462</v>
      </c>
      <c r="F7" s="51">
        <v>18453.070760999999</v>
      </c>
      <c r="G7" s="52">
        <v>6.0298999999999998E-2</v>
      </c>
      <c r="H7" s="42" t="s">
        <v>134</v>
      </c>
    </row>
    <row r="8" spans="1:9" x14ac:dyDescent="0.2">
      <c r="A8" s="48">
        <v>2</v>
      </c>
      <c r="B8" s="49" t="s">
        <v>18</v>
      </c>
      <c r="C8" s="49" t="s">
        <v>19</v>
      </c>
      <c r="D8" s="49" t="s">
        <v>20</v>
      </c>
      <c r="E8" s="50">
        <v>1079281</v>
      </c>
      <c r="F8" s="51">
        <v>14504.457359</v>
      </c>
      <c r="G8" s="52">
        <v>4.7396140000000003E-2</v>
      </c>
      <c r="H8" s="42" t="s">
        <v>134</v>
      </c>
    </row>
    <row r="9" spans="1:9" x14ac:dyDescent="0.2">
      <c r="A9" s="48">
        <v>3</v>
      </c>
      <c r="B9" s="49" t="s">
        <v>38</v>
      </c>
      <c r="C9" s="49" t="s">
        <v>39</v>
      </c>
      <c r="D9" s="49" t="s">
        <v>34</v>
      </c>
      <c r="E9" s="50">
        <v>1186950</v>
      </c>
      <c r="F9" s="51">
        <v>14313.430050000001</v>
      </c>
      <c r="G9" s="52">
        <v>4.6771920000000002E-2</v>
      </c>
      <c r="H9" s="42" t="s">
        <v>134</v>
      </c>
    </row>
    <row r="10" spans="1:9" x14ac:dyDescent="0.2">
      <c r="A10" s="48">
        <v>4</v>
      </c>
      <c r="B10" s="49" t="s">
        <v>12</v>
      </c>
      <c r="C10" s="49" t="s">
        <v>13</v>
      </c>
      <c r="D10" s="49" t="s">
        <v>14</v>
      </c>
      <c r="E10" s="50">
        <v>673209</v>
      </c>
      <c r="F10" s="51">
        <v>11999.277216</v>
      </c>
      <c r="G10" s="52">
        <v>3.9209969999999997E-2</v>
      </c>
      <c r="H10" s="42" t="s">
        <v>134</v>
      </c>
    </row>
    <row r="11" spans="1:9" x14ac:dyDescent="0.2">
      <c r="A11" s="48">
        <v>5</v>
      </c>
      <c r="B11" s="49" t="s">
        <v>15</v>
      </c>
      <c r="C11" s="49" t="s">
        <v>16</v>
      </c>
      <c r="D11" s="49" t="s">
        <v>17</v>
      </c>
      <c r="E11" s="50">
        <v>322512</v>
      </c>
      <c r="F11" s="51">
        <v>11301.142991999999</v>
      </c>
      <c r="G11" s="52">
        <v>3.6928679999999998E-2</v>
      </c>
      <c r="H11" s="42" t="s">
        <v>134</v>
      </c>
    </row>
    <row r="12" spans="1:9" x14ac:dyDescent="0.2">
      <c r="A12" s="48">
        <v>6</v>
      </c>
      <c r="B12" s="49" t="s">
        <v>339</v>
      </c>
      <c r="C12" s="49" t="s">
        <v>340</v>
      </c>
      <c r="D12" s="49" t="s">
        <v>227</v>
      </c>
      <c r="E12" s="50">
        <v>352866</v>
      </c>
      <c r="F12" s="51">
        <v>10426.131702000001</v>
      </c>
      <c r="G12" s="52">
        <v>3.4069410000000001E-2</v>
      </c>
      <c r="H12" s="42" t="s">
        <v>134</v>
      </c>
    </row>
    <row r="13" spans="1:9" x14ac:dyDescent="0.2">
      <c r="A13" s="48">
        <v>7</v>
      </c>
      <c r="B13" s="49" t="s">
        <v>335</v>
      </c>
      <c r="C13" s="49" t="s">
        <v>336</v>
      </c>
      <c r="D13" s="49" t="s">
        <v>34</v>
      </c>
      <c r="E13" s="50">
        <v>1933426</v>
      </c>
      <c r="F13" s="51">
        <v>6832.727484</v>
      </c>
      <c r="G13" s="52">
        <v>2.232727E-2</v>
      </c>
      <c r="H13" s="42" t="s">
        <v>134</v>
      </c>
    </row>
    <row r="14" spans="1:9" x14ac:dyDescent="0.2">
      <c r="A14" s="48">
        <v>8</v>
      </c>
      <c r="B14" s="49" t="s">
        <v>324</v>
      </c>
      <c r="C14" s="49" t="s">
        <v>325</v>
      </c>
      <c r="D14" s="49" t="s">
        <v>211</v>
      </c>
      <c r="E14" s="50">
        <v>471422</v>
      </c>
      <c r="F14" s="51">
        <v>5895.6035320000001</v>
      </c>
      <c r="G14" s="52">
        <v>1.9265029999999999E-2</v>
      </c>
      <c r="H14" s="42" t="s">
        <v>134</v>
      </c>
    </row>
    <row r="15" spans="1:9" x14ac:dyDescent="0.2">
      <c r="A15" s="48">
        <v>9</v>
      </c>
      <c r="B15" s="49" t="s">
        <v>476</v>
      </c>
      <c r="C15" s="49" t="s">
        <v>477</v>
      </c>
      <c r="D15" s="49" t="s">
        <v>179</v>
      </c>
      <c r="E15" s="50">
        <v>701203</v>
      </c>
      <c r="F15" s="51">
        <v>5620.4926464999999</v>
      </c>
      <c r="G15" s="52">
        <v>1.8366049999999998E-2</v>
      </c>
      <c r="H15" s="42" t="s">
        <v>134</v>
      </c>
    </row>
    <row r="16" spans="1:9" x14ac:dyDescent="0.2">
      <c r="A16" s="48">
        <v>10</v>
      </c>
      <c r="B16" s="49" t="s">
        <v>478</v>
      </c>
      <c r="C16" s="49" t="s">
        <v>479</v>
      </c>
      <c r="D16" s="49" t="s">
        <v>211</v>
      </c>
      <c r="E16" s="50">
        <v>381868</v>
      </c>
      <c r="F16" s="51">
        <v>5123.1410880000003</v>
      </c>
      <c r="G16" s="52">
        <v>1.674086E-2</v>
      </c>
      <c r="H16" s="42" t="s">
        <v>134</v>
      </c>
    </row>
    <row r="17" spans="1:8" x14ac:dyDescent="0.2">
      <c r="A17" s="48">
        <v>11</v>
      </c>
      <c r="B17" s="49" t="s">
        <v>27</v>
      </c>
      <c r="C17" s="49" t="s">
        <v>28</v>
      </c>
      <c r="D17" s="49" t="s">
        <v>29</v>
      </c>
      <c r="E17" s="50">
        <v>1167675</v>
      </c>
      <c r="F17" s="51">
        <v>4678.2898875000001</v>
      </c>
      <c r="G17" s="52">
        <v>1.5287220000000001E-2</v>
      </c>
      <c r="H17" s="42" t="s">
        <v>134</v>
      </c>
    </row>
    <row r="18" spans="1:8" x14ac:dyDescent="0.2">
      <c r="A18" s="48">
        <v>12</v>
      </c>
      <c r="B18" s="49" t="s">
        <v>32</v>
      </c>
      <c r="C18" s="49" t="s">
        <v>33</v>
      </c>
      <c r="D18" s="49" t="s">
        <v>34</v>
      </c>
      <c r="E18" s="50">
        <v>473500</v>
      </c>
      <c r="F18" s="51">
        <v>4637.4589999999998</v>
      </c>
      <c r="G18" s="52">
        <v>1.51538E-2</v>
      </c>
      <c r="H18" s="42" t="s">
        <v>134</v>
      </c>
    </row>
    <row r="19" spans="1:8" x14ac:dyDescent="0.2">
      <c r="A19" s="48">
        <v>13</v>
      </c>
      <c r="B19" s="49" t="s">
        <v>480</v>
      </c>
      <c r="C19" s="49" t="s">
        <v>481</v>
      </c>
      <c r="D19" s="49" t="s">
        <v>179</v>
      </c>
      <c r="E19" s="50">
        <v>325237</v>
      </c>
      <c r="F19" s="51">
        <v>4405.9856390000004</v>
      </c>
      <c r="G19" s="52">
        <v>1.4397419999999999E-2</v>
      </c>
      <c r="H19" s="42" t="s">
        <v>134</v>
      </c>
    </row>
    <row r="20" spans="1:8" x14ac:dyDescent="0.2">
      <c r="A20" s="48">
        <v>14</v>
      </c>
      <c r="B20" s="49" t="s">
        <v>482</v>
      </c>
      <c r="C20" s="49" t="s">
        <v>483</v>
      </c>
      <c r="D20" s="49" t="s">
        <v>484</v>
      </c>
      <c r="E20" s="50">
        <v>209570</v>
      </c>
      <c r="F20" s="51">
        <v>4307.0826399999996</v>
      </c>
      <c r="G20" s="52">
        <v>1.407423E-2</v>
      </c>
      <c r="H20" s="42" t="s">
        <v>134</v>
      </c>
    </row>
    <row r="21" spans="1:8" x14ac:dyDescent="0.2">
      <c r="A21" s="48">
        <v>15</v>
      </c>
      <c r="B21" s="49" t="s">
        <v>55</v>
      </c>
      <c r="C21" s="49" t="s">
        <v>56</v>
      </c>
      <c r="D21" s="49" t="s">
        <v>54</v>
      </c>
      <c r="E21" s="50">
        <v>93935</v>
      </c>
      <c r="F21" s="51">
        <v>4227.1689349999997</v>
      </c>
      <c r="G21" s="52">
        <v>1.38131E-2</v>
      </c>
      <c r="H21" s="42" t="s">
        <v>134</v>
      </c>
    </row>
    <row r="22" spans="1:8" ht="25.5" x14ac:dyDescent="0.2">
      <c r="A22" s="48">
        <v>16</v>
      </c>
      <c r="B22" s="49" t="s">
        <v>204</v>
      </c>
      <c r="C22" s="49" t="s">
        <v>205</v>
      </c>
      <c r="D22" s="49" t="s">
        <v>206</v>
      </c>
      <c r="E22" s="50">
        <v>278791</v>
      </c>
      <c r="F22" s="51">
        <v>3980.577898</v>
      </c>
      <c r="G22" s="52">
        <v>1.3007309999999999E-2</v>
      </c>
      <c r="H22" s="42" t="s">
        <v>134</v>
      </c>
    </row>
    <row r="23" spans="1:8" x14ac:dyDescent="0.2">
      <c r="A23" s="48">
        <v>17</v>
      </c>
      <c r="B23" s="49" t="s">
        <v>44</v>
      </c>
      <c r="C23" s="49" t="s">
        <v>45</v>
      </c>
      <c r="D23" s="49" t="s">
        <v>23</v>
      </c>
      <c r="E23" s="50">
        <v>1028240</v>
      </c>
      <c r="F23" s="51">
        <v>3894.4589999999998</v>
      </c>
      <c r="G23" s="52">
        <v>1.27259E-2</v>
      </c>
      <c r="H23" s="42" t="s">
        <v>134</v>
      </c>
    </row>
    <row r="24" spans="1:8" ht="25.5" x14ac:dyDescent="0.2">
      <c r="A24" s="48">
        <v>18</v>
      </c>
      <c r="B24" s="49" t="s">
        <v>180</v>
      </c>
      <c r="C24" s="49" t="s">
        <v>181</v>
      </c>
      <c r="D24" s="49" t="s">
        <v>182</v>
      </c>
      <c r="E24" s="50">
        <v>200625</v>
      </c>
      <c r="F24" s="51">
        <v>3831.5362500000001</v>
      </c>
      <c r="G24" s="52">
        <v>1.252029E-2</v>
      </c>
      <c r="H24" s="42" t="s">
        <v>134</v>
      </c>
    </row>
    <row r="25" spans="1:8" x14ac:dyDescent="0.2">
      <c r="A25" s="48">
        <v>19</v>
      </c>
      <c r="B25" s="49" t="s">
        <v>225</v>
      </c>
      <c r="C25" s="49" t="s">
        <v>226</v>
      </c>
      <c r="D25" s="49" t="s">
        <v>227</v>
      </c>
      <c r="E25" s="50">
        <v>109275</v>
      </c>
      <c r="F25" s="51">
        <v>3675.7924499999999</v>
      </c>
      <c r="G25" s="52">
        <v>1.201137E-2</v>
      </c>
      <c r="H25" s="42" t="s">
        <v>134</v>
      </c>
    </row>
    <row r="26" spans="1:8" x14ac:dyDescent="0.2">
      <c r="A26" s="48">
        <v>20</v>
      </c>
      <c r="B26" s="49" t="s">
        <v>119</v>
      </c>
      <c r="C26" s="49" t="s">
        <v>120</v>
      </c>
      <c r="D26" s="49" t="s">
        <v>121</v>
      </c>
      <c r="E26" s="50">
        <v>1882675</v>
      </c>
      <c r="F26" s="51">
        <v>3612.1002549999998</v>
      </c>
      <c r="G26" s="52">
        <v>1.180324E-2</v>
      </c>
      <c r="H26" s="42" t="s">
        <v>134</v>
      </c>
    </row>
    <row r="27" spans="1:8" x14ac:dyDescent="0.2">
      <c r="A27" s="48">
        <v>21</v>
      </c>
      <c r="B27" s="49" t="s">
        <v>209</v>
      </c>
      <c r="C27" s="49" t="s">
        <v>210</v>
      </c>
      <c r="D27" s="49" t="s">
        <v>211</v>
      </c>
      <c r="E27" s="50">
        <v>307070</v>
      </c>
      <c r="F27" s="51">
        <v>3422.9092900000001</v>
      </c>
      <c r="G27" s="52">
        <v>1.118502E-2</v>
      </c>
      <c r="H27" s="42" t="s">
        <v>134</v>
      </c>
    </row>
    <row r="28" spans="1:8" ht="25.5" x14ac:dyDescent="0.2">
      <c r="A28" s="48">
        <v>22</v>
      </c>
      <c r="B28" s="49" t="s">
        <v>24</v>
      </c>
      <c r="C28" s="49" t="s">
        <v>25</v>
      </c>
      <c r="D28" s="49" t="s">
        <v>26</v>
      </c>
      <c r="E28" s="50">
        <v>31130</v>
      </c>
      <c r="F28" s="51">
        <v>3344.9185000000002</v>
      </c>
      <c r="G28" s="52">
        <v>1.0930169999999999E-2</v>
      </c>
      <c r="H28" s="42" t="s">
        <v>134</v>
      </c>
    </row>
    <row r="29" spans="1:8" x14ac:dyDescent="0.2">
      <c r="A29" s="48">
        <v>23</v>
      </c>
      <c r="B29" s="49" t="s">
        <v>294</v>
      </c>
      <c r="C29" s="49" t="s">
        <v>295</v>
      </c>
      <c r="D29" s="49" t="s">
        <v>211</v>
      </c>
      <c r="E29" s="50">
        <v>424416</v>
      </c>
      <c r="F29" s="51">
        <v>3223.227312</v>
      </c>
      <c r="G29" s="52">
        <v>1.053252E-2</v>
      </c>
      <c r="H29" s="42" t="s">
        <v>134</v>
      </c>
    </row>
    <row r="30" spans="1:8" x14ac:dyDescent="0.2">
      <c r="A30" s="48">
        <v>24</v>
      </c>
      <c r="B30" s="49" t="s">
        <v>59</v>
      </c>
      <c r="C30" s="49" t="s">
        <v>60</v>
      </c>
      <c r="D30" s="49" t="s">
        <v>61</v>
      </c>
      <c r="E30" s="50">
        <v>48650</v>
      </c>
      <c r="F30" s="51">
        <v>3186.0884999999998</v>
      </c>
      <c r="G30" s="52">
        <v>1.0411159999999999E-2</v>
      </c>
      <c r="H30" s="42" t="s">
        <v>134</v>
      </c>
    </row>
    <row r="31" spans="1:8" x14ac:dyDescent="0.2">
      <c r="A31" s="48">
        <v>25</v>
      </c>
      <c r="B31" s="49" t="s">
        <v>218</v>
      </c>
      <c r="C31" s="49" t="s">
        <v>219</v>
      </c>
      <c r="D31" s="49" t="s">
        <v>220</v>
      </c>
      <c r="E31" s="50">
        <v>660926</v>
      </c>
      <c r="F31" s="51">
        <v>2869.0797659999998</v>
      </c>
      <c r="G31" s="52">
        <v>9.3752799999999997E-3</v>
      </c>
      <c r="H31" s="42" t="s">
        <v>134</v>
      </c>
    </row>
    <row r="32" spans="1:8" x14ac:dyDescent="0.2">
      <c r="A32" s="48">
        <v>26</v>
      </c>
      <c r="B32" s="49" t="s">
        <v>88</v>
      </c>
      <c r="C32" s="49" t="s">
        <v>89</v>
      </c>
      <c r="D32" s="49" t="s">
        <v>85</v>
      </c>
      <c r="E32" s="50">
        <v>70803</v>
      </c>
      <c r="F32" s="51">
        <v>2792.116305</v>
      </c>
      <c r="G32" s="52">
        <v>9.1237799999999997E-3</v>
      </c>
      <c r="H32" s="42" t="s">
        <v>134</v>
      </c>
    </row>
    <row r="33" spans="1:8" ht="25.5" x14ac:dyDescent="0.2">
      <c r="A33" s="48">
        <v>27</v>
      </c>
      <c r="B33" s="49" t="s">
        <v>485</v>
      </c>
      <c r="C33" s="49" t="s">
        <v>486</v>
      </c>
      <c r="D33" s="49" t="s">
        <v>192</v>
      </c>
      <c r="E33" s="50">
        <v>274865</v>
      </c>
      <c r="F33" s="51">
        <v>2789.3300199999999</v>
      </c>
      <c r="G33" s="52">
        <v>9.11468E-3</v>
      </c>
      <c r="H33" s="42" t="s">
        <v>134</v>
      </c>
    </row>
    <row r="34" spans="1:8" ht="25.5" x14ac:dyDescent="0.2">
      <c r="A34" s="48">
        <v>28</v>
      </c>
      <c r="B34" s="49" t="s">
        <v>266</v>
      </c>
      <c r="C34" s="49" t="s">
        <v>267</v>
      </c>
      <c r="D34" s="49" t="s">
        <v>195</v>
      </c>
      <c r="E34" s="50">
        <v>120389</v>
      </c>
      <c r="F34" s="51">
        <v>2414.7625619999999</v>
      </c>
      <c r="G34" s="52">
        <v>7.8907100000000004E-3</v>
      </c>
      <c r="H34" s="42" t="s">
        <v>134</v>
      </c>
    </row>
    <row r="35" spans="1:8" x14ac:dyDescent="0.2">
      <c r="A35" s="48">
        <v>29</v>
      </c>
      <c r="B35" s="49" t="s">
        <v>302</v>
      </c>
      <c r="C35" s="49" t="s">
        <v>303</v>
      </c>
      <c r="D35" s="49" t="s">
        <v>187</v>
      </c>
      <c r="E35" s="50">
        <v>1598467</v>
      </c>
      <c r="F35" s="51">
        <v>2399.6186604</v>
      </c>
      <c r="G35" s="52">
        <v>7.8412199999999994E-3</v>
      </c>
      <c r="H35" s="42" t="s">
        <v>134</v>
      </c>
    </row>
    <row r="36" spans="1:8" x14ac:dyDescent="0.2">
      <c r="A36" s="48">
        <v>30</v>
      </c>
      <c r="B36" s="49" t="s">
        <v>491</v>
      </c>
      <c r="C36" s="49" t="s">
        <v>492</v>
      </c>
      <c r="D36" s="49" t="s">
        <v>179</v>
      </c>
      <c r="E36" s="50">
        <v>250810</v>
      </c>
      <c r="F36" s="51">
        <v>2269.32888</v>
      </c>
      <c r="G36" s="52">
        <v>7.4154700000000004E-3</v>
      </c>
      <c r="H36" s="42" t="s">
        <v>134</v>
      </c>
    </row>
    <row r="37" spans="1:8" x14ac:dyDescent="0.2">
      <c r="A37" s="48">
        <v>31</v>
      </c>
      <c r="B37" s="49" t="s">
        <v>487</v>
      </c>
      <c r="C37" s="49" t="s">
        <v>488</v>
      </c>
      <c r="D37" s="49" t="s">
        <v>51</v>
      </c>
      <c r="E37" s="50">
        <v>329177</v>
      </c>
      <c r="F37" s="51">
        <v>2213.5507364999999</v>
      </c>
      <c r="G37" s="52">
        <v>7.2332100000000003E-3</v>
      </c>
      <c r="H37" s="42" t="s">
        <v>134</v>
      </c>
    </row>
    <row r="38" spans="1:8" ht="25.5" x14ac:dyDescent="0.2">
      <c r="A38" s="48">
        <v>32</v>
      </c>
      <c r="B38" s="49" t="s">
        <v>489</v>
      </c>
      <c r="C38" s="49" t="s">
        <v>490</v>
      </c>
      <c r="D38" s="49" t="s">
        <v>195</v>
      </c>
      <c r="E38" s="50">
        <v>124896</v>
      </c>
      <c r="F38" s="51">
        <v>2194.6725120000001</v>
      </c>
      <c r="G38" s="52">
        <v>7.1715199999999998E-3</v>
      </c>
      <c r="H38" s="42" t="s">
        <v>134</v>
      </c>
    </row>
    <row r="39" spans="1:8" x14ac:dyDescent="0.2">
      <c r="A39" s="48">
        <v>33</v>
      </c>
      <c r="B39" s="49" t="s">
        <v>495</v>
      </c>
      <c r="C39" s="49" t="s">
        <v>496</v>
      </c>
      <c r="D39" s="49" t="s">
        <v>227</v>
      </c>
      <c r="E39" s="50">
        <v>17810</v>
      </c>
      <c r="F39" s="51">
        <v>2191.6986000000002</v>
      </c>
      <c r="G39" s="52">
        <v>7.1618000000000003E-3</v>
      </c>
      <c r="H39" s="42" t="s">
        <v>134</v>
      </c>
    </row>
    <row r="40" spans="1:8" ht="25.5" x14ac:dyDescent="0.2">
      <c r="A40" s="48">
        <v>34</v>
      </c>
      <c r="B40" s="49" t="s">
        <v>73</v>
      </c>
      <c r="C40" s="49" t="s">
        <v>74</v>
      </c>
      <c r="D40" s="49" t="s">
        <v>26</v>
      </c>
      <c r="E40" s="50">
        <v>42314</v>
      </c>
      <c r="F40" s="51">
        <v>2149.5511999999999</v>
      </c>
      <c r="G40" s="52">
        <v>7.0240800000000003E-3</v>
      </c>
      <c r="H40" s="42" t="s">
        <v>134</v>
      </c>
    </row>
    <row r="41" spans="1:8" x14ac:dyDescent="0.2">
      <c r="A41" s="48">
        <v>35</v>
      </c>
      <c r="B41" s="49" t="s">
        <v>493</v>
      </c>
      <c r="C41" s="49" t="s">
        <v>494</v>
      </c>
      <c r="D41" s="49" t="s">
        <v>227</v>
      </c>
      <c r="E41" s="50">
        <v>24060</v>
      </c>
      <c r="F41" s="51">
        <v>2112.8289</v>
      </c>
      <c r="G41" s="52">
        <v>6.9040799999999999E-3</v>
      </c>
      <c r="H41" s="42" t="s">
        <v>134</v>
      </c>
    </row>
    <row r="42" spans="1:8" x14ac:dyDescent="0.2">
      <c r="A42" s="48">
        <v>36</v>
      </c>
      <c r="B42" s="49" t="s">
        <v>268</v>
      </c>
      <c r="C42" s="49" t="s">
        <v>269</v>
      </c>
      <c r="D42" s="49" t="s">
        <v>51</v>
      </c>
      <c r="E42" s="50">
        <v>180589</v>
      </c>
      <c r="F42" s="51">
        <v>1862.956124</v>
      </c>
      <c r="G42" s="52">
        <v>6.0875699999999996E-3</v>
      </c>
      <c r="H42" s="42" t="s">
        <v>134</v>
      </c>
    </row>
    <row r="43" spans="1:8" x14ac:dyDescent="0.2">
      <c r="A43" s="48">
        <v>37</v>
      </c>
      <c r="B43" s="49" t="s">
        <v>42</v>
      </c>
      <c r="C43" s="49" t="s">
        <v>43</v>
      </c>
      <c r="D43" s="49" t="s">
        <v>20</v>
      </c>
      <c r="E43" s="50">
        <v>659291</v>
      </c>
      <c r="F43" s="51">
        <v>1852.60771</v>
      </c>
      <c r="G43" s="52">
        <v>6.05376E-3</v>
      </c>
      <c r="H43" s="42" t="s">
        <v>134</v>
      </c>
    </row>
    <row r="44" spans="1:8" x14ac:dyDescent="0.2">
      <c r="A44" s="48">
        <v>38</v>
      </c>
      <c r="B44" s="49" t="s">
        <v>497</v>
      </c>
      <c r="C44" s="49" t="s">
        <v>498</v>
      </c>
      <c r="D44" s="49" t="s">
        <v>179</v>
      </c>
      <c r="E44" s="50">
        <v>43442</v>
      </c>
      <c r="F44" s="51">
        <v>1633.9405039999999</v>
      </c>
      <c r="G44" s="52">
        <v>5.3392200000000004E-3</v>
      </c>
      <c r="H44" s="42" t="s">
        <v>134</v>
      </c>
    </row>
    <row r="45" spans="1:8" x14ac:dyDescent="0.2">
      <c r="A45" s="48">
        <v>39</v>
      </c>
      <c r="B45" s="49" t="s">
        <v>451</v>
      </c>
      <c r="C45" s="49" t="s">
        <v>452</v>
      </c>
      <c r="D45" s="49" t="s">
        <v>187</v>
      </c>
      <c r="E45" s="50">
        <v>66847</v>
      </c>
      <c r="F45" s="51">
        <v>1453.9222500000001</v>
      </c>
      <c r="G45" s="52">
        <v>4.7509700000000002E-3</v>
      </c>
      <c r="H45" s="42" t="s">
        <v>134</v>
      </c>
    </row>
    <row r="46" spans="1:8" x14ac:dyDescent="0.2">
      <c r="A46" s="48">
        <v>40</v>
      </c>
      <c r="B46" s="49" t="s">
        <v>499</v>
      </c>
      <c r="C46" s="49" t="s">
        <v>500</v>
      </c>
      <c r="D46" s="49" t="s">
        <v>103</v>
      </c>
      <c r="E46" s="50">
        <v>964164</v>
      </c>
      <c r="F46" s="51">
        <v>1404.0156168000001</v>
      </c>
      <c r="G46" s="52">
        <v>4.5878899999999999E-3</v>
      </c>
      <c r="H46" s="42" t="s">
        <v>134</v>
      </c>
    </row>
    <row r="47" spans="1:8" x14ac:dyDescent="0.2">
      <c r="A47" s="48">
        <v>41</v>
      </c>
      <c r="B47" s="49" t="s">
        <v>331</v>
      </c>
      <c r="C47" s="49" t="s">
        <v>332</v>
      </c>
      <c r="D47" s="49" t="s">
        <v>34</v>
      </c>
      <c r="E47" s="50">
        <v>118750</v>
      </c>
      <c r="F47" s="51">
        <v>1379.04375</v>
      </c>
      <c r="G47" s="52">
        <v>4.5062899999999996E-3</v>
      </c>
      <c r="H47" s="42" t="s">
        <v>134</v>
      </c>
    </row>
    <row r="48" spans="1:8" x14ac:dyDescent="0.2">
      <c r="A48" s="48">
        <v>42</v>
      </c>
      <c r="B48" s="49" t="s">
        <v>270</v>
      </c>
      <c r="C48" s="49" t="s">
        <v>271</v>
      </c>
      <c r="D48" s="49" t="s">
        <v>110</v>
      </c>
      <c r="E48" s="50">
        <v>119051</v>
      </c>
      <c r="F48" s="51">
        <v>1341.1095150000001</v>
      </c>
      <c r="G48" s="52">
        <v>4.3823400000000002E-3</v>
      </c>
      <c r="H48" s="42" t="s">
        <v>134</v>
      </c>
    </row>
    <row r="49" spans="1:8" x14ac:dyDescent="0.2">
      <c r="A49" s="48">
        <v>43</v>
      </c>
      <c r="B49" s="49" t="s">
        <v>501</v>
      </c>
      <c r="C49" s="49" t="s">
        <v>502</v>
      </c>
      <c r="D49" s="49" t="s">
        <v>285</v>
      </c>
      <c r="E49" s="50">
        <v>40196</v>
      </c>
      <c r="F49" s="51">
        <v>1324.7797680000001</v>
      </c>
      <c r="G49" s="52">
        <v>4.3289799999999996E-3</v>
      </c>
      <c r="H49" s="42" t="s">
        <v>134</v>
      </c>
    </row>
    <row r="50" spans="1:8" x14ac:dyDescent="0.2">
      <c r="A50" s="48">
        <v>44</v>
      </c>
      <c r="B50" s="49" t="s">
        <v>296</v>
      </c>
      <c r="C50" s="49" t="s">
        <v>297</v>
      </c>
      <c r="D50" s="49" t="s">
        <v>100</v>
      </c>
      <c r="E50" s="50">
        <v>275830</v>
      </c>
      <c r="F50" s="51">
        <v>1198.7571800000001</v>
      </c>
      <c r="G50" s="52">
        <v>3.9171700000000002E-3</v>
      </c>
      <c r="H50" s="42" t="s">
        <v>134</v>
      </c>
    </row>
    <row r="51" spans="1:8" x14ac:dyDescent="0.2">
      <c r="A51" s="48">
        <v>45</v>
      </c>
      <c r="B51" s="49" t="s">
        <v>101</v>
      </c>
      <c r="C51" s="49" t="s">
        <v>102</v>
      </c>
      <c r="D51" s="49" t="s">
        <v>103</v>
      </c>
      <c r="E51" s="50">
        <v>812938</v>
      </c>
      <c r="F51" s="51">
        <v>1119.4969197999999</v>
      </c>
      <c r="G51" s="52">
        <v>3.6581700000000001E-3</v>
      </c>
      <c r="H51" s="42" t="s">
        <v>134</v>
      </c>
    </row>
    <row r="52" spans="1:8" x14ac:dyDescent="0.2">
      <c r="A52" s="48">
        <v>46</v>
      </c>
      <c r="B52" s="49" t="s">
        <v>505</v>
      </c>
      <c r="C52" s="49" t="s">
        <v>506</v>
      </c>
      <c r="D52" s="49" t="s">
        <v>29</v>
      </c>
      <c r="E52" s="50">
        <v>30332</v>
      </c>
      <c r="F52" s="51">
        <v>1057.7375039999999</v>
      </c>
      <c r="G52" s="52">
        <v>3.4563599999999999E-3</v>
      </c>
      <c r="H52" s="42" t="s">
        <v>134</v>
      </c>
    </row>
    <row r="53" spans="1:8" x14ac:dyDescent="0.2">
      <c r="A53" s="48">
        <v>47</v>
      </c>
      <c r="B53" s="49" t="s">
        <v>503</v>
      </c>
      <c r="C53" s="49" t="s">
        <v>504</v>
      </c>
      <c r="D53" s="49" t="s">
        <v>211</v>
      </c>
      <c r="E53" s="50">
        <v>66786</v>
      </c>
      <c r="F53" s="51">
        <v>924.31823999999995</v>
      </c>
      <c r="G53" s="52">
        <v>3.02039E-3</v>
      </c>
      <c r="H53" s="42" t="s">
        <v>134</v>
      </c>
    </row>
    <row r="54" spans="1:8" x14ac:dyDescent="0.2">
      <c r="A54" s="48">
        <v>48</v>
      </c>
      <c r="B54" s="49" t="s">
        <v>507</v>
      </c>
      <c r="C54" s="49" t="s">
        <v>508</v>
      </c>
      <c r="D54" s="49" t="s">
        <v>234</v>
      </c>
      <c r="E54" s="50">
        <v>74465</v>
      </c>
      <c r="F54" s="51">
        <v>907.57942000000003</v>
      </c>
      <c r="G54" s="52">
        <v>2.96569E-3</v>
      </c>
      <c r="H54" s="42" t="s">
        <v>134</v>
      </c>
    </row>
    <row r="55" spans="1:8" x14ac:dyDescent="0.2">
      <c r="A55" s="48">
        <v>49</v>
      </c>
      <c r="B55" s="49" t="s">
        <v>509</v>
      </c>
      <c r="C55" s="49" t="s">
        <v>510</v>
      </c>
      <c r="D55" s="49" t="s">
        <v>220</v>
      </c>
      <c r="E55" s="50">
        <v>109000</v>
      </c>
      <c r="F55" s="51">
        <v>622.33550000000002</v>
      </c>
      <c r="G55" s="52">
        <v>2.0336E-3</v>
      </c>
      <c r="H55" s="42" t="s">
        <v>134</v>
      </c>
    </row>
    <row r="56" spans="1:8" ht="25.5" x14ac:dyDescent="0.2">
      <c r="A56" s="48">
        <v>50</v>
      </c>
      <c r="B56" s="49" t="s">
        <v>785</v>
      </c>
      <c r="C56" s="49" t="s">
        <v>786</v>
      </c>
      <c r="D56" s="49" t="s">
        <v>26</v>
      </c>
      <c r="E56" s="50">
        <v>8000</v>
      </c>
      <c r="F56" s="51">
        <v>204.61600000000001</v>
      </c>
      <c r="G56" s="52">
        <v>6.6861999999999998E-4</v>
      </c>
      <c r="H56" s="42" t="s">
        <v>134</v>
      </c>
    </row>
    <row r="57" spans="1:8" x14ac:dyDescent="0.2">
      <c r="A57" s="48">
        <v>51</v>
      </c>
      <c r="B57" s="49" t="s">
        <v>511</v>
      </c>
      <c r="C57" s="49" t="s">
        <v>512</v>
      </c>
      <c r="D57" s="49" t="s">
        <v>418</v>
      </c>
      <c r="E57" s="50">
        <v>173701</v>
      </c>
      <c r="F57" s="51">
        <v>39.030614700000001</v>
      </c>
      <c r="G57" s="52">
        <v>1.2753999999999999E-4</v>
      </c>
      <c r="H57" s="42" t="s">
        <v>134</v>
      </c>
    </row>
    <row r="58" spans="1:8" x14ac:dyDescent="0.2">
      <c r="A58" s="48">
        <v>52</v>
      </c>
      <c r="B58" s="49" t="s">
        <v>207</v>
      </c>
      <c r="C58" s="49" t="s">
        <v>208</v>
      </c>
      <c r="D58" s="49" t="s">
        <v>20</v>
      </c>
      <c r="E58" s="50">
        <v>4781</v>
      </c>
      <c r="F58" s="51">
        <v>16.035474000000001</v>
      </c>
      <c r="G58" s="52">
        <v>5.24E-5</v>
      </c>
      <c r="H58" s="42" t="s">
        <v>134</v>
      </c>
    </row>
    <row r="59" spans="1:8" x14ac:dyDescent="0.2">
      <c r="A59" s="53"/>
      <c r="B59" s="53"/>
      <c r="C59" s="54" t="s">
        <v>133</v>
      </c>
      <c r="D59" s="53"/>
      <c r="E59" s="53" t="s">
        <v>134</v>
      </c>
      <c r="F59" s="55">
        <v>203635.89061920001</v>
      </c>
      <c r="G59" s="56">
        <v>0.66541987000000002</v>
      </c>
      <c r="H59" s="42" t="s">
        <v>134</v>
      </c>
    </row>
    <row r="60" spans="1:8" x14ac:dyDescent="0.2">
      <c r="A60" s="53"/>
      <c r="B60" s="53"/>
      <c r="C60" s="57"/>
      <c r="D60" s="53"/>
      <c r="E60" s="53"/>
      <c r="F60" s="58"/>
      <c r="G60" s="58"/>
      <c r="H60" s="42" t="s">
        <v>134</v>
      </c>
    </row>
    <row r="61" spans="1:8" x14ac:dyDescent="0.2">
      <c r="A61" s="53"/>
      <c r="B61" s="53"/>
      <c r="C61" s="54" t="s">
        <v>135</v>
      </c>
      <c r="D61" s="53"/>
      <c r="E61" s="53"/>
      <c r="F61" s="53"/>
      <c r="G61" s="53"/>
      <c r="H61" s="42" t="s">
        <v>134</v>
      </c>
    </row>
    <row r="62" spans="1:8" x14ac:dyDescent="0.2">
      <c r="A62" s="53"/>
      <c r="B62" s="53"/>
      <c r="C62" s="54" t="s">
        <v>133</v>
      </c>
      <c r="D62" s="53"/>
      <c r="E62" s="53" t="s">
        <v>134</v>
      </c>
      <c r="F62" s="59" t="s">
        <v>136</v>
      </c>
      <c r="G62" s="56">
        <v>0</v>
      </c>
      <c r="H62" s="42" t="s">
        <v>134</v>
      </c>
    </row>
    <row r="63" spans="1:8" x14ac:dyDescent="0.2">
      <c r="A63" s="53"/>
      <c r="B63" s="53"/>
      <c r="C63" s="57"/>
      <c r="D63" s="53"/>
      <c r="E63" s="53"/>
      <c r="F63" s="58"/>
      <c r="G63" s="58"/>
      <c r="H63" s="42" t="s">
        <v>134</v>
      </c>
    </row>
    <row r="64" spans="1:8" x14ac:dyDescent="0.2">
      <c r="A64" s="53"/>
      <c r="B64" s="53"/>
      <c r="C64" s="54" t="s">
        <v>137</v>
      </c>
      <c r="D64" s="53"/>
      <c r="E64" s="53"/>
      <c r="F64" s="53"/>
      <c r="G64" s="53"/>
      <c r="H64" s="42" t="s">
        <v>134</v>
      </c>
    </row>
    <row r="65" spans="1:8" x14ac:dyDescent="0.2">
      <c r="A65" s="53"/>
      <c r="B65" s="53"/>
      <c r="C65" s="54" t="s">
        <v>133</v>
      </c>
      <c r="D65" s="53"/>
      <c r="E65" s="53" t="s">
        <v>134</v>
      </c>
      <c r="F65" s="59" t="s">
        <v>136</v>
      </c>
      <c r="G65" s="56">
        <v>0</v>
      </c>
      <c r="H65" s="42" t="s">
        <v>134</v>
      </c>
    </row>
    <row r="66" spans="1:8" x14ac:dyDescent="0.2">
      <c r="A66" s="53"/>
      <c r="B66" s="53"/>
      <c r="C66" s="57"/>
      <c r="D66" s="53"/>
      <c r="E66" s="53"/>
      <c r="F66" s="58"/>
      <c r="G66" s="58"/>
      <c r="H66" s="42" t="s">
        <v>134</v>
      </c>
    </row>
    <row r="67" spans="1:8" x14ac:dyDescent="0.2">
      <c r="A67" s="53"/>
      <c r="B67" s="53"/>
      <c r="C67" s="54" t="s">
        <v>138</v>
      </c>
      <c r="D67" s="53"/>
      <c r="E67" s="53"/>
      <c r="F67" s="53"/>
      <c r="G67" s="53"/>
      <c r="H67" s="42" t="s">
        <v>134</v>
      </c>
    </row>
    <row r="68" spans="1:8" x14ac:dyDescent="0.2">
      <c r="A68" s="53"/>
      <c r="B68" s="53"/>
      <c r="C68" s="54" t="s">
        <v>133</v>
      </c>
      <c r="D68" s="53"/>
      <c r="E68" s="53" t="s">
        <v>134</v>
      </c>
      <c r="F68" s="59" t="s">
        <v>136</v>
      </c>
      <c r="G68" s="56">
        <v>0</v>
      </c>
      <c r="H68" s="42" t="s">
        <v>134</v>
      </c>
    </row>
    <row r="69" spans="1:8" x14ac:dyDescent="0.2">
      <c r="A69" s="53"/>
      <c r="B69" s="53"/>
      <c r="C69" s="57"/>
      <c r="D69" s="53"/>
      <c r="E69" s="53"/>
      <c r="F69" s="58"/>
      <c r="G69" s="58"/>
      <c r="H69" s="42" t="s">
        <v>134</v>
      </c>
    </row>
    <row r="70" spans="1:8" x14ac:dyDescent="0.2">
      <c r="A70" s="53"/>
      <c r="B70" s="53"/>
      <c r="C70" s="54" t="s">
        <v>139</v>
      </c>
      <c r="D70" s="53"/>
      <c r="E70" s="53"/>
      <c r="F70" s="58"/>
      <c r="G70" s="58"/>
      <c r="H70" s="42" t="s">
        <v>134</v>
      </c>
    </row>
    <row r="71" spans="1:8" x14ac:dyDescent="0.2">
      <c r="A71" s="53"/>
      <c r="B71" s="53"/>
      <c r="C71" s="54" t="s">
        <v>133</v>
      </c>
      <c r="D71" s="53"/>
      <c r="E71" s="53" t="s">
        <v>134</v>
      </c>
      <c r="F71" s="59" t="s">
        <v>136</v>
      </c>
      <c r="G71" s="56">
        <v>0</v>
      </c>
      <c r="H71" s="42" t="s">
        <v>134</v>
      </c>
    </row>
    <row r="72" spans="1:8" x14ac:dyDescent="0.2">
      <c r="A72" s="53"/>
      <c r="B72" s="53"/>
      <c r="C72" s="57"/>
      <c r="D72" s="53"/>
      <c r="E72" s="53"/>
      <c r="F72" s="58"/>
      <c r="G72" s="58"/>
      <c r="H72" s="42" t="s">
        <v>134</v>
      </c>
    </row>
    <row r="73" spans="1:8" x14ac:dyDescent="0.2">
      <c r="A73" s="53"/>
      <c r="B73" s="53"/>
      <c r="C73" s="54" t="s">
        <v>140</v>
      </c>
      <c r="D73" s="53"/>
      <c r="E73" s="53"/>
      <c r="F73" s="58"/>
      <c r="G73" s="58"/>
      <c r="H73" s="42" t="s">
        <v>134</v>
      </c>
    </row>
    <row r="74" spans="1:8" x14ac:dyDescent="0.2">
      <c r="A74" s="48">
        <v>1</v>
      </c>
      <c r="B74" s="49"/>
      <c r="C74" s="49" t="s">
        <v>1137</v>
      </c>
      <c r="D74" s="49" t="s">
        <v>658</v>
      </c>
      <c r="E74" s="50">
        <v>-4750</v>
      </c>
      <c r="F74" s="51">
        <v>-511.67</v>
      </c>
      <c r="G74" s="52">
        <f t="shared" ref="G74:G81" si="0">F74/$F$147</f>
        <v>-1.6719812628125537E-3</v>
      </c>
      <c r="H74" s="42" t="s">
        <v>134</v>
      </c>
    </row>
    <row r="75" spans="1:8" x14ac:dyDescent="0.2">
      <c r="A75" s="48">
        <v>2</v>
      </c>
      <c r="B75" s="49"/>
      <c r="C75" s="49" t="s">
        <v>1138</v>
      </c>
      <c r="D75" s="49" t="s">
        <v>658</v>
      </c>
      <c r="E75" s="50">
        <v>-252800</v>
      </c>
      <c r="F75" s="51">
        <v>-712.26400000000001</v>
      </c>
      <c r="G75" s="52">
        <f t="shared" si="0"/>
        <v>-2.3274611804012758E-3</v>
      </c>
      <c r="H75" s="42" t="s">
        <v>134</v>
      </c>
    </row>
    <row r="76" spans="1:8" x14ac:dyDescent="0.2">
      <c r="A76" s="48">
        <v>3</v>
      </c>
      <c r="B76" s="49"/>
      <c r="C76" s="49" t="s">
        <v>1081</v>
      </c>
      <c r="D76" s="49" t="s">
        <v>658</v>
      </c>
      <c r="E76" s="50">
        <v>-119900</v>
      </c>
      <c r="F76" s="51">
        <v>-884.38239999999996</v>
      </c>
      <c r="G76" s="52">
        <f t="shared" si="0"/>
        <v>-2.8898915354841929E-3</v>
      </c>
      <c r="H76" s="42" t="s">
        <v>134</v>
      </c>
    </row>
    <row r="77" spans="1:8" x14ac:dyDescent="0.2">
      <c r="A77" s="48">
        <v>4</v>
      </c>
      <c r="B77" s="49"/>
      <c r="C77" s="49" t="s">
        <v>1078</v>
      </c>
      <c r="D77" s="49" t="s">
        <v>658</v>
      </c>
      <c r="E77" s="50">
        <v>-118750</v>
      </c>
      <c r="F77" s="51">
        <v>-1386.40625</v>
      </c>
      <c r="G77" s="52">
        <f t="shared" si="0"/>
        <v>-4.5303521266562763E-3</v>
      </c>
      <c r="H77" s="42" t="s">
        <v>134</v>
      </c>
    </row>
    <row r="78" spans="1:8" x14ac:dyDescent="0.2">
      <c r="A78" s="48">
        <v>5</v>
      </c>
      <c r="B78" s="49"/>
      <c r="C78" s="49" t="s">
        <v>1069</v>
      </c>
      <c r="D78" s="49" t="s">
        <v>658</v>
      </c>
      <c r="E78" s="50">
        <v>-41475</v>
      </c>
      <c r="F78" s="51">
        <v>-1457.8462500000001</v>
      </c>
      <c r="G78" s="52">
        <f t="shared" si="0"/>
        <v>-4.7637962242491174E-3</v>
      </c>
      <c r="H78" s="42" t="s">
        <v>134</v>
      </c>
    </row>
    <row r="79" spans="1:8" x14ac:dyDescent="0.2">
      <c r="A79" s="48">
        <v>6</v>
      </c>
      <c r="B79" s="49"/>
      <c r="C79" s="49" t="s">
        <v>1063</v>
      </c>
      <c r="D79" s="49" t="s">
        <v>658</v>
      </c>
      <c r="E79" s="50">
        <v>-85025</v>
      </c>
      <c r="F79" s="51">
        <v>-1522.372625</v>
      </c>
      <c r="G79" s="52">
        <f t="shared" si="0"/>
        <v>-4.9746487072112149E-3</v>
      </c>
      <c r="H79" s="42" t="s">
        <v>134</v>
      </c>
    </row>
    <row r="80" spans="1:8" x14ac:dyDescent="0.2">
      <c r="A80" s="48">
        <v>7</v>
      </c>
      <c r="B80" s="49"/>
      <c r="C80" s="49" t="s">
        <v>1139</v>
      </c>
      <c r="D80" s="49" t="s">
        <v>658</v>
      </c>
      <c r="E80" s="50">
        <v>-156000</v>
      </c>
      <c r="F80" s="51">
        <v>-2115.2040000000002</v>
      </c>
      <c r="G80" s="52">
        <f t="shared" si="0"/>
        <v>-6.9118405515784884E-3</v>
      </c>
      <c r="H80" s="42" t="s">
        <v>134</v>
      </c>
    </row>
    <row r="81" spans="1:8" x14ac:dyDescent="0.2">
      <c r="A81" s="48">
        <v>8</v>
      </c>
      <c r="B81" s="49"/>
      <c r="C81" s="49" t="s">
        <v>1057</v>
      </c>
      <c r="D81" s="49" t="s">
        <v>658</v>
      </c>
      <c r="E81" s="50">
        <v>-98200</v>
      </c>
      <c r="F81" s="51">
        <v>-2915.2633999999998</v>
      </c>
      <c r="G81" s="52">
        <f t="shared" si="0"/>
        <v>-9.5261902807731915E-3</v>
      </c>
      <c r="H81" s="42" t="s">
        <v>134</v>
      </c>
    </row>
    <row r="82" spans="1:8" x14ac:dyDescent="0.2">
      <c r="A82" s="53"/>
      <c r="B82" s="53"/>
      <c r="C82" s="54" t="s">
        <v>133</v>
      </c>
      <c r="D82" s="53"/>
      <c r="E82" s="53" t="s">
        <v>134</v>
      </c>
      <c r="F82" s="55">
        <v>-11505.408925</v>
      </c>
      <c r="G82" s="56">
        <v>-3.7596160000000003E-2</v>
      </c>
      <c r="H82" s="42" t="s">
        <v>134</v>
      </c>
    </row>
    <row r="83" spans="1:8" x14ac:dyDescent="0.2">
      <c r="A83" s="53"/>
      <c r="B83" s="53"/>
      <c r="C83" s="57"/>
      <c r="D83" s="53"/>
      <c r="E83" s="53"/>
      <c r="F83" s="58"/>
      <c r="G83" s="58"/>
      <c r="H83" s="42" t="s">
        <v>134</v>
      </c>
    </row>
    <row r="84" spans="1:8" x14ac:dyDescent="0.2">
      <c r="A84" s="53"/>
      <c r="B84" s="53"/>
      <c r="C84" s="54" t="s">
        <v>141</v>
      </c>
      <c r="D84" s="53"/>
      <c r="E84" s="53"/>
      <c r="F84" s="55">
        <f>F59</f>
        <v>203635.89061920001</v>
      </c>
      <c r="G84" s="56">
        <f>G59</f>
        <v>0.66541987000000002</v>
      </c>
      <c r="H84" s="42" t="s">
        <v>134</v>
      </c>
    </row>
    <row r="85" spans="1:8" x14ac:dyDescent="0.2">
      <c r="A85" s="53"/>
      <c r="B85" s="53"/>
      <c r="C85" s="57"/>
      <c r="D85" s="53"/>
      <c r="E85" s="53"/>
      <c r="F85" s="58"/>
      <c r="G85" s="58"/>
      <c r="H85" s="42" t="s">
        <v>134</v>
      </c>
    </row>
    <row r="86" spans="1:8" x14ac:dyDescent="0.2">
      <c r="A86" s="53"/>
      <c r="B86" s="53"/>
      <c r="C86" s="54" t="s">
        <v>142</v>
      </c>
      <c r="D86" s="53"/>
      <c r="E86" s="53"/>
      <c r="F86" s="58"/>
      <c r="G86" s="58"/>
      <c r="H86" s="42" t="s">
        <v>134</v>
      </c>
    </row>
    <row r="87" spans="1:8" x14ac:dyDescent="0.2">
      <c r="A87" s="53"/>
      <c r="B87" s="53"/>
      <c r="C87" s="54" t="s">
        <v>11</v>
      </c>
      <c r="D87" s="53"/>
      <c r="E87" s="53"/>
      <c r="F87" s="58"/>
      <c r="G87" s="58"/>
      <c r="H87" s="42" t="s">
        <v>134</v>
      </c>
    </row>
    <row r="88" spans="1:8" x14ac:dyDescent="0.2">
      <c r="A88" s="53"/>
      <c r="B88" s="53"/>
      <c r="C88" s="54" t="s">
        <v>133</v>
      </c>
      <c r="D88" s="53"/>
      <c r="E88" s="53" t="s">
        <v>134</v>
      </c>
      <c r="F88" s="59" t="s">
        <v>136</v>
      </c>
      <c r="G88" s="56">
        <v>0</v>
      </c>
      <c r="H88" s="42" t="s">
        <v>134</v>
      </c>
    </row>
    <row r="89" spans="1:8" x14ac:dyDescent="0.2">
      <c r="A89" s="53"/>
      <c r="B89" s="53"/>
      <c r="C89" s="57"/>
      <c r="D89" s="53"/>
      <c r="E89" s="53"/>
      <c r="F89" s="58"/>
      <c r="G89" s="58"/>
      <c r="H89" s="42" t="s">
        <v>134</v>
      </c>
    </row>
    <row r="90" spans="1:8" x14ac:dyDescent="0.2">
      <c r="A90" s="53"/>
      <c r="B90" s="53"/>
      <c r="C90" s="54" t="s">
        <v>143</v>
      </c>
      <c r="D90" s="53"/>
      <c r="E90" s="53"/>
      <c r="F90" s="53"/>
      <c r="G90" s="53"/>
      <c r="H90" s="42" t="s">
        <v>134</v>
      </c>
    </row>
    <row r="91" spans="1:8" x14ac:dyDescent="0.2">
      <c r="A91" s="53"/>
      <c r="B91" s="53"/>
      <c r="C91" s="54" t="s">
        <v>133</v>
      </c>
      <c r="D91" s="53"/>
      <c r="E91" s="53" t="s">
        <v>134</v>
      </c>
      <c r="F91" s="59" t="s">
        <v>136</v>
      </c>
      <c r="G91" s="56">
        <v>0</v>
      </c>
      <c r="H91" s="42" t="s">
        <v>134</v>
      </c>
    </row>
    <row r="92" spans="1:8" x14ac:dyDescent="0.2">
      <c r="A92" s="53"/>
      <c r="B92" s="53"/>
      <c r="C92" s="57"/>
      <c r="D92" s="53"/>
      <c r="E92" s="53"/>
      <c r="F92" s="58"/>
      <c r="G92" s="58"/>
      <c r="H92" s="42" t="s">
        <v>134</v>
      </c>
    </row>
    <row r="93" spans="1:8" x14ac:dyDescent="0.2">
      <c r="A93" s="53"/>
      <c r="B93" s="53"/>
      <c r="C93" s="54" t="s">
        <v>144</v>
      </c>
      <c r="D93" s="53"/>
      <c r="E93" s="53"/>
      <c r="F93" s="53"/>
      <c r="G93" s="53"/>
      <c r="H93" s="42" t="s">
        <v>134</v>
      </c>
    </row>
    <row r="94" spans="1:8" x14ac:dyDescent="0.2">
      <c r="A94" s="48">
        <v>1</v>
      </c>
      <c r="B94" s="49" t="s">
        <v>659</v>
      </c>
      <c r="C94" s="49" t="s">
        <v>1154</v>
      </c>
      <c r="D94" s="49" t="s">
        <v>606</v>
      </c>
      <c r="E94" s="50">
        <v>10500000</v>
      </c>
      <c r="F94" s="51">
        <v>10689.2415</v>
      </c>
      <c r="G94" s="52">
        <v>3.4929179999999997E-2</v>
      </c>
      <c r="H94" s="42">
        <v>5.9009999999999998</v>
      </c>
    </row>
    <row r="95" spans="1:8" x14ac:dyDescent="0.2">
      <c r="A95" s="48">
        <v>2</v>
      </c>
      <c r="B95" s="49" t="s">
        <v>723</v>
      </c>
      <c r="C95" s="49" t="s">
        <v>724</v>
      </c>
      <c r="D95" s="49" t="s">
        <v>606</v>
      </c>
      <c r="E95" s="50">
        <v>5500000</v>
      </c>
      <c r="F95" s="51">
        <v>5346.143</v>
      </c>
      <c r="G95" s="52">
        <v>1.7469559999999999E-2</v>
      </c>
      <c r="H95" s="42">
        <v>6.8811</v>
      </c>
    </row>
    <row r="96" spans="1:8" x14ac:dyDescent="0.2">
      <c r="A96" s="48">
        <v>3</v>
      </c>
      <c r="B96" s="49" t="s">
        <v>725</v>
      </c>
      <c r="C96" s="49" t="s">
        <v>1161</v>
      </c>
      <c r="D96" s="49" t="s">
        <v>606</v>
      </c>
      <c r="E96" s="50">
        <v>5000000</v>
      </c>
      <c r="F96" s="51">
        <v>5070.2700000000004</v>
      </c>
      <c r="G96" s="52">
        <v>1.6568090000000001E-2</v>
      </c>
      <c r="H96" s="42">
        <v>6.6445999999999996</v>
      </c>
    </row>
    <row r="97" spans="1:8" x14ac:dyDescent="0.2">
      <c r="A97" s="48">
        <v>4</v>
      </c>
      <c r="B97" s="49" t="s">
        <v>676</v>
      </c>
      <c r="C97" s="49" t="s">
        <v>1158</v>
      </c>
      <c r="D97" s="49" t="s">
        <v>606</v>
      </c>
      <c r="E97" s="50">
        <v>3000000</v>
      </c>
      <c r="F97" s="51">
        <v>3048.7649999999999</v>
      </c>
      <c r="G97" s="52">
        <v>9.9624299999999995E-3</v>
      </c>
      <c r="H97" s="42">
        <v>7.0190000000000001</v>
      </c>
    </row>
    <row r="98" spans="1:8" x14ac:dyDescent="0.2">
      <c r="A98" s="48">
        <v>5</v>
      </c>
      <c r="B98" s="49" t="s">
        <v>607</v>
      </c>
      <c r="C98" s="49" t="s">
        <v>608</v>
      </c>
      <c r="D98" s="49" t="s">
        <v>606</v>
      </c>
      <c r="E98" s="50">
        <v>3000000</v>
      </c>
      <c r="F98" s="51">
        <v>3013.701</v>
      </c>
      <c r="G98" s="52">
        <v>9.84785E-3</v>
      </c>
      <c r="H98" s="42">
        <v>7.1475999999999997</v>
      </c>
    </row>
    <row r="99" spans="1:8" x14ac:dyDescent="0.2">
      <c r="A99" s="48">
        <v>6</v>
      </c>
      <c r="B99" s="49" t="s">
        <v>886</v>
      </c>
      <c r="C99" s="49" t="s">
        <v>887</v>
      </c>
      <c r="D99" s="49" t="s">
        <v>606</v>
      </c>
      <c r="E99" s="50">
        <v>3000000</v>
      </c>
      <c r="F99" s="51">
        <v>3012.489</v>
      </c>
      <c r="G99" s="52">
        <v>9.8438899999999992E-3</v>
      </c>
      <c r="H99" s="42">
        <v>6.7275</v>
      </c>
    </row>
    <row r="100" spans="1:8" x14ac:dyDescent="0.2">
      <c r="A100" s="48">
        <v>7</v>
      </c>
      <c r="B100" s="49" t="s">
        <v>604</v>
      </c>
      <c r="C100" s="49" t="s">
        <v>605</v>
      </c>
      <c r="D100" s="49" t="s">
        <v>606</v>
      </c>
      <c r="E100" s="50">
        <v>2500000</v>
      </c>
      <c r="F100" s="51">
        <v>2407.4699999999998</v>
      </c>
      <c r="G100" s="52">
        <v>7.8668799999999997E-3</v>
      </c>
      <c r="H100" s="42">
        <v>7.1428000000000003</v>
      </c>
    </row>
    <row r="101" spans="1:8" x14ac:dyDescent="0.2">
      <c r="A101" s="48">
        <v>8</v>
      </c>
      <c r="B101" s="49" t="s">
        <v>721</v>
      </c>
      <c r="C101" s="49" t="s">
        <v>722</v>
      </c>
      <c r="D101" s="49" t="s">
        <v>606</v>
      </c>
      <c r="E101" s="50">
        <v>500000</v>
      </c>
      <c r="F101" s="51">
        <v>512.40250000000003</v>
      </c>
      <c r="G101" s="52">
        <v>1.6743800000000001E-3</v>
      </c>
      <c r="H101" s="42">
        <v>6.4028</v>
      </c>
    </row>
    <row r="102" spans="1:8" x14ac:dyDescent="0.2">
      <c r="A102" s="53"/>
      <c r="B102" s="53"/>
      <c r="C102" s="54" t="s">
        <v>133</v>
      </c>
      <c r="D102" s="53"/>
      <c r="E102" s="53" t="s">
        <v>134</v>
      </c>
      <c r="F102" s="55">
        <v>33100.482000000004</v>
      </c>
      <c r="G102" s="56">
        <v>0.10816226</v>
      </c>
      <c r="H102" s="42" t="s">
        <v>134</v>
      </c>
    </row>
    <row r="103" spans="1:8" x14ac:dyDescent="0.2">
      <c r="A103" s="53"/>
      <c r="B103" s="53"/>
      <c r="C103" s="57"/>
      <c r="D103" s="53"/>
      <c r="E103" s="53"/>
      <c r="F103" s="58"/>
      <c r="G103" s="58"/>
      <c r="H103" s="42" t="s">
        <v>134</v>
      </c>
    </row>
    <row r="104" spans="1:8" x14ac:dyDescent="0.2">
      <c r="A104" s="53"/>
      <c r="B104" s="53"/>
      <c r="C104" s="54" t="s">
        <v>145</v>
      </c>
      <c r="D104" s="53"/>
      <c r="E104" s="53"/>
      <c r="F104" s="58"/>
      <c r="G104" s="58"/>
      <c r="H104" s="42" t="s">
        <v>134</v>
      </c>
    </row>
    <row r="105" spans="1:8" x14ac:dyDescent="0.2">
      <c r="A105" s="53"/>
      <c r="B105" s="53"/>
      <c r="C105" s="54" t="s">
        <v>133</v>
      </c>
      <c r="D105" s="53"/>
      <c r="E105" s="53" t="s">
        <v>134</v>
      </c>
      <c r="F105" s="59" t="s">
        <v>136</v>
      </c>
      <c r="G105" s="56">
        <v>0</v>
      </c>
      <c r="H105" s="42" t="s">
        <v>134</v>
      </c>
    </row>
    <row r="106" spans="1:8" ht="12.75" customHeight="1" x14ac:dyDescent="0.2">
      <c r="A106" s="40"/>
      <c r="B106" s="40"/>
      <c r="C106" s="97"/>
      <c r="D106" s="40"/>
      <c r="E106" s="40"/>
      <c r="F106" s="79"/>
      <c r="G106" s="79"/>
      <c r="H106" s="42" t="s">
        <v>134</v>
      </c>
    </row>
    <row r="107" spans="1:8" ht="12.75" customHeight="1" x14ac:dyDescent="0.2">
      <c r="A107" s="40"/>
      <c r="B107" s="40"/>
      <c r="C107" s="41" t="s">
        <v>980</v>
      </c>
      <c r="D107" s="40"/>
      <c r="E107" s="40"/>
      <c r="F107" s="40"/>
      <c r="G107" s="40"/>
      <c r="H107" s="42" t="s">
        <v>134</v>
      </c>
    </row>
    <row r="108" spans="1:8" ht="25.5" x14ac:dyDescent="0.2">
      <c r="A108" s="43">
        <v>1</v>
      </c>
      <c r="B108" s="44" t="s">
        <v>318</v>
      </c>
      <c r="C108" s="44" t="s">
        <v>1163</v>
      </c>
      <c r="D108" s="44" t="s">
        <v>227</v>
      </c>
      <c r="E108" s="45">
        <v>92400</v>
      </c>
      <c r="F108" s="46">
        <v>9.4710000000000001</v>
      </c>
      <c r="G108" s="47" t="s">
        <v>132</v>
      </c>
      <c r="H108" s="42">
        <v>8.09</v>
      </c>
    </row>
    <row r="109" spans="1:8" ht="12.75" customHeight="1" x14ac:dyDescent="0.2">
      <c r="A109" s="40"/>
      <c r="B109" s="40"/>
      <c r="C109" s="41" t="s">
        <v>133</v>
      </c>
      <c r="D109" s="40"/>
      <c r="E109" s="40" t="s">
        <v>134</v>
      </c>
      <c r="F109" s="98">
        <f>F108</f>
        <v>9.4710000000000001</v>
      </c>
      <c r="G109" s="99">
        <v>0</v>
      </c>
      <c r="H109" s="42" t="s">
        <v>134</v>
      </c>
    </row>
    <row r="110" spans="1:8" x14ac:dyDescent="0.2">
      <c r="A110" s="53"/>
      <c r="B110" s="53"/>
      <c r="C110" s="57"/>
      <c r="D110" s="53"/>
      <c r="E110" s="53"/>
      <c r="F110" s="58"/>
      <c r="G110" s="58"/>
      <c r="H110" s="42" t="s">
        <v>134</v>
      </c>
    </row>
    <row r="111" spans="1:8" x14ac:dyDescent="0.2">
      <c r="A111" s="53"/>
      <c r="B111" s="53"/>
      <c r="C111" s="54" t="s">
        <v>146</v>
      </c>
      <c r="D111" s="53"/>
      <c r="E111" s="53"/>
      <c r="F111" s="55">
        <f>F109+F102</f>
        <v>33109.953000000001</v>
      </c>
      <c r="G111" s="56">
        <f>G109+G102</f>
        <v>0.10816226</v>
      </c>
      <c r="H111" s="42" t="s">
        <v>134</v>
      </c>
    </row>
    <row r="112" spans="1:8" x14ac:dyDescent="0.2">
      <c r="A112" s="53"/>
      <c r="B112" s="53"/>
      <c r="C112" s="57"/>
      <c r="D112" s="53"/>
      <c r="E112" s="53"/>
      <c r="F112" s="58"/>
      <c r="G112" s="58"/>
      <c r="H112" s="42" t="s">
        <v>134</v>
      </c>
    </row>
    <row r="113" spans="1:8" x14ac:dyDescent="0.2">
      <c r="A113" s="53"/>
      <c r="B113" s="53"/>
      <c r="C113" s="54" t="s">
        <v>147</v>
      </c>
      <c r="D113" s="53"/>
      <c r="E113" s="53"/>
      <c r="F113" s="58"/>
      <c r="G113" s="58"/>
      <c r="H113" s="42" t="s">
        <v>134</v>
      </c>
    </row>
    <row r="114" spans="1:8" x14ac:dyDescent="0.2">
      <c r="A114" s="53"/>
      <c r="B114" s="53"/>
      <c r="C114" s="54" t="s">
        <v>148</v>
      </c>
      <c r="D114" s="53"/>
      <c r="E114" s="53"/>
      <c r="F114" s="58"/>
      <c r="G114" s="58"/>
      <c r="H114" s="42" t="s">
        <v>134</v>
      </c>
    </row>
    <row r="115" spans="1:8" x14ac:dyDescent="0.2">
      <c r="A115" s="53"/>
      <c r="B115" s="53"/>
      <c r="C115" s="54" t="s">
        <v>133</v>
      </c>
      <c r="D115" s="53"/>
      <c r="E115" s="53" t="s">
        <v>134</v>
      </c>
      <c r="F115" s="59" t="s">
        <v>136</v>
      </c>
      <c r="G115" s="56">
        <v>0</v>
      </c>
      <c r="H115" s="42" t="s">
        <v>134</v>
      </c>
    </row>
    <row r="116" spans="1:8" x14ac:dyDescent="0.2">
      <c r="A116" s="53"/>
      <c r="B116" s="53"/>
      <c r="C116" s="57"/>
      <c r="D116" s="53"/>
      <c r="E116" s="53"/>
      <c r="F116" s="58"/>
      <c r="G116" s="58"/>
      <c r="H116" s="42" t="s">
        <v>134</v>
      </c>
    </row>
    <row r="117" spans="1:8" x14ac:dyDescent="0.2">
      <c r="A117" s="53"/>
      <c r="B117" s="53"/>
      <c r="C117" s="54" t="s">
        <v>149</v>
      </c>
      <c r="D117" s="53"/>
      <c r="E117" s="53"/>
      <c r="F117" s="58"/>
      <c r="G117" s="58"/>
      <c r="H117" s="42" t="s">
        <v>134</v>
      </c>
    </row>
    <row r="118" spans="1:8" x14ac:dyDescent="0.2">
      <c r="A118" s="53"/>
      <c r="B118" s="53"/>
      <c r="C118" s="54" t="s">
        <v>133</v>
      </c>
      <c r="D118" s="53"/>
      <c r="E118" s="53" t="s">
        <v>134</v>
      </c>
      <c r="F118" s="59" t="s">
        <v>136</v>
      </c>
      <c r="G118" s="56">
        <v>0</v>
      </c>
      <c r="H118" s="42" t="s">
        <v>134</v>
      </c>
    </row>
    <row r="119" spans="1:8" x14ac:dyDescent="0.2">
      <c r="A119" s="53"/>
      <c r="B119" s="53"/>
      <c r="C119" s="57"/>
      <c r="D119" s="53"/>
      <c r="E119" s="53"/>
      <c r="F119" s="58"/>
      <c r="G119" s="58"/>
      <c r="H119" s="42" t="s">
        <v>134</v>
      </c>
    </row>
    <row r="120" spans="1:8" x14ac:dyDescent="0.2">
      <c r="A120" s="53"/>
      <c r="B120" s="53"/>
      <c r="C120" s="54" t="s">
        <v>150</v>
      </c>
      <c r="D120" s="53"/>
      <c r="E120" s="53"/>
      <c r="F120" s="58"/>
      <c r="G120" s="58"/>
      <c r="H120" s="42" t="s">
        <v>134</v>
      </c>
    </row>
    <row r="121" spans="1:8" x14ac:dyDescent="0.2">
      <c r="A121" s="53"/>
      <c r="B121" s="53"/>
      <c r="C121" s="54" t="s">
        <v>133</v>
      </c>
      <c r="D121" s="53"/>
      <c r="E121" s="53" t="s">
        <v>134</v>
      </c>
      <c r="F121" s="59" t="s">
        <v>136</v>
      </c>
      <c r="G121" s="56">
        <v>0</v>
      </c>
      <c r="H121" s="42" t="s">
        <v>134</v>
      </c>
    </row>
    <row r="122" spans="1:8" x14ac:dyDescent="0.2">
      <c r="A122" s="53"/>
      <c r="B122" s="53"/>
      <c r="C122" s="57"/>
      <c r="D122" s="53"/>
      <c r="E122" s="53"/>
      <c r="F122" s="58"/>
      <c r="G122" s="58"/>
      <c r="H122" s="42" t="s">
        <v>134</v>
      </c>
    </row>
    <row r="123" spans="1:8" x14ac:dyDescent="0.2">
      <c r="A123" s="53"/>
      <c r="B123" s="53"/>
      <c r="C123" s="54" t="s">
        <v>151</v>
      </c>
      <c r="D123" s="53"/>
      <c r="E123" s="53"/>
      <c r="F123" s="58"/>
      <c r="G123" s="58"/>
      <c r="H123" s="42" t="s">
        <v>134</v>
      </c>
    </row>
    <row r="124" spans="1:8" x14ac:dyDescent="0.2">
      <c r="A124" s="48">
        <v>1</v>
      </c>
      <c r="B124" s="49"/>
      <c r="C124" s="49" t="s">
        <v>152</v>
      </c>
      <c r="D124" s="49"/>
      <c r="E124" s="60"/>
      <c r="F124" s="51">
        <v>6790.4860255189997</v>
      </c>
      <c r="G124" s="52">
        <v>2.2189230000000001E-2</v>
      </c>
      <c r="H124" s="42">
        <v>6.61</v>
      </c>
    </row>
    <row r="125" spans="1:8" x14ac:dyDescent="0.2">
      <c r="A125" s="53"/>
      <c r="B125" s="53"/>
      <c r="C125" s="54" t="s">
        <v>133</v>
      </c>
      <c r="D125" s="53"/>
      <c r="E125" s="53" t="s">
        <v>134</v>
      </c>
      <c r="F125" s="55">
        <v>6790.4860255189997</v>
      </c>
      <c r="G125" s="56">
        <v>2.2189230000000001E-2</v>
      </c>
      <c r="H125" s="42" t="s">
        <v>134</v>
      </c>
    </row>
    <row r="126" spans="1:8" x14ac:dyDescent="0.2">
      <c r="A126" s="53"/>
      <c r="B126" s="53"/>
      <c r="C126" s="57"/>
      <c r="D126" s="53"/>
      <c r="E126" s="53"/>
      <c r="F126" s="58"/>
      <c r="G126" s="58"/>
      <c r="H126" s="42" t="s">
        <v>134</v>
      </c>
    </row>
    <row r="127" spans="1:8" x14ac:dyDescent="0.2">
      <c r="A127" s="53"/>
      <c r="B127" s="53"/>
      <c r="C127" s="54" t="s">
        <v>153</v>
      </c>
      <c r="D127" s="53"/>
      <c r="E127" s="53"/>
      <c r="F127" s="55">
        <v>6790.4860255189997</v>
      </c>
      <c r="G127" s="56">
        <v>2.2189230000000001E-2</v>
      </c>
      <c r="H127" s="42" t="s">
        <v>134</v>
      </c>
    </row>
    <row r="128" spans="1:8" x14ac:dyDescent="0.2">
      <c r="A128" s="53"/>
      <c r="B128" s="53"/>
      <c r="C128" s="58"/>
      <c r="D128" s="53"/>
      <c r="E128" s="53"/>
      <c r="F128" s="53"/>
      <c r="G128" s="53"/>
      <c r="H128" s="42" t="s">
        <v>134</v>
      </c>
    </row>
    <row r="129" spans="1:8" x14ac:dyDescent="0.2">
      <c r="A129" s="53"/>
      <c r="B129" s="53"/>
      <c r="C129" s="54" t="s">
        <v>154</v>
      </c>
      <c r="D129" s="53"/>
      <c r="E129" s="53"/>
      <c r="F129" s="53"/>
      <c r="G129" s="53"/>
      <c r="H129" s="42" t="s">
        <v>134</v>
      </c>
    </row>
    <row r="130" spans="1:8" x14ac:dyDescent="0.2">
      <c r="A130" s="53"/>
      <c r="B130" s="53"/>
      <c r="C130" s="54" t="s">
        <v>155</v>
      </c>
      <c r="D130" s="53"/>
      <c r="E130" s="53"/>
      <c r="F130" s="53"/>
      <c r="G130" s="53"/>
      <c r="H130" s="42" t="s">
        <v>134</v>
      </c>
    </row>
    <row r="131" spans="1:8" x14ac:dyDescent="0.2">
      <c r="A131" s="48">
        <v>1</v>
      </c>
      <c r="B131" s="49" t="s">
        <v>888</v>
      </c>
      <c r="C131" s="49" t="s">
        <v>889</v>
      </c>
      <c r="D131" s="49"/>
      <c r="E131" s="100">
        <v>18305094</v>
      </c>
      <c r="F131" s="51">
        <v>22897.842084600001</v>
      </c>
      <c r="G131" s="52">
        <v>7.4823150000000005E-2</v>
      </c>
      <c r="H131" s="42" t="s">
        <v>134</v>
      </c>
    </row>
    <row r="132" spans="1:8" x14ac:dyDescent="0.2">
      <c r="A132" s="48">
        <v>2</v>
      </c>
      <c r="B132" s="49" t="s">
        <v>890</v>
      </c>
      <c r="C132" s="49" t="s">
        <v>891</v>
      </c>
      <c r="D132" s="49"/>
      <c r="E132" s="100">
        <v>11765863</v>
      </c>
      <c r="F132" s="51">
        <v>14259.0493697</v>
      </c>
      <c r="G132" s="52">
        <v>4.6594219999999999E-2</v>
      </c>
      <c r="H132" s="42" t="s">
        <v>134</v>
      </c>
    </row>
    <row r="133" spans="1:8" x14ac:dyDescent="0.2">
      <c r="A133" s="48">
        <v>3</v>
      </c>
      <c r="B133" s="49" t="s">
        <v>892</v>
      </c>
      <c r="C133" s="49" t="s">
        <v>893</v>
      </c>
      <c r="D133" s="49"/>
      <c r="E133" s="100">
        <v>9634530</v>
      </c>
      <c r="F133" s="51">
        <v>11761.834224</v>
      </c>
      <c r="G133" s="52">
        <v>3.8434080000000002E-2</v>
      </c>
      <c r="H133" s="42" t="s">
        <v>134</v>
      </c>
    </row>
    <row r="134" spans="1:8" x14ac:dyDescent="0.2">
      <c r="A134" s="48">
        <v>4</v>
      </c>
      <c r="B134" s="49" t="s">
        <v>894</v>
      </c>
      <c r="C134" s="49" t="s">
        <v>895</v>
      </c>
      <c r="D134" s="49"/>
      <c r="E134" s="100">
        <v>8075712</v>
      </c>
      <c r="F134" s="51">
        <v>10076.065862400001</v>
      </c>
      <c r="G134" s="52">
        <v>3.2925509999999998E-2</v>
      </c>
      <c r="H134" s="42" t="s">
        <v>134</v>
      </c>
    </row>
    <row r="135" spans="1:8" x14ac:dyDescent="0.2">
      <c r="A135" s="48">
        <v>5</v>
      </c>
      <c r="B135" s="49" t="s">
        <v>896</v>
      </c>
      <c r="C135" s="49" t="s">
        <v>897</v>
      </c>
      <c r="D135" s="49"/>
      <c r="E135" s="100">
        <v>4448000</v>
      </c>
      <c r="F135" s="51">
        <v>6386.8832000000002</v>
      </c>
      <c r="G135" s="52">
        <v>2.0870380000000001E-2</v>
      </c>
      <c r="H135" s="42" t="s">
        <v>134</v>
      </c>
    </row>
    <row r="136" spans="1:8" x14ac:dyDescent="0.2">
      <c r="A136" s="53"/>
      <c r="B136" s="53"/>
      <c r="C136" s="54" t="s">
        <v>133</v>
      </c>
      <c r="D136" s="53"/>
      <c r="E136" s="53" t="s">
        <v>134</v>
      </c>
      <c r="F136" s="55">
        <v>65381.6747407</v>
      </c>
      <c r="G136" s="56">
        <v>0.21364733999999999</v>
      </c>
      <c r="H136" s="42" t="s">
        <v>134</v>
      </c>
    </row>
    <row r="137" spans="1:8" x14ac:dyDescent="0.2">
      <c r="A137" s="53"/>
      <c r="B137" s="53"/>
      <c r="C137" s="57"/>
      <c r="D137" s="53"/>
      <c r="E137" s="53"/>
      <c r="F137" s="58"/>
      <c r="G137" s="58"/>
      <c r="H137" s="42" t="s">
        <v>134</v>
      </c>
    </row>
    <row r="138" spans="1:8" x14ac:dyDescent="0.2">
      <c r="A138" s="53"/>
      <c r="B138" s="53"/>
      <c r="C138" s="54" t="s">
        <v>158</v>
      </c>
      <c r="D138" s="53"/>
      <c r="E138" s="53"/>
      <c r="F138" s="53"/>
      <c r="G138" s="53"/>
      <c r="H138" s="42" t="s">
        <v>134</v>
      </c>
    </row>
    <row r="139" spans="1:8" x14ac:dyDescent="0.2">
      <c r="A139" s="53"/>
      <c r="B139" s="53"/>
      <c r="C139" s="54" t="s">
        <v>159</v>
      </c>
      <c r="D139" s="53"/>
      <c r="E139" s="53"/>
      <c r="F139" s="53"/>
      <c r="G139" s="53"/>
      <c r="H139" s="42" t="s">
        <v>134</v>
      </c>
    </row>
    <row r="140" spans="1:8" x14ac:dyDescent="0.2">
      <c r="A140" s="53"/>
      <c r="B140" s="53"/>
      <c r="C140" s="54" t="s">
        <v>133</v>
      </c>
      <c r="D140" s="53"/>
      <c r="E140" s="53" t="s">
        <v>134</v>
      </c>
      <c r="F140" s="59" t="s">
        <v>136</v>
      </c>
      <c r="G140" s="56">
        <v>0</v>
      </c>
      <c r="H140" s="42" t="s">
        <v>134</v>
      </c>
    </row>
    <row r="141" spans="1:8" x14ac:dyDescent="0.2">
      <c r="A141" s="53"/>
      <c r="B141" s="53"/>
      <c r="C141" s="57"/>
      <c r="D141" s="53"/>
      <c r="E141" s="53"/>
      <c r="F141" s="58"/>
      <c r="G141" s="58"/>
      <c r="H141" s="42" t="s">
        <v>134</v>
      </c>
    </row>
    <row r="142" spans="1:8" x14ac:dyDescent="0.2">
      <c r="A142" s="53"/>
      <c r="B142" s="53"/>
      <c r="C142" s="54" t="s">
        <v>160</v>
      </c>
      <c r="D142" s="53"/>
      <c r="E142" s="53"/>
      <c r="F142" s="58"/>
      <c r="G142" s="58"/>
      <c r="H142" s="42" t="s">
        <v>134</v>
      </c>
    </row>
    <row r="143" spans="1:8" x14ac:dyDescent="0.2">
      <c r="A143" s="53"/>
      <c r="B143" s="53"/>
      <c r="C143" s="54" t="s">
        <v>133</v>
      </c>
      <c r="D143" s="53"/>
      <c r="E143" s="53" t="s">
        <v>134</v>
      </c>
      <c r="F143" s="59" t="s">
        <v>136</v>
      </c>
      <c r="G143" s="56">
        <v>0</v>
      </c>
      <c r="H143" s="42" t="s">
        <v>134</v>
      </c>
    </row>
    <row r="144" spans="1:8" x14ac:dyDescent="0.2">
      <c r="A144" s="53"/>
      <c r="B144" s="53"/>
      <c r="C144" s="57"/>
      <c r="D144" s="53"/>
      <c r="E144" s="53"/>
      <c r="F144" s="58"/>
      <c r="G144" s="58"/>
      <c r="H144" s="42" t="s">
        <v>134</v>
      </c>
    </row>
    <row r="145" spans="1:17" x14ac:dyDescent="0.2">
      <c r="A145" s="60"/>
      <c r="B145" s="49"/>
      <c r="C145" s="49" t="s">
        <v>668</v>
      </c>
      <c r="D145" s="49"/>
      <c r="E145" s="60"/>
      <c r="F145" s="51">
        <v>537.09937260000004</v>
      </c>
      <c r="G145" s="52">
        <v>1.75508E-3</v>
      </c>
      <c r="H145" s="42" t="s">
        <v>134</v>
      </c>
    </row>
    <row r="146" spans="1:17" x14ac:dyDescent="0.2">
      <c r="A146" s="60"/>
      <c r="B146" s="49"/>
      <c r="C146" s="44" t="s">
        <v>1009</v>
      </c>
      <c r="D146" s="49"/>
      <c r="E146" s="60"/>
      <c r="F146" s="51">
        <f>8076.46190709+F82</f>
        <v>-3428.9470179099999</v>
      </c>
      <c r="G146" s="52">
        <f>F146/F147</f>
        <v>-1.1204751431826181E-2</v>
      </c>
      <c r="H146" s="42" t="s">
        <v>134</v>
      </c>
    </row>
    <row r="147" spans="1:17" x14ac:dyDescent="0.2">
      <c r="A147" s="57"/>
      <c r="B147" s="57"/>
      <c r="C147" s="54" t="s">
        <v>162</v>
      </c>
      <c r="D147" s="58"/>
      <c r="E147" s="58"/>
      <c r="F147" s="55">
        <v>306026.15674010903</v>
      </c>
      <c r="G147" s="61">
        <v>0.99999998000000001</v>
      </c>
      <c r="H147" s="42" t="s">
        <v>134</v>
      </c>
    </row>
    <row r="148" spans="1:17" ht="12.75" customHeight="1" x14ac:dyDescent="0.2">
      <c r="A148" s="62"/>
      <c r="B148" s="62"/>
      <c r="C148" s="63"/>
      <c r="D148" s="64"/>
      <c r="E148" s="64"/>
      <c r="F148" s="65"/>
      <c r="G148" s="66"/>
      <c r="H148" s="67"/>
    </row>
    <row r="149" spans="1:17" x14ac:dyDescent="0.2">
      <c r="A149" s="62"/>
      <c r="B149" s="68" t="s">
        <v>968</v>
      </c>
      <c r="C149" s="68"/>
      <c r="D149" s="68"/>
      <c r="E149" s="68"/>
      <c r="F149" s="68"/>
      <c r="G149" s="68"/>
      <c r="H149" s="68"/>
      <c r="J149" s="69"/>
    </row>
    <row r="150" spans="1:17" x14ac:dyDescent="0.2">
      <c r="A150" s="62"/>
      <c r="B150" s="68" t="s">
        <v>969</v>
      </c>
      <c r="C150" s="68"/>
      <c r="D150" s="68"/>
      <c r="E150" s="68"/>
      <c r="F150" s="68"/>
      <c r="G150" s="68"/>
      <c r="H150" s="68"/>
      <c r="J150" s="69"/>
    </row>
    <row r="151" spans="1:17" x14ac:dyDescent="0.2">
      <c r="A151" s="62"/>
      <c r="B151" s="68" t="s">
        <v>970</v>
      </c>
      <c r="C151" s="68"/>
      <c r="D151" s="68"/>
      <c r="E151" s="68"/>
      <c r="F151" s="68"/>
      <c r="G151" s="68"/>
      <c r="H151" s="68"/>
      <c r="J151" s="69"/>
    </row>
    <row r="152" spans="1:17" s="72" customFormat="1" ht="66.75" customHeight="1" x14ac:dyDescent="0.25">
      <c r="A152" s="70"/>
      <c r="B152" s="71" t="s">
        <v>971</v>
      </c>
      <c r="C152" s="71"/>
      <c r="D152" s="71"/>
      <c r="E152" s="71"/>
      <c r="F152" s="71"/>
      <c r="G152" s="71"/>
      <c r="H152" s="71"/>
      <c r="I152" s="36"/>
      <c r="J152" s="69"/>
      <c r="K152" s="36"/>
      <c r="L152" s="36"/>
      <c r="M152" s="36"/>
      <c r="N152" s="36"/>
      <c r="O152" s="36"/>
      <c r="P152" s="36"/>
      <c r="Q152" s="36"/>
    </row>
    <row r="153" spans="1:17" x14ac:dyDescent="0.2">
      <c r="A153" s="62"/>
      <c r="B153" s="68" t="s">
        <v>972</v>
      </c>
      <c r="C153" s="68"/>
      <c r="D153" s="68"/>
      <c r="E153" s="68"/>
      <c r="F153" s="68"/>
      <c r="G153" s="68"/>
      <c r="H153" s="68"/>
      <c r="J153" s="69"/>
    </row>
    <row r="154" spans="1:17" x14ac:dyDescent="0.2">
      <c r="A154" s="62"/>
      <c r="B154" s="62"/>
      <c r="C154" s="62"/>
      <c r="D154" s="64"/>
      <c r="E154" s="64"/>
      <c r="F154" s="64"/>
      <c r="G154" s="64"/>
    </row>
    <row r="155" spans="1:17" x14ac:dyDescent="0.2">
      <c r="A155" s="62"/>
      <c r="B155" s="73" t="s">
        <v>163</v>
      </c>
      <c r="C155" s="74"/>
      <c r="D155" s="75"/>
      <c r="E155" s="76"/>
      <c r="F155" s="64"/>
      <c r="G155" s="64"/>
    </row>
    <row r="156" spans="1:17" ht="27.75" customHeight="1" x14ac:dyDescent="0.2">
      <c r="A156" s="62"/>
      <c r="B156" s="77" t="s">
        <v>164</v>
      </c>
      <c r="C156" s="78"/>
      <c r="D156" s="41" t="s">
        <v>165</v>
      </c>
      <c r="E156" s="76"/>
      <c r="F156" s="64"/>
      <c r="G156" s="64"/>
    </row>
    <row r="157" spans="1:17" ht="12.75" customHeight="1" x14ac:dyDescent="0.2">
      <c r="A157" s="62"/>
      <c r="B157" s="77" t="s">
        <v>973</v>
      </c>
      <c r="C157" s="78"/>
      <c r="D157" s="41" t="s">
        <v>165</v>
      </c>
      <c r="E157" s="76"/>
      <c r="F157" s="64"/>
      <c r="G157" s="64"/>
    </row>
    <row r="158" spans="1:17" x14ac:dyDescent="0.2">
      <c r="A158" s="62"/>
      <c r="B158" s="77" t="s">
        <v>166</v>
      </c>
      <c r="C158" s="78"/>
      <c r="D158" s="79" t="s">
        <v>134</v>
      </c>
      <c r="E158" s="76"/>
      <c r="F158" s="64"/>
      <c r="G158" s="64"/>
    </row>
    <row r="159" spans="1:17" x14ac:dyDescent="0.2">
      <c r="A159" s="80"/>
      <c r="B159" s="81" t="s">
        <v>134</v>
      </c>
      <c r="C159" s="81" t="s">
        <v>974</v>
      </c>
      <c r="D159" s="81" t="s">
        <v>167</v>
      </c>
      <c r="E159" s="80"/>
      <c r="F159" s="80"/>
      <c r="G159" s="80"/>
      <c r="H159" s="80"/>
      <c r="J159" s="69"/>
    </row>
    <row r="160" spans="1:17" x14ac:dyDescent="0.2">
      <c r="A160" s="80"/>
      <c r="B160" s="82" t="s">
        <v>168</v>
      </c>
      <c r="C160" s="83">
        <v>46081</v>
      </c>
      <c r="D160" s="83">
        <v>46112</v>
      </c>
      <c r="E160" s="80"/>
      <c r="F160" s="80"/>
      <c r="G160" s="80"/>
      <c r="J160" s="69"/>
    </row>
    <row r="161" spans="1:7" x14ac:dyDescent="0.2">
      <c r="A161" s="84"/>
      <c r="B161" s="44" t="s">
        <v>169</v>
      </c>
      <c r="C161" s="85">
        <v>14.04</v>
      </c>
      <c r="D161" s="85">
        <v>12.693899999999999</v>
      </c>
      <c r="E161" s="84"/>
      <c r="F161" s="86"/>
      <c r="G161" s="87"/>
    </row>
    <row r="162" spans="1:7" x14ac:dyDescent="0.2">
      <c r="A162" s="84"/>
      <c r="B162" s="44" t="s">
        <v>982</v>
      </c>
      <c r="C162" s="85">
        <v>14.04</v>
      </c>
      <c r="D162" s="85">
        <v>12.693899999999999</v>
      </c>
      <c r="E162" s="84"/>
      <c r="F162" s="86"/>
      <c r="G162" s="87"/>
    </row>
    <row r="163" spans="1:7" x14ac:dyDescent="0.2">
      <c r="A163" s="84"/>
      <c r="B163" s="44" t="s">
        <v>170</v>
      </c>
      <c r="C163" s="85">
        <v>13.594200000000001</v>
      </c>
      <c r="D163" s="85">
        <v>12.2768</v>
      </c>
      <c r="E163" s="84"/>
      <c r="F163" s="86"/>
      <c r="G163" s="87"/>
    </row>
    <row r="164" spans="1:7" x14ac:dyDescent="0.2">
      <c r="A164" s="84"/>
      <c r="B164" s="44" t="s">
        <v>983</v>
      </c>
      <c r="C164" s="85">
        <v>13.594200000000001</v>
      </c>
      <c r="D164" s="85">
        <v>12.2768</v>
      </c>
      <c r="E164" s="84"/>
      <c r="F164" s="86"/>
      <c r="G164" s="87"/>
    </row>
    <row r="165" spans="1:7" x14ac:dyDescent="0.2">
      <c r="A165" s="84"/>
      <c r="B165" s="84"/>
      <c r="C165" s="84"/>
      <c r="D165" s="84"/>
      <c r="E165" s="84"/>
      <c r="F165" s="84"/>
      <c r="G165" s="84"/>
    </row>
    <row r="166" spans="1:7" x14ac:dyDescent="0.2">
      <c r="A166" s="80"/>
      <c r="B166" s="77" t="s">
        <v>975</v>
      </c>
      <c r="C166" s="78"/>
      <c r="D166" s="41" t="s">
        <v>165</v>
      </c>
      <c r="E166" s="80"/>
      <c r="F166" s="80"/>
      <c r="G166" s="80"/>
    </row>
    <row r="167" spans="1:7" x14ac:dyDescent="0.2">
      <c r="A167" s="80"/>
      <c r="B167" s="88"/>
      <c r="C167" s="88"/>
      <c r="D167" s="88"/>
      <c r="E167" s="80"/>
      <c r="F167" s="80"/>
      <c r="G167" s="80"/>
    </row>
    <row r="168" spans="1:7" x14ac:dyDescent="0.2">
      <c r="A168" s="80"/>
      <c r="B168" s="77" t="s">
        <v>172</v>
      </c>
      <c r="C168" s="78"/>
      <c r="D168" s="41" t="s">
        <v>984</v>
      </c>
      <c r="E168" s="89"/>
      <c r="F168" s="80"/>
      <c r="G168" s="80"/>
    </row>
    <row r="169" spans="1:7" x14ac:dyDescent="0.2">
      <c r="A169" s="80"/>
      <c r="B169" s="77" t="s">
        <v>173</v>
      </c>
      <c r="C169" s="78"/>
      <c r="D169" s="41" t="s">
        <v>165</v>
      </c>
      <c r="E169" s="89"/>
      <c r="F169" s="80"/>
      <c r="G169" s="80"/>
    </row>
    <row r="170" spans="1:7" x14ac:dyDescent="0.2">
      <c r="A170" s="80"/>
      <c r="B170" s="77" t="s">
        <v>174</v>
      </c>
      <c r="C170" s="78"/>
      <c r="D170" s="41" t="s">
        <v>165</v>
      </c>
      <c r="E170" s="89"/>
      <c r="F170" s="80"/>
      <c r="G170" s="80"/>
    </row>
    <row r="171" spans="1:7" x14ac:dyDescent="0.2">
      <c r="A171" s="80"/>
      <c r="B171" s="77" t="s">
        <v>175</v>
      </c>
      <c r="C171" s="78"/>
      <c r="D171" s="90">
        <v>1.2948368342129306</v>
      </c>
      <c r="E171" s="80"/>
      <c r="F171" s="91"/>
      <c r="G171" s="92"/>
    </row>
    <row r="173" spans="1:7" x14ac:dyDescent="0.2">
      <c r="B173" s="101" t="s">
        <v>1041</v>
      </c>
      <c r="C173" s="102"/>
      <c r="D173" s="103"/>
    </row>
    <row r="174" spans="1:7" ht="25.5" x14ac:dyDescent="0.2">
      <c r="B174" s="104" t="s">
        <v>1042</v>
      </c>
      <c r="C174" s="104"/>
      <c r="D174" s="105" t="s">
        <v>885</v>
      </c>
    </row>
    <row r="175" spans="1:7" x14ac:dyDescent="0.2">
      <c r="B175" s="104" t="s">
        <v>1043</v>
      </c>
      <c r="C175" s="104"/>
      <c r="D175" s="106"/>
    </row>
    <row r="176" spans="1:7" x14ac:dyDescent="0.2">
      <c r="B176" s="107"/>
      <c r="C176" s="108"/>
      <c r="D176" s="109"/>
    </row>
    <row r="177" spans="2:4" x14ac:dyDescent="0.2">
      <c r="B177" s="104" t="s">
        <v>1044</v>
      </c>
      <c r="C177" s="104"/>
      <c r="D177" s="110">
        <v>6.5638725951658872</v>
      </c>
    </row>
    <row r="178" spans="2:4" x14ac:dyDescent="0.2">
      <c r="B178" s="107"/>
      <c r="C178" s="108"/>
      <c r="D178" s="109"/>
    </row>
    <row r="179" spans="2:4" x14ac:dyDescent="0.2">
      <c r="B179" s="104" t="s">
        <v>1045</v>
      </c>
      <c r="C179" s="104"/>
      <c r="D179" s="110">
        <v>2.9122614791285755</v>
      </c>
    </row>
    <row r="180" spans="2:4" x14ac:dyDescent="0.2">
      <c r="B180" s="104" t="s">
        <v>1046</v>
      </c>
      <c r="C180" s="104"/>
      <c r="D180" s="110">
        <v>3.4879726668169777</v>
      </c>
    </row>
    <row r="181" spans="2:4" x14ac:dyDescent="0.2">
      <c r="B181" s="107"/>
      <c r="C181" s="108"/>
      <c r="D181" s="109"/>
    </row>
    <row r="182" spans="2:4" x14ac:dyDescent="0.2">
      <c r="B182" s="104" t="s">
        <v>1047</v>
      </c>
      <c r="C182" s="104"/>
      <c r="D182" s="111" t="s">
        <v>1149</v>
      </c>
    </row>
    <row r="183" spans="2:4" x14ac:dyDescent="0.2">
      <c r="B183" s="107" t="s">
        <v>1048</v>
      </c>
      <c r="C183" s="112"/>
      <c r="D183" s="108"/>
    </row>
    <row r="185" spans="2:4" x14ac:dyDescent="0.2">
      <c r="B185" s="93" t="s">
        <v>976</v>
      </c>
      <c r="C185" s="93"/>
    </row>
    <row r="187" spans="2:4" ht="153.75" customHeight="1" x14ac:dyDescent="0.2"/>
    <row r="190" spans="2:4" x14ac:dyDescent="0.2">
      <c r="B190" s="94" t="s">
        <v>977</v>
      </c>
      <c r="C190" s="95"/>
      <c r="D190" s="94"/>
    </row>
    <row r="191" spans="2:4" x14ac:dyDescent="0.2">
      <c r="B191" s="94" t="s">
        <v>1140</v>
      </c>
      <c r="D191" s="94"/>
    </row>
    <row r="192" spans="2:4" ht="165" customHeight="1" x14ac:dyDescent="0.2"/>
    <row r="194" spans="2:9" ht="12.75" customHeight="1" x14ac:dyDescent="0.2"/>
    <row r="195" spans="2:9" ht="12.75" customHeight="1" x14ac:dyDescent="0.2"/>
    <row r="196" spans="2:9" ht="13.5" x14ac:dyDescent="0.25">
      <c r="B196" s="113"/>
      <c r="C196" s="113"/>
      <c r="D196" s="113"/>
      <c r="E196" s="113"/>
      <c r="F196" s="113"/>
      <c r="G196" s="114" t="s">
        <v>984</v>
      </c>
      <c r="H196" s="113"/>
      <c r="I196" s="113"/>
    </row>
    <row r="197" spans="2:9" ht="13.5" x14ac:dyDescent="0.25">
      <c r="B197" s="115" t="s">
        <v>1164</v>
      </c>
      <c r="C197" s="115"/>
      <c r="D197" s="115"/>
      <c r="E197" s="115"/>
      <c r="F197" s="115"/>
      <c r="G197" s="115"/>
      <c r="H197" s="113"/>
      <c r="I197" s="113"/>
    </row>
    <row r="198" spans="2:9" ht="13.5" x14ac:dyDescent="0.25">
      <c r="B198" s="115" t="s">
        <v>1165</v>
      </c>
      <c r="C198" s="115"/>
      <c r="D198" s="115"/>
      <c r="E198" s="115"/>
      <c r="F198" s="115"/>
      <c r="G198" s="115"/>
      <c r="H198" s="113"/>
      <c r="I198" s="113"/>
    </row>
    <row r="199" spans="2:9" ht="13.5" x14ac:dyDescent="0.25">
      <c r="B199" s="114"/>
      <c r="C199" s="114"/>
      <c r="D199" s="114"/>
      <c r="E199" s="114"/>
      <c r="F199" s="114"/>
      <c r="G199" s="114"/>
      <c r="H199" s="113"/>
      <c r="I199" s="113"/>
    </row>
    <row r="200" spans="2:9" ht="13.5" x14ac:dyDescent="0.25">
      <c r="B200" s="115" t="s">
        <v>1166</v>
      </c>
      <c r="C200" s="115"/>
      <c r="D200" s="115"/>
      <c r="E200" s="115"/>
      <c r="F200" s="115"/>
      <c r="G200" s="115"/>
      <c r="H200" s="113"/>
      <c r="I200" s="113"/>
    </row>
    <row r="201" spans="2:9" ht="13.5" x14ac:dyDescent="0.25">
      <c r="B201" s="114" t="s">
        <v>1167</v>
      </c>
      <c r="C201" s="113"/>
      <c r="D201" s="113"/>
      <c r="E201" s="113"/>
      <c r="F201" s="113"/>
      <c r="G201" s="113"/>
      <c r="H201" s="113"/>
      <c r="I201" s="113"/>
    </row>
    <row r="202" spans="2:9" ht="13.5" x14ac:dyDescent="0.25">
      <c r="B202" s="113"/>
      <c r="C202" s="113"/>
      <c r="D202" s="113"/>
      <c r="E202" s="113"/>
      <c r="F202" s="113"/>
      <c r="G202" s="113"/>
      <c r="H202" s="113"/>
      <c r="I202" s="113"/>
    </row>
    <row r="203" spans="2:9" ht="40.5" x14ac:dyDescent="0.25">
      <c r="B203" s="116" t="s">
        <v>1168</v>
      </c>
      <c r="C203" s="116" t="s">
        <v>1169</v>
      </c>
      <c r="D203" s="116" t="s">
        <v>1170</v>
      </c>
      <c r="E203" s="117" t="s">
        <v>1171</v>
      </c>
      <c r="F203" s="117" t="s">
        <v>1172</v>
      </c>
      <c r="G203" s="117" t="s">
        <v>1173</v>
      </c>
      <c r="H203" s="114"/>
      <c r="I203" s="114"/>
    </row>
    <row r="204" spans="2:9" ht="13.5" x14ac:dyDescent="0.25">
      <c r="B204" s="118" t="s">
        <v>885</v>
      </c>
      <c r="C204" s="118" t="s">
        <v>1078</v>
      </c>
      <c r="D204" s="119" t="s">
        <v>1174</v>
      </c>
      <c r="E204" s="120">
        <v>1229.9000000000001</v>
      </c>
      <c r="F204" s="121">
        <v>1167.5</v>
      </c>
      <c r="G204" s="122">
        <v>244.85358899999997</v>
      </c>
      <c r="H204" s="113"/>
      <c r="I204" s="113"/>
    </row>
    <row r="205" spans="2:9" ht="13.5" x14ac:dyDescent="0.25">
      <c r="B205" s="118" t="s">
        <v>885</v>
      </c>
      <c r="C205" s="118" t="s">
        <v>1138</v>
      </c>
      <c r="D205" s="119" t="s">
        <v>1174</v>
      </c>
      <c r="E205" s="120">
        <v>285.7</v>
      </c>
      <c r="F205" s="121">
        <v>281.75</v>
      </c>
      <c r="G205" s="122">
        <v>139.27068159999999</v>
      </c>
      <c r="H205" s="113"/>
      <c r="I205" s="113"/>
    </row>
    <row r="206" spans="2:9" ht="13.5" x14ac:dyDescent="0.25">
      <c r="B206" s="118" t="s">
        <v>885</v>
      </c>
      <c r="C206" s="118" t="s">
        <v>1063</v>
      </c>
      <c r="D206" s="119" t="s">
        <v>1174</v>
      </c>
      <c r="E206" s="120">
        <v>1833.8</v>
      </c>
      <c r="F206" s="121">
        <v>1790.5</v>
      </c>
      <c r="G206" s="122">
        <v>269.03397489999998</v>
      </c>
      <c r="H206" s="113"/>
      <c r="I206" s="113"/>
    </row>
    <row r="207" spans="2:9" ht="13.5" x14ac:dyDescent="0.25">
      <c r="B207" s="118" t="s">
        <v>885</v>
      </c>
      <c r="C207" s="118" t="s">
        <v>1081</v>
      </c>
      <c r="D207" s="119" t="s">
        <v>1174</v>
      </c>
      <c r="E207" s="120">
        <v>750.05</v>
      </c>
      <c r="F207" s="121">
        <v>737.6</v>
      </c>
      <c r="G207" s="122">
        <v>156.524654</v>
      </c>
      <c r="H207" s="113"/>
      <c r="I207" s="113"/>
    </row>
    <row r="208" spans="2:9" ht="13.5" x14ac:dyDescent="0.25">
      <c r="B208" s="118" t="s">
        <v>885</v>
      </c>
      <c r="C208" s="118" t="s">
        <v>1069</v>
      </c>
      <c r="D208" s="119" t="s">
        <v>1174</v>
      </c>
      <c r="E208" s="120">
        <v>3650.66</v>
      </c>
      <c r="F208" s="121">
        <v>3515</v>
      </c>
      <c r="G208" s="122">
        <v>260.64342810000005</v>
      </c>
      <c r="H208" s="113"/>
      <c r="I208" s="113"/>
    </row>
    <row r="209" spans="2:9" ht="13.5" x14ac:dyDescent="0.25">
      <c r="B209" s="118" t="s">
        <v>885</v>
      </c>
      <c r="C209" s="118" t="s">
        <v>1057</v>
      </c>
      <c r="D209" s="119" t="s">
        <v>1174</v>
      </c>
      <c r="E209" s="120">
        <v>3159.98</v>
      </c>
      <c r="F209" s="121">
        <v>2968.7</v>
      </c>
      <c r="G209" s="122">
        <v>553.64619900000002</v>
      </c>
      <c r="H209" s="113"/>
      <c r="I209" s="113"/>
    </row>
    <row r="210" spans="2:9" ht="13.5" x14ac:dyDescent="0.25">
      <c r="B210" s="118" t="s">
        <v>885</v>
      </c>
      <c r="C210" s="118" t="s">
        <v>1139</v>
      </c>
      <c r="D210" s="119" t="s">
        <v>1174</v>
      </c>
      <c r="E210" s="120">
        <v>1359.7</v>
      </c>
      <c r="F210" s="121">
        <v>1355.9</v>
      </c>
      <c r="G210" s="122">
        <v>374.16054000000003</v>
      </c>
      <c r="H210" s="113"/>
      <c r="I210" s="113"/>
    </row>
    <row r="211" spans="2:9" ht="13.5" x14ac:dyDescent="0.25">
      <c r="B211" s="118" t="s">
        <v>885</v>
      </c>
      <c r="C211" s="118" t="s">
        <v>1137</v>
      </c>
      <c r="D211" s="119" t="s">
        <v>1174</v>
      </c>
      <c r="E211" s="120">
        <v>11185.75</v>
      </c>
      <c r="F211" s="121">
        <v>10772</v>
      </c>
      <c r="G211" s="122">
        <v>90.569199999999995</v>
      </c>
      <c r="H211" s="113"/>
      <c r="I211" s="113"/>
    </row>
    <row r="212" spans="2:9" ht="13.5" x14ac:dyDescent="0.25">
      <c r="B212" s="113"/>
      <c r="C212" s="113"/>
      <c r="D212" s="113"/>
      <c r="E212" s="113"/>
      <c r="F212" s="113"/>
      <c r="G212" s="123"/>
      <c r="H212" s="113"/>
      <c r="I212" s="113"/>
    </row>
    <row r="213" spans="2:9" ht="13.5" x14ac:dyDescent="0.25">
      <c r="B213" s="114" t="s">
        <v>1175</v>
      </c>
      <c r="C213" s="113"/>
      <c r="D213" s="113"/>
      <c r="E213" s="124"/>
      <c r="F213" s="124"/>
      <c r="G213" s="124"/>
      <c r="H213" s="113"/>
      <c r="I213" s="113"/>
    </row>
    <row r="214" spans="2:9" ht="13.5" x14ac:dyDescent="0.25">
      <c r="B214" s="113"/>
      <c r="C214" s="113"/>
      <c r="D214" s="113"/>
      <c r="E214" s="113"/>
      <c r="F214" s="113"/>
      <c r="G214" s="113"/>
      <c r="H214" s="113"/>
      <c r="I214" s="113"/>
    </row>
    <row r="215" spans="2:9" ht="13.5" x14ac:dyDescent="0.25">
      <c r="B215" s="125" t="s">
        <v>1168</v>
      </c>
      <c r="C215" s="125" t="s">
        <v>1176</v>
      </c>
      <c r="D215" s="113"/>
      <c r="E215" s="113"/>
      <c r="F215" s="113"/>
      <c r="G215" s="113"/>
      <c r="H215" s="113"/>
      <c r="I215" s="113"/>
    </row>
    <row r="216" spans="2:9" ht="13.5" x14ac:dyDescent="0.25">
      <c r="B216" s="126" t="s">
        <v>885</v>
      </c>
      <c r="C216" s="127">
        <v>3.7596159999999998</v>
      </c>
      <c r="D216" s="113"/>
      <c r="E216" s="113"/>
      <c r="F216" s="113"/>
      <c r="G216" s="113"/>
      <c r="H216" s="113"/>
      <c r="I216" s="113"/>
    </row>
    <row r="217" spans="2:9" ht="13.5" x14ac:dyDescent="0.25">
      <c r="B217" s="113"/>
      <c r="C217" s="113"/>
      <c r="D217" s="113"/>
      <c r="E217" s="113"/>
      <c r="F217" s="113"/>
      <c r="G217" s="113"/>
      <c r="H217" s="113"/>
      <c r="I217" s="113"/>
    </row>
    <row r="218" spans="2:9" ht="13.5" x14ac:dyDescent="0.25">
      <c r="B218" s="114" t="s">
        <v>1177</v>
      </c>
      <c r="C218" s="113"/>
      <c r="D218" s="113"/>
      <c r="E218" s="113"/>
      <c r="F218" s="113"/>
      <c r="G218" s="113"/>
      <c r="H218" s="113"/>
      <c r="I218" s="113"/>
    </row>
    <row r="219" spans="2:9" ht="13.5" x14ac:dyDescent="0.25">
      <c r="B219" s="114"/>
      <c r="C219" s="113"/>
      <c r="D219" s="113"/>
      <c r="E219" s="113"/>
      <c r="F219" s="113"/>
      <c r="G219" s="113"/>
      <c r="H219" s="113"/>
      <c r="I219" s="113"/>
    </row>
    <row r="220" spans="2:9" ht="121.5" x14ac:dyDescent="0.25">
      <c r="B220" s="128" t="s">
        <v>1168</v>
      </c>
      <c r="C220" s="129" t="s">
        <v>1178</v>
      </c>
      <c r="D220" s="129" t="s">
        <v>1179</v>
      </c>
      <c r="E220" s="129" t="s">
        <v>1180</v>
      </c>
      <c r="F220" s="129" t="s">
        <v>1181</v>
      </c>
      <c r="G220" s="129" t="s">
        <v>1182</v>
      </c>
      <c r="H220" s="113"/>
      <c r="I220" s="113"/>
    </row>
    <row r="221" spans="2:9" ht="13.5" x14ac:dyDescent="0.25">
      <c r="B221" s="118" t="s">
        <v>885</v>
      </c>
      <c r="C221" s="22">
        <v>1320</v>
      </c>
      <c r="D221" s="22">
        <v>1320</v>
      </c>
      <c r="E221" s="23">
        <v>8838.7474812</v>
      </c>
      <c r="F221" s="23">
        <v>9935.7308123999992</v>
      </c>
      <c r="G221" s="23">
        <v>1096.9833311999992</v>
      </c>
      <c r="H221" s="24"/>
      <c r="I221" s="130"/>
    </row>
    <row r="222" spans="2:9" ht="13.5" x14ac:dyDescent="0.25">
      <c r="B222" s="131"/>
      <c r="C222" s="132"/>
      <c r="D222" s="132"/>
      <c r="E222" s="113"/>
      <c r="F222" s="113"/>
      <c r="G222" s="133"/>
      <c r="H222" s="113"/>
      <c r="I222" s="113"/>
    </row>
    <row r="223" spans="2:9" ht="13.5" x14ac:dyDescent="0.25">
      <c r="B223" s="114" t="s">
        <v>1183</v>
      </c>
      <c r="C223" s="132"/>
      <c r="D223" s="113"/>
      <c r="E223" s="113"/>
      <c r="F223" s="113"/>
      <c r="G223" s="113"/>
      <c r="H223" s="113"/>
      <c r="I223" s="113"/>
    </row>
    <row r="224" spans="2:9" ht="13.5" x14ac:dyDescent="0.25">
      <c r="B224" s="131"/>
      <c r="C224" s="132"/>
      <c r="D224" s="113"/>
      <c r="E224" s="113"/>
      <c r="F224" s="113"/>
      <c r="G224" s="113"/>
      <c r="H224" s="113"/>
      <c r="I224" s="113"/>
    </row>
    <row r="225" spans="2:9" ht="13.5" x14ac:dyDescent="0.25">
      <c r="B225" s="114" t="s">
        <v>1209</v>
      </c>
      <c r="C225" s="113"/>
      <c r="D225" s="113"/>
      <c r="E225" s="113"/>
      <c r="F225" s="113"/>
      <c r="G225" s="113"/>
      <c r="H225" s="113"/>
      <c r="I225" s="113"/>
    </row>
    <row r="226" spans="2:9" ht="13.5" x14ac:dyDescent="0.25">
      <c r="B226" s="113"/>
      <c r="C226" s="134"/>
      <c r="D226" s="134"/>
      <c r="E226" s="133"/>
      <c r="F226" s="133"/>
      <c r="G226" s="133"/>
      <c r="H226" s="24"/>
      <c r="I226" s="130"/>
    </row>
    <row r="227" spans="2:9" ht="13.5" x14ac:dyDescent="0.25">
      <c r="B227" s="114" t="s">
        <v>1184</v>
      </c>
      <c r="C227" s="113"/>
      <c r="D227" s="135"/>
      <c r="E227" s="113"/>
      <c r="F227" s="113"/>
      <c r="G227" s="113"/>
      <c r="H227" s="113"/>
      <c r="I227" s="113"/>
    </row>
    <row r="228" spans="2:9" ht="13.5" x14ac:dyDescent="0.25">
      <c r="B228" s="113"/>
      <c r="C228" s="113"/>
      <c r="D228" s="135"/>
      <c r="E228" s="135"/>
      <c r="F228" s="136"/>
      <c r="G228" s="136"/>
      <c r="H228" s="113"/>
      <c r="I228" s="113"/>
    </row>
    <row r="229" spans="2:9" ht="13.5" x14ac:dyDescent="0.25">
      <c r="B229" s="114" t="s">
        <v>1210</v>
      </c>
      <c r="C229" s="113"/>
      <c r="D229" s="113"/>
      <c r="E229" s="113"/>
      <c r="F229" s="113"/>
      <c r="G229" s="113" t="s">
        <v>1185</v>
      </c>
      <c r="H229" s="113"/>
      <c r="I229" s="113"/>
    </row>
    <row r="230" spans="2:9" ht="13.5" x14ac:dyDescent="0.25">
      <c r="B230" s="113"/>
      <c r="C230" s="137"/>
      <c r="D230" s="138"/>
      <c r="E230" s="113"/>
      <c r="F230" s="113"/>
      <c r="G230" s="113"/>
      <c r="H230" s="113"/>
      <c r="I230" s="113"/>
    </row>
    <row r="231" spans="2:9" ht="13.5" x14ac:dyDescent="0.25">
      <c r="B231" s="114" t="s">
        <v>1211</v>
      </c>
      <c r="C231" s="113"/>
      <c r="D231" s="113"/>
      <c r="E231" s="113"/>
      <c r="F231" s="113"/>
      <c r="G231" s="113"/>
      <c r="H231" s="113"/>
      <c r="I231" s="113"/>
    </row>
    <row r="232" spans="2:9" ht="13.5" x14ac:dyDescent="0.25">
      <c r="B232" s="113"/>
      <c r="C232" s="113"/>
      <c r="D232" s="113"/>
      <c r="E232" s="113"/>
      <c r="F232" s="113"/>
      <c r="G232" s="113"/>
      <c r="H232" s="113"/>
      <c r="I232" s="113"/>
    </row>
    <row r="233" spans="2:9" ht="13.5" x14ac:dyDescent="0.25">
      <c r="B233" s="114" t="s">
        <v>1186</v>
      </c>
      <c r="C233" s="113"/>
      <c r="D233" s="113"/>
      <c r="E233" s="113"/>
      <c r="F233" s="113"/>
      <c r="G233" s="113"/>
      <c r="H233" s="113"/>
      <c r="I233" s="113"/>
    </row>
    <row r="234" spans="2:9" ht="13.5" x14ac:dyDescent="0.25">
      <c r="B234" s="113"/>
      <c r="C234" s="139"/>
      <c r="D234" s="140"/>
      <c r="E234" s="27"/>
      <c r="F234" s="136"/>
      <c r="G234" s="136"/>
      <c r="H234" s="113"/>
      <c r="I234" s="113"/>
    </row>
    <row r="235" spans="2:9" ht="13.5" x14ac:dyDescent="0.25">
      <c r="B235" s="114" t="s">
        <v>1212</v>
      </c>
      <c r="C235" s="113"/>
      <c r="D235" s="113"/>
      <c r="E235" s="113"/>
      <c r="F235" s="113"/>
      <c r="G235" s="113"/>
      <c r="H235" s="113"/>
      <c r="I235" s="113"/>
    </row>
    <row r="236" spans="2:9" ht="13.5" x14ac:dyDescent="0.25">
      <c r="B236" s="131"/>
      <c r="C236" s="138"/>
      <c r="D236" s="113"/>
      <c r="E236" s="113"/>
      <c r="F236" s="113"/>
      <c r="G236" s="113"/>
      <c r="H236" s="113"/>
      <c r="I236" s="113"/>
    </row>
    <row r="237" spans="2:9" ht="13.5" x14ac:dyDescent="0.25">
      <c r="B237" s="114" t="s">
        <v>1213</v>
      </c>
      <c r="C237" s="113"/>
      <c r="D237" s="113"/>
      <c r="E237" s="113"/>
      <c r="F237" s="113"/>
      <c r="G237" s="113"/>
      <c r="H237" s="113"/>
      <c r="I237" s="113"/>
    </row>
    <row r="238" spans="2:9" ht="13.5" x14ac:dyDescent="0.25">
      <c r="B238" s="113"/>
      <c r="C238" s="113"/>
      <c r="D238" s="113"/>
      <c r="E238" s="113"/>
      <c r="F238" s="28"/>
      <c r="G238" s="141"/>
      <c r="H238" s="113"/>
      <c r="I238" s="113"/>
    </row>
    <row r="239" spans="2:9" ht="13.5" x14ac:dyDescent="0.25">
      <c r="B239" s="114" t="s">
        <v>1187</v>
      </c>
      <c r="C239" s="113"/>
      <c r="D239" s="113"/>
      <c r="E239" s="113"/>
      <c r="F239" s="113"/>
      <c r="G239" s="113"/>
      <c r="H239" s="113"/>
      <c r="I239" s="113"/>
    </row>
    <row r="240" spans="2:9" ht="27" x14ac:dyDescent="0.25">
      <c r="B240" s="142" t="s">
        <v>1188</v>
      </c>
      <c r="C240" s="143" t="s">
        <v>1189</v>
      </c>
      <c r="D240" s="143" t="s">
        <v>1190</v>
      </c>
      <c r="E240" s="144" t="s">
        <v>1191</v>
      </c>
      <c r="F240" s="144" t="s">
        <v>1192</v>
      </c>
      <c r="G240" s="143" t="s">
        <v>1193</v>
      </c>
      <c r="H240" s="143" t="s">
        <v>1194</v>
      </c>
      <c r="I240" s="113"/>
    </row>
    <row r="241" spans="2:9" ht="13.5" x14ac:dyDescent="0.25">
      <c r="B241" s="31" t="s">
        <v>1195</v>
      </c>
      <c r="C241" s="31" t="s">
        <v>1196</v>
      </c>
      <c r="D241" s="31" t="s">
        <v>1197</v>
      </c>
      <c r="E241" s="31" t="s">
        <v>1198</v>
      </c>
      <c r="F241" s="31" t="s">
        <v>1199</v>
      </c>
      <c r="G241" s="23">
        <v>2500</v>
      </c>
      <c r="H241" s="32">
        <v>46168</v>
      </c>
      <c r="I241" s="113"/>
    </row>
    <row r="242" spans="2:9" ht="13.5" x14ac:dyDescent="0.25">
      <c r="B242" s="31" t="s">
        <v>1195</v>
      </c>
      <c r="C242" s="31" t="s">
        <v>1196</v>
      </c>
      <c r="D242" s="31" t="s">
        <v>1200</v>
      </c>
      <c r="E242" s="31" t="s">
        <v>1198</v>
      </c>
      <c r="F242" s="31" t="s">
        <v>1199</v>
      </c>
      <c r="G242" s="23">
        <v>5000</v>
      </c>
      <c r="H242" s="32">
        <v>46444</v>
      </c>
      <c r="I242" s="113"/>
    </row>
    <row r="243" spans="2:9" ht="13.5" x14ac:dyDescent="0.25">
      <c r="B243" s="31" t="s">
        <v>1195</v>
      </c>
      <c r="C243" s="31" t="s">
        <v>1196</v>
      </c>
      <c r="D243" s="31" t="s">
        <v>1201</v>
      </c>
      <c r="E243" s="31" t="s">
        <v>1198</v>
      </c>
      <c r="F243" s="31" t="s">
        <v>1199</v>
      </c>
      <c r="G243" s="23">
        <v>2500</v>
      </c>
      <c r="H243" s="32">
        <v>46452</v>
      </c>
      <c r="I243" s="113"/>
    </row>
    <row r="244" spans="2:9" ht="13.5" x14ac:dyDescent="0.25">
      <c r="B244" s="31" t="s">
        <v>1195</v>
      </c>
      <c r="C244" s="31" t="s">
        <v>1196</v>
      </c>
      <c r="D244" s="31" t="s">
        <v>1202</v>
      </c>
      <c r="E244" s="31" t="s">
        <v>1198</v>
      </c>
      <c r="F244" s="31" t="s">
        <v>1199</v>
      </c>
      <c r="G244" s="23">
        <v>2500</v>
      </c>
      <c r="H244" s="32">
        <v>46452</v>
      </c>
      <c r="I244" s="113"/>
    </row>
    <row r="245" spans="2:9" ht="13.5" x14ac:dyDescent="0.25">
      <c r="B245" s="31" t="s">
        <v>1195</v>
      </c>
      <c r="C245" s="31" t="s">
        <v>1196</v>
      </c>
      <c r="D245" s="31" t="s">
        <v>1203</v>
      </c>
      <c r="E245" s="31" t="s">
        <v>1198</v>
      </c>
      <c r="F245" s="31" t="s">
        <v>1199</v>
      </c>
      <c r="G245" s="23">
        <v>4500</v>
      </c>
      <c r="H245" s="32">
        <v>46455</v>
      </c>
      <c r="I245" s="113"/>
    </row>
    <row r="246" spans="2:9" ht="13.5" x14ac:dyDescent="0.25">
      <c r="B246" s="31" t="s">
        <v>1195</v>
      </c>
      <c r="C246" s="31" t="s">
        <v>1196</v>
      </c>
      <c r="D246" s="31" t="s">
        <v>1204</v>
      </c>
      <c r="E246" s="31" t="s">
        <v>1198</v>
      </c>
      <c r="F246" s="31" t="s">
        <v>1199</v>
      </c>
      <c r="G246" s="23">
        <v>500</v>
      </c>
      <c r="H246" s="32">
        <v>46455</v>
      </c>
      <c r="I246" s="113"/>
    </row>
    <row r="247" spans="2:9" ht="13.5" x14ac:dyDescent="0.25">
      <c r="B247" s="31" t="s">
        <v>1195</v>
      </c>
      <c r="C247" s="31" t="s">
        <v>1196</v>
      </c>
      <c r="D247" s="31" t="s">
        <v>1205</v>
      </c>
      <c r="E247" s="31" t="s">
        <v>1198</v>
      </c>
      <c r="F247" s="31" t="s">
        <v>1199</v>
      </c>
      <c r="G247" s="23">
        <v>2500</v>
      </c>
      <c r="H247" s="32">
        <v>46373</v>
      </c>
      <c r="I247" s="113"/>
    </row>
    <row r="248" spans="2:9" ht="13.5" x14ac:dyDescent="0.25">
      <c r="B248" s="31" t="s">
        <v>1195</v>
      </c>
      <c r="C248" s="31" t="s">
        <v>1196</v>
      </c>
      <c r="D248" s="31" t="s">
        <v>1206</v>
      </c>
      <c r="E248" s="31" t="s">
        <v>1198</v>
      </c>
      <c r="F248" s="31" t="s">
        <v>1199</v>
      </c>
      <c r="G248" s="23">
        <v>2500</v>
      </c>
      <c r="H248" s="32">
        <v>46286</v>
      </c>
      <c r="I248" s="113"/>
    </row>
    <row r="249" spans="2:9" ht="13.5" x14ac:dyDescent="0.25">
      <c r="B249" s="31" t="s">
        <v>1195</v>
      </c>
      <c r="C249" s="31" t="s">
        <v>1196</v>
      </c>
      <c r="D249" s="31" t="s">
        <v>1207</v>
      </c>
      <c r="E249" s="31" t="s">
        <v>1198</v>
      </c>
      <c r="F249" s="31" t="s">
        <v>1199</v>
      </c>
      <c r="G249" s="23">
        <v>2500</v>
      </c>
      <c r="H249" s="32">
        <v>46286</v>
      </c>
      <c r="I249" s="113"/>
    </row>
    <row r="250" spans="2:9" ht="13.5" x14ac:dyDescent="0.25">
      <c r="B250" s="113"/>
      <c r="C250" s="113"/>
      <c r="D250" s="113"/>
      <c r="E250" s="141"/>
      <c r="F250" s="113"/>
      <c r="G250" s="113"/>
      <c r="H250" s="113"/>
      <c r="I250" s="113"/>
    </row>
    <row r="251" spans="2:9" ht="13.5" x14ac:dyDescent="0.25">
      <c r="B251" s="114" t="s">
        <v>1208</v>
      </c>
      <c r="C251" s="113"/>
      <c r="D251" s="113"/>
      <c r="E251" s="141"/>
      <c r="F251" s="113"/>
      <c r="G251" s="113"/>
      <c r="H251" s="113"/>
      <c r="I251" s="113"/>
    </row>
    <row r="252" spans="2:9" ht="13.5" x14ac:dyDescent="0.25">
      <c r="B252" s="113"/>
      <c r="C252" s="113"/>
      <c r="D252" s="113"/>
      <c r="E252" s="113"/>
      <c r="F252" s="113"/>
      <c r="G252" s="113"/>
      <c r="H252" s="113"/>
      <c r="I252" s="113"/>
    </row>
  </sheetData>
  <mergeCells count="32">
    <mergeCell ref="B197:G197"/>
    <mergeCell ref="B198:G198"/>
    <mergeCell ref="B200:G200"/>
    <mergeCell ref="B180:C180"/>
    <mergeCell ref="B181:C181"/>
    <mergeCell ref="B182:C182"/>
    <mergeCell ref="B183:D183"/>
    <mergeCell ref="B185:C185"/>
    <mergeCell ref="B175:C175"/>
    <mergeCell ref="B176:C176"/>
    <mergeCell ref="B177:C177"/>
    <mergeCell ref="B178:C178"/>
    <mergeCell ref="B179:C179"/>
    <mergeCell ref="A1:H1"/>
    <mergeCell ref="A2:H2"/>
    <mergeCell ref="A3:H3"/>
    <mergeCell ref="B149:H149"/>
    <mergeCell ref="B150:H150"/>
    <mergeCell ref="B151:H151"/>
    <mergeCell ref="B152:H152"/>
    <mergeCell ref="B153:H153"/>
    <mergeCell ref="B155:D155"/>
    <mergeCell ref="B156:C156"/>
    <mergeCell ref="B157:C157"/>
    <mergeCell ref="B158:C158"/>
    <mergeCell ref="B174:C174"/>
    <mergeCell ref="B166:C166"/>
    <mergeCell ref="B170:C170"/>
    <mergeCell ref="B171:C171"/>
    <mergeCell ref="B168:C168"/>
    <mergeCell ref="B169:C169"/>
    <mergeCell ref="B173:D173"/>
  </mergeCells>
  <hyperlinks>
    <hyperlink ref="I1" location="Index!B2" display="Index" xr:uid="{B3ADEFAA-69B7-490B-8721-DC1EC9667200}"/>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9B3CD-ABC9-426A-A6AE-8D8123BA6B33}">
  <sheetPr>
    <outlinePr summaryBelow="0" summaryRight="0"/>
  </sheetPr>
  <dimension ref="A1:Q169"/>
  <sheetViews>
    <sheetView showGridLines="0" workbookViewId="0">
      <selection sqref="A1:H1"/>
    </sheetView>
  </sheetViews>
  <sheetFormatPr defaultRowHeight="12.75" x14ac:dyDescent="0.2"/>
  <cols>
    <col min="1" max="1" width="5.85546875" style="36" bestFit="1" customWidth="1"/>
    <col min="2" max="2" width="22" style="36" customWidth="1"/>
    <col min="3" max="3" width="46.7109375" style="36" customWidth="1"/>
    <col min="4" max="4" width="20.5703125" style="36" customWidth="1"/>
    <col min="5" max="5" width="8.7109375" style="36" bestFit="1" customWidth="1"/>
    <col min="6" max="6" width="10.140625" style="36" bestFit="1" customWidth="1"/>
    <col min="7" max="7" width="14" style="36" bestFit="1" customWidth="1"/>
    <col min="8" max="8" width="8.42578125" style="36" bestFit="1" customWidth="1"/>
    <col min="9" max="9" width="5.7109375" style="36" bestFit="1" customWidth="1"/>
    <col min="10" max="16384" width="9.140625" style="36"/>
  </cols>
  <sheetData>
    <row r="1" spans="1:9" ht="15" x14ac:dyDescent="0.2">
      <c r="A1" s="35" t="s">
        <v>0</v>
      </c>
      <c r="B1" s="35"/>
      <c r="C1" s="35"/>
      <c r="D1" s="35"/>
      <c r="E1" s="35"/>
      <c r="F1" s="35"/>
      <c r="G1" s="35"/>
      <c r="H1" s="35"/>
      <c r="I1" s="7" t="s">
        <v>966</v>
      </c>
    </row>
    <row r="2" spans="1:9" ht="15" x14ac:dyDescent="0.2">
      <c r="A2" s="35" t="s">
        <v>898</v>
      </c>
      <c r="B2" s="35"/>
      <c r="C2" s="35"/>
      <c r="D2" s="35"/>
      <c r="E2" s="35"/>
      <c r="F2" s="35"/>
      <c r="G2" s="35"/>
      <c r="H2" s="35"/>
    </row>
    <row r="3" spans="1:9" ht="15" x14ac:dyDescent="0.2">
      <c r="A3" s="35" t="s">
        <v>979</v>
      </c>
      <c r="B3" s="35"/>
      <c r="C3" s="35"/>
      <c r="D3" s="35"/>
      <c r="E3" s="35"/>
      <c r="F3" s="35"/>
      <c r="G3" s="35"/>
      <c r="H3" s="35"/>
    </row>
    <row r="4" spans="1:9" s="39" customFormat="1" ht="30" x14ac:dyDescent="0.2">
      <c r="A4" s="37" t="s">
        <v>3</v>
      </c>
      <c r="B4" s="37" t="s">
        <v>4</v>
      </c>
      <c r="C4" s="37" t="s">
        <v>5</v>
      </c>
      <c r="D4" s="37" t="s">
        <v>6</v>
      </c>
      <c r="E4" s="37" t="s">
        <v>7</v>
      </c>
      <c r="F4" s="37" t="s">
        <v>8</v>
      </c>
      <c r="G4" s="37" t="s">
        <v>9</v>
      </c>
      <c r="H4" s="38" t="s">
        <v>965</v>
      </c>
    </row>
    <row r="5" spans="1:9" x14ac:dyDescent="0.2">
      <c r="A5" s="40"/>
      <c r="B5" s="40"/>
      <c r="C5" s="41" t="s">
        <v>10</v>
      </c>
      <c r="D5" s="40"/>
      <c r="E5" s="40"/>
      <c r="F5" s="40"/>
      <c r="G5" s="40"/>
      <c r="H5" s="42" t="s">
        <v>134</v>
      </c>
    </row>
    <row r="6" spans="1:9" x14ac:dyDescent="0.2">
      <c r="A6" s="43"/>
      <c r="B6" s="44"/>
      <c r="C6" s="44" t="s">
        <v>11</v>
      </c>
      <c r="D6" s="44"/>
      <c r="E6" s="45"/>
      <c r="F6" s="46"/>
      <c r="G6" s="47"/>
      <c r="H6" s="42" t="s">
        <v>134</v>
      </c>
    </row>
    <row r="7" spans="1:9" x14ac:dyDescent="0.2">
      <c r="A7" s="48">
        <v>1</v>
      </c>
      <c r="B7" s="49" t="s">
        <v>320</v>
      </c>
      <c r="C7" s="49" t="s">
        <v>321</v>
      </c>
      <c r="D7" s="49" t="s">
        <v>34</v>
      </c>
      <c r="E7" s="50">
        <v>671068</v>
      </c>
      <c r="F7" s="51">
        <v>4909.1979540000002</v>
      </c>
      <c r="G7" s="52">
        <v>5.6718159999999997E-2</v>
      </c>
      <c r="H7" s="42" t="s">
        <v>134</v>
      </c>
    </row>
    <row r="8" spans="1:9" x14ac:dyDescent="0.2">
      <c r="A8" s="48">
        <v>2</v>
      </c>
      <c r="B8" s="49" t="s">
        <v>18</v>
      </c>
      <c r="C8" s="49" t="s">
        <v>19</v>
      </c>
      <c r="D8" s="49" t="s">
        <v>20</v>
      </c>
      <c r="E8" s="50">
        <v>290835</v>
      </c>
      <c r="F8" s="51">
        <v>3908.5315649999998</v>
      </c>
      <c r="G8" s="52">
        <v>4.5157009999999997E-2</v>
      </c>
      <c r="H8" s="42" t="s">
        <v>134</v>
      </c>
    </row>
    <row r="9" spans="1:9" x14ac:dyDescent="0.2">
      <c r="A9" s="48">
        <v>3</v>
      </c>
      <c r="B9" s="49" t="s">
        <v>38</v>
      </c>
      <c r="C9" s="49" t="s">
        <v>39</v>
      </c>
      <c r="D9" s="49" t="s">
        <v>34</v>
      </c>
      <c r="E9" s="50">
        <v>301439</v>
      </c>
      <c r="F9" s="51">
        <v>3635.052901</v>
      </c>
      <c r="G9" s="52">
        <v>4.1997390000000002E-2</v>
      </c>
      <c r="H9" s="42" t="s">
        <v>134</v>
      </c>
    </row>
    <row r="10" spans="1:9" x14ac:dyDescent="0.2">
      <c r="A10" s="48">
        <v>4</v>
      </c>
      <c r="B10" s="49" t="s">
        <v>686</v>
      </c>
      <c r="C10" s="49" t="s">
        <v>687</v>
      </c>
      <c r="D10" s="49" t="s">
        <v>48</v>
      </c>
      <c r="E10" s="50">
        <v>741498</v>
      </c>
      <c r="F10" s="51">
        <v>3525.452241</v>
      </c>
      <c r="G10" s="52">
        <v>4.0731129999999997E-2</v>
      </c>
      <c r="H10" s="42" t="s">
        <v>134</v>
      </c>
    </row>
    <row r="11" spans="1:9" x14ac:dyDescent="0.2">
      <c r="A11" s="48">
        <v>5</v>
      </c>
      <c r="B11" s="49" t="s">
        <v>324</v>
      </c>
      <c r="C11" s="49" t="s">
        <v>325</v>
      </c>
      <c r="D11" s="49" t="s">
        <v>211</v>
      </c>
      <c r="E11" s="50">
        <v>269948</v>
      </c>
      <c r="F11" s="51">
        <v>3375.9696880000001</v>
      </c>
      <c r="G11" s="52">
        <v>3.9004089999999998E-2</v>
      </c>
      <c r="H11" s="42" t="s">
        <v>134</v>
      </c>
    </row>
    <row r="12" spans="1:9" x14ac:dyDescent="0.2">
      <c r="A12" s="48">
        <v>6</v>
      </c>
      <c r="B12" s="49" t="s">
        <v>428</v>
      </c>
      <c r="C12" s="49" t="s">
        <v>429</v>
      </c>
      <c r="D12" s="49" t="s">
        <v>34</v>
      </c>
      <c r="E12" s="50">
        <v>1452715</v>
      </c>
      <c r="F12" s="51">
        <v>2385.3580299999999</v>
      </c>
      <c r="G12" s="52">
        <v>2.7559110000000001E-2</v>
      </c>
      <c r="H12" s="42" t="s">
        <v>134</v>
      </c>
    </row>
    <row r="13" spans="1:9" x14ac:dyDescent="0.2">
      <c r="A13" s="48">
        <v>7</v>
      </c>
      <c r="B13" s="49" t="s">
        <v>681</v>
      </c>
      <c r="C13" s="49" t="s">
        <v>682</v>
      </c>
      <c r="D13" s="49" t="s">
        <v>683</v>
      </c>
      <c r="E13" s="50">
        <v>515092</v>
      </c>
      <c r="F13" s="51">
        <v>2320.231914</v>
      </c>
      <c r="G13" s="52">
        <v>2.6806679999999999E-2</v>
      </c>
      <c r="H13" s="42" t="s">
        <v>134</v>
      </c>
    </row>
    <row r="14" spans="1:9" x14ac:dyDescent="0.2">
      <c r="A14" s="48">
        <v>8</v>
      </c>
      <c r="B14" s="49" t="s">
        <v>899</v>
      </c>
      <c r="C14" s="49" t="s">
        <v>900</v>
      </c>
      <c r="D14" s="49" t="s">
        <v>179</v>
      </c>
      <c r="E14" s="50">
        <v>73088</v>
      </c>
      <c r="F14" s="51">
        <v>2309.6538879999998</v>
      </c>
      <c r="G14" s="52">
        <v>2.668446E-2</v>
      </c>
      <c r="H14" s="42" t="s">
        <v>134</v>
      </c>
    </row>
    <row r="15" spans="1:9" x14ac:dyDescent="0.2">
      <c r="A15" s="48">
        <v>9</v>
      </c>
      <c r="B15" s="49" t="s">
        <v>46</v>
      </c>
      <c r="C15" s="49" t="s">
        <v>47</v>
      </c>
      <c r="D15" s="49" t="s">
        <v>48</v>
      </c>
      <c r="E15" s="50">
        <v>797946</v>
      </c>
      <c r="F15" s="51">
        <v>2271.3532890000001</v>
      </c>
      <c r="G15" s="52">
        <v>2.6241960000000002E-2</v>
      </c>
      <c r="H15" s="42" t="s">
        <v>134</v>
      </c>
    </row>
    <row r="16" spans="1:9" x14ac:dyDescent="0.2">
      <c r="A16" s="48">
        <v>10</v>
      </c>
      <c r="B16" s="49" t="s">
        <v>805</v>
      </c>
      <c r="C16" s="49" t="s">
        <v>806</v>
      </c>
      <c r="D16" s="49" t="s">
        <v>34</v>
      </c>
      <c r="E16" s="50">
        <v>1791206</v>
      </c>
      <c r="F16" s="51">
        <v>2211.2438069999998</v>
      </c>
      <c r="G16" s="52">
        <v>2.5547489999999999E-2</v>
      </c>
      <c r="H16" s="42" t="s">
        <v>134</v>
      </c>
    </row>
    <row r="17" spans="1:8" x14ac:dyDescent="0.2">
      <c r="A17" s="48">
        <v>11</v>
      </c>
      <c r="B17" s="49" t="s">
        <v>12</v>
      </c>
      <c r="C17" s="49" t="s">
        <v>13</v>
      </c>
      <c r="D17" s="49" t="s">
        <v>14</v>
      </c>
      <c r="E17" s="50">
        <v>120029</v>
      </c>
      <c r="F17" s="51">
        <v>2139.3968960000002</v>
      </c>
      <c r="G17" s="52">
        <v>2.4717409999999999E-2</v>
      </c>
      <c r="H17" s="42" t="s">
        <v>134</v>
      </c>
    </row>
    <row r="18" spans="1:8" ht="25.5" x14ac:dyDescent="0.2">
      <c r="A18" s="48">
        <v>12</v>
      </c>
      <c r="B18" s="49" t="s">
        <v>316</v>
      </c>
      <c r="C18" s="49" t="s">
        <v>317</v>
      </c>
      <c r="D18" s="49" t="s">
        <v>195</v>
      </c>
      <c r="E18" s="50">
        <v>237406</v>
      </c>
      <c r="F18" s="51">
        <v>2068.2810720000002</v>
      </c>
      <c r="G18" s="52">
        <v>2.3895779999999998E-2</v>
      </c>
      <c r="H18" s="42" t="s">
        <v>134</v>
      </c>
    </row>
    <row r="19" spans="1:8" ht="38.25" x14ac:dyDescent="0.2">
      <c r="A19" s="48">
        <v>13</v>
      </c>
      <c r="B19" s="49" t="s">
        <v>644</v>
      </c>
      <c r="C19" s="49" t="s">
        <v>645</v>
      </c>
      <c r="D19" s="49" t="s">
        <v>343</v>
      </c>
      <c r="E19" s="50">
        <v>1254023</v>
      </c>
      <c r="F19" s="51">
        <v>1932.8256498999999</v>
      </c>
      <c r="G19" s="52">
        <v>2.2330800000000001E-2</v>
      </c>
      <c r="H19" s="42" t="s">
        <v>134</v>
      </c>
    </row>
    <row r="20" spans="1:8" x14ac:dyDescent="0.2">
      <c r="A20" s="48">
        <v>14</v>
      </c>
      <c r="B20" s="49" t="s">
        <v>828</v>
      </c>
      <c r="C20" s="49" t="s">
        <v>829</v>
      </c>
      <c r="D20" s="49" t="s">
        <v>211</v>
      </c>
      <c r="E20" s="50">
        <v>1016872</v>
      </c>
      <c r="F20" s="51">
        <v>1908.0586208</v>
      </c>
      <c r="G20" s="52">
        <v>2.2044660000000001E-2</v>
      </c>
      <c r="H20" s="42" t="s">
        <v>134</v>
      </c>
    </row>
    <row r="21" spans="1:8" x14ac:dyDescent="0.2">
      <c r="A21" s="48">
        <v>15</v>
      </c>
      <c r="B21" s="49" t="s">
        <v>642</v>
      </c>
      <c r="C21" s="49" t="s">
        <v>643</v>
      </c>
      <c r="D21" s="49" t="s">
        <v>179</v>
      </c>
      <c r="E21" s="50">
        <v>622491</v>
      </c>
      <c r="F21" s="51">
        <v>1899.220041</v>
      </c>
      <c r="G21" s="52">
        <v>2.194254E-2</v>
      </c>
      <c r="H21" s="42" t="s">
        <v>134</v>
      </c>
    </row>
    <row r="22" spans="1:8" x14ac:dyDescent="0.2">
      <c r="A22" s="48">
        <v>16</v>
      </c>
      <c r="B22" s="49" t="s">
        <v>901</v>
      </c>
      <c r="C22" s="49" t="s">
        <v>902</v>
      </c>
      <c r="D22" s="49" t="s">
        <v>103</v>
      </c>
      <c r="E22" s="50">
        <v>744072</v>
      </c>
      <c r="F22" s="51">
        <v>1848.646884</v>
      </c>
      <c r="G22" s="52">
        <v>2.1358240000000001E-2</v>
      </c>
      <c r="H22" s="42" t="s">
        <v>134</v>
      </c>
    </row>
    <row r="23" spans="1:8" x14ac:dyDescent="0.2">
      <c r="A23" s="48">
        <v>17</v>
      </c>
      <c r="B23" s="49" t="s">
        <v>101</v>
      </c>
      <c r="C23" s="49" t="s">
        <v>102</v>
      </c>
      <c r="D23" s="49" t="s">
        <v>103</v>
      </c>
      <c r="E23" s="50">
        <v>1324609</v>
      </c>
      <c r="F23" s="51">
        <v>1824.1190538999999</v>
      </c>
      <c r="G23" s="52">
        <v>2.1074860000000001E-2</v>
      </c>
      <c r="H23" s="42" t="s">
        <v>134</v>
      </c>
    </row>
    <row r="24" spans="1:8" x14ac:dyDescent="0.2">
      <c r="A24" s="48">
        <v>18</v>
      </c>
      <c r="B24" s="49" t="s">
        <v>387</v>
      </c>
      <c r="C24" s="49" t="s">
        <v>388</v>
      </c>
      <c r="D24" s="49" t="s">
        <v>179</v>
      </c>
      <c r="E24" s="50">
        <v>126541</v>
      </c>
      <c r="F24" s="51">
        <v>1727.6642730000001</v>
      </c>
      <c r="G24" s="52">
        <v>1.9960479999999999E-2</v>
      </c>
      <c r="H24" s="42" t="s">
        <v>134</v>
      </c>
    </row>
    <row r="25" spans="1:8" x14ac:dyDescent="0.2">
      <c r="A25" s="48">
        <v>19</v>
      </c>
      <c r="B25" s="49" t="s">
        <v>764</v>
      </c>
      <c r="C25" s="49" t="s">
        <v>765</v>
      </c>
      <c r="D25" s="49" t="s">
        <v>766</v>
      </c>
      <c r="E25" s="50">
        <v>221471</v>
      </c>
      <c r="F25" s="51">
        <v>1450.192108</v>
      </c>
      <c r="G25" s="52">
        <v>1.6754720000000001E-2</v>
      </c>
      <c r="H25" s="42" t="s">
        <v>134</v>
      </c>
    </row>
    <row r="26" spans="1:8" x14ac:dyDescent="0.2">
      <c r="A26" s="48">
        <v>20</v>
      </c>
      <c r="B26" s="49" t="s">
        <v>196</v>
      </c>
      <c r="C26" s="49" t="s">
        <v>197</v>
      </c>
      <c r="D26" s="49" t="s">
        <v>34</v>
      </c>
      <c r="E26" s="50">
        <v>170370</v>
      </c>
      <c r="F26" s="51">
        <v>1440.81909</v>
      </c>
      <c r="G26" s="52">
        <v>1.664643E-2</v>
      </c>
      <c r="H26" s="42" t="s">
        <v>134</v>
      </c>
    </row>
    <row r="27" spans="1:8" x14ac:dyDescent="0.2">
      <c r="A27" s="48">
        <v>21</v>
      </c>
      <c r="B27" s="49" t="s">
        <v>903</v>
      </c>
      <c r="C27" s="49" t="s">
        <v>904</v>
      </c>
      <c r="D27" s="49" t="s">
        <v>121</v>
      </c>
      <c r="E27" s="50">
        <v>943963</v>
      </c>
      <c r="F27" s="51">
        <v>1429.3487746000001</v>
      </c>
      <c r="G27" s="52">
        <v>1.651391E-2</v>
      </c>
      <c r="H27" s="42" t="s">
        <v>134</v>
      </c>
    </row>
    <row r="28" spans="1:8" x14ac:dyDescent="0.2">
      <c r="A28" s="48">
        <v>22</v>
      </c>
      <c r="B28" s="49" t="s">
        <v>183</v>
      </c>
      <c r="C28" s="49" t="s">
        <v>184</v>
      </c>
      <c r="D28" s="49" t="s">
        <v>34</v>
      </c>
      <c r="E28" s="50">
        <v>521179</v>
      </c>
      <c r="F28" s="51">
        <v>1351.938326</v>
      </c>
      <c r="G28" s="52">
        <v>1.5619549999999999E-2</v>
      </c>
      <c r="H28" s="42" t="s">
        <v>134</v>
      </c>
    </row>
    <row r="29" spans="1:8" x14ac:dyDescent="0.2">
      <c r="A29" s="48">
        <v>23</v>
      </c>
      <c r="B29" s="49" t="s">
        <v>328</v>
      </c>
      <c r="C29" s="49" t="s">
        <v>329</v>
      </c>
      <c r="D29" s="49" t="s">
        <v>330</v>
      </c>
      <c r="E29" s="50">
        <v>334359</v>
      </c>
      <c r="F29" s="51">
        <v>1290.9600989999999</v>
      </c>
      <c r="G29" s="52">
        <v>1.4915039999999999E-2</v>
      </c>
      <c r="H29" s="42" t="s">
        <v>134</v>
      </c>
    </row>
    <row r="30" spans="1:8" x14ac:dyDescent="0.2">
      <c r="A30" s="48">
        <v>24</v>
      </c>
      <c r="B30" s="49" t="s">
        <v>905</v>
      </c>
      <c r="C30" s="49" t="s">
        <v>906</v>
      </c>
      <c r="D30" s="49" t="s">
        <v>179</v>
      </c>
      <c r="E30" s="50">
        <v>435518</v>
      </c>
      <c r="F30" s="51">
        <v>1272.8013550000001</v>
      </c>
      <c r="G30" s="52">
        <v>1.470524E-2</v>
      </c>
      <c r="H30" s="42" t="s">
        <v>134</v>
      </c>
    </row>
    <row r="31" spans="1:8" x14ac:dyDescent="0.2">
      <c r="A31" s="48">
        <v>25</v>
      </c>
      <c r="B31" s="49" t="s">
        <v>221</v>
      </c>
      <c r="C31" s="49" t="s">
        <v>222</v>
      </c>
      <c r="D31" s="49" t="s">
        <v>34</v>
      </c>
      <c r="E31" s="50">
        <v>149396</v>
      </c>
      <c r="F31" s="51">
        <v>1258.960092</v>
      </c>
      <c r="G31" s="52">
        <v>1.454533E-2</v>
      </c>
      <c r="H31" s="42" t="s">
        <v>134</v>
      </c>
    </row>
    <row r="32" spans="1:8" x14ac:dyDescent="0.2">
      <c r="A32" s="48">
        <v>26</v>
      </c>
      <c r="B32" s="49" t="s">
        <v>185</v>
      </c>
      <c r="C32" s="49" t="s">
        <v>186</v>
      </c>
      <c r="D32" s="49" t="s">
        <v>187</v>
      </c>
      <c r="E32" s="50">
        <v>46083</v>
      </c>
      <c r="F32" s="51">
        <v>1236.637305</v>
      </c>
      <c r="G32" s="52">
        <v>1.428742E-2</v>
      </c>
      <c r="H32" s="42" t="s">
        <v>134</v>
      </c>
    </row>
    <row r="33" spans="1:8" x14ac:dyDescent="0.2">
      <c r="A33" s="48">
        <v>27</v>
      </c>
      <c r="B33" s="49" t="s">
        <v>907</v>
      </c>
      <c r="C33" s="49" t="s">
        <v>908</v>
      </c>
      <c r="D33" s="49" t="s">
        <v>179</v>
      </c>
      <c r="E33" s="50">
        <v>514806</v>
      </c>
      <c r="F33" s="51">
        <v>1236.564012</v>
      </c>
      <c r="G33" s="52">
        <v>1.428658E-2</v>
      </c>
      <c r="H33" s="42" t="s">
        <v>134</v>
      </c>
    </row>
    <row r="34" spans="1:8" x14ac:dyDescent="0.2">
      <c r="A34" s="48">
        <v>28</v>
      </c>
      <c r="B34" s="49" t="s">
        <v>32</v>
      </c>
      <c r="C34" s="49" t="s">
        <v>33</v>
      </c>
      <c r="D34" s="49" t="s">
        <v>34</v>
      </c>
      <c r="E34" s="50">
        <v>125746</v>
      </c>
      <c r="F34" s="51">
        <v>1231.5563239999999</v>
      </c>
      <c r="G34" s="52">
        <v>1.422872E-2</v>
      </c>
      <c r="H34" s="42" t="s">
        <v>134</v>
      </c>
    </row>
    <row r="35" spans="1:8" x14ac:dyDescent="0.2">
      <c r="A35" s="48">
        <v>29</v>
      </c>
      <c r="B35" s="49" t="s">
        <v>326</v>
      </c>
      <c r="C35" s="49" t="s">
        <v>327</v>
      </c>
      <c r="D35" s="49" t="s">
        <v>179</v>
      </c>
      <c r="E35" s="50">
        <v>139035</v>
      </c>
      <c r="F35" s="51">
        <v>1212.5242350000001</v>
      </c>
      <c r="G35" s="52">
        <v>1.400884E-2</v>
      </c>
      <c r="H35" s="42" t="s">
        <v>134</v>
      </c>
    </row>
    <row r="36" spans="1:8" ht="25.5" x14ac:dyDescent="0.2">
      <c r="A36" s="48">
        <v>30</v>
      </c>
      <c r="B36" s="49" t="s">
        <v>715</v>
      </c>
      <c r="C36" s="49" t="s">
        <v>716</v>
      </c>
      <c r="D36" s="49" t="s">
        <v>195</v>
      </c>
      <c r="E36" s="50">
        <v>92433</v>
      </c>
      <c r="F36" s="51">
        <v>1205.696052</v>
      </c>
      <c r="G36" s="52">
        <v>1.392995E-2</v>
      </c>
      <c r="H36" s="42" t="s">
        <v>134</v>
      </c>
    </row>
    <row r="37" spans="1:8" x14ac:dyDescent="0.2">
      <c r="A37" s="48">
        <v>31</v>
      </c>
      <c r="B37" s="49" t="s">
        <v>177</v>
      </c>
      <c r="C37" s="49" t="s">
        <v>178</v>
      </c>
      <c r="D37" s="49" t="s">
        <v>179</v>
      </c>
      <c r="E37" s="50">
        <v>408776</v>
      </c>
      <c r="F37" s="51">
        <v>1169.5081359999999</v>
      </c>
      <c r="G37" s="52">
        <v>1.3511850000000001E-2</v>
      </c>
      <c r="H37" s="42" t="s">
        <v>134</v>
      </c>
    </row>
    <row r="38" spans="1:8" x14ac:dyDescent="0.2">
      <c r="A38" s="48">
        <v>32</v>
      </c>
      <c r="B38" s="49" t="s">
        <v>30</v>
      </c>
      <c r="C38" s="49" t="s">
        <v>31</v>
      </c>
      <c r="D38" s="49" t="s">
        <v>23</v>
      </c>
      <c r="E38" s="50">
        <v>362545</v>
      </c>
      <c r="F38" s="51">
        <v>1073.4957449999999</v>
      </c>
      <c r="G38" s="52">
        <v>1.240258E-2</v>
      </c>
      <c r="H38" s="42" t="s">
        <v>134</v>
      </c>
    </row>
    <row r="39" spans="1:8" ht="25.5" x14ac:dyDescent="0.2">
      <c r="A39" s="48">
        <v>33</v>
      </c>
      <c r="B39" s="49" t="s">
        <v>773</v>
      </c>
      <c r="C39" s="49" t="s">
        <v>774</v>
      </c>
      <c r="D39" s="49" t="s">
        <v>195</v>
      </c>
      <c r="E39" s="50">
        <v>85270</v>
      </c>
      <c r="F39" s="51">
        <v>1070.05323</v>
      </c>
      <c r="G39" s="52">
        <v>1.23628E-2</v>
      </c>
      <c r="H39" s="42" t="s">
        <v>134</v>
      </c>
    </row>
    <row r="40" spans="1:8" x14ac:dyDescent="0.2">
      <c r="A40" s="48">
        <v>34</v>
      </c>
      <c r="B40" s="49" t="s">
        <v>648</v>
      </c>
      <c r="C40" s="49" t="s">
        <v>649</v>
      </c>
      <c r="D40" s="49" t="s">
        <v>330</v>
      </c>
      <c r="E40" s="50">
        <v>119267</v>
      </c>
      <c r="F40" s="51">
        <v>1054.8569815000001</v>
      </c>
      <c r="G40" s="52">
        <v>1.218723E-2</v>
      </c>
      <c r="H40" s="42" t="s">
        <v>134</v>
      </c>
    </row>
    <row r="41" spans="1:8" x14ac:dyDescent="0.2">
      <c r="A41" s="48">
        <v>35</v>
      </c>
      <c r="B41" s="49" t="s">
        <v>767</v>
      </c>
      <c r="C41" s="49" t="s">
        <v>768</v>
      </c>
      <c r="D41" s="49" t="s">
        <v>179</v>
      </c>
      <c r="E41" s="50">
        <v>265362</v>
      </c>
      <c r="F41" s="51">
        <v>1007.0487900000001</v>
      </c>
      <c r="G41" s="52">
        <v>1.163489E-2</v>
      </c>
      <c r="H41" s="42" t="s">
        <v>134</v>
      </c>
    </row>
    <row r="42" spans="1:8" x14ac:dyDescent="0.2">
      <c r="A42" s="48">
        <v>36</v>
      </c>
      <c r="B42" s="49" t="s">
        <v>478</v>
      </c>
      <c r="C42" s="49" t="s">
        <v>479</v>
      </c>
      <c r="D42" s="49" t="s">
        <v>211</v>
      </c>
      <c r="E42" s="50">
        <v>74295</v>
      </c>
      <c r="F42" s="51">
        <v>996.74171999999999</v>
      </c>
      <c r="G42" s="52">
        <v>1.15158E-2</v>
      </c>
      <c r="H42" s="42" t="s">
        <v>134</v>
      </c>
    </row>
    <row r="43" spans="1:8" x14ac:dyDescent="0.2">
      <c r="A43" s="48">
        <v>37</v>
      </c>
      <c r="B43" s="49" t="s">
        <v>646</v>
      </c>
      <c r="C43" s="49" t="s">
        <v>647</v>
      </c>
      <c r="D43" s="49" t="s">
        <v>484</v>
      </c>
      <c r="E43" s="50">
        <v>340325</v>
      </c>
      <c r="F43" s="51">
        <v>979.11502499999995</v>
      </c>
      <c r="G43" s="52">
        <v>1.131215E-2</v>
      </c>
      <c r="H43" s="42" t="s">
        <v>134</v>
      </c>
    </row>
    <row r="44" spans="1:8" x14ac:dyDescent="0.2">
      <c r="A44" s="48">
        <v>38</v>
      </c>
      <c r="B44" s="49" t="s">
        <v>694</v>
      </c>
      <c r="C44" s="49" t="s">
        <v>695</v>
      </c>
      <c r="D44" s="49" t="s">
        <v>211</v>
      </c>
      <c r="E44" s="50">
        <v>40273</v>
      </c>
      <c r="F44" s="51">
        <v>949.99979699999994</v>
      </c>
      <c r="G44" s="52">
        <v>1.0975769999999999E-2</v>
      </c>
      <c r="H44" s="42" t="s">
        <v>134</v>
      </c>
    </row>
    <row r="45" spans="1:8" x14ac:dyDescent="0.2">
      <c r="A45" s="48">
        <v>39</v>
      </c>
      <c r="B45" s="49" t="s">
        <v>818</v>
      </c>
      <c r="C45" s="49" t="s">
        <v>819</v>
      </c>
      <c r="D45" s="49" t="s">
        <v>330</v>
      </c>
      <c r="E45" s="50">
        <v>183615</v>
      </c>
      <c r="F45" s="51">
        <v>922.02272249999999</v>
      </c>
      <c r="G45" s="52">
        <v>1.065254E-2</v>
      </c>
      <c r="H45" s="42" t="s">
        <v>134</v>
      </c>
    </row>
    <row r="46" spans="1:8" x14ac:dyDescent="0.2">
      <c r="A46" s="48">
        <v>40</v>
      </c>
      <c r="B46" s="49" t="s">
        <v>909</v>
      </c>
      <c r="C46" s="49" t="s">
        <v>910</v>
      </c>
      <c r="D46" s="49" t="s">
        <v>34</v>
      </c>
      <c r="E46" s="50">
        <v>666063</v>
      </c>
      <c r="F46" s="51">
        <v>912.4397037</v>
      </c>
      <c r="G46" s="52">
        <v>1.054182E-2</v>
      </c>
      <c r="H46" s="42" t="s">
        <v>134</v>
      </c>
    </row>
    <row r="47" spans="1:8" x14ac:dyDescent="0.2">
      <c r="A47" s="48">
        <v>41</v>
      </c>
      <c r="B47" s="49" t="s">
        <v>505</v>
      </c>
      <c r="C47" s="49" t="s">
        <v>506</v>
      </c>
      <c r="D47" s="49" t="s">
        <v>29</v>
      </c>
      <c r="E47" s="50">
        <v>25851</v>
      </c>
      <c r="F47" s="51">
        <v>901.47607200000004</v>
      </c>
      <c r="G47" s="52">
        <v>1.041516E-2</v>
      </c>
      <c r="H47" s="42" t="s">
        <v>134</v>
      </c>
    </row>
    <row r="48" spans="1:8" x14ac:dyDescent="0.2">
      <c r="A48" s="48">
        <v>42</v>
      </c>
      <c r="B48" s="49" t="s">
        <v>911</v>
      </c>
      <c r="C48" s="49" t="s">
        <v>912</v>
      </c>
      <c r="D48" s="49" t="s">
        <v>179</v>
      </c>
      <c r="E48" s="50">
        <v>555281</v>
      </c>
      <c r="F48" s="51">
        <v>886.11741979999999</v>
      </c>
      <c r="G48" s="52">
        <v>1.0237710000000001E-2</v>
      </c>
      <c r="H48" s="42" t="s">
        <v>134</v>
      </c>
    </row>
    <row r="49" spans="1:8" x14ac:dyDescent="0.2">
      <c r="A49" s="48">
        <v>43</v>
      </c>
      <c r="B49" s="49" t="s">
        <v>670</v>
      </c>
      <c r="C49" s="49" t="s">
        <v>671</v>
      </c>
      <c r="D49" s="49" t="s">
        <v>179</v>
      </c>
      <c r="E49" s="50">
        <v>53000</v>
      </c>
      <c r="F49" s="51">
        <v>864.85400000000004</v>
      </c>
      <c r="G49" s="52">
        <v>9.9920500000000006E-3</v>
      </c>
      <c r="H49" s="42" t="s">
        <v>134</v>
      </c>
    </row>
    <row r="50" spans="1:8" ht="25.5" x14ac:dyDescent="0.2">
      <c r="A50" s="48">
        <v>44</v>
      </c>
      <c r="B50" s="49" t="s">
        <v>913</v>
      </c>
      <c r="C50" s="49" t="s">
        <v>914</v>
      </c>
      <c r="D50" s="49" t="s">
        <v>182</v>
      </c>
      <c r="E50" s="50">
        <v>148385</v>
      </c>
      <c r="F50" s="51">
        <v>842.75260749999995</v>
      </c>
      <c r="G50" s="52">
        <v>9.7366999999999992E-3</v>
      </c>
      <c r="H50" s="42" t="s">
        <v>134</v>
      </c>
    </row>
    <row r="51" spans="1:8" x14ac:dyDescent="0.2">
      <c r="A51" s="48">
        <v>45</v>
      </c>
      <c r="B51" s="49" t="s">
        <v>915</v>
      </c>
      <c r="C51" s="49" t="s">
        <v>916</v>
      </c>
      <c r="D51" s="49" t="s">
        <v>917</v>
      </c>
      <c r="E51" s="50">
        <v>111457</v>
      </c>
      <c r="F51" s="51">
        <v>834.81293000000005</v>
      </c>
      <c r="G51" s="52">
        <v>9.6449699999999992E-3</v>
      </c>
      <c r="H51" s="42" t="s">
        <v>134</v>
      </c>
    </row>
    <row r="52" spans="1:8" x14ac:dyDescent="0.2">
      <c r="A52" s="48">
        <v>46</v>
      </c>
      <c r="B52" s="49" t="s">
        <v>98</v>
      </c>
      <c r="C52" s="49" t="s">
        <v>99</v>
      </c>
      <c r="D52" s="49" t="s">
        <v>100</v>
      </c>
      <c r="E52" s="50">
        <v>10403</v>
      </c>
      <c r="F52" s="51">
        <v>771.79857000000004</v>
      </c>
      <c r="G52" s="52">
        <v>8.91693E-3</v>
      </c>
      <c r="H52" s="42" t="s">
        <v>134</v>
      </c>
    </row>
    <row r="53" spans="1:8" x14ac:dyDescent="0.2">
      <c r="A53" s="48">
        <v>47</v>
      </c>
      <c r="B53" s="49" t="s">
        <v>918</v>
      </c>
      <c r="C53" s="49" t="s">
        <v>919</v>
      </c>
      <c r="D53" s="49" t="s">
        <v>51</v>
      </c>
      <c r="E53" s="50">
        <v>44743</v>
      </c>
      <c r="F53" s="51">
        <v>749.26627800000006</v>
      </c>
      <c r="G53" s="52">
        <v>8.6566100000000003E-3</v>
      </c>
      <c r="H53" s="42" t="s">
        <v>134</v>
      </c>
    </row>
    <row r="54" spans="1:8" x14ac:dyDescent="0.2">
      <c r="A54" s="48">
        <v>48</v>
      </c>
      <c r="B54" s="49" t="s">
        <v>775</v>
      </c>
      <c r="C54" s="49" t="s">
        <v>776</v>
      </c>
      <c r="D54" s="49" t="s">
        <v>61</v>
      </c>
      <c r="E54" s="50">
        <v>18787</v>
      </c>
      <c r="F54" s="51">
        <v>742.34951799999999</v>
      </c>
      <c r="G54" s="52">
        <v>8.5766999999999996E-3</v>
      </c>
      <c r="H54" s="42" t="s">
        <v>134</v>
      </c>
    </row>
    <row r="55" spans="1:8" x14ac:dyDescent="0.2">
      <c r="A55" s="48">
        <v>49</v>
      </c>
      <c r="B55" s="49" t="s">
        <v>90</v>
      </c>
      <c r="C55" s="49" t="s">
        <v>91</v>
      </c>
      <c r="D55" s="49" t="s">
        <v>14</v>
      </c>
      <c r="E55" s="50">
        <v>47649</v>
      </c>
      <c r="F55" s="51">
        <v>718.88046299999996</v>
      </c>
      <c r="G55" s="52">
        <v>8.3055500000000001E-3</v>
      </c>
      <c r="H55" s="42" t="s">
        <v>134</v>
      </c>
    </row>
    <row r="56" spans="1:8" ht="25.5" x14ac:dyDescent="0.2">
      <c r="A56" s="48">
        <v>50</v>
      </c>
      <c r="B56" s="49" t="s">
        <v>73</v>
      </c>
      <c r="C56" s="49" t="s">
        <v>74</v>
      </c>
      <c r="D56" s="49" t="s">
        <v>26</v>
      </c>
      <c r="E56" s="50">
        <v>14034</v>
      </c>
      <c r="F56" s="51">
        <v>712.92719999999997</v>
      </c>
      <c r="G56" s="52">
        <v>8.2367699999999992E-3</v>
      </c>
      <c r="H56" s="42" t="s">
        <v>134</v>
      </c>
    </row>
    <row r="57" spans="1:8" x14ac:dyDescent="0.2">
      <c r="A57" s="48">
        <v>51</v>
      </c>
      <c r="B57" s="49" t="s">
        <v>126</v>
      </c>
      <c r="C57" s="49" t="s">
        <v>127</v>
      </c>
      <c r="D57" s="49" t="s">
        <v>37</v>
      </c>
      <c r="E57" s="50">
        <v>27743</v>
      </c>
      <c r="F57" s="51">
        <v>711.74666500000001</v>
      </c>
      <c r="G57" s="52">
        <v>8.2231300000000004E-3</v>
      </c>
      <c r="H57" s="42" t="s">
        <v>134</v>
      </c>
    </row>
    <row r="58" spans="1:8" x14ac:dyDescent="0.2">
      <c r="A58" s="48">
        <v>52</v>
      </c>
      <c r="B58" s="49" t="s">
        <v>257</v>
      </c>
      <c r="C58" s="49" t="s">
        <v>258</v>
      </c>
      <c r="D58" s="49" t="s">
        <v>100</v>
      </c>
      <c r="E58" s="50">
        <v>73613</v>
      </c>
      <c r="F58" s="51">
        <v>708.37789899999996</v>
      </c>
      <c r="G58" s="52">
        <v>8.1842100000000008E-3</v>
      </c>
      <c r="H58" s="42" t="s">
        <v>134</v>
      </c>
    </row>
    <row r="59" spans="1:8" x14ac:dyDescent="0.2">
      <c r="A59" s="48">
        <v>53</v>
      </c>
      <c r="B59" s="49" t="s">
        <v>216</v>
      </c>
      <c r="C59" s="49" t="s">
        <v>217</v>
      </c>
      <c r="D59" s="49" t="s">
        <v>54</v>
      </c>
      <c r="E59" s="50">
        <v>10210</v>
      </c>
      <c r="F59" s="51">
        <v>698.72135000000003</v>
      </c>
      <c r="G59" s="52">
        <v>8.0726400000000007E-3</v>
      </c>
      <c r="H59" s="42" t="s">
        <v>134</v>
      </c>
    </row>
    <row r="60" spans="1:8" x14ac:dyDescent="0.2">
      <c r="A60" s="48">
        <v>54</v>
      </c>
      <c r="B60" s="49" t="s">
        <v>920</v>
      </c>
      <c r="C60" s="49" t="s">
        <v>921</v>
      </c>
      <c r="D60" s="49" t="s">
        <v>285</v>
      </c>
      <c r="E60" s="50">
        <v>650574</v>
      </c>
      <c r="F60" s="51">
        <v>685.05442200000005</v>
      </c>
      <c r="G60" s="52">
        <v>7.91474E-3</v>
      </c>
      <c r="H60" s="42" t="s">
        <v>134</v>
      </c>
    </row>
    <row r="61" spans="1:8" x14ac:dyDescent="0.2">
      <c r="A61" s="48">
        <v>55</v>
      </c>
      <c r="B61" s="49" t="s">
        <v>225</v>
      </c>
      <c r="C61" s="49" t="s">
        <v>226</v>
      </c>
      <c r="D61" s="49" t="s">
        <v>227</v>
      </c>
      <c r="E61" s="50">
        <v>20333</v>
      </c>
      <c r="F61" s="51">
        <v>683.961454</v>
      </c>
      <c r="G61" s="52">
        <v>7.9021100000000004E-3</v>
      </c>
      <c r="H61" s="42" t="s">
        <v>134</v>
      </c>
    </row>
    <row r="62" spans="1:8" ht="25.5" x14ac:dyDescent="0.2">
      <c r="A62" s="48">
        <v>56</v>
      </c>
      <c r="B62" s="49" t="s">
        <v>180</v>
      </c>
      <c r="C62" s="49" t="s">
        <v>181</v>
      </c>
      <c r="D62" s="49" t="s">
        <v>182</v>
      </c>
      <c r="E62" s="50">
        <v>34647</v>
      </c>
      <c r="F62" s="51">
        <v>661.68840599999999</v>
      </c>
      <c r="G62" s="52">
        <v>7.6447800000000003E-3</v>
      </c>
      <c r="H62" s="42" t="s">
        <v>134</v>
      </c>
    </row>
    <row r="63" spans="1:8" x14ac:dyDescent="0.2">
      <c r="A63" s="48">
        <v>57</v>
      </c>
      <c r="B63" s="49" t="s">
        <v>209</v>
      </c>
      <c r="C63" s="49" t="s">
        <v>210</v>
      </c>
      <c r="D63" s="49" t="s">
        <v>211</v>
      </c>
      <c r="E63" s="50">
        <v>58105</v>
      </c>
      <c r="F63" s="51">
        <v>647.69643499999995</v>
      </c>
      <c r="G63" s="52">
        <v>7.4831300000000002E-3</v>
      </c>
      <c r="H63" s="42" t="s">
        <v>134</v>
      </c>
    </row>
    <row r="64" spans="1:8" x14ac:dyDescent="0.2">
      <c r="A64" s="48">
        <v>58</v>
      </c>
      <c r="B64" s="49" t="s">
        <v>807</v>
      </c>
      <c r="C64" s="49" t="s">
        <v>808</v>
      </c>
      <c r="D64" s="49" t="s">
        <v>51</v>
      </c>
      <c r="E64" s="50">
        <v>2204</v>
      </c>
      <c r="F64" s="51">
        <v>633.53980000000001</v>
      </c>
      <c r="G64" s="52">
        <v>7.3195700000000001E-3</v>
      </c>
      <c r="H64" s="42" t="s">
        <v>134</v>
      </c>
    </row>
    <row r="65" spans="1:8" x14ac:dyDescent="0.2">
      <c r="A65" s="48">
        <v>59</v>
      </c>
      <c r="B65" s="49" t="s">
        <v>922</v>
      </c>
      <c r="C65" s="49" t="s">
        <v>923</v>
      </c>
      <c r="D65" s="49" t="s">
        <v>220</v>
      </c>
      <c r="E65" s="50">
        <v>439940</v>
      </c>
      <c r="F65" s="51">
        <v>606.54527800000005</v>
      </c>
      <c r="G65" s="52">
        <v>7.0076899999999996E-3</v>
      </c>
      <c r="H65" s="42" t="s">
        <v>134</v>
      </c>
    </row>
    <row r="66" spans="1:8" x14ac:dyDescent="0.2">
      <c r="A66" s="48">
        <v>60</v>
      </c>
      <c r="B66" s="49" t="s">
        <v>832</v>
      </c>
      <c r="C66" s="49" t="s">
        <v>833</v>
      </c>
      <c r="D66" s="49" t="s">
        <v>110</v>
      </c>
      <c r="E66" s="50">
        <v>71977</v>
      </c>
      <c r="F66" s="51">
        <v>487.28429</v>
      </c>
      <c r="G66" s="52">
        <v>5.6298099999999998E-3</v>
      </c>
      <c r="H66" s="42" t="s">
        <v>134</v>
      </c>
    </row>
    <row r="67" spans="1:8" x14ac:dyDescent="0.2">
      <c r="A67" s="53"/>
      <c r="B67" s="53"/>
      <c r="C67" s="54" t="s">
        <v>133</v>
      </c>
      <c r="D67" s="53"/>
      <c r="E67" s="53" t="s">
        <v>134</v>
      </c>
      <c r="F67" s="55">
        <v>86503.388448199999</v>
      </c>
      <c r="G67" s="56">
        <v>0.99941237000000005</v>
      </c>
      <c r="H67" s="42" t="s">
        <v>134</v>
      </c>
    </row>
    <row r="68" spans="1:8" x14ac:dyDescent="0.2">
      <c r="A68" s="53"/>
      <c r="B68" s="53"/>
      <c r="C68" s="57"/>
      <c r="D68" s="53"/>
      <c r="E68" s="53"/>
      <c r="F68" s="58"/>
      <c r="G68" s="58"/>
      <c r="H68" s="42" t="s">
        <v>134</v>
      </c>
    </row>
    <row r="69" spans="1:8" x14ac:dyDescent="0.2">
      <c r="A69" s="53"/>
      <c r="B69" s="53"/>
      <c r="C69" s="54" t="s">
        <v>135</v>
      </c>
      <c r="D69" s="53"/>
      <c r="E69" s="53"/>
      <c r="F69" s="53"/>
      <c r="G69" s="53"/>
      <c r="H69" s="42" t="s">
        <v>134</v>
      </c>
    </row>
    <row r="70" spans="1:8" x14ac:dyDescent="0.2">
      <c r="A70" s="53"/>
      <c r="B70" s="53"/>
      <c r="C70" s="54" t="s">
        <v>133</v>
      </c>
      <c r="D70" s="53"/>
      <c r="E70" s="53" t="s">
        <v>134</v>
      </c>
      <c r="F70" s="59" t="s">
        <v>136</v>
      </c>
      <c r="G70" s="56">
        <v>0</v>
      </c>
      <c r="H70" s="42" t="s">
        <v>134</v>
      </c>
    </row>
    <row r="71" spans="1:8" x14ac:dyDescent="0.2">
      <c r="A71" s="53"/>
      <c r="B71" s="53"/>
      <c r="C71" s="57"/>
      <c r="D71" s="53"/>
      <c r="E71" s="53"/>
      <c r="F71" s="58"/>
      <c r="G71" s="58"/>
      <c r="H71" s="42" t="s">
        <v>134</v>
      </c>
    </row>
    <row r="72" spans="1:8" x14ac:dyDescent="0.2">
      <c r="A72" s="53"/>
      <c r="B72" s="53"/>
      <c r="C72" s="54" t="s">
        <v>137</v>
      </c>
      <c r="D72" s="53"/>
      <c r="E72" s="53"/>
      <c r="F72" s="53"/>
      <c r="G72" s="53"/>
      <c r="H72" s="42" t="s">
        <v>134</v>
      </c>
    </row>
    <row r="73" spans="1:8" x14ac:dyDescent="0.2">
      <c r="A73" s="53"/>
      <c r="B73" s="53"/>
      <c r="C73" s="54" t="s">
        <v>133</v>
      </c>
      <c r="D73" s="53"/>
      <c r="E73" s="53" t="s">
        <v>134</v>
      </c>
      <c r="F73" s="59" t="s">
        <v>136</v>
      </c>
      <c r="G73" s="56">
        <v>0</v>
      </c>
      <c r="H73" s="42" t="s">
        <v>134</v>
      </c>
    </row>
    <row r="74" spans="1:8" x14ac:dyDescent="0.2">
      <c r="A74" s="53"/>
      <c r="B74" s="53"/>
      <c r="C74" s="57"/>
      <c r="D74" s="53"/>
      <c r="E74" s="53"/>
      <c r="F74" s="58"/>
      <c r="G74" s="58"/>
      <c r="H74" s="42" t="s">
        <v>134</v>
      </c>
    </row>
    <row r="75" spans="1:8" x14ac:dyDescent="0.2">
      <c r="A75" s="53"/>
      <c r="B75" s="53"/>
      <c r="C75" s="54" t="s">
        <v>138</v>
      </c>
      <c r="D75" s="53"/>
      <c r="E75" s="53"/>
      <c r="F75" s="53"/>
      <c r="G75" s="53"/>
      <c r="H75" s="42" t="s">
        <v>134</v>
      </c>
    </row>
    <row r="76" spans="1:8" x14ac:dyDescent="0.2">
      <c r="A76" s="53"/>
      <c r="B76" s="53"/>
      <c r="C76" s="54" t="s">
        <v>133</v>
      </c>
      <c r="D76" s="53"/>
      <c r="E76" s="53" t="s">
        <v>134</v>
      </c>
      <c r="F76" s="59" t="s">
        <v>136</v>
      </c>
      <c r="G76" s="56">
        <v>0</v>
      </c>
      <c r="H76" s="42" t="s">
        <v>134</v>
      </c>
    </row>
    <row r="77" spans="1:8" x14ac:dyDescent="0.2">
      <c r="A77" s="53"/>
      <c r="B77" s="53"/>
      <c r="C77" s="57"/>
      <c r="D77" s="53"/>
      <c r="E77" s="53"/>
      <c r="F77" s="58"/>
      <c r="G77" s="58"/>
      <c r="H77" s="42" t="s">
        <v>134</v>
      </c>
    </row>
    <row r="78" spans="1:8" x14ac:dyDescent="0.2">
      <c r="A78" s="53"/>
      <c r="B78" s="53"/>
      <c r="C78" s="54" t="s">
        <v>139</v>
      </c>
      <c r="D78" s="53"/>
      <c r="E78" s="53"/>
      <c r="F78" s="58"/>
      <c r="G78" s="58"/>
      <c r="H78" s="42" t="s">
        <v>134</v>
      </c>
    </row>
    <row r="79" spans="1:8" x14ac:dyDescent="0.2">
      <c r="A79" s="53"/>
      <c r="B79" s="53"/>
      <c r="C79" s="54" t="s">
        <v>133</v>
      </c>
      <c r="D79" s="53"/>
      <c r="E79" s="53" t="s">
        <v>134</v>
      </c>
      <c r="F79" s="59" t="s">
        <v>136</v>
      </c>
      <c r="G79" s="56">
        <v>0</v>
      </c>
      <c r="H79" s="42" t="s">
        <v>134</v>
      </c>
    </row>
    <row r="80" spans="1:8" x14ac:dyDescent="0.2">
      <c r="A80" s="53"/>
      <c r="B80" s="53"/>
      <c r="C80" s="57"/>
      <c r="D80" s="53"/>
      <c r="E80" s="53"/>
      <c r="F80" s="58"/>
      <c r="G80" s="58"/>
      <c r="H80" s="42" t="s">
        <v>134</v>
      </c>
    </row>
    <row r="81" spans="1:8" x14ac:dyDescent="0.2">
      <c r="A81" s="53"/>
      <c r="B81" s="53"/>
      <c r="C81" s="54" t="s">
        <v>140</v>
      </c>
      <c r="D81" s="53"/>
      <c r="E81" s="53"/>
      <c r="F81" s="58"/>
      <c r="G81" s="58"/>
      <c r="H81" s="42" t="s">
        <v>134</v>
      </c>
    </row>
    <row r="82" spans="1:8" x14ac:dyDescent="0.2">
      <c r="A82" s="53"/>
      <c r="B82" s="53"/>
      <c r="C82" s="54" t="s">
        <v>133</v>
      </c>
      <c r="D82" s="53"/>
      <c r="E82" s="53" t="s">
        <v>134</v>
      </c>
      <c r="F82" s="59" t="s">
        <v>136</v>
      </c>
      <c r="G82" s="56">
        <v>0</v>
      </c>
      <c r="H82" s="42" t="s">
        <v>134</v>
      </c>
    </row>
    <row r="83" spans="1:8" x14ac:dyDescent="0.2">
      <c r="A83" s="53"/>
      <c r="B83" s="53"/>
      <c r="C83" s="57"/>
      <c r="D83" s="53"/>
      <c r="E83" s="53"/>
      <c r="F83" s="58"/>
      <c r="G83" s="58"/>
      <c r="H83" s="42" t="s">
        <v>134</v>
      </c>
    </row>
    <row r="84" spans="1:8" x14ac:dyDescent="0.2">
      <c r="A84" s="53"/>
      <c r="B84" s="53"/>
      <c r="C84" s="54" t="s">
        <v>141</v>
      </c>
      <c r="D84" s="53"/>
      <c r="E84" s="53"/>
      <c r="F84" s="55">
        <v>86503.388448199999</v>
      </c>
      <c r="G84" s="56">
        <v>0.99941237000000005</v>
      </c>
      <c r="H84" s="42" t="s">
        <v>134</v>
      </c>
    </row>
    <row r="85" spans="1:8" x14ac:dyDescent="0.2">
      <c r="A85" s="53"/>
      <c r="B85" s="53"/>
      <c r="C85" s="57"/>
      <c r="D85" s="53"/>
      <c r="E85" s="53"/>
      <c r="F85" s="58"/>
      <c r="G85" s="58"/>
      <c r="H85" s="42" t="s">
        <v>134</v>
      </c>
    </row>
    <row r="86" spans="1:8" x14ac:dyDescent="0.2">
      <c r="A86" s="53"/>
      <c r="B86" s="53"/>
      <c r="C86" s="54" t="s">
        <v>142</v>
      </c>
      <c r="D86" s="53"/>
      <c r="E86" s="53"/>
      <c r="F86" s="58"/>
      <c r="G86" s="58"/>
      <c r="H86" s="42" t="s">
        <v>134</v>
      </c>
    </row>
    <row r="87" spans="1:8" x14ac:dyDescent="0.2">
      <c r="A87" s="53"/>
      <c r="B87" s="53"/>
      <c r="C87" s="54" t="s">
        <v>11</v>
      </c>
      <c r="D87" s="53"/>
      <c r="E87" s="53"/>
      <c r="F87" s="58"/>
      <c r="G87" s="58"/>
      <c r="H87" s="42" t="s">
        <v>134</v>
      </c>
    </row>
    <row r="88" spans="1:8" x14ac:dyDescent="0.2">
      <c r="A88" s="53"/>
      <c r="B88" s="53"/>
      <c r="C88" s="54" t="s">
        <v>133</v>
      </c>
      <c r="D88" s="53"/>
      <c r="E88" s="53" t="s">
        <v>134</v>
      </c>
      <c r="F88" s="59" t="s">
        <v>136</v>
      </c>
      <c r="G88" s="56">
        <v>0</v>
      </c>
      <c r="H88" s="42" t="s">
        <v>134</v>
      </c>
    </row>
    <row r="89" spans="1:8" x14ac:dyDescent="0.2">
      <c r="A89" s="53"/>
      <c r="B89" s="53"/>
      <c r="C89" s="57"/>
      <c r="D89" s="53"/>
      <c r="E89" s="53"/>
      <c r="F89" s="58"/>
      <c r="G89" s="58"/>
      <c r="H89" s="42" t="s">
        <v>134</v>
      </c>
    </row>
    <row r="90" spans="1:8" x14ac:dyDescent="0.2">
      <c r="A90" s="53"/>
      <c r="B90" s="53"/>
      <c r="C90" s="54" t="s">
        <v>143</v>
      </c>
      <c r="D90" s="53"/>
      <c r="E90" s="53"/>
      <c r="F90" s="53"/>
      <c r="G90" s="53"/>
      <c r="H90" s="42" t="s">
        <v>134</v>
      </c>
    </row>
    <row r="91" spans="1:8" x14ac:dyDescent="0.2">
      <c r="A91" s="53"/>
      <c r="B91" s="53"/>
      <c r="C91" s="54" t="s">
        <v>133</v>
      </c>
      <c r="D91" s="53"/>
      <c r="E91" s="53" t="s">
        <v>134</v>
      </c>
      <c r="F91" s="59" t="s">
        <v>136</v>
      </c>
      <c r="G91" s="56">
        <v>0</v>
      </c>
      <c r="H91" s="42" t="s">
        <v>134</v>
      </c>
    </row>
    <row r="92" spans="1:8" x14ac:dyDescent="0.2">
      <c r="A92" s="53"/>
      <c r="B92" s="53"/>
      <c r="C92" s="57"/>
      <c r="D92" s="53"/>
      <c r="E92" s="53"/>
      <c r="F92" s="58"/>
      <c r="G92" s="58"/>
      <c r="H92" s="42" t="s">
        <v>134</v>
      </c>
    </row>
    <row r="93" spans="1:8" x14ac:dyDescent="0.2">
      <c r="A93" s="53"/>
      <c r="B93" s="53"/>
      <c r="C93" s="54" t="s">
        <v>144</v>
      </c>
      <c r="D93" s="53"/>
      <c r="E93" s="53"/>
      <c r="F93" s="53"/>
      <c r="G93" s="53"/>
      <c r="H93" s="42" t="s">
        <v>134</v>
      </c>
    </row>
    <row r="94" spans="1:8" x14ac:dyDescent="0.2">
      <c r="A94" s="53"/>
      <c r="B94" s="53"/>
      <c r="C94" s="54" t="s">
        <v>133</v>
      </c>
      <c r="D94" s="53"/>
      <c r="E94" s="53" t="s">
        <v>134</v>
      </c>
      <c r="F94" s="59" t="s">
        <v>136</v>
      </c>
      <c r="G94" s="56">
        <v>0</v>
      </c>
      <c r="H94" s="42" t="s">
        <v>134</v>
      </c>
    </row>
    <row r="95" spans="1:8" x14ac:dyDescent="0.2">
      <c r="A95" s="53"/>
      <c r="B95" s="53"/>
      <c r="C95" s="57"/>
      <c r="D95" s="53"/>
      <c r="E95" s="53"/>
      <c r="F95" s="58"/>
      <c r="G95" s="58"/>
      <c r="H95" s="42" t="s">
        <v>134</v>
      </c>
    </row>
    <row r="96" spans="1:8" x14ac:dyDescent="0.2">
      <c r="A96" s="53"/>
      <c r="B96" s="53"/>
      <c r="C96" s="54" t="s">
        <v>145</v>
      </c>
      <c r="D96" s="53"/>
      <c r="E96" s="53"/>
      <c r="F96" s="58"/>
      <c r="G96" s="58"/>
      <c r="H96" s="42" t="s">
        <v>134</v>
      </c>
    </row>
    <row r="97" spans="1:8" x14ac:dyDescent="0.2">
      <c r="A97" s="53"/>
      <c r="B97" s="53"/>
      <c r="C97" s="54" t="s">
        <v>133</v>
      </c>
      <c r="D97" s="53"/>
      <c r="E97" s="53" t="s">
        <v>134</v>
      </c>
      <c r="F97" s="59" t="s">
        <v>136</v>
      </c>
      <c r="G97" s="56">
        <v>0</v>
      </c>
      <c r="H97" s="42" t="s">
        <v>134</v>
      </c>
    </row>
    <row r="98" spans="1:8" x14ac:dyDescent="0.2">
      <c r="A98" s="53"/>
      <c r="B98" s="53"/>
      <c r="C98" s="57"/>
      <c r="D98" s="53"/>
      <c r="E98" s="53"/>
      <c r="F98" s="58"/>
      <c r="G98" s="58"/>
      <c r="H98" s="42" t="s">
        <v>134</v>
      </c>
    </row>
    <row r="99" spans="1:8" x14ac:dyDescent="0.2">
      <c r="A99" s="53"/>
      <c r="B99" s="53"/>
      <c r="C99" s="54" t="s">
        <v>146</v>
      </c>
      <c r="D99" s="53"/>
      <c r="E99" s="53"/>
      <c r="F99" s="55">
        <v>0</v>
      </c>
      <c r="G99" s="56">
        <v>0</v>
      </c>
      <c r="H99" s="42" t="s">
        <v>134</v>
      </c>
    </row>
    <row r="100" spans="1:8" x14ac:dyDescent="0.2">
      <c r="A100" s="53"/>
      <c r="B100" s="53"/>
      <c r="C100" s="57"/>
      <c r="D100" s="53"/>
      <c r="E100" s="53"/>
      <c r="F100" s="58"/>
      <c r="G100" s="58"/>
      <c r="H100" s="42" t="s">
        <v>134</v>
      </c>
    </row>
    <row r="101" spans="1:8" x14ac:dyDescent="0.2">
      <c r="A101" s="53"/>
      <c r="B101" s="53"/>
      <c r="C101" s="54" t="s">
        <v>147</v>
      </c>
      <c r="D101" s="53"/>
      <c r="E101" s="53"/>
      <c r="F101" s="58"/>
      <c r="G101" s="58"/>
      <c r="H101" s="42" t="s">
        <v>134</v>
      </c>
    </row>
    <row r="102" spans="1:8" x14ac:dyDescent="0.2">
      <c r="A102" s="53"/>
      <c r="B102" s="53"/>
      <c r="C102" s="54" t="s">
        <v>148</v>
      </c>
      <c r="D102" s="53"/>
      <c r="E102" s="53"/>
      <c r="F102" s="58"/>
      <c r="G102" s="58"/>
      <c r="H102" s="42" t="s">
        <v>134</v>
      </c>
    </row>
    <row r="103" spans="1:8" x14ac:dyDescent="0.2">
      <c r="A103" s="53"/>
      <c r="B103" s="53"/>
      <c r="C103" s="54" t="s">
        <v>133</v>
      </c>
      <c r="D103" s="53"/>
      <c r="E103" s="53" t="s">
        <v>134</v>
      </c>
      <c r="F103" s="59" t="s">
        <v>136</v>
      </c>
      <c r="G103" s="56">
        <v>0</v>
      </c>
      <c r="H103" s="42" t="s">
        <v>134</v>
      </c>
    </row>
    <row r="104" spans="1:8" x14ac:dyDescent="0.2">
      <c r="A104" s="53"/>
      <c r="B104" s="53"/>
      <c r="C104" s="57"/>
      <c r="D104" s="53"/>
      <c r="E104" s="53"/>
      <c r="F104" s="58"/>
      <c r="G104" s="58"/>
      <c r="H104" s="42" t="s">
        <v>134</v>
      </c>
    </row>
    <row r="105" spans="1:8" x14ac:dyDescent="0.2">
      <c r="A105" s="53"/>
      <c r="B105" s="53"/>
      <c r="C105" s="54" t="s">
        <v>149</v>
      </c>
      <c r="D105" s="53"/>
      <c r="E105" s="53"/>
      <c r="F105" s="58"/>
      <c r="G105" s="58"/>
      <c r="H105" s="42" t="s">
        <v>134</v>
      </c>
    </row>
    <row r="106" spans="1:8" x14ac:dyDescent="0.2">
      <c r="A106" s="53"/>
      <c r="B106" s="53"/>
      <c r="C106" s="54" t="s">
        <v>133</v>
      </c>
      <c r="D106" s="53"/>
      <c r="E106" s="53" t="s">
        <v>134</v>
      </c>
      <c r="F106" s="59" t="s">
        <v>136</v>
      </c>
      <c r="G106" s="56">
        <v>0</v>
      </c>
      <c r="H106" s="42" t="s">
        <v>134</v>
      </c>
    </row>
    <row r="107" spans="1:8" x14ac:dyDescent="0.2">
      <c r="A107" s="53"/>
      <c r="B107" s="53"/>
      <c r="C107" s="57"/>
      <c r="D107" s="53"/>
      <c r="E107" s="53"/>
      <c r="F107" s="58"/>
      <c r="G107" s="58"/>
      <c r="H107" s="42" t="s">
        <v>134</v>
      </c>
    </row>
    <row r="108" spans="1:8" x14ac:dyDescent="0.2">
      <c r="A108" s="53"/>
      <c r="B108" s="53"/>
      <c r="C108" s="54" t="s">
        <v>150</v>
      </c>
      <c r="D108" s="53"/>
      <c r="E108" s="53"/>
      <c r="F108" s="58"/>
      <c r="G108" s="58"/>
      <c r="H108" s="42" t="s">
        <v>134</v>
      </c>
    </row>
    <row r="109" spans="1:8" x14ac:dyDescent="0.2">
      <c r="A109" s="53"/>
      <c r="B109" s="53"/>
      <c r="C109" s="54" t="s">
        <v>133</v>
      </c>
      <c r="D109" s="53"/>
      <c r="E109" s="53" t="s">
        <v>134</v>
      </c>
      <c r="F109" s="59" t="s">
        <v>136</v>
      </c>
      <c r="G109" s="56">
        <v>0</v>
      </c>
      <c r="H109" s="42" t="s">
        <v>134</v>
      </c>
    </row>
    <row r="110" spans="1:8" x14ac:dyDescent="0.2">
      <c r="A110" s="53"/>
      <c r="B110" s="53"/>
      <c r="C110" s="57"/>
      <c r="D110" s="53"/>
      <c r="E110" s="53"/>
      <c r="F110" s="58"/>
      <c r="G110" s="58"/>
      <c r="H110" s="42" t="s">
        <v>134</v>
      </c>
    </row>
    <row r="111" spans="1:8" x14ac:dyDescent="0.2">
      <c r="A111" s="53"/>
      <c r="B111" s="53"/>
      <c r="C111" s="54" t="s">
        <v>151</v>
      </c>
      <c r="D111" s="53"/>
      <c r="E111" s="53"/>
      <c r="F111" s="58"/>
      <c r="G111" s="58"/>
      <c r="H111" s="42" t="s">
        <v>134</v>
      </c>
    </row>
    <row r="112" spans="1:8" x14ac:dyDescent="0.2">
      <c r="A112" s="48">
        <v>1</v>
      </c>
      <c r="B112" s="49"/>
      <c r="C112" s="49" t="s">
        <v>152</v>
      </c>
      <c r="D112" s="49"/>
      <c r="E112" s="60"/>
      <c r="F112" s="51">
        <v>372.72358749900002</v>
      </c>
      <c r="G112" s="52">
        <v>4.3062400000000002E-3</v>
      </c>
      <c r="H112" s="42">
        <v>6.61</v>
      </c>
    </row>
    <row r="113" spans="1:8" x14ac:dyDescent="0.2">
      <c r="A113" s="53"/>
      <c r="B113" s="53"/>
      <c r="C113" s="54" t="s">
        <v>133</v>
      </c>
      <c r="D113" s="53"/>
      <c r="E113" s="53" t="s">
        <v>134</v>
      </c>
      <c r="F113" s="55">
        <v>372.72358749900002</v>
      </c>
      <c r="G113" s="56">
        <v>4.3062400000000002E-3</v>
      </c>
      <c r="H113" s="42" t="s">
        <v>134</v>
      </c>
    </row>
    <row r="114" spans="1:8" x14ac:dyDescent="0.2">
      <c r="A114" s="53"/>
      <c r="B114" s="53"/>
      <c r="C114" s="57"/>
      <c r="D114" s="53"/>
      <c r="E114" s="53"/>
      <c r="F114" s="58"/>
      <c r="G114" s="58"/>
      <c r="H114" s="42" t="s">
        <v>134</v>
      </c>
    </row>
    <row r="115" spans="1:8" x14ac:dyDescent="0.2">
      <c r="A115" s="53"/>
      <c r="B115" s="53"/>
      <c r="C115" s="54" t="s">
        <v>153</v>
      </c>
      <c r="D115" s="53"/>
      <c r="E115" s="53"/>
      <c r="F115" s="55">
        <v>372.72358749900002</v>
      </c>
      <c r="G115" s="56">
        <v>4.3062400000000002E-3</v>
      </c>
      <c r="H115" s="42" t="s">
        <v>134</v>
      </c>
    </row>
    <row r="116" spans="1:8" x14ac:dyDescent="0.2">
      <c r="A116" s="53"/>
      <c r="B116" s="53"/>
      <c r="C116" s="58"/>
      <c r="D116" s="53"/>
      <c r="E116" s="53"/>
      <c r="F116" s="53"/>
      <c r="G116" s="53"/>
      <c r="H116" s="42" t="s">
        <v>134</v>
      </c>
    </row>
    <row r="117" spans="1:8" x14ac:dyDescent="0.2">
      <c r="A117" s="53"/>
      <c r="B117" s="53"/>
      <c r="C117" s="54" t="s">
        <v>154</v>
      </c>
      <c r="D117" s="53"/>
      <c r="E117" s="53"/>
      <c r="F117" s="53"/>
      <c r="G117" s="53"/>
      <c r="H117" s="42" t="s">
        <v>134</v>
      </c>
    </row>
    <row r="118" spans="1:8" x14ac:dyDescent="0.2">
      <c r="A118" s="53"/>
      <c r="B118" s="53"/>
      <c r="C118" s="54" t="s">
        <v>155</v>
      </c>
      <c r="D118" s="53"/>
      <c r="E118" s="53"/>
      <c r="F118" s="53"/>
      <c r="G118" s="53"/>
      <c r="H118" s="42" t="s">
        <v>134</v>
      </c>
    </row>
    <row r="119" spans="1:8" x14ac:dyDescent="0.2">
      <c r="A119" s="53"/>
      <c r="B119" s="53"/>
      <c r="C119" s="54" t="s">
        <v>133</v>
      </c>
      <c r="D119" s="53"/>
      <c r="E119" s="53" t="s">
        <v>134</v>
      </c>
      <c r="F119" s="59" t="s">
        <v>136</v>
      </c>
      <c r="G119" s="56">
        <v>0</v>
      </c>
      <c r="H119" s="42" t="s">
        <v>134</v>
      </c>
    </row>
    <row r="120" spans="1:8" x14ac:dyDescent="0.2">
      <c r="A120" s="53"/>
      <c r="B120" s="53"/>
      <c r="C120" s="57"/>
      <c r="D120" s="53"/>
      <c r="E120" s="53"/>
      <c r="F120" s="58"/>
      <c r="G120" s="58"/>
      <c r="H120" s="42" t="s">
        <v>134</v>
      </c>
    </row>
    <row r="121" spans="1:8" x14ac:dyDescent="0.2">
      <c r="A121" s="53"/>
      <c r="B121" s="53"/>
      <c r="C121" s="54" t="s">
        <v>158</v>
      </c>
      <c r="D121" s="53"/>
      <c r="E121" s="53"/>
      <c r="F121" s="53"/>
      <c r="G121" s="53"/>
      <c r="H121" s="42" t="s">
        <v>134</v>
      </c>
    </row>
    <row r="122" spans="1:8" x14ac:dyDescent="0.2">
      <c r="A122" s="53"/>
      <c r="B122" s="53"/>
      <c r="C122" s="54" t="s">
        <v>159</v>
      </c>
      <c r="D122" s="53"/>
      <c r="E122" s="53"/>
      <c r="F122" s="53"/>
      <c r="G122" s="53"/>
      <c r="H122" s="42" t="s">
        <v>134</v>
      </c>
    </row>
    <row r="123" spans="1:8" x14ac:dyDescent="0.2">
      <c r="A123" s="53"/>
      <c r="B123" s="53"/>
      <c r="C123" s="54" t="s">
        <v>133</v>
      </c>
      <c r="D123" s="53"/>
      <c r="E123" s="53" t="s">
        <v>134</v>
      </c>
      <c r="F123" s="59" t="s">
        <v>136</v>
      </c>
      <c r="G123" s="56">
        <v>0</v>
      </c>
      <c r="H123" s="42" t="s">
        <v>134</v>
      </c>
    </row>
    <row r="124" spans="1:8" x14ac:dyDescent="0.2">
      <c r="A124" s="53"/>
      <c r="B124" s="53"/>
      <c r="C124" s="57"/>
      <c r="D124" s="53"/>
      <c r="E124" s="53"/>
      <c r="F124" s="58"/>
      <c r="G124" s="58"/>
      <c r="H124" s="42" t="s">
        <v>134</v>
      </c>
    </row>
    <row r="125" spans="1:8" x14ac:dyDescent="0.2">
      <c r="A125" s="53"/>
      <c r="B125" s="53"/>
      <c r="C125" s="54" t="s">
        <v>160</v>
      </c>
      <c r="D125" s="53"/>
      <c r="E125" s="53"/>
      <c r="F125" s="58"/>
      <c r="G125" s="58"/>
      <c r="H125" s="42" t="s">
        <v>134</v>
      </c>
    </row>
    <row r="126" spans="1:8" x14ac:dyDescent="0.2">
      <c r="A126" s="53"/>
      <c r="B126" s="53"/>
      <c r="C126" s="54" t="s">
        <v>133</v>
      </c>
      <c r="D126" s="53"/>
      <c r="E126" s="53" t="s">
        <v>134</v>
      </c>
      <c r="F126" s="59" t="s">
        <v>136</v>
      </c>
      <c r="G126" s="56">
        <v>0</v>
      </c>
      <c r="H126" s="42" t="s">
        <v>134</v>
      </c>
    </row>
    <row r="127" spans="1:8" x14ac:dyDescent="0.2">
      <c r="A127" s="53"/>
      <c r="B127" s="53"/>
      <c r="C127" s="57"/>
      <c r="D127" s="53"/>
      <c r="E127" s="53"/>
      <c r="F127" s="58"/>
      <c r="G127" s="58"/>
      <c r="H127" s="42" t="s">
        <v>134</v>
      </c>
    </row>
    <row r="128" spans="1:8" x14ac:dyDescent="0.2">
      <c r="A128" s="60"/>
      <c r="B128" s="49"/>
      <c r="C128" s="49" t="s">
        <v>161</v>
      </c>
      <c r="D128" s="49"/>
      <c r="E128" s="60"/>
      <c r="F128" s="51">
        <v>-321.8584874</v>
      </c>
      <c r="G128" s="52">
        <v>-3.71858E-3</v>
      </c>
      <c r="H128" s="42" t="s">
        <v>134</v>
      </c>
    </row>
    <row r="129" spans="1:17" x14ac:dyDescent="0.2">
      <c r="A129" s="57"/>
      <c r="B129" s="57"/>
      <c r="C129" s="54" t="s">
        <v>162</v>
      </c>
      <c r="D129" s="58"/>
      <c r="E129" s="58"/>
      <c r="F129" s="55">
        <v>86554.253548299006</v>
      </c>
      <c r="G129" s="61">
        <v>1.00000003</v>
      </c>
      <c r="H129" s="42" t="s">
        <v>134</v>
      </c>
    </row>
    <row r="130" spans="1:17" ht="12.75" customHeight="1" x14ac:dyDescent="0.2">
      <c r="A130" s="62"/>
      <c r="B130" s="62"/>
      <c r="C130" s="63"/>
      <c r="D130" s="64"/>
      <c r="E130" s="64"/>
      <c r="F130" s="65"/>
      <c r="G130" s="66"/>
      <c r="H130" s="67"/>
    </row>
    <row r="131" spans="1:17" x14ac:dyDescent="0.2">
      <c r="A131" s="62"/>
      <c r="B131" s="68" t="s">
        <v>968</v>
      </c>
      <c r="C131" s="68"/>
      <c r="D131" s="68"/>
      <c r="E131" s="68"/>
      <c r="F131" s="68"/>
      <c r="G131" s="68"/>
      <c r="H131" s="68"/>
      <c r="J131" s="69"/>
    </row>
    <row r="132" spans="1:17" x14ac:dyDescent="0.2">
      <c r="A132" s="62"/>
      <c r="B132" s="68" t="s">
        <v>969</v>
      </c>
      <c r="C132" s="68"/>
      <c r="D132" s="68"/>
      <c r="E132" s="68"/>
      <c r="F132" s="68"/>
      <c r="G132" s="68"/>
      <c r="H132" s="68"/>
      <c r="J132" s="69"/>
    </row>
    <row r="133" spans="1:17" x14ac:dyDescent="0.2">
      <c r="A133" s="62"/>
      <c r="B133" s="68" t="s">
        <v>970</v>
      </c>
      <c r="C133" s="68"/>
      <c r="D133" s="68"/>
      <c r="E133" s="68"/>
      <c r="F133" s="68"/>
      <c r="G133" s="68"/>
      <c r="H133" s="68"/>
      <c r="J133" s="69"/>
    </row>
    <row r="134" spans="1:17" s="72" customFormat="1" ht="66.75" customHeight="1" x14ac:dyDescent="0.25">
      <c r="A134" s="70"/>
      <c r="B134" s="71" t="s">
        <v>971</v>
      </c>
      <c r="C134" s="71"/>
      <c r="D134" s="71"/>
      <c r="E134" s="71"/>
      <c r="F134" s="71"/>
      <c r="G134" s="71"/>
      <c r="H134" s="71"/>
      <c r="I134" s="36"/>
      <c r="J134" s="69"/>
      <c r="K134" s="36"/>
      <c r="L134" s="36"/>
      <c r="M134" s="36"/>
      <c r="N134" s="36"/>
      <c r="O134" s="36"/>
      <c r="P134" s="36"/>
      <c r="Q134" s="36"/>
    </row>
    <row r="135" spans="1:17" x14ac:dyDescent="0.2">
      <c r="A135" s="62"/>
      <c r="B135" s="68" t="s">
        <v>972</v>
      </c>
      <c r="C135" s="68"/>
      <c r="D135" s="68"/>
      <c r="E135" s="68"/>
      <c r="F135" s="68"/>
      <c r="G135" s="68"/>
      <c r="H135" s="68"/>
      <c r="J135" s="69"/>
    </row>
    <row r="136" spans="1:17" x14ac:dyDescent="0.2">
      <c r="A136" s="62"/>
      <c r="B136" s="62"/>
      <c r="C136" s="62"/>
      <c r="D136" s="64"/>
      <c r="E136" s="64"/>
      <c r="F136" s="64"/>
      <c r="G136" s="64"/>
    </row>
    <row r="137" spans="1:17" x14ac:dyDescent="0.2">
      <c r="A137" s="62"/>
      <c r="B137" s="73" t="s">
        <v>163</v>
      </c>
      <c r="C137" s="74"/>
      <c r="D137" s="75"/>
      <c r="E137" s="76"/>
      <c r="F137" s="64"/>
      <c r="G137" s="64"/>
    </row>
    <row r="138" spans="1:17" ht="27.75" customHeight="1" x14ac:dyDescent="0.2">
      <c r="A138" s="62"/>
      <c r="B138" s="77" t="s">
        <v>164</v>
      </c>
      <c r="C138" s="78"/>
      <c r="D138" s="41" t="s">
        <v>165</v>
      </c>
      <c r="E138" s="76"/>
      <c r="F138" s="64"/>
      <c r="G138" s="64"/>
    </row>
    <row r="139" spans="1:17" ht="12.75" customHeight="1" x14ac:dyDescent="0.2">
      <c r="A139" s="62"/>
      <c r="B139" s="77" t="s">
        <v>973</v>
      </c>
      <c r="C139" s="78"/>
      <c r="D139" s="41" t="s">
        <v>165</v>
      </c>
      <c r="E139" s="76"/>
      <c r="F139" s="64"/>
      <c r="G139" s="64"/>
    </row>
    <row r="140" spans="1:17" x14ac:dyDescent="0.2">
      <c r="A140" s="62"/>
      <c r="B140" s="77" t="s">
        <v>166</v>
      </c>
      <c r="C140" s="78"/>
      <c r="D140" s="79" t="s">
        <v>134</v>
      </c>
      <c r="E140" s="76"/>
      <c r="F140" s="64"/>
      <c r="G140" s="64"/>
    </row>
    <row r="141" spans="1:17" x14ac:dyDescent="0.2">
      <c r="A141" s="80"/>
      <c r="B141" s="81" t="s">
        <v>134</v>
      </c>
      <c r="C141" s="81" t="s">
        <v>974</v>
      </c>
      <c r="D141" s="81" t="s">
        <v>167</v>
      </c>
      <c r="E141" s="80"/>
      <c r="F141" s="80"/>
      <c r="G141" s="80"/>
      <c r="H141" s="80"/>
      <c r="J141" s="69"/>
    </row>
    <row r="142" spans="1:17" x14ac:dyDescent="0.2">
      <c r="A142" s="80"/>
      <c r="B142" s="82" t="s">
        <v>168</v>
      </c>
      <c r="C142" s="83">
        <v>46081</v>
      </c>
      <c r="D142" s="83">
        <v>46112</v>
      </c>
      <c r="E142" s="80"/>
      <c r="F142" s="80"/>
      <c r="G142" s="80"/>
      <c r="J142" s="69"/>
    </row>
    <row r="143" spans="1:17" x14ac:dyDescent="0.2">
      <c r="A143" s="84"/>
      <c r="B143" s="44" t="s">
        <v>169</v>
      </c>
      <c r="C143" s="85">
        <v>10.391299999999999</v>
      </c>
      <c r="D143" s="85">
        <v>9.1568000000000005</v>
      </c>
      <c r="E143" s="84"/>
      <c r="F143" s="86"/>
      <c r="G143" s="87"/>
    </row>
    <row r="144" spans="1:17" x14ac:dyDescent="0.2">
      <c r="A144" s="84"/>
      <c r="B144" s="44" t="s">
        <v>982</v>
      </c>
      <c r="C144" s="85">
        <v>10.391299999999999</v>
      </c>
      <c r="D144" s="85">
        <v>9.1568000000000005</v>
      </c>
      <c r="E144" s="84"/>
      <c r="F144" s="86"/>
      <c r="G144" s="87"/>
    </row>
    <row r="145" spans="1:7" x14ac:dyDescent="0.2">
      <c r="A145" s="84"/>
      <c r="B145" s="44" t="s">
        <v>170</v>
      </c>
      <c r="C145" s="85">
        <v>10.286799999999999</v>
      </c>
      <c r="D145" s="85">
        <v>9.0532000000000004</v>
      </c>
      <c r="E145" s="84"/>
      <c r="F145" s="86"/>
      <c r="G145" s="87"/>
    </row>
    <row r="146" spans="1:7" x14ac:dyDescent="0.2">
      <c r="A146" s="84"/>
      <c r="B146" s="44" t="s">
        <v>983</v>
      </c>
      <c r="C146" s="85">
        <v>10.286799999999999</v>
      </c>
      <c r="D146" s="85">
        <v>9.0532000000000004</v>
      </c>
      <c r="E146" s="84"/>
      <c r="F146" s="86"/>
      <c r="G146" s="87"/>
    </row>
    <row r="147" spans="1:7" x14ac:dyDescent="0.2">
      <c r="A147" s="84"/>
      <c r="B147" s="84"/>
      <c r="C147" s="84"/>
      <c r="D147" s="84"/>
      <c r="E147" s="84"/>
      <c r="F147" s="84"/>
      <c r="G147" s="84"/>
    </row>
    <row r="148" spans="1:7" x14ac:dyDescent="0.2">
      <c r="A148" s="80"/>
      <c r="B148" s="77" t="s">
        <v>975</v>
      </c>
      <c r="C148" s="78"/>
      <c r="D148" s="41" t="s">
        <v>165</v>
      </c>
      <c r="E148" s="80"/>
      <c r="F148" s="80"/>
      <c r="G148" s="80"/>
    </row>
    <row r="149" spans="1:7" x14ac:dyDescent="0.2">
      <c r="A149" s="80"/>
      <c r="B149" s="88"/>
      <c r="C149" s="88"/>
      <c r="D149" s="88"/>
      <c r="E149" s="80"/>
      <c r="F149" s="80"/>
      <c r="G149" s="80"/>
    </row>
    <row r="150" spans="1:7" x14ac:dyDescent="0.2">
      <c r="A150" s="80"/>
      <c r="B150" s="77" t="s">
        <v>172</v>
      </c>
      <c r="C150" s="78"/>
      <c r="D150" s="41" t="s">
        <v>165</v>
      </c>
      <c r="E150" s="89"/>
      <c r="F150" s="80"/>
      <c r="G150" s="80"/>
    </row>
    <row r="151" spans="1:7" x14ac:dyDescent="0.2">
      <c r="A151" s="80"/>
      <c r="B151" s="77" t="s">
        <v>173</v>
      </c>
      <c r="C151" s="78"/>
      <c r="D151" s="41" t="s">
        <v>165</v>
      </c>
      <c r="E151" s="89"/>
      <c r="F151" s="80"/>
      <c r="G151" s="80"/>
    </row>
    <row r="152" spans="1:7" x14ac:dyDescent="0.2">
      <c r="A152" s="80"/>
      <c r="B152" s="77" t="s">
        <v>174</v>
      </c>
      <c r="C152" s="78"/>
      <c r="D152" s="41" t="s">
        <v>165</v>
      </c>
      <c r="E152" s="89"/>
      <c r="F152" s="80"/>
      <c r="G152" s="80"/>
    </row>
    <row r="153" spans="1:7" x14ac:dyDescent="0.2">
      <c r="A153" s="80"/>
      <c r="B153" s="77" t="s">
        <v>175</v>
      </c>
      <c r="C153" s="78"/>
      <c r="D153" s="90">
        <v>1.0841157694025274</v>
      </c>
      <c r="E153" s="80"/>
      <c r="F153" s="91"/>
      <c r="G153" s="92"/>
    </row>
    <row r="156" spans="1:7" x14ac:dyDescent="0.2">
      <c r="B156" s="93" t="s">
        <v>976</v>
      </c>
      <c r="C156" s="93"/>
    </row>
    <row r="158" spans="1:7" ht="153.75" customHeight="1" x14ac:dyDescent="0.2"/>
    <row r="161" spans="2:4" x14ac:dyDescent="0.2">
      <c r="B161" s="94" t="s">
        <v>977</v>
      </c>
      <c r="C161" s="95"/>
      <c r="D161" s="94"/>
    </row>
    <row r="162" spans="2:4" x14ac:dyDescent="0.2">
      <c r="B162" s="94" t="s">
        <v>1141</v>
      </c>
      <c r="D162" s="94"/>
    </row>
    <row r="163" spans="2:4" ht="165" customHeight="1" x14ac:dyDescent="0.2"/>
    <row r="164" spans="2:4" ht="12.75" customHeight="1" x14ac:dyDescent="0.2"/>
    <row r="165" spans="2:4" ht="12.75" customHeight="1" x14ac:dyDescent="0.2"/>
    <row r="166" spans="2:4" ht="12.75" customHeight="1" x14ac:dyDescent="0.2"/>
    <row r="167" spans="2:4" ht="12.75" customHeight="1" x14ac:dyDescent="0.2"/>
    <row r="168" spans="2:4" ht="12.75" customHeight="1" x14ac:dyDescent="0.2"/>
    <row r="169" spans="2:4" ht="12.75" customHeight="1" x14ac:dyDescent="0.2"/>
  </sheetData>
  <mergeCells count="18">
    <mergeCell ref="A1:H1"/>
    <mergeCell ref="A2:H2"/>
    <mergeCell ref="A3:H3"/>
    <mergeCell ref="B131:H131"/>
    <mergeCell ref="B132:H132"/>
    <mergeCell ref="B133:H133"/>
    <mergeCell ref="B134:H134"/>
    <mergeCell ref="B135:H135"/>
    <mergeCell ref="B137:D137"/>
    <mergeCell ref="B138:C138"/>
    <mergeCell ref="B139:C139"/>
    <mergeCell ref="B140:C140"/>
    <mergeCell ref="B156:C156"/>
    <mergeCell ref="B148:C148"/>
    <mergeCell ref="B152:C152"/>
    <mergeCell ref="B153:C153"/>
    <mergeCell ref="B150:C150"/>
    <mergeCell ref="B151:C151"/>
  </mergeCells>
  <hyperlinks>
    <hyperlink ref="I1" location="Index!B2" display="Index" xr:uid="{709FEB02-3A24-4A44-8A1B-10C3C14490E3}"/>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E6834-BF0F-4771-BC62-08E0166B40A2}">
  <sheetPr>
    <outlinePr summaryBelow="0" summaryRight="0"/>
  </sheetPr>
  <dimension ref="A1:Q205"/>
  <sheetViews>
    <sheetView showGridLines="0" workbookViewId="0">
      <selection sqref="A1:H1"/>
    </sheetView>
  </sheetViews>
  <sheetFormatPr defaultRowHeight="12.75" x14ac:dyDescent="0.2"/>
  <cols>
    <col min="1" max="1" width="5.85546875" style="36" bestFit="1" customWidth="1"/>
    <col min="2" max="2" width="22" style="36" customWidth="1"/>
    <col min="3" max="3" width="46.7109375" style="36" customWidth="1"/>
    <col min="4" max="4" width="20.5703125" style="36" customWidth="1"/>
    <col min="5" max="5" width="12.42578125" style="36" bestFit="1" customWidth="1"/>
    <col min="6" max="6" width="10.42578125" style="36" bestFit="1" customWidth="1"/>
    <col min="7" max="7" width="14" style="36" bestFit="1" customWidth="1"/>
    <col min="8" max="8" width="8.42578125" style="36" bestFit="1" customWidth="1"/>
    <col min="9" max="9" width="5.7109375" style="36" bestFit="1" customWidth="1"/>
    <col min="10" max="16384" width="9.140625" style="36"/>
  </cols>
  <sheetData>
    <row r="1" spans="1:9" ht="15" x14ac:dyDescent="0.2">
      <c r="A1" s="35" t="s">
        <v>0</v>
      </c>
      <c r="B1" s="35"/>
      <c r="C1" s="35"/>
      <c r="D1" s="35"/>
      <c r="E1" s="35"/>
      <c r="F1" s="35"/>
      <c r="G1" s="35"/>
      <c r="H1" s="35"/>
      <c r="I1" s="7" t="s">
        <v>966</v>
      </c>
    </row>
    <row r="2" spans="1:9" ht="15" x14ac:dyDescent="0.2">
      <c r="A2" s="35" t="s">
        <v>176</v>
      </c>
      <c r="B2" s="35"/>
      <c r="C2" s="35"/>
      <c r="D2" s="35"/>
      <c r="E2" s="35"/>
      <c r="F2" s="35"/>
      <c r="G2" s="35"/>
      <c r="H2" s="35"/>
    </row>
    <row r="3" spans="1:9" ht="15" x14ac:dyDescent="0.2">
      <c r="A3" s="35" t="s">
        <v>979</v>
      </c>
      <c r="B3" s="35"/>
      <c r="C3" s="35"/>
      <c r="D3" s="35"/>
      <c r="E3" s="35"/>
      <c r="F3" s="35"/>
      <c r="G3" s="35"/>
      <c r="H3" s="35"/>
    </row>
    <row r="4" spans="1:9" s="39" customFormat="1" ht="30" x14ac:dyDescent="0.2">
      <c r="A4" s="37" t="s">
        <v>3</v>
      </c>
      <c r="B4" s="37" t="s">
        <v>4</v>
      </c>
      <c r="C4" s="37" t="s">
        <v>5</v>
      </c>
      <c r="D4" s="37" t="s">
        <v>6</v>
      </c>
      <c r="E4" s="37" t="s">
        <v>7</v>
      </c>
      <c r="F4" s="37" t="s">
        <v>8</v>
      </c>
      <c r="G4" s="37" t="s">
        <v>9</v>
      </c>
      <c r="H4" s="38" t="s">
        <v>965</v>
      </c>
    </row>
    <row r="5" spans="1:9" x14ac:dyDescent="0.2">
      <c r="A5" s="40"/>
      <c r="B5" s="40"/>
      <c r="C5" s="41" t="s">
        <v>10</v>
      </c>
      <c r="D5" s="40"/>
      <c r="E5" s="40"/>
      <c r="F5" s="40"/>
      <c r="G5" s="40"/>
      <c r="H5" s="42" t="s">
        <v>134</v>
      </c>
    </row>
    <row r="6" spans="1:9" x14ac:dyDescent="0.2">
      <c r="A6" s="43"/>
      <c r="B6" s="44"/>
      <c r="C6" s="44" t="s">
        <v>11</v>
      </c>
      <c r="D6" s="44"/>
      <c r="E6" s="45"/>
      <c r="F6" s="46"/>
      <c r="G6" s="47"/>
      <c r="H6" s="42" t="s">
        <v>134</v>
      </c>
    </row>
    <row r="7" spans="1:9" x14ac:dyDescent="0.2">
      <c r="A7" s="48">
        <v>1</v>
      </c>
      <c r="B7" s="49" t="s">
        <v>55</v>
      </c>
      <c r="C7" s="49" t="s">
        <v>56</v>
      </c>
      <c r="D7" s="49" t="s">
        <v>54</v>
      </c>
      <c r="E7" s="50">
        <v>1070000</v>
      </c>
      <c r="F7" s="51">
        <v>48151.07</v>
      </c>
      <c r="G7" s="52">
        <v>4.0469249999999998E-2</v>
      </c>
      <c r="H7" s="42" t="s">
        <v>134</v>
      </c>
    </row>
    <row r="8" spans="1:9" x14ac:dyDescent="0.2">
      <c r="A8" s="48">
        <v>2</v>
      </c>
      <c r="B8" s="49" t="s">
        <v>35</v>
      </c>
      <c r="C8" s="49" t="s">
        <v>36</v>
      </c>
      <c r="D8" s="49" t="s">
        <v>37</v>
      </c>
      <c r="E8" s="50">
        <v>1125000</v>
      </c>
      <c r="F8" s="51">
        <v>40954.5</v>
      </c>
      <c r="G8" s="52">
        <v>3.442079E-2</v>
      </c>
      <c r="H8" s="42" t="s">
        <v>134</v>
      </c>
    </row>
    <row r="9" spans="1:9" x14ac:dyDescent="0.2">
      <c r="A9" s="48">
        <v>3</v>
      </c>
      <c r="B9" s="49" t="s">
        <v>177</v>
      </c>
      <c r="C9" s="49" t="s">
        <v>178</v>
      </c>
      <c r="D9" s="49" t="s">
        <v>179</v>
      </c>
      <c r="E9" s="50">
        <v>11498475</v>
      </c>
      <c r="F9" s="51">
        <v>32897.136975000001</v>
      </c>
      <c r="G9" s="52">
        <v>2.7648869999999999E-2</v>
      </c>
      <c r="H9" s="42" t="s">
        <v>134</v>
      </c>
    </row>
    <row r="10" spans="1:9" ht="25.5" x14ac:dyDescent="0.2">
      <c r="A10" s="48">
        <v>4</v>
      </c>
      <c r="B10" s="49" t="s">
        <v>180</v>
      </c>
      <c r="C10" s="49" t="s">
        <v>181</v>
      </c>
      <c r="D10" s="49" t="s">
        <v>182</v>
      </c>
      <c r="E10" s="50">
        <v>1642029</v>
      </c>
      <c r="F10" s="51">
        <v>31359.469841999999</v>
      </c>
      <c r="G10" s="52">
        <v>2.635651E-2</v>
      </c>
      <c r="H10" s="42" t="s">
        <v>134</v>
      </c>
    </row>
    <row r="11" spans="1:9" x14ac:dyDescent="0.2">
      <c r="A11" s="48">
        <v>5</v>
      </c>
      <c r="B11" s="49" t="s">
        <v>183</v>
      </c>
      <c r="C11" s="49" t="s">
        <v>184</v>
      </c>
      <c r="D11" s="49" t="s">
        <v>34</v>
      </c>
      <c r="E11" s="50">
        <v>10399688</v>
      </c>
      <c r="F11" s="51">
        <v>26976.790671999999</v>
      </c>
      <c r="G11" s="52">
        <v>2.267303E-2</v>
      </c>
      <c r="H11" s="42" t="s">
        <v>134</v>
      </c>
    </row>
    <row r="12" spans="1:9" x14ac:dyDescent="0.2">
      <c r="A12" s="48">
        <v>6</v>
      </c>
      <c r="B12" s="49" t="s">
        <v>185</v>
      </c>
      <c r="C12" s="49" t="s">
        <v>186</v>
      </c>
      <c r="D12" s="49" t="s">
        <v>187</v>
      </c>
      <c r="E12" s="50">
        <v>945165</v>
      </c>
      <c r="F12" s="51">
        <v>25363.502775000001</v>
      </c>
      <c r="G12" s="52">
        <v>2.1317119999999998E-2</v>
      </c>
      <c r="H12" s="42" t="s">
        <v>134</v>
      </c>
    </row>
    <row r="13" spans="1:9" x14ac:dyDescent="0.2">
      <c r="A13" s="48">
        <v>7</v>
      </c>
      <c r="B13" s="49" t="s">
        <v>188</v>
      </c>
      <c r="C13" s="49" t="s">
        <v>189</v>
      </c>
      <c r="D13" s="49" t="s">
        <v>61</v>
      </c>
      <c r="E13" s="50">
        <v>6735835</v>
      </c>
      <c r="F13" s="51">
        <v>25320.003765000001</v>
      </c>
      <c r="G13" s="52">
        <v>2.128056E-2</v>
      </c>
      <c r="H13" s="42" t="s">
        <v>134</v>
      </c>
    </row>
    <row r="14" spans="1:9" ht="25.5" x14ac:dyDescent="0.2">
      <c r="A14" s="48">
        <v>8</v>
      </c>
      <c r="B14" s="49" t="s">
        <v>190</v>
      </c>
      <c r="C14" s="49" t="s">
        <v>191</v>
      </c>
      <c r="D14" s="49" t="s">
        <v>192</v>
      </c>
      <c r="E14" s="50">
        <v>3395879</v>
      </c>
      <c r="F14" s="51">
        <v>24991.9715005</v>
      </c>
      <c r="G14" s="52">
        <v>2.100486E-2</v>
      </c>
      <c r="H14" s="42" t="s">
        <v>134</v>
      </c>
    </row>
    <row r="15" spans="1:9" ht="25.5" x14ac:dyDescent="0.2">
      <c r="A15" s="48">
        <v>9</v>
      </c>
      <c r="B15" s="49" t="s">
        <v>193</v>
      </c>
      <c r="C15" s="49" t="s">
        <v>194</v>
      </c>
      <c r="D15" s="49" t="s">
        <v>195</v>
      </c>
      <c r="E15" s="50">
        <v>1080069</v>
      </c>
      <c r="F15" s="51">
        <v>24991.716591</v>
      </c>
      <c r="G15" s="52">
        <v>2.1004640000000002E-2</v>
      </c>
      <c r="H15" s="42" t="s">
        <v>134</v>
      </c>
    </row>
    <row r="16" spans="1:9" x14ac:dyDescent="0.2">
      <c r="A16" s="48">
        <v>10</v>
      </c>
      <c r="B16" s="49" t="s">
        <v>122</v>
      </c>
      <c r="C16" s="49" t="s">
        <v>123</v>
      </c>
      <c r="D16" s="49" t="s">
        <v>121</v>
      </c>
      <c r="E16" s="50">
        <v>2219329</v>
      </c>
      <c r="F16" s="51">
        <v>24703.351099</v>
      </c>
      <c r="G16" s="52">
        <v>2.0762280000000001E-2</v>
      </c>
      <c r="H16" s="42" t="s">
        <v>134</v>
      </c>
    </row>
    <row r="17" spans="1:8" x14ac:dyDescent="0.2">
      <c r="A17" s="48">
        <v>11</v>
      </c>
      <c r="B17" s="49" t="s">
        <v>196</v>
      </c>
      <c r="C17" s="49" t="s">
        <v>197</v>
      </c>
      <c r="D17" s="49" t="s">
        <v>34</v>
      </c>
      <c r="E17" s="50">
        <v>2859289</v>
      </c>
      <c r="F17" s="51">
        <v>24181.007073000001</v>
      </c>
      <c r="G17" s="52">
        <v>2.0323270000000001E-2</v>
      </c>
      <c r="H17" s="42" t="s">
        <v>134</v>
      </c>
    </row>
    <row r="18" spans="1:8" x14ac:dyDescent="0.2">
      <c r="A18" s="48">
        <v>12</v>
      </c>
      <c r="B18" s="49" t="s">
        <v>198</v>
      </c>
      <c r="C18" s="49" t="s">
        <v>199</v>
      </c>
      <c r="D18" s="49" t="s">
        <v>34</v>
      </c>
      <c r="E18" s="50">
        <v>38278844</v>
      </c>
      <c r="F18" s="51">
        <v>22527.099694</v>
      </c>
      <c r="G18" s="52">
        <v>1.8933220000000001E-2</v>
      </c>
      <c r="H18" s="42" t="s">
        <v>134</v>
      </c>
    </row>
    <row r="19" spans="1:8" x14ac:dyDescent="0.2">
      <c r="A19" s="48">
        <v>13</v>
      </c>
      <c r="B19" s="49" t="s">
        <v>200</v>
      </c>
      <c r="C19" s="49" t="s">
        <v>201</v>
      </c>
      <c r="D19" s="49" t="s">
        <v>100</v>
      </c>
      <c r="E19" s="50">
        <v>2703039</v>
      </c>
      <c r="F19" s="51">
        <v>21489.160049999999</v>
      </c>
      <c r="G19" s="52">
        <v>1.806087E-2</v>
      </c>
      <c r="H19" s="42" t="s">
        <v>134</v>
      </c>
    </row>
    <row r="20" spans="1:8" x14ac:dyDescent="0.2">
      <c r="A20" s="48">
        <v>14</v>
      </c>
      <c r="B20" s="49" t="s">
        <v>202</v>
      </c>
      <c r="C20" s="49" t="s">
        <v>203</v>
      </c>
      <c r="D20" s="49" t="s">
        <v>110</v>
      </c>
      <c r="E20" s="50">
        <v>1413445</v>
      </c>
      <c r="F20" s="51">
        <v>21290.722034999999</v>
      </c>
      <c r="G20" s="52">
        <v>1.7894090000000001E-2</v>
      </c>
      <c r="H20" s="42" t="s">
        <v>134</v>
      </c>
    </row>
    <row r="21" spans="1:8" ht="25.5" x14ac:dyDescent="0.2">
      <c r="A21" s="48">
        <v>15</v>
      </c>
      <c r="B21" s="49" t="s">
        <v>204</v>
      </c>
      <c r="C21" s="49" t="s">
        <v>205</v>
      </c>
      <c r="D21" s="49" t="s">
        <v>206</v>
      </c>
      <c r="E21" s="50">
        <v>1484674</v>
      </c>
      <c r="F21" s="51">
        <v>21198.175372000002</v>
      </c>
      <c r="G21" s="52">
        <v>1.7816309999999998E-2</v>
      </c>
      <c r="H21" s="42" t="s">
        <v>134</v>
      </c>
    </row>
    <row r="22" spans="1:8" x14ac:dyDescent="0.2">
      <c r="A22" s="48">
        <v>16</v>
      </c>
      <c r="B22" s="49" t="s">
        <v>207</v>
      </c>
      <c r="C22" s="49" t="s">
        <v>208</v>
      </c>
      <c r="D22" s="49" t="s">
        <v>20</v>
      </c>
      <c r="E22" s="50">
        <v>6264200</v>
      </c>
      <c r="F22" s="51">
        <v>21010.126799999998</v>
      </c>
      <c r="G22" s="52">
        <v>1.7658259999999999E-2</v>
      </c>
      <c r="H22" s="42" t="s">
        <v>134</v>
      </c>
    </row>
    <row r="23" spans="1:8" x14ac:dyDescent="0.2">
      <c r="A23" s="48">
        <v>17</v>
      </c>
      <c r="B23" s="49" t="s">
        <v>83</v>
      </c>
      <c r="C23" s="49" t="s">
        <v>84</v>
      </c>
      <c r="D23" s="49" t="s">
        <v>85</v>
      </c>
      <c r="E23" s="50">
        <v>5002614</v>
      </c>
      <c r="F23" s="51">
        <v>20845.892538</v>
      </c>
      <c r="G23" s="52">
        <v>1.7520230000000001E-2</v>
      </c>
      <c r="H23" s="42" t="s">
        <v>134</v>
      </c>
    </row>
    <row r="24" spans="1:8" x14ac:dyDescent="0.2">
      <c r="A24" s="48">
        <v>18</v>
      </c>
      <c r="B24" s="49" t="s">
        <v>209</v>
      </c>
      <c r="C24" s="49" t="s">
        <v>210</v>
      </c>
      <c r="D24" s="49" t="s">
        <v>211</v>
      </c>
      <c r="E24" s="50">
        <v>1831515</v>
      </c>
      <c r="F24" s="51">
        <v>20415.897704999999</v>
      </c>
      <c r="G24" s="52">
        <v>1.715883E-2</v>
      </c>
      <c r="H24" s="42" t="s">
        <v>134</v>
      </c>
    </row>
    <row r="25" spans="1:8" x14ac:dyDescent="0.2">
      <c r="A25" s="48">
        <v>19</v>
      </c>
      <c r="B25" s="49" t="s">
        <v>212</v>
      </c>
      <c r="C25" s="49" t="s">
        <v>213</v>
      </c>
      <c r="D25" s="49" t="s">
        <v>179</v>
      </c>
      <c r="E25" s="50">
        <v>144775</v>
      </c>
      <c r="F25" s="51">
        <v>20206.246749999998</v>
      </c>
      <c r="G25" s="52">
        <v>1.6982629999999999E-2</v>
      </c>
      <c r="H25" s="42" t="s">
        <v>134</v>
      </c>
    </row>
    <row r="26" spans="1:8" x14ac:dyDescent="0.2">
      <c r="A26" s="48">
        <v>20</v>
      </c>
      <c r="B26" s="49" t="s">
        <v>27</v>
      </c>
      <c r="C26" s="49" t="s">
        <v>28</v>
      </c>
      <c r="D26" s="49" t="s">
        <v>29</v>
      </c>
      <c r="E26" s="50">
        <v>5030754</v>
      </c>
      <c r="F26" s="51">
        <v>20155.715901</v>
      </c>
      <c r="G26" s="52">
        <v>1.6940159999999999E-2</v>
      </c>
      <c r="H26" s="42" t="s">
        <v>134</v>
      </c>
    </row>
    <row r="27" spans="1:8" x14ac:dyDescent="0.2">
      <c r="A27" s="48">
        <v>21</v>
      </c>
      <c r="B27" s="49" t="s">
        <v>214</v>
      </c>
      <c r="C27" s="49" t="s">
        <v>215</v>
      </c>
      <c r="D27" s="49" t="s">
        <v>211</v>
      </c>
      <c r="E27" s="50">
        <v>400239</v>
      </c>
      <c r="F27" s="51">
        <v>19520.456507999999</v>
      </c>
      <c r="G27" s="52">
        <v>1.6406250000000001E-2</v>
      </c>
      <c r="H27" s="42" t="s">
        <v>134</v>
      </c>
    </row>
    <row r="28" spans="1:8" x14ac:dyDescent="0.2">
      <c r="A28" s="48">
        <v>22</v>
      </c>
      <c r="B28" s="49" t="s">
        <v>216</v>
      </c>
      <c r="C28" s="49" t="s">
        <v>217</v>
      </c>
      <c r="D28" s="49" t="s">
        <v>54</v>
      </c>
      <c r="E28" s="50">
        <v>281233</v>
      </c>
      <c r="F28" s="51">
        <v>19246.180355</v>
      </c>
      <c r="G28" s="52">
        <v>1.6175729999999999E-2</v>
      </c>
      <c r="H28" s="42" t="s">
        <v>134</v>
      </c>
    </row>
    <row r="29" spans="1:8" x14ac:dyDescent="0.2">
      <c r="A29" s="48">
        <v>23</v>
      </c>
      <c r="B29" s="49" t="s">
        <v>218</v>
      </c>
      <c r="C29" s="49" t="s">
        <v>219</v>
      </c>
      <c r="D29" s="49" t="s">
        <v>220</v>
      </c>
      <c r="E29" s="50">
        <v>4432044</v>
      </c>
      <c r="F29" s="51">
        <v>19239.503003999998</v>
      </c>
      <c r="G29" s="52">
        <v>1.6170110000000001E-2</v>
      </c>
      <c r="H29" s="42" t="s">
        <v>134</v>
      </c>
    </row>
    <row r="30" spans="1:8" x14ac:dyDescent="0.2">
      <c r="A30" s="48">
        <v>24</v>
      </c>
      <c r="B30" s="49" t="s">
        <v>221</v>
      </c>
      <c r="C30" s="49" t="s">
        <v>222</v>
      </c>
      <c r="D30" s="49" t="s">
        <v>34</v>
      </c>
      <c r="E30" s="50">
        <v>2100000</v>
      </c>
      <c r="F30" s="51">
        <v>17696.7</v>
      </c>
      <c r="G30" s="52">
        <v>1.487344E-2</v>
      </c>
      <c r="H30" s="42" t="s">
        <v>134</v>
      </c>
    </row>
    <row r="31" spans="1:8" ht="25.5" x14ac:dyDescent="0.2">
      <c r="A31" s="48">
        <v>25</v>
      </c>
      <c r="B31" s="49" t="s">
        <v>73</v>
      </c>
      <c r="C31" s="49" t="s">
        <v>74</v>
      </c>
      <c r="D31" s="49" t="s">
        <v>26</v>
      </c>
      <c r="E31" s="50">
        <v>332412</v>
      </c>
      <c r="F31" s="51">
        <v>16886.529600000002</v>
      </c>
      <c r="G31" s="52">
        <v>1.419252E-2</v>
      </c>
      <c r="H31" s="42" t="s">
        <v>134</v>
      </c>
    </row>
    <row r="32" spans="1:8" x14ac:dyDescent="0.2">
      <c r="A32" s="48">
        <v>26</v>
      </c>
      <c r="B32" s="49" t="s">
        <v>64</v>
      </c>
      <c r="C32" s="49" t="s">
        <v>65</v>
      </c>
      <c r="D32" s="49" t="s">
        <v>14</v>
      </c>
      <c r="E32" s="50">
        <v>3918843</v>
      </c>
      <c r="F32" s="51">
        <v>16386.642004500001</v>
      </c>
      <c r="G32" s="52">
        <v>1.3772390000000001E-2</v>
      </c>
      <c r="H32" s="42" t="s">
        <v>134</v>
      </c>
    </row>
    <row r="33" spans="1:8" x14ac:dyDescent="0.2">
      <c r="A33" s="48">
        <v>27</v>
      </c>
      <c r="B33" s="49" t="s">
        <v>223</v>
      </c>
      <c r="C33" s="49" t="s">
        <v>224</v>
      </c>
      <c r="D33" s="49" t="s">
        <v>61</v>
      </c>
      <c r="E33" s="50">
        <v>169000</v>
      </c>
      <c r="F33" s="51">
        <v>16347.37</v>
      </c>
      <c r="G33" s="52">
        <v>1.3739380000000001E-2</v>
      </c>
      <c r="H33" s="42" t="s">
        <v>134</v>
      </c>
    </row>
    <row r="34" spans="1:8" x14ac:dyDescent="0.2">
      <c r="A34" s="48">
        <v>28</v>
      </c>
      <c r="B34" s="49" t="s">
        <v>69</v>
      </c>
      <c r="C34" s="49" t="s">
        <v>70</v>
      </c>
      <c r="D34" s="49" t="s">
        <v>51</v>
      </c>
      <c r="E34" s="50">
        <v>115359</v>
      </c>
      <c r="F34" s="51">
        <v>15882.627119999999</v>
      </c>
      <c r="G34" s="52">
        <v>1.3348779999999999E-2</v>
      </c>
      <c r="H34" s="42" t="s">
        <v>134</v>
      </c>
    </row>
    <row r="35" spans="1:8" x14ac:dyDescent="0.2">
      <c r="A35" s="48">
        <v>29</v>
      </c>
      <c r="B35" s="49" t="s">
        <v>225</v>
      </c>
      <c r="C35" s="49" t="s">
        <v>226</v>
      </c>
      <c r="D35" s="49" t="s">
        <v>227</v>
      </c>
      <c r="E35" s="50">
        <v>465740</v>
      </c>
      <c r="F35" s="51">
        <v>15666.562120000001</v>
      </c>
      <c r="G35" s="52">
        <v>1.316719E-2</v>
      </c>
      <c r="H35" s="42" t="s">
        <v>134</v>
      </c>
    </row>
    <row r="36" spans="1:8" x14ac:dyDescent="0.2">
      <c r="A36" s="48">
        <v>30</v>
      </c>
      <c r="B36" s="49" t="s">
        <v>228</v>
      </c>
      <c r="C36" s="49" t="s">
        <v>229</v>
      </c>
      <c r="D36" s="49" t="s">
        <v>51</v>
      </c>
      <c r="E36" s="50">
        <v>3129017</v>
      </c>
      <c r="F36" s="51">
        <v>15066.216855000001</v>
      </c>
      <c r="G36" s="52">
        <v>1.2662619999999999E-2</v>
      </c>
      <c r="H36" s="42" t="s">
        <v>134</v>
      </c>
    </row>
    <row r="37" spans="1:8" ht="25.5" x14ac:dyDescent="0.2">
      <c r="A37" s="48">
        <v>31</v>
      </c>
      <c r="B37" s="49" t="s">
        <v>230</v>
      </c>
      <c r="C37" s="49" t="s">
        <v>231</v>
      </c>
      <c r="D37" s="49" t="s">
        <v>195</v>
      </c>
      <c r="E37" s="50">
        <v>883994</v>
      </c>
      <c r="F37" s="51">
        <v>14993.422234</v>
      </c>
      <c r="G37" s="52">
        <v>1.260144E-2</v>
      </c>
      <c r="H37" s="42" t="s">
        <v>134</v>
      </c>
    </row>
    <row r="38" spans="1:8" x14ac:dyDescent="0.2">
      <c r="A38" s="48">
        <v>32</v>
      </c>
      <c r="B38" s="49" t="s">
        <v>232</v>
      </c>
      <c r="C38" s="49" t="s">
        <v>233</v>
      </c>
      <c r="D38" s="49" t="s">
        <v>234</v>
      </c>
      <c r="E38" s="50">
        <v>966291</v>
      </c>
      <c r="F38" s="51">
        <v>14880.8814</v>
      </c>
      <c r="G38" s="52">
        <v>1.250685E-2</v>
      </c>
      <c r="H38" s="42" t="s">
        <v>134</v>
      </c>
    </row>
    <row r="39" spans="1:8" ht="25.5" x14ac:dyDescent="0.2">
      <c r="A39" s="48">
        <v>33</v>
      </c>
      <c r="B39" s="49" t="s">
        <v>235</v>
      </c>
      <c r="C39" s="49" t="s">
        <v>236</v>
      </c>
      <c r="D39" s="49" t="s">
        <v>195</v>
      </c>
      <c r="E39" s="50">
        <v>275425</v>
      </c>
      <c r="F39" s="51">
        <v>14594.77075</v>
      </c>
      <c r="G39" s="52">
        <v>1.226638E-2</v>
      </c>
      <c r="H39" s="42" t="s">
        <v>134</v>
      </c>
    </row>
    <row r="40" spans="1:8" x14ac:dyDescent="0.2">
      <c r="A40" s="48">
        <v>34</v>
      </c>
      <c r="B40" s="49" t="s">
        <v>237</v>
      </c>
      <c r="C40" s="49" t="s">
        <v>238</v>
      </c>
      <c r="D40" s="49" t="s">
        <v>239</v>
      </c>
      <c r="E40" s="50">
        <v>940000</v>
      </c>
      <c r="F40" s="51">
        <v>14012.58</v>
      </c>
      <c r="G40" s="52">
        <v>1.1777070000000001E-2</v>
      </c>
      <c r="H40" s="42" t="s">
        <v>134</v>
      </c>
    </row>
    <row r="41" spans="1:8" x14ac:dyDescent="0.2">
      <c r="A41" s="48">
        <v>35</v>
      </c>
      <c r="B41" s="49" t="s">
        <v>240</v>
      </c>
      <c r="C41" s="49" t="s">
        <v>241</v>
      </c>
      <c r="D41" s="49" t="s">
        <v>100</v>
      </c>
      <c r="E41" s="50">
        <v>1054917</v>
      </c>
      <c r="F41" s="51">
        <v>13841.565957000001</v>
      </c>
      <c r="G41" s="52">
        <v>1.1633340000000001E-2</v>
      </c>
      <c r="H41" s="42" t="s">
        <v>134</v>
      </c>
    </row>
    <row r="42" spans="1:8" x14ac:dyDescent="0.2">
      <c r="A42" s="48">
        <v>36</v>
      </c>
      <c r="B42" s="49" t="s">
        <v>79</v>
      </c>
      <c r="C42" s="49" t="s">
        <v>80</v>
      </c>
      <c r="D42" s="49" t="s">
        <v>23</v>
      </c>
      <c r="E42" s="50">
        <v>1037368</v>
      </c>
      <c r="F42" s="51">
        <v>13545.951343999999</v>
      </c>
      <c r="G42" s="52">
        <v>1.138489E-2</v>
      </c>
      <c r="H42" s="42" t="s">
        <v>134</v>
      </c>
    </row>
    <row r="43" spans="1:8" x14ac:dyDescent="0.2">
      <c r="A43" s="48">
        <v>37</v>
      </c>
      <c r="B43" s="49" t="s">
        <v>242</v>
      </c>
      <c r="C43" s="49" t="s">
        <v>243</v>
      </c>
      <c r="D43" s="49" t="s">
        <v>187</v>
      </c>
      <c r="E43" s="50">
        <v>1419323</v>
      </c>
      <c r="F43" s="51">
        <v>13477.891207999999</v>
      </c>
      <c r="G43" s="52">
        <v>1.132769E-2</v>
      </c>
      <c r="H43" s="42" t="s">
        <v>134</v>
      </c>
    </row>
    <row r="44" spans="1:8" x14ac:dyDescent="0.2">
      <c r="A44" s="48">
        <v>38</v>
      </c>
      <c r="B44" s="49" t="s">
        <v>244</v>
      </c>
      <c r="C44" s="49" t="s">
        <v>245</v>
      </c>
      <c r="D44" s="49" t="s">
        <v>51</v>
      </c>
      <c r="E44" s="50">
        <v>514615</v>
      </c>
      <c r="F44" s="51">
        <v>12954.403394999999</v>
      </c>
      <c r="G44" s="52">
        <v>1.088771E-2</v>
      </c>
      <c r="H44" s="42" t="s">
        <v>134</v>
      </c>
    </row>
    <row r="45" spans="1:8" x14ac:dyDescent="0.2">
      <c r="A45" s="48">
        <v>39</v>
      </c>
      <c r="B45" s="49" t="s">
        <v>86</v>
      </c>
      <c r="C45" s="49" t="s">
        <v>87</v>
      </c>
      <c r="D45" s="49" t="s">
        <v>37</v>
      </c>
      <c r="E45" s="50">
        <v>32272475</v>
      </c>
      <c r="F45" s="51">
        <v>12766.991110000001</v>
      </c>
      <c r="G45" s="52">
        <v>1.0730200000000001E-2</v>
      </c>
      <c r="H45" s="42" t="s">
        <v>134</v>
      </c>
    </row>
    <row r="46" spans="1:8" x14ac:dyDescent="0.2">
      <c r="A46" s="48">
        <v>40</v>
      </c>
      <c r="B46" s="49" t="s">
        <v>246</v>
      </c>
      <c r="C46" s="49" t="s">
        <v>247</v>
      </c>
      <c r="D46" s="49" t="s">
        <v>54</v>
      </c>
      <c r="E46" s="50">
        <v>340000</v>
      </c>
      <c r="F46" s="51">
        <v>12733.34</v>
      </c>
      <c r="G46" s="52">
        <v>1.070192E-2</v>
      </c>
      <c r="H46" s="42" t="s">
        <v>134</v>
      </c>
    </row>
    <row r="47" spans="1:8" x14ac:dyDescent="0.2">
      <c r="A47" s="48">
        <v>41</v>
      </c>
      <c r="B47" s="49" t="s">
        <v>248</v>
      </c>
      <c r="C47" s="49" t="s">
        <v>249</v>
      </c>
      <c r="D47" s="49" t="s">
        <v>51</v>
      </c>
      <c r="E47" s="50">
        <v>3029923</v>
      </c>
      <c r="F47" s="51">
        <v>12492.372529</v>
      </c>
      <c r="G47" s="52">
        <v>1.0499390000000001E-2</v>
      </c>
      <c r="H47" s="42" t="s">
        <v>134</v>
      </c>
    </row>
    <row r="48" spans="1:8" x14ac:dyDescent="0.2">
      <c r="A48" s="48">
        <v>42</v>
      </c>
      <c r="B48" s="49" t="s">
        <v>250</v>
      </c>
      <c r="C48" s="49" t="s">
        <v>251</v>
      </c>
      <c r="D48" s="49" t="s">
        <v>54</v>
      </c>
      <c r="E48" s="50">
        <v>631409</v>
      </c>
      <c r="F48" s="51">
        <v>12230.392330000001</v>
      </c>
      <c r="G48" s="52">
        <v>1.027921E-2</v>
      </c>
      <c r="H48" s="42" t="s">
        <v>134</v>
      </c>
    </row>
    <row r="49" spans="1:8" x14ac:dyDescent="0.2">
      <c r="A49" s="48">
        <v>43</v>
      </c>
      <c r="B49" s="49" t="s">
        <v>252</v>
      </c>
      <c r="C49" s="49" t="s">
        <v>253</v>
      </c>
      <c r="D49" s="49" t="s">
        <v>254</v>
      </c>
      <c r="E49" s="50">
        <v>660000</v>
      </c>
      <c r="F49" s="51">
        <v>11805.42</v>
      </c>
      <c r="G49" s="52">
        <v>9.9220300000000001E-3</v>
      </c>
      <c r="H49" s="42" t="s">
        <v>134</v>
      </c>
    </row>
    <row r="50" spans="1:8" x14ac:dyDescent="0.2">
      <c r="A50" s="48">
        <v>44</v>
      </c>
      <c r="B50" s="49" t="s">
        <v>255</v>
      </c>
      <c r="C50" s="49" t="s">
        <v>256</v>
      </c>
      <c r="D50" s="49" t="s">
        <v>34</v>
      </c>
      <c r="E50" s="50">
        <v>1550000</v>
      </c>
      <c r="F50" s="51">
        <v>11662.975</v>
      </c>
      <c r="G50" s="52">
        <v>9.8023099999999998E-3</v>
      </c>
      <c r="H50" s="42" t="s">
        <v>134</v>
      </c>
    </row>
    <row r="51" spans="1:8" x14ac:dyDescent="0.2">
      <c r="A51" s="48">
        <v>45</v>
      </c>
      <c r="B51" s="49" t="s">
        <v>257</v>
      </c>
      <c r="C51" s="49" t="s">
        <v>258</v>
      </c>
      <c r="D51" s="49" t="s">
        <v>100</v>
      </c>
      <c r="E51" s="50">
        <v>1203815</v>
      </c>
      <c r="F51" s="51">
        <v>11584.311745000001</v>
      </c>
      <c r="G51" s="52">
        <v>9.7362000000000004E-3</v>
      </c>
      <c r="H51" s="42" t="s">
        <v>134</v>
      </c>
    </row>
    <row r="52" spans="1:8" x14ac:dyDescent="0.2">
      <c r="A52" s="48">
        <v>46</v>
      </c>
      <c r="B52" s="49" t="s">
        <v>259</v>
      </c>
      <c r="C52" s="49" t="s">
        <v>260</v>
      </c>
      <c r="D52" s="49" t="s">
        <v>187</v>
      </c>
      <c r="E52" s="50">
        <v>1817907</v>
      </c>
      <c r="F52" s="51">
        <v>11502.8065425</v>
      </c>
      <c r="G52" s="52">
        <v>9.6676999999999996E-3</v>
      </c>
      <c r="H52" s="42" t="s">
        <v>134</v>
      </c>
    </row>
    <row r="53" spans="1:8" x14ac:dyDescent="0.2">
      <c r="A53" s="48">
        <v>47</v>
      </c>
      <c r="B53" s="49" t="s">
        <v>261</v>
      </c>
      <c r="C53" s="49" t="s">
        <v>262</v>
      </c>
      <c r="D53" s="49" t="s">
        <v>263</v>
      </c>
      <c r="E53" s="50">
        <v>365274</v>
      </c>
      <c r="F53" s="51">
        <v>11402.758458</v>
      </c>
      <c r="G53" s="52">
        <v>9.5836099999999994E-3</v>
      </c>
      <c r="H53" s="42" t="s">
        <v>134</v>
      </c>
    </row>
    <row r="54" spans="1:8" x14ac:dyDescent="0.2">
      <c r="A54" s="48">
        <v>48</v>
      </c>
      <c r="B54" s="49" t="s">
        <v>264</v>
      </c>
      <c r="C54" s="49" t="s">
        <v>265</v>
      </c>
      <c r="D54" s="49" t="s">
        <v>254</v>
      </c>
      <c r="E54" s="50">
        <v>2819992</v>
      </c>
      <c r="F54" s="51">
        <v>11093.848528</v>
      </c>
      <c r="G54" s="52">
        <v>9.3239800000000008E-3</v>
      </c>
      <c r="H54" s="42" t="s">
        <v>134</v>
      </c>
    </row>
    <row r="55" spans="1:8" ht="25.5" x14ac:dyDescent="0.2">
      <c r="A55" s="48">
        <v>49</v>
      </c>
      <c r="B55" s="49" t="s">
        <v>266</v>
      </c>
      <c r="C55" s="49" t="s">
        <v>267</v>
      </c>
      <c r="D55" s="49" t="s">
        <v>195</v>
      </c>
      <c r="E55" s="50">
        <v>550000</v>
      </c>
      <c r="F55" s="51">
        <v>11031.9</v>
      </c>
      <c r="G55" s="52">
        <v>9.2719199999999995E-3</v>
      </c>
      <c r="H55" s="42" t="s">
        <v>134</v>
      </c>
    </row>
    <row r="56" spans="1:8" x14ac:dyDescent="0.2">
      <c r="A56" s="48">
        <v>50</v>
      </c>
      <c r="B56" s="49" t="s">
        <v>268</v>
      </c>
      <c r="C56" s="49" t="s">
        <v>269</v>
      </c>
      <c r="D56" s="49" t="s">
        <v>51</v>
      </c>
      <c r="E56" s="50">
        <v>1024721</v>
      </c>
      <c r="F56" s="51">
        <v>10571.021836</v>
      </c>
      <c r="G56" s="52">
        <v>8.8845699999999996E-3</v>
      </c>
      <c r="H56" s="42" t="s">
        <v>134</v>
      </c>
    </row>
    <row r="57" spans="1:8" x14ac:dyDescent="0.2">
      <c r="A57" s="48">
        <v>51</v>
      </c>
      <c r="B57" s="49" t="s">
        <v>270</v>
      </c>
      <c r="C57" s="49" t="s">
        <v>271</v>
      </c>
      <c r="D57" s="49" t="s">
        <v>110</v>
      </c>
      <c r="E57" s="50">
        <v>919500</v>
      </c>
      <c r="F57" s="51">
        <v>10358.1675</v>
      </c>
      <c r="G57" s="52">
        <v>8.7056700000000004E-3</v>
      </c>
      <c r="H57" s="42" t="s">
        <v>134</v>
      </c>
    </row>
    <row r="58" spans="1:8" x14ac:dyDescent="0.2">
      <c r="A58" s="48">
        <v>52</v>
      </c>
      <c r="B58" s="49" t="s">
        <v>272</v>
      </c>
      <c r="C58" s="49" t="s">
        <v>273</v>
      </c>
      <c r="D58" s="49" t="s">
        <v>23</v>
      </c>
      <c r="E58" s="50">
        <v>13548970</v>
      </c>
      <c r="F58" s="51">
        <v>9988.3006839999998</v>
      </c>
      <c r="G58" s="52">
        <v>8.3948100000000008E-3</v>
      </c>
      <c r="H58" s="42" t="s">
        <v>134</v>
      </c>
    </row>
    <row r="59" spans="1:8" x14ac:dyDescent="0.2">
      <c r="A59" s="48">
        <v>53</v>
      </c>
      <c r="B59" s="49" t="s">
        <v>274</v>
      </c>
      <c r="C59" s="49" t="s">
        <v>275</v>
      </c>
      <c r="D59" s="49" t="s">
        <v>37</v>
      </c>
      <c r="E59" s="50">
        <v>1096442</v>
      </c>
      <c r="F59" s="51">
        <v>9776.4250929999998</v>
      </c>
      <c r="G59" s="52">
        <v>8.2167400000000002E-3</v>
      </c>
      <c r="H59" s="42" t="s">
        <v>134</v>
      </c>
    </row>
    <row r="60" spans="1:8" x14ac:dyDescent="0.2">
      <c r="A60" s="48">
        <v>54</v>
      </c>
      <c r="B60" s="49" t="s">
        <v>59</v>
      </c>
      <c r="C60" s="49" t="s">
        <v>60</v>
      </c>
      <c r="D60" s="49" t="s">
        <v>61</v>
      </c>
      <c r="E60" s="50">
        <v>149264</v>
      </c>
      <c r="F60" s="51">
        <v>9775.2993600000009</v>
      </c>
      <c r="G60" s="52">
        <v>8.2157900000000006E-3</v>
      </c>
      <c r="H60" s="42" t="s">
        <v>134</v>
      </c>
    </row>
    <row r="61" spans="1:8" x14ac:dyDescent="0.2">
      <c r="A61" s="48">
        <v>55</v>
      </c>
      <c r="B61" s="49" t="s">
        <v>94</v>
      </c>
      <c r="C61" s="49" t="s">
        <v>95</v>
      </c>
      <c r="D61" s="49" t="s">
        <v>51</v>
      </c>
      <c r="E61" s="50">
        <v>251355</v>
      </c>
      <c r="F61" s="51">
        <v>9664.0970400000006</v>
      </c>
      <c r="G61" s="52">
        <v>8.1223300000000005E-3</v>
      </c>
      <c r="H61" s="42" t="s">
        <v>134</v>
      </c>
    </row>
    <row r="62" spans="1:8" x14ac:dyDescent="0.2">
      <c r="A62" s="48">
        <v>56</v>
      </c>
      <c r="B62" s="49" t="s">
        <v>71</v>
      </c>
      <c r="C62" s="49" t="s">
        <v>72</v>
      </c>
      <c r="D62" s="49" t="s">
        <v>37</v>
      </c>
      <c r="E62" s="50">
        <v>290000</v>
      </c>
      <c r="F62" s="51">
        <v>9456.0300000000007</v>
      </c>
      <c r="G62" s="52">
        <v>7.9474599999999999E-3</v>
      </c>
      <c r="H62" s="42" t="s">
        <v>134</v>
      </c>
    </row>
    <row r="63" spans="1:8" x14ac:dyDescent="0.2">
      <c r="A63" s="48">
        <v>57</v>
      </c>
      <c r="B63" s="49" t="s">
        <v>276</v>
      </c>
      <c r="C63" s="49" t="s">
        <v>277</v>
      </c>
      <c r="D63" s="49" t="s">
        <v>254</v>
      </c>
      <c r="E63" s="50">
        <v>100951</v>
      </c>
      <c r="F63" s="51">
        <v>9411.6617299999998</v>
      </c>
      <c r="G63" s="52">
        <v>7.9101699999999994E-3</v>
      </c>
      <c r="H63" s="42" t="s">
        <v>134</v>
      </c>
    </row>
    <row r="64" spans="1:8" ht="25.5" x14ac:dyDescent="0.2">
      <c r="A64" s="48">
        <v>58</v>
      </c>
      <c r="B64" s="49" t="s">
        <v>278</v>
      </c>
      <c r="C64" s="49" t="s">
        <v>279</v>
      </c>
      <c r="D64" s="49" t="s">
        <v>280</v>
      </c>
      <c r="E64" s="50">
        <v>687834</v>
      </c>
      <c r="F64" s="51">
        <v>8851.047912</v>
      </c>
      <c r="G64" s="52">
        <v>7.4389900000000004E-3</v>
      </c>
      <c r="H64" s="42" t="s">
        <v>134</v>
      </c>
    </row>
    <row r="65" spans="1:8" x14ac:dyDescent="0.2">
      <c r="A65" s="48">
        <v>59</v>
      </c>
      <c r="B65" s="49" t="s">
        <v>90</v>
      </c>
      <c r="C65" s="49" t="s">
        <v>91</v>
      </c>
      <c r="D65" s="49" t="s">
        <v>14</v>
      </c>
      <c r="E65" s="50">
        <v>583736</v>
      </c>
      <c r="F65" s="51">
        <v>8806.8250320000006</v>
      </c>
      <c r="G65" s="52">
        <v>7.4018199999999999E-3</v>
      </c>
      <c r="H65" s="42" t="s">
        <v>134</v>
      </c>
    </row>
    <row r="66" spans="1:8" x14ac:dyDescent="0.2">
      <c r="A66" s="48">
        <v>60</v>
      </c>
      <c r="B66" s="49" t="s">
        <v>281</v>
      </c>
      <c r="C66" s="49" t="s">
        <v>282</v>
      </c>
      <c r="D66" s="49" t="s">
        <v>220</v>
      </c>
      <c r="E66" s="50">
        <v>1200000</v>
      </c>
      <c r="F66" s="51">
        <v>8427.6</v>
      </c>
      <c r="G66" s="52">
        <v>7.0831000000000002E-3</v>
      </c>
      <c r="H66" s="42" t="s">
        <v>134</v>
      </c>
    </row>
    <row r="67" spans="1:8" x14ac:dyDescent="0.2">
      <c r="A67" s="48">
        <v>61</v>
      </c>
      <c r="B67" s="49" t="s">
        <v>283</v>
      </c>
      <c r="C67" s="49" t="s">
        <v>284</v>
      </c>
      <c r="D67" s="49" t="s">
        <v>285</v>
      </c>
      <c r="E67" s="50">
        <v>836725</v>
      </c>
      <c r="F67" s="51">
        <v>8096.9878250000002</v>
      </c>
      <c r="G67" s="52">
        <v>6.8052299999999998E-3</v>
      </c>
      <c r="H67" s="42" t="s">
        <v>134</v>
      </c>
    </row>
    <row r="68" spans="1:8" x14ac:dyDescent="0.2">
      <c r="A68" s="48">
        <v>62</v>
      </c>
      <c r="B68" s="49" t="s">
        <v>286</v>
      </c>
      <c r="C68" s="49" t="s">
        <v>287</v>
      </c>
      <c r="D68" s="49" t="s">
        <v>285</v>
      </c>
      <c r="E68" s="50">
        <v>2965000</v>
      </c>
      <c r="F68" s="51">
        <v>7710.4825000000001</v>
      </c>
      <c r="G68" s="52">
        <v>6.4803899999999999E-3</v>
      </c>
      <c r="H68" s="42" t="s">
        <v>134</v>
      </c>
    </row>
    <row r="69" spans="1:8" x14ac:dyDescent="0.2">
      <c r="A69" s="48">
        <v>63</v>
      </c>
      <c r="B69" s="49" t="s">
        <v>288</v>
      </c>
      <c r="C69" s="49" t="s">
        <v>289</v>
      </c>
      <c r="D69" s="49" t="s">
        <v>103</v>
      </c>
      <c r="E69" s="50">
        <v>3194794</v>
      </c>
      <c r="F69" s="51">
        <v>7336.8444209999998</v>
      </c>
      <c r="G69" s="52">
        <v>6.1663600000000001E-3</v>
      </c>
      <c r="H69" s="42" t="s">
        <v>134</v>
      </c>
    </row>
    <row r="70" spans="1:8" ht="25.5" x14ac:dyDescent="0.2">
      <c r="A70" s="48">
        <v>64</v>
      </c>
      <c r="B70" s="49" t="s">
        <v>290</v>
      </c>
      <c r="C70" s="49" t="s">
        <v>291</v>
      </c>
      <c r="D70" s="49" t="s">
        <v>182</v>
      </c>
      <c r="E70" s="50">
        <v>255227</v>
      </c>
      <c r="F70" s="51">
        <v>6939.1116760000004</v>
      </c>
      <c r="G70" s="52">
        <v>5.8320799999999999E-3</v>
      </c>
      <c r="H70" s="42" t="s">
        <v>134</v>
      </c>
    </row>
    <row r="71" spans="1:8" x14ac:dyDescent="0.2">
      <c r="A71" s="48">
        <v>65</v>
      </c>
      <c r="B71" s="49" t="s">
        <v>292</v>
      </c>
      <c r="C71" s="49" t="s">
        <v>293</v>
      </c>
      <c r="D71" s="49" t="s">
        <v>54</v>
      </c>
      <c r="E71" s="50">
        <v>510448</v>
      </c>
      <c r="F71" s="51">
        <v>6906.8718879999997</v>
      </c>
      <c r="G71" s="52">
        <v>5.8049800000000004E-3</v>
      </c>
      <c r="H71" s="42" t="s">
        <v>134</v>
      </c>
    </row>
    <row r="72" spans="1:8" x14ac:dyDescent="0.2">
      <c r="A72" s="48">
        <v>66</v>
      </c>
      <c r="B72" s="49" t="s">
        <v>294</v>
      </c>
      <c r="C72" s="49" t="s">
        <v>295</v>
      </c>
      <c r="D72" s="49" t="s">
        <v>211</v>
      </c>
      <c r="E72" s="50">
        <v>909285</v>
      </c>
      <c r="F72" s="51">
        <v>6905.5649325000004</v>
      </c>
      <c r="G72" s="52">
        <v>5.80388E-3</v>
      </c>
      <c r="H72" s="42" t="s">
        <v>134</v>
      </c>
    </row>
    <row r="73" spans="1:8" x14ac:dyDescent="0.2">
      <c r="A73" s="48">
        <v>67</v>
      </c>
      <c r="B73" s="49" t="s">
        <v>296</v>
      </c>
      <c r="C73" s="49" t="s">
        <v>297</v>
      </c>
      <c r="D73" s="49" t="s">
        <v>100</v>
      </c>
      <c r="E73" s="50">
        <v>1567077</v>
      </c>
      <c r="F73" s="51">
        <v>6810.5166419999996</v>
      </c>
      <c r="G73" s="52">
        <v>5.7239999999999999E-3</v>
      </c>
      <c r="H73" s="42" t="s">
        <v>134</v>
      </c>
    </row>
    <row r="74" spans="1:8" x14ac:dyDescent="0.2">
      <c r="A74" s="48">
        <v>68</v>
      </c>
      <c r="B74" s="49" t="s">
        <v>298</v>
      </c>
      <c r="C74" s="49" t="s">
        <v>299</v>
      </c>
      <c r="D74" s="49" t="s">
        <v>285</v>
      </c>
      <c r="E74" s="50">
        <v>2827674</v>
      </c>
      <c r="F74" s="51">
        <v>6645.0339000000004</v>
      </c>
      <c r="G74" s="52">
        <v>5.5849100000000002E-3</v>
      </c>
      <c r="H74" s="42" t="s">
        <v>134</v>
      </c>
    </row>
    <row r="75" spans="1:8" x14ac:dyDescent="0.2">
      <c r="A75" s="48">
        <v>69</v>
      </c>
      <c r="B75" s="49" t="s">
        <v>300</v>
      </c>
      <c r="C75" s="49" t="s">
        <v>301</v>
      </c>
      <c r="D75" s="49" t="s">
        <v>220</v>
      </c>
      <c r="E75" s="50">
        <v>6919293</v>
      </c>
      <c r="F75" s="51">
        <v>6544.9592487</v>
      </c>
      <c r="G75" s="52">
        <v>5.5008000000000001E-3</v>
      </c>
      <c r="H75" s="42" t="s">
        <v>134</v>
      </c>
    </row>
    <row r="76" spans="1:8" x14ac:dyDescent="0.2">
      <c r="A76" s="48">
        <v>70</v>
      </c>
      <c r="B76" s="49" t="s">
        <v>302</v>
      </c>
      <c r="C76" s="49" t="s">
        <v>303</v>
      </c>
      <c r="D76" s="49" t="s">
        <v>187</v>
      </c>
      <c r="E76" s="50">
        <v>4223615</v>
      </c>
      <c r="F76" s="51">
        <v>6340.4908379999997</v>
      </c>
      <c r="G76" s="52">
        <v>5.3289599999999998E-3</v>
      </c>
      <c r="H76" s="42" t="s">
        <v>134</v>
      </c>
    </row>
    <row r="77" spans="1:8" x14ac:dyDescent="0.2">
      <c r="A77" s="48">
        <v>71</v>
      </c>
      <c r="B77" s="49" t="s">
        <v>304</v>
      </c>
      <c r="C77" s="49" t="s">
        <v>305</v>
      </c>
      <c r="D77" s="49" t="s">
        <v>61</v>
      </c>
      <c r="E77" s="50">
        <v>365000</v>
      </c>
      <c r="F77" s="51">
        <v>5259.65</v>
      </c>
      <c r="G77" s="52">
        <v>4.4205499999999997E-3</v>
      </c>
      <c r="H77" s="42" t="s">
        <v>134</v>
      </c>
    </row>
    <row r="78" spans="1:8" ht="25.5" x14ac:dyDescent="0.2">
      <c r="A78" s="48">
        <v>72</v>
      </c>
      <c r="B78" s="49" t="s">
        <v>306</v>
      </c>
      <c r="C78" s="49" t="s">
        <v>307</v>
      </c>
      <c r="D78" s="49" t="s">
        <v>26</v>
      </c>
      <c r="E78" s="50">
        <v>294582</v>
      </c>
      <c r="F78" s="51">
        <v>5241.2029439999997</v>
      </c>
      <c r="G78" s="52">
        <v>4.4050399999999998E-3</v>
      </c>
      <c r="H78" s="42" t="s">
        <v>134</v>
      </c>
    </row>
    <row r="79" spans="1:8" x14ac:dyDescent="0.2">
      <c r="A79" s="48">
        <v>73</v>
      </c>
      <c r="B79" s="49" t="s">
        <v>308</v>
      </c>
      <c r="C79" s="49" t="s">
        <v>309</v>
      </c>
      <c r="D79" s="49" t="s">
        <v>179</v>
      </c>
      <c r="E79" s="50">
        <v>1000000</v>
      </c>
      <c r="F79" s="51">
        <v>4952.5</v>
      </c>
      <c r="G79" s="52">
        <v>4.1624000000000001E-3</v>
      </c>
      <c r="H79" s="42" t="s">
        <v>134</v>
      </c>
    </row>
    <row r="80" spans="1:8" x14ac:dyDescent="0.2">
      <c r="A80" s="48">
        <v>74</v>
      </c>
      <c r="B80" s="49" t="s">
        <v>310</v>
      </c>
      <c r="C80" s="49" t="s">
        <v>311</v>
      </c>
      <c r="D80" s="49" t="s">
        <v>110</v>
      </c>
      <c r="E80" s="50">
        <v>340000</v>
      </c>
      <c r="F80" s="51">
        <v>4824.6000000000004</v>
      </c>
      <c r="G80" s="52">
        <v>4.0549000000000002E-3</v>
      </c>
      <c r="H80" s="42" t="s">
        <v>134</v>
      </c>
    </row>
    <row r="81" spans="1:8" x14ac:dyDescent="0.2">
      <c r="A81" s="48">
        <v>75</v>
      </c>
      <c r="B81" s="49" t="s">
        <v>312</v>
      </c>
      <c r="C81" s="49" t="s">
        <v>313</v>
      </c>
      <c r="D81" s="49" t="s">
        <v>23</v>
      </c>
      <c r="E81" s="50">
        <v>1000000</v>
      </c>
      <c r="F81" s="51">
        <v>4716</v>
      </c>
      <c r="G81" s="52">
        <v>3.9636300000000001E-3</v>
      </c>
      <c r="H81" s="42" t="s">
        <v>134</v>
      </c>
    </row>
    <row r="82" spans="1:8" x14ac:dyDescent="0.2">
      <c r="A82" s="48">
        <v>76</v>
      </c>
      <c r="B82" s="49" t="s">
        <v>314</v>
      </c>
      <c r="C82" s="49" t="s">
        <v>315</v>
      </c>
      <c r="D82" s="49" t="s">
        <v>61</v>
      </c>
      <c r="E82" s="50">
        <v>1140689</v>
      </c>
      <c r="F82" s="51">
        <v>4676.8248999999996</v>
      </c>
      <c r="G82" s="52">
        <v>3.9306999999999996E-3</v>
      </c>
      <c r="H82" s="42" t="s">
        <v>134</v>
      </c>
    </row>
    <row r="83" spans="1:8" ht="25.5" x14ac:dyDescent="0.2">
      <c r="A83" s="48">
        <v>77</v>
      </c>
      <c r="B83" s="49" t="s">
        <v>316</v>
      </c>
      <c r="C83" s="49" t="s">
        <v>317</v>
      </c>
      <c r="D83" s="49" t="s">
        <v>195</v>
      </c>
      <c r="E83" s="50">
        <v>299492</v>
      </c>
      <c r="F83" s="51">
        <v>2609.1743040000001</v>
      </c>
      <c r="G83" s="52">
        <v>2.1929200000000001E-3</v>
      </c>
      <c r="H83" s="42" t="s">
        <v>134</v>
      </c>
    </row>
    <row r="84" spans="1:8" x14ac:dyDescent="0.2">
      <c r="A84" s="53"/>
      <c r="B84" s="53"/>
      <c r="C84" s="54" t="s">
        <v>133</v>
      </c>
      <c r="D84" s="53"/>
      <c r="E84" s="53" t="s">
        <v>134</v>
      </c>
      <c r="F84" s="55">
        <f>SUM(F7:F83)</f>
        <v>1141180.2194407</v>
      </c>
      <c r="G84" s="56">
        <f>SUM(G7:G83)</f>
        <v>0.9591212099999995</v>
      </c>
      <c r="H84" s="42" t="s">
        <v>134</v>
      </c>
    </row>
    <row r="85" spans="1:8" x14ac:dyDescent="0.2">
      <c r="A85" s="53"/>
      <c r="B85" s="53"/>
      <c r="C85" s="57"/>
      <c r="D85" s="53"/>
      <c r="E85" s="53"/>
      <c r="F85" s="58"/>
      <c r="G85" s="58"/>
      <c r="H85" s="42" t="s">
        <v>134</v>
      </c>
    </row>
    <row r="86" spans="1:8" x14ac:dyDescent="0.2">
      <c r="A86" s="53"/>
      <c r="B86" s="53"/>
      <c r="C86" s="54" t="s">
        <v>135</v>
      </c>
      <c r="D86" s="53"/>
      <c r="E86" s="53"/>
      <c r="F86" s="53"/>
      <c r="G86" s="53"/>
      <c r="H86" s="42" t="s">
        <v>134</v>
      </c>
    </row>
    <row r="87" spans="1:8" x14ac:dyDescent="0.2">
      <c r="A87" s="53"/>
      <c r="B87" s="53"/>
      <c r="C87" s="54" t="s">
        <v>133</v>
      </c>
      <c r="D87" s="53"/>
      <c r="E87" s="53" t="s">
        <v>134</v>
      </c>
      <c r="F87" s="59" t="s">
        <v>136</v>
      </c>
      <c r="G87" s="56">
        <v>0</v>
      </c>
      <c r="H87" s="42" t="s">
        <v>134</v>
      </c>
    </row>
    <row r="88" spans="1:8" x14ac:dyDescent="0.2">
      <c r="A88" s="53"/>
      <c r="B88" s="53"/>
      <c r="C88" s="57"/>
      <c r="D88" s="53"/>
      <c r="E88" s="53"/>
      <c r="F88" s="58"/>
      <c r="G88" s="58"/>
      <c r="H88" s="42" t="s">
        <v>134</v>
      </c>
    </row>
    <row r="89" spans="1:8" x14ac:dyDescent="0.2">
      <c r="A89" s="53"/>
      <c r="B89" s="53"/>
      <c r="C89" s="54" t="s">
        <v>137</v>
      </c>
      <c r="D89" s="53"/>
      <c r="E89" s="53"/>
      <c r="F89" s="53"/>
      <c r="G89" s="53"/>
      <c r="H89" s="42" t="s">
        <v>134</v>
      </c>
    </row>
    <row r="90" spans="1:8" x14ac:dyDescent="0.2">
      <c r="A90" s="53"/>
      <c r="B90" s="53"/>
      <c r="C90" s="54" t="s">
        <v>133</v>
      </c>
      <c r="D90" s="53"/>
      <c r="E90" s="53" t="s">
        <v>134</v>
      </c>
      <c r="F90" s="59" t="s">
        <v>136</v>
      </c>
      <c r="G90" s="56">
        <v>0</v>
      </c>
      <c r="H90" s="42" t="s">
        <v>134</v>
      </c>
    </row>
    <row r="91" spans="1:8" x14ac:dyDescent="0.2">
      <c r="A91" s="53"/>
      <c r="B91" s="53"/>
      <c r="C91" s="57"/>
      <c r="D91" s="53"/>
      <c r="E91" s="53"/>
      <c r="F91" s="58"/>
      <c r="G91" s="58"/>
      <c r="H91" s="42" t="s">
        <v>134</v>
      </c>
    </row>
    <row r="92" spans="1:8" x14ac:dyDescent="0.2">
      <c r="A92" s="53"/>
      <c r="B92" s="53"/>
      <c r="C92" s="54" t="s">
        <v>138</v>
      </c>
      <c r="D92" s="53"/>
      <c r="E92" s="53"/>
      <c r="F92" s="53"/>
      <c r="G92" s="53"/>
      <c r="H92" s="42" t="s">
        <v>134</v>
      </c>
    </row>
    <row r="93" spans="1:8" x14ac:dyDescent="0.2">
      <c r="A93" s="53"/>
      <c r="B93" s="53"/>
      <c r="C93" s="54" t="s">
        <v>133</v>
      </c>
      <c r="D93" s="53"/>
      <c r="E93" s="53" t="s">
        <v>134</v>
      </c>
      <c r="F93" s="59" t="s">
        <v>136</v>
      </c>
      <c r="G93" s="56">
        <v>0</v>
      </c>
      <c r="H93" s="42" t="s">
        <v>134</v>
      </c>
    </row>
    <row r="94" spans="1:8" x14ac:dyDescent="0.2">
      <c r="A94" s="53"/>
      <c r="B94" s="53"/>
      <c r="C94" s="57"/>
      <c r="D94" s="53"/>
      <c r="E94" s="53"/>
      <c r="F94" s="58"/>
      <c r="G94" s="58"/>
      <c r="H94" s="42" t="s">
        <v>134</v>
      </c>
    </row>
    <row r="95" spans="1:8" x14ac:dyDescent="0.2">
      <c r="A95" s="53"/>
      <c r="B95" s="53"/>
      <c r="C95" s="54" t="s">
        <v>139</v>
      </c>
      <c r="D95" s="53"/>
      <c r="E95" s="53"/>
      <c r="F95" s="58"/>
      <c r="G95" s="58"/>
      <c r="H95" s="42" t="s">
        <v>134</v>
      </c>
    </row>
    <row r="96" spans="1:8" x14ac:dyDescent="0.2">
      <c r="A96" s="53"/>
      <c r="B96" s="53"/>
      <c r="C96" s="54" t="s">
        <v>133</v>
      </c>
      <c r="D96" s="53"/>
      <c r="E96" s="53" t="s">
        <v>134</v>
      </c>
      <c r="F96" s="59" t="s">
        <v>136</v>
      </c>
      <c r="G96" s="56">
        <v>0</v>
      </c>
      <c r="H96" s="42" t="s">
        <v>134</v>
      </c>
    </row>
    <row r="97" spans="1:8" x14ac:dyDescent="0.2">
      <c r="A97" s="53"/>
      <c r="B97" s="53"/>
      <c r="C97" s="57"/>
      <c r="D97" s="53"/>
      <c r="E97" s="53"/>
      <c r="F97" s="58"/>
      <c r="G97" s="58"/>
      <c r="H97" s="42" t="s">
        <v>134</v>
      </c>
    </row>
    <row r="98" spans="1:8" x14ac:dyDescent="0.2">
      <c r="A98" s="53"/>
      <c r="B98" s="53"/>
      <c r="C98" s="54" t="s">
        <v>140</v>
      </c>
      <c r="D98" s="53"/>
      <c r="E98" s="53"/>
      <c r="F98" s="58"/>
      <c r="G98" s="58"/>
      <c r="H98" s="42" t="s">
        <v>134</v>
      </c>
    </row>
    <row r="99" spans="1:8" x14ac:dyDescent="0.2">
      <c r="A99" s="53"/>
      <c r="B99" s="53"/>
      <c r="C99" s="54" t="s">
        <v>133</v>
      </c>
      <c r="D99" s="53"/>
      <c r="E99" s="53" t="s">
        <v>134</v>
      </c>
      <c r="F99" s="59" t="s">
        <v>136</v>
      </c>
      <c r="G99" s="56">
        <v>0</v>
      </c>
      <c r="H99" s="42" t="s">
        <v>134</v>
      </c>
    </row>
    <row r="100" spans="1:8" x14ac:dyDescent="0.2">
      <c r="A100" s="53"/>
      <c r="B100" s="53"/>
      <c r="C100" s="57"/>
      <c r="D100" s="53"/>
      <c r="E100" s="53"/>
      <c r="F100" s="58"/>
      <c r="G100" s="58"/>
      <c r="H100" s="42" t="s">
        <v>134</v>
      </c>
    </row>
    <row r="101" spans="1:8" x14ac:dyDescent="0.2">
      <c r="A101" s="53"/>
      <c r="B101" s="53"/>
      <c r="C101" s="54" t="s">
        <v>141</v>
      </c>
      <c r="D101" s="53"/>
      <c r="E101" s="53"/>
      <c r="F101" s="55">
        <f>F84</f>
        <v>1141180.2194407</v>
      </c>
      <c r="G101" s="56">
        <f>G84</f>
        <v>0.9591212099999995</v>
      </c>
      <c r="H101" s="42" t="s">
        <v>134</v>
      </c>
    </row>
    <row r="102" spans="1:8" x14ac:dyDescent="0.2">
      <c r="A102" s="53"/>
      <c r="B102" s="53"/>
      <c r="C102" s="57"/>
      <c r="D102" s="53"/>
      <c r="E102" s="53"/>
      <c r="F102" s="58"/>
      <c r="G102" s="58"/>
      <c r="H102" s="42" t="s">
        <v>134</v>
      </c>
    </row>
    <row r="103" spans="1:8" x14ac:dyDescent="0.2">
      <c r="A103" s="53"/>
      <c r="B103" s="53"/>
      <c r="C103" s="54" t="s">
        <v>142</v>
      </c>
      <c r="D103" s="53"/>
      <c r="E103" s="53"/>
      <c r="F103" s="58"/>
      <c r="G103" s="58"/>
      <c r="H103" s="42" t="s">
        <v>134</v>
      </c>
    </row>
    <row r="104" spans="1:8" x14ac:dyDescent="0.2">
      <c r="A104" s="53"/>
      <c r="B104" s="53"/>
      <c r="C104" s="54" t="s">
        <v>11</v>
      </c>
      <c r="D104" s="53"/>
      <c r="E104" s="53"/>
      <c r="F104" s="58"/>
      <c r="G104" s="58"/>
      <c r="H104" s="42" t="s">
        <v>134</v>
      </c>
    </row>
    <row r="105" spans="1:8" x14ac:dyDescent="0.2">
      <c r="A105" s="53"/>
      <c r="B105" s="53"/>
      <c r="C105" s="54" t="s">
        <v>133</v>
      </c>
      <c r="D105" s="53"/>
      <c r="E105" s="53" t="s">
        <v>134</v>
      </c>
      <c r="F105" s="59" t="s">
        <v>136</v>
      </c>
      <c r="G105" s="56">
        <v>0</v>
      </c>
      <c r="H105" s="42" t="s">
        <v>134</v>
      </c>
    </row>
    <row r="106" spans="1:8" x14ac:dyDescent="0.2">
      <c r="A106" s="53"/>
      <c r="B106" s="53"/>
      <c r="C106" s="57"/>
      <c r="D106" s="53"/>
      <c r="E106" s="53"/>
      <c r="F106" s="58"/>
      <c r="G106" s="58"/>
      <c r="H106" s="42" t="s">
        <v>134</v>
      </c>
    </row>
    <row r="107" spans="1:8" x14ac:dyDescent="0.2">
      <c r="A107" s="53"/>
      <c r="B107" s="53"/>
      <c r="C107" s="54" t="s">
        <v>143</v>
      </c>
      <c r="D107" s="53"/>
      <c r="E107" s="53"/>
      <c r="F107" s="53"/>
      <c r="G107" s="53"/>
      <c r="H107" s="42" t="s">
        <v>134</v>
      </c>
    </row>
    <row r="108" spans="1:8" x14ac:dyDescent="0.2">
      <c r="A108" s="53"/>
      <c r="B108" s="53"/>
      <c r="C108" s="54" t="s">
        <v>133</v>
      </c>
      <c r="D108" s="53"/>
      <c r="E108" s="53" t="s">
        <v>134</v>
      </c>
      <c r="F108" s="59" t="s">
        <v>136</v>
      </c>
      <c r="G108" s="56">
        <v>0</v>
      </c>
      <c r="H108" s="42" t="s">
        <v>134</v>
      </c>
    </row>
    <row r="109" spans="1:8" x14ac:dyDescent="0.2">
      <c r="A109" s="53"/>
      <c r="B109" s="53"/>
      <c r="C109" s="57"/>
      <c r="D109" s="53"/>
      <c r="E109" s="53"/>
      <c r="F109" s="58"/>
      <c r="G109" s="58"/>
      <c r="H109" s="42" t="s">
        <v>134</v>
      </c>
    </row>
    <row r="110" spans="1:8" x14ac:dyDescent="0.2">
      <c r="A110" s="53"/>
      <c r="B110" s="53"/>
      <c r="C110" s="54" t="s">
        <v>144</v>
      </c>
      <c r="D110" s="53"/>
      <c r="E110" s="53"/>
      <c r="F110" s="53"/>
      <c r="G110" s="53"/>
      <c r="H110" s="42" t="s">
        <v>134</v>
      </c>
    </row>
    <row r="111" spans="1:8" x14ac:dyDescent="0.2">
      <c r="A111" s="53"/>
      <c r="B111" s="53"/>
      <c r="C111" s="54" t="s">
        <v>133</v>
      </c>
      <c r="D111" s="53"/>
      <c r="E111" s="53" t="s">
        <v>134</v>
      </c>
      <c r="F111" s="59" t="s">
        <v>136</v>
      </c>
      <c r="G111" s="56">
        <v>0</v>
      </c>
      <c r="H111" s="42" t="s">
        <v>134</v>
      </c>
    </row>
    <row r="112" spans="1:8" x14ac:dyDescent="0.2">
      <c r="A112" s="53"/>
      <c r="B112" s="53"/>
      <c r="C112" s="57"/>
      <c r="D112" s="53"/>
      <c r="E112" s="53"/>
      <c r="F112" s="58"/>
      <c r="G112" s="58"/>
      <c r="H112" s="42" t="s">
        <v>134</v>
      </c>
    </row>
    <row r="113" spans="1:8" x14ac:dyDescent="0.2">
      <c r="A113" s="53"/>
      <c r="B113" s="53"/>
      <c r="C113" s="54" t="s">
        <v>145</v>
      </c>
      <c r="D113" s="53"/>
      <c r="E113" s="53"/>
      <c r="F113" s="58"/>
      <c r="G113" s="58"/>
      <c r="H113" s="42" t="s">
        <v>134</v>
      </c>
    </row>
    <row r="114" spans="1:8" x14ac:dyDescent="0.2">
      <c r="A114" s="53"/>
      <c r="B114" s="53"/>
      <c r="C114" s="54" t="s">
        <v>133</v>
      </c>
      <c r="D114" s="53"/>
      <c r="E114" s="53" t="s">
        <v>134</v>
      </c>
      <c r="F114" s="59" t="s">
        <v>136</v>
      </c>
      <c r="G114" s="56">
        <v>0</v>
      </c>
      <c r="H114" s="42" t="s">
        <v>134</v>
      </c>
    </row>
    <row r="115" spans="1:8" ht="12.75" customHeight="1" x14ac:dyDescent="0.2">
      <c r="A115" s="40"/>
      <c r="B115" s="40"/>
      <c r="C115" s="41"/>
      <c r="D115" s="40"/>
      <c r="E115" s="40"/>
      <c r="F115" s="162"/>
      <c r="G115" s="99"/>
      <c r="H115" s="42" t="s">
        <v>134</v>
      </c>
    </row>
    <row r="116" spans="1:8" ht="12.75" customHeight="1" x14ac:dyDescent="0.2">
      <c r="A116" s="40"/>
      <c r="B116" s="40"/>
      <c r="C116" s="41" t="s">
        <v>980</v>
      </c>
      <c r="D116" s="40"/>
      <c r="E116" s="40"/>
      <c r="F116" s="40"/>
      <c r="G116" s="40"/>
      <c r="H116" s="42" t="s">
        <v>134</v>
      </c>
    </row>
    <row r="117" spans="1:8" ht="25.5" x14ac:dyDescent="0.2">
      <c r="A117" s="43">
        <v>1</v>
      </c>
      <c r="B117" s="44" t="s">
        <v>318</v>
      </c>
      <c r="C117" s="44" t="s">
        <v>1162</v>
      </c>
      <c r="D117" s="44" t="s">
        <v>227</v>
      </c>
      <c r="E117" s="45">
        <v>1862960</v>
      </c>
      <c r="F117" s="46">
        <v>190.95339999999999</v>
      </c>
      <c r="G117" s="47">
        <v>1.6049E-4</v>
      </c>
      <c r="H117" s="42">
        <v>8.09</v>
      </c>
    </row>
    <row r="118" spans="1:8" ht="12.75" customHeight="1" x14ac:dyDescent="0.2">
      <c r="A118" s="40"/>
      <c r="B118" s="40"/>
      <c r="C118" s="41" t="s">
        <v>133</v>
      </c>
      <c r="D118" s="40"/>
      <c r="E118" s="40" t="s">
        <v>134</v>
      </c>
      <c r="F118" s="98">
        <f>F117</f>
        <v>190.95339999999999</v>
      </c>
      <c r="G118" s="99">
        <f>G117</f>
        <v>1.6049E-4</v>
      </c>
      <c r="H118" s="42" t="s">
        <v>134</v>
      </c>
    </row>
    <row r="119" spans="1:8" x14ac:dyDescent="0.2">
      <c r="A119" s="40"/>
      <c r="B119" s="40"/>
      <c r="C119" s="97"/>
      <c r="D119" s="40"/>
      <c r="E119" s="40"/>
      <c r="F119" s="79"/>
      <c r="G119" s="79"/>
      <c r="H119" s="42" t="s">
        <v>134</v>
      </c>
    </row>
    <row r="120" spans="1:8" x14ac:dyDescent="0.2">
      <c r="A120" s="53"/>
      <c r="B120" s="53"/>
      <c r="C120" s="54" t="s">
        <v>146</v>
      </c>
      <c r="D120" s="53"/>
      <c r="E120" s="53"/>
      <c r="F120" s="55">
        <f>F118</f>
        <v>190.95339999999999</v>
      </c>
      <c r="G120" s="56">
        <f>G118</f>
        <v>1.6049E-4</v>
      </c>
      <c r="H120" s="42" t="s">
        <v>134</v>
      </c>
    </row>
    <row r="121" spans="1:8" x14ac:dyDescent="0.2">
      <c r="A121" s="53"/>
      <c r="B121" s="53"/>
      <c r="C121" s="57"/>
      <c r="D121" s="53"/>
      <c r="E121" s="53"/>
      <c r="F121" s="58"/>
      <c r="G121" s="58"/>
      <c r="H121" s="42" t="s">
        <v>134</v>
      </c>
    </row>
    <row r="122" spans="1:8" x14ac:dyDescent="0.2">
      <c r="A122" s="53"/>
      <c r="B122" s="53"/>
      <c r="C122" s="54" t="s">
        <v>147</v>
      </c>
      <c r="D122" s="53"/>
      <c r="E122" s="53"/>
      <c r="F122" s="58"/>
      <c r="G122" s="58"/>
      <c r="H122" s="42" t="s">
        <v>134</v>
      </c>
    </row>
    <row r="123" spans="1:8" x14ac:dyDescent="0.2">
      <c r="A123" s="53"/>
      <c r="B123" s="53"/>
      <c r="C123" s="54" t="s">
        <v>148</v>
      </c>
      <c r="D123" s="53"/>
      <c r="E123" s="53"/>
      <c r="F123" s="58"/>
      <c r="G123" s="58"/>
      <c r="H123" s="42" t="s">
        <v>134</v>
      </c>
    </row>
    <row r="124" spans="1:8" x14ac:dyDescent="0.2">
      <c r="A124" s="53"/>
      <c r="B124" s="53"/>
      <c r="C124" s="54" t="s">
        <v>133</v>
      </c>
      <c r="D124" s="53"/>
      <c r="E124" s="53" t="s">
        <v>134</v>
      </c>
      <c r="F124" s="59" t="s">
        <v>136</v>
      </c>
      <c r="G124" s="56">
        <v>0</v>
      </c>
      <c r="H124" s="42" t="s">
        <v>134</v>
      </c>
    </row>
    <row r="125" spans="1:8" x14ac:dyDescent="0.2">
      <c r="A125" s="53"/>
      <c r="B125" s="53"/>
      <c r="C125" s="57"/>
      <c r="D125" s="53"/>
      <c r="E125" s="53"/>
      <c r="F125" s="58"/>
      <c r="G125" s="58"/>
      <c r="H125" s="42" t="s">
        <v>134</v>
      </c>
    </row>
    <row r="126" spans="1:8" x14ac:dyDescent="0.2">
      <c r="A126" s="53"/>
      <c r="B126" s="53"/>
      <c r="C126" s="54" t="s">
        <v>149</v>
      </c>
      <c r="D126" s="53"/>
      <c r="E126" s="53"/>
      <c r="F126" s="58"/>
      <c r="G126" s="58"/>
      <c r="H126" s="42" t="s">
        <v>134</v>
      </c>
    </row>
    <row r="127" spans="1:8" x14ac:dyDescent="0.2">
      <c r="A127" s="53"/>
      <c r="B127" s="53"/>
      <c r="C127" s="54" t="s">
        <v>133</v>
      </c>
      <c r="D127" s="53"/>
      <c r="E127" s="53" t="s">
        <v>134</v>
      </c>
      <c r="F127" s="59" t="s">
        <v>136</v>
      </c>
      <c r="G127" s="56">
        <v>0</v>
      </c>
      <c r="H127" s="42" t="s">
        <v>134</v>
      </c>
    </row>
    <row r="128" spans="1:8" x14ac:dyDescent="0.2">
      <c r="A128" s="53"/>
      <c r="B128" s="53"/>
      <c r="C128" s="57"/>
      <c r="D128" s="53"/>
      <c r="E128" s="53"/>
      <c r="F128" s="58"/>
      <c r="G128" s="58"/>
      <c r="H128" s="42" t="s">
        <v>134</v>
      </c>
    </row>
    <row r="129" spans="1:8" x14ac:dyDescent="0.2">
      <c r="A129" s="53"/>
      <c r="B129" s="53"/>
      <c r="C129" s="54" t="s">
        <v>150</v>
      </c>
      <c r="D129" s="53"/>
      <c r="E129" s="53"/>
      <c r="F129" s="58"/>
      <c r="G129" s="58"/>
      <c r="H129" s="42" t="s">
        <v>134</v>
      </c>
    </row>
    <row r="130" spans="1:8" x14ac:dyDescent="0.2">
      <c r="A130" s="53"/>
      <c r="B130" s="53"/>
      <c r="C130" s="54" t="s">
        <v>133</v>
      </c>
      <c r="D130" s="53"/>
      <c r="E130" s="53" t="s">
        <v>134</v>
      </c>
      <c r="F130" s="59" t="s">
        <v>136</v>
      </c>
      <c r="G130" s="56">
        <v>0</v>
      </c>
      <c r="H130" s="42" t="s">
        <v>134</v>
      </c>
    </row>
    <row r="131" spans="1:8" x14ac:dyDescent="0.2">
      <c r="A131" s="53"/>
      <c r="B131" s="53"/>
      <c r="C131" s="57"/>
      <c r="D131" s="53"/>
      <c r="E131" s="53"/>
      <c r="F131" s="58"/>
      <c r="G131" s="58"/>
      <c r="H131" s="42" t="s">
        <v>134</v>
      </c>
    </row>
    <row r="132" spans="1:8" x14ac:dyDescent="0.2">
      <c r="A132" s="53"/>
      <c r="B132" s="53"/>
      <c r="C132" s="54" t="s">
        <v>151</v>
      </c>
      <c r="D132" s="53"/>
      <c r="E132" s="53"/>
      <c r="F132" s="58"/>
      <c r="G132" s="58"/>
      <c r="H132" s="42" t="s">
        <v>134</v>
      </c>
    </row>
    <row r="133" spans="1:8" x14ac:dyDescent="0.2">
      <c r="A133" s="48">
        <v>1</v>
      </c>
      <c r="B133" s="49"/>
      <c r="C133" s="49" t="s">
        <v>152</v>
      </c>
      <c r="D133" s="49"/>
      <c r="E133" s="60"/>
      <c r="F133" s="51">
        <v>16174.893276752</v>
      </c>
      <c r="G133" s="52">
        <v>1.3594419999999999E-2</v>
      </c>
      <c r="H133" s="42">
        <v>6.61</v>
      </c>
    </row>
    <row r="134" spans="1:8" x14ac:dyDescent="0.2">
      <c r="A134" s="53"/>
      <c r="B134" s="53"/>
      <c r="C134" s="54" t="s">
        <v>133</v>
      </c>
      <c r="D134" s="53"/>
      <c r="E134" s="53" t="s">
        <v>134</v>
      </c>
      <c r="F134" s="55">
        <v>16174.893276752</v>
      </c>
      <c r="G134" s="56">
        <v>1.3594419999999999E-2</v>
      </c>
      <c r="H134" s="42" t="s">
        <v>134</v>
      </c>
    </row>
    <row r="135" spans="1:8" x14ac:dyDescent="0.2">
      <c r="A135" s="53"/>
      <c r="B135" s="53"/>
      <c r="C135" s="57"/>
      <c r="D135" s="53"/>
      <c r="E135" s="53"/>
      <c r="F135" s="58"/>
      <c r="G135" s="58"/>
      <c r="H135" s="42" t="s">
        <v>134</v>
      </c>
    </row>
    <row r="136" spans="1:8" x14ac:dyDescent="0.2">
      <c r="A136" s="53"/>
      <c r="B136" s="53"/>
      <c r="C136" s="54" t="s">
        <v>153</v>
      </c>
      <c r="D136" s="53"/>
      <c r="E136" s="53"/>
      <c r="F136" s="55">
        <v>16174.893276752</v>
      </c>
      <c r="G136" s="56">
        <v>1.3594419999999999E-2</v>
      </c>
      <c r="H136" s="42" t="s">
        <v>134</v>
      </c>
    </row>
    <row r="137" spans="1:8" x14ac:dyDescent="0.2">
      <c r="A137" s="53"/>
      <c r="B137" s="53"/>
      <c r="C137" s="58"/>
      <c r="D137" s="53"/>
      <c r="E137" s="53"/>
      <c r="F137" s="53"/>
      <c r="G137" s="53"/>
      <c r="H137" s="42" t="s">
        <v>134</v>
      </c>
    </row>
    <row r="138" spans="1:8" x14ac:dyDescent="0.2">
      <c r="A138" s="53"/>
      <c r="B138" s="53"/>
      <c r="C138" s="54" t="s">
        <v>154</v>
      </c>
      <c r="D138" s="53"/>
      <c r="E138" s="53"/>
      <c r="F138" s="53"/>
      <c r="G138" s="53"/>
      <c r="H138" s="42" t="s">
        <v>134</v>
      </c>
    </row>
    <row r="139" spans="1:8" x14ac:dyDescent="0.2">
      <c r="A139" s="53"/>
      <c r="B139" s="53"/>
      <c r="C139" s="54" t="s">
        <v>155</v>
      </c>
      <c r="D139" s="53"/>
      <c r="E139" s="53"/>
      <c r="F139" s="53"/>
      <c r="G139" s="53"/>
      <c r="H139" s="42" t="s">
        <v>134</v>
      </c>
    </row>
    <row r="140" spans="1:8" x14ac:dyDescent="0.2">
      <c r="A140" s="48">
        <v>1</v>
      </c>
      <c r="B140" s="49" t="s">
        <v>156</v>
      </c>
      <c r="C140" s="49" t="s">
        <v>981</v>
      </c>
      <c r="D140" s="49"/>
      <c r="E140" s="100">
        <v>1053585.6455000001</v>
      </c>
      <c r="F140" s="51">
        <v>25645.639004880999</v>
      </c>
      <c r="G140" s="52">
        <v>2.1554239999999999E-2</v>
      </c>
      <c r="H140" s="42" t="s">
        <v>134</v>
      </c>
    </row>
    <row r="141" spans="1:8" x14ac:dyDescent="0.2">
      <c r="A141" s="53"/>
      <c r="B141" s="53"/>
      <c r="C141" s="54" t="s">
        <v>133</v>
      </c>
      <c r="D141" s="53"/>
      <c r="E141" s="53" t="s">
        <v>134</v>
      </c>
      <c r="F141" s="55">
        <v>25645.639004880999</v>
      </c>
      <c r="G141" s="56">
        <v>2.1554239999999999E-2</v>
      </c>
      <c r="H141" s="42" t="s">
        <v>134</v>
      </c>
    </row>
    <row r="142" spans="1:8" x14ac:dyDescent="0.2">
      <c r="A142" s="53"/>
      <c r="B142" s="53"/>
      <c r="C142" s="57"/>
      <c r="D142" s="53"/>
      <c r="E142" s="53"/>
      <c r="F142" s="58"/>
      <c r="G142" s="58"/>
      <c r="H142" s="42" t="s">
        <v>134</v>
      </c>
    </row>
    <row r="143" spans="1:8" x14ac:dyDescent="0.2">
      <c r="A143" s="53"/>
      <c r="B143" s="53"/>
      <c r="C143" s="54" t="s">
        <v>158</v>
      </c>
      <c r="D143" s="53"/>
      <c r="E143" s="53"/>
      <c r="F143" s="53"/>
      <c r="G143" s="53"/>
      <c r="H143" s="42" t="s">
        <v>134</v>
      </c>
    </row>
    <row r="144" spans="1:8" x14ac:dyDescent="0.2">
      <c r="A144" s="53"/>
      <c r="B144" s="53"/>
      <c r="C144" s="54" t="s">
        <v>159</v>
      </c>
      <c r="D144" s="53"/>
      <c r="E144" s="53"/>
      <c r="F144" s="53"/>
      <c r="G144" s="53"/>
      <c r="H144" s="42" t="s">
        <v>134</v>
      </c>
    </row>
    <row r="145" spans="1:17" x14ac:dyDescent="0.2">
      <c r="A145" s="53"/>
      <c r="B145" s="53"/>
      <c r="C145" s="54" t="s">
        <v>133</v>
      </c>
      <c r="D145" s="53"/>
      <c r="E145" s="53" t="s">
        <v>134</v>
      </c>
      <c r="F145" s="59" t="s">
        <v>136</v>
      </c>
      <c r="G145" s="56">
        <v>0</v>
      </c>
      <c r="H145" s="42" t="s">
        <v>134</v>
      </c>
    </row>
    <row r="146" spans="1:17" x14ac:dyDescent="0.2">
      <c r="A146" s="53"/>
      <c r="B146" s="53"/>
      <c r="C146" s="57"/>
      <c r="D146" s="53"/>
      <c r="E146" s="53"/>
      <c r="F146" s="58"/>
      <c r="G146" s="58"/>
      <c r="H146" s="42" t="s">
        <v>134</v>
      </c>
    </row>
    <row r="147" spans="1:17" x14ac:dyDescent="0.2">
      <c r="A147" s="53"/>
      <c r="B147" s="53"/>
      <c r="C147" s="54" t="s">
        <v>160</v>
      </c>
      <c r="D147" s="53"/>
      <c r="E147" s="53"/>
      <c r="F147" s="58"/>
      <c r="G147" s="58"/>
      <c r="H147" s="42" t="s">
        <v>134</v>
      </c>
    </row>
    <row r="148" spans="1:17" x14ac:dyDescent="0.2">
      <c r="A148" s="53"/>
      <c r="B148" s="53"/>
      <c r="C148" s="54" t="s">
        <v>133</v>
      </c>
      <c r="D148" s="53"/>
      <c r="E148" s="53" t="s">
        <v>134</v>
      </c>
      <c r="F148" s="59" t="s">
        <v>136</v>
      </c>
      <c r="G148" s="56">
        <v>0</v>
      </c>
      <c r="H148" s="42" t="s">
        <v>134</v>
      </c>
    </row>
    <row r="149" spans="1:17" x14ac:dyDescent="0.2">
      <c r="A149" s="53"/>
      <c r="B149" s="53"/>
      <c r="C149" s="57"/>
      <c r="D149" s="53"/>
      <c r="E149" s="53"/>
      <c r="F149" s="58"/>
      <c r="G149" s="58"/>
      <c r="H149" s="42" t="s">
        <v>134</v>
      </c>
    </row>
    <row r="150" spans="1:17" x14ac:dyDescent="0.2">
      <c r="A150" s="60"/>
      <c r="B150" s="49"/>
      <c r="C150" s="49" t="s">
        <v>161</v>
      </c>
      <c r="D150" s="49"/>
      <c r="E150" s="60"/>
      <c r="F150" s="51">
        <v>6626.949396</v>
      </c>
      <c r="G150" s="52">
        <v>5.5697100000000003E-3</v>
      </c>
      <c r="H150" s="42" t="s">
        <v>134</v>
      </c>
    </row>
    <row r="151" spans="1:17" x14ac:dyDescent="0.2">
      <c r="A151" s="57"/>
      <c r="B151" s="57"/>
      <c r="C151" s="54" t="s">
        <v>162</v>
      </c>
      <c r="D151" s="58"/>
      <c r="E151" s="58"/>
      <c r="F151" s="55">
        <v>1189818.654518333</v>
      </c>
      <c r="G151" s="61">
        <v>1.00000007</v>
      </c>
      <c r="H151" s="42" t="s">
        <v>134</v>
      </c>
    </row>
    <row r="152" spans="1:17" ht="12.75" customHeight="1" x14ac:dyDescent="0.2">
      <c r="A152" s="62"/>
      <c r="B152" s="62"/>
      <c r="C152" s="63"/>
      <c r="D152" s="64"/>
      <c r="E152" s="64"/>
      <c r="F152" s="65"/>
      <c r="G152" s="66"/>
      <c r="H152" s="67"/>
    </row>
    <row r="153" spans="1:17" x14ac:dyDescent="0.2">
      <c r="A153" s="62"/>
      <c r="B153" s="68" t="s">
        <v>968</v>
      </c>
      <c r="C153" s="68"/>
      <c r="D153" s="68"/>
      <c r="E153" s="68"/>
      <c r="F153" s="68"/>
      <c r="G153" s="68"/>
      <c r="H153" s="68"/>
      <c r="J153" s="69"/>
    </row>
    <row r="154" spans="1:17" x14ac:dyDescent="0.2">
      <c r="A154" s="62"/>
      <c r="B154" s="68" t="s">
        <v>969</v>
      </c>
      <c r="C154" s="68"/>
      <c r="D154" s="68"/>
      <c r="E154" s="68"/>
      <c r="F154" s="68"/>
      <c r="G154" s="68"/>
      <c r="H154" s="68"/>
      <c r="J154" s="69"/>
    </row>
    <row r="155" spans="1:17" x14ac:dyDescent="0.2">
      <c r="A155" s="62"/>
      <c r="B155" s="68" t="s">
        <v>970</v>
      </c>
      <c r="C155" s="68"/>
      <c r="D155" s="68"/>
      <c r="E155" s="68"/>
      <c r="F155" s="68"/>
      <c r="G155" s="68"/>
      <c r="H155" s="68"/>
      <c r="J155" s="69"/>
    </row>
    <row r="156" spans="1:17" s="72" customFormat="1" ht="66.75" customHeight="1" x14ac:dyDescent="0.25">
      <c r="A156" s="70"/>
      <c r="B156" s="71" t="s">
        <v>971</v>
      </c>
      <c r="C156" s="71"/>
      <c r="D156" s="71"/>
      <c r="E156" s="71"/>
      <c r="F156" s="71"/>
      <c r="G156" s="71"/>
      <c r="H156" s="71"/>
      <c r="I156" s="36"/>
      <c r="J156" s="69"/>
      <c r="K156" s="36"/>
      <c r="L156" s="36"/>
      <c r="M156" s="36"/>
      <c r="N156" s="36"/>
      <c r="O156" s="36"/>
      <c r="P156" s="36"/>
      <c r="Q156" s="36"/>
    </row>
    <row r="157" spans="1:17" x14ac:dyDescent="0.2">
      <c r="A157" s="62"/>
      <c r="B157" s="68" t="s">
        <v>972</v>
      </c>
      <c r="C157" s="68"/>
      <c r="D157" s="68"/>
      <c r="E157" s="68"/>
      <c r="F157" s="68"/>
      <c r="G157" s="68"/>
      <c r="H157" s="68"/>
      <c r="J157" s="69"/>
    </row>
    <row r="158" spans="1:17" x14ac:dyDescent="0.2">
      <c r="A158" s="62"/>
      <c r="B158" s="62"/>
      <c r="C158" s="62"/>
      <c r="D158" s="64"/>
      <c r="E158" s="64"/>
      <c r="F158" s="64"/>
      <c r="G158" s="64"/>
    </row>
    <row r="159" spans="1:17" x14ac:dyDescent="0.2">
      <c r="A159" s="62"/>
      <c r="B159" s="73" t="s">
        <v>163</v>
      </c>
      <c r="C159" s="74"/>
      <c r="D159" s="75"/>
      <c r="E159" s="76"/>
      <c r="F159" s="64"/>
      <c r="G159" s="64"/>
    </row>
    <row r="160" spans="1:17" ht="27.75" customHeight="1" x14ac:dyDescent="0.2">
      <c r="A160" s="62"/>
      <c r="B160" s="77" t="s">
        <v>164</v>
      </c>
      <c r="C160" s="78"/>
      <c r="D160" s="41" t="s">
        <v>165</v>
      </c>
      <c r="E160" s="76"/>
      <c r="F160" s="64"/>
      <c r="G160" s="64"/>
    </row>
    <row r="161" spans="1:10" ht="12.75" customHeight="1" x14ac:dyDescent="0.2">
      <c r="A161" s="62"/>
      <c r="B161" s="77" t="s">
        <v>973</v>
      </c>
      <c r="C161" s="78"/>
      <c r="D161" s="41" t="s">
        <v>165</v>
      </c>
      <c r="E161" s="76"/>
      <c r="F161" s="64"/>
      <c r="G161" s="64"/>
    </row>
    <row r="162" spans="1:10" x14ac:dyDescent="0.2">
      <c r="A162" s="62"/>
      <c r="B162" s="77" t="s">
        <v>166</v>
      </c>
      <c r="C162" s="78"/>
      <c r="D162" s="79" t="s">
        <v>134</v>
      </c>
      <c r="E162" s="76"/>
      <c r="F162" s="64"/>
      <c r="G162" s="64"/>
    </row>
    <row r="163" spans="1:10" x14ac:dyDescent="0.2">
      <c r="A163" s="80"/>
      <c r="B163" s="81" t="s">
        <v>134</v>
      </c>
      <c r="C163" s="81" t="s">
        <v>974</v>
      </c>
      <c r="D163" s="81" t="s">
        <v>167</v>
      </c>
      <c r="E163" s="80"/>
      <c r="F163" s="80"/>
      <c r="G163" s="80"/>
      <c r="H163" s="80"/>
      <c r="J163" s="69"/>
    </row>
    <row r="164" spans="1:10" x14ac:dyDescent="0.2">
      <c r="A164" s="80"/>
      <c r="B164" s="82" t="s">
        <v>168</v>
      </c>
      <c r="C164" s="83">
        <v>46081</v>
      </c>
      <c r="D164" s="83">
        <v>46112</v>
      </c>
      <c r="E164" s="80"/>
      <c r="F164" s="80"/>
      <c r="G164" s="80"/>
      <c r="J164" s="69"/>
    </row>
    <row r="165" spans="1:10" x14ac:dyDescent="0.2">
      <c r="A165" s="84"/>
      <c r="B165" s="44" t="s">
        <v>169</v>
      </c>
      <c r="C165" s="85">
        <v>1561.8502000000001</v>
      </c>
      <c r="D165" s="85">
        <v>1392.7901999999999</v>
      </c>
      <c r="E165" s="84"/>
      <c r="F165" s="86"/>
      <c r="G165" s="87"/>
    </row>
    <row r="166" spans="1:10" x14ac:dyDescent="0.2">
      <c r="A166" s="84"/>
      <c r="B166" s="44" t="s">
        <v>982</v>
      </c>
      <c r="C166" s="85">
        <v>73.340199999999996</v>
      </c>
      <c r="D166" s="85">
        <v>65.401700000000005</v>
      </c>
      <c r="E166" s="84"/>
      <c r="F166" s="86"/>
      <c r="G166" s="87"/>
    </row>
    <row r="167" spans="1:10" x14ac:dyDescent="0.2">
      <c r="A167" s="84"/>
      <c r="B167" s="44" t="s">
        <v>170</v>
      </c>
      <c r="C167" s="85">
        <v>1423.0716</v>
      </c>
      <c r="D167" s="85">
        <v>1268.0963999999999</v>
      </c>
      <c r="E167" s="84"/>
      <c r="F167" s="86"/>
      <c r="G167" s="87"/>
    </row>
    <row r="168" spans="1:10" x14ac:dyDescent="0.2">
      <c r="A168" s="84"/>
      <c r="B168" s="44" t="s">
        <v>983</v>
      </c>
      <c r="C168" s="85">
        <v>65.87</v>
      </c>
      <c r="D168" s="85">
        <v>58.696599999999997</v>
      </c>
      <c r="E168" s="84"/>
      <c r="F168" s="86"/>
      <c r="G168" s="87"/>
    </row>
    <row r="169" spans="1:10" x14ac:dyDescent="0.2">
      <c r="A169" s="84"/>
      <c r="B169" s="84"/>
      <c r="C169" s="84"/>
      <c r="D169" s="84"/>
      <c r="E169" s="84"/>
      <c r="F169" s="84"/>
      <c r="G169" s="84"/>
    </row>
    <row r="170" spans="1:10" ht="14.25" customHeight="1" x14ac:dyDescent="0.2">
      <c r="A170" s="80"/>
      <c r="B170" s="77" t="s">
        <v>975</v>
      </c>
      <c r="C170" s="78"/>
      <c r="D170" s="41" t="s">
        <v>165</v>
      </c>
      <c r="E170" s="80"/>
      <c r="F170" s="80"/>
      <c r="G170" s="80"/>
    </row>
    <row r="171" spans="1:10" x14ac:dyDescent="0.2">
      <c r="A171" s="80"/>
      <c r="B171" s="148"/>
      <c r="C171" s="148"/>
      <c r="D171" s="149"/>
      <c r="E171" s="80"/>
      <c r="F171" s="91"/>
      <c r="G171" s="92"/>
    </row>
    <row r="172" spans="1:10" ht="24.75" customHeight="1" x14ac:dyDescent="0.2">
      <c r="A172" s="80"/>
      <c r="B172" s="77" t="s">
        <v>172</v>
      </c>
      <c r="C172" s="78"/>
      <c r="D172" s="41" t="s">
        <v>165</v>
      </c>
      <c r="E172" s="88"/>
      <c r="F172" s="88"/>
      <c r="G172" s="88"/>
    </row>
    <row r="173" spans="1:10" ht="25.5" customHeight="1" x14ac:dyDescent="0.2">
      <c r="A173" s="80"/>
      <c r="B173" s="77" t="s">
        <v>173</v>
      </c>
      <c r="C173" s="78"/>
      <c r="D173" s="41" t="s">
        <v>165</v>
      </c>
      <c r="E173" s="80"/>
      <c r="F173" s="80"/>
      <c r="G173" s="80"/>
    </row>
    <row r="174" spans="1:10" x14ac:dyDescent="0.2">
      <c r="A174" s="80"/>
      <c r="B174" s="77" t="s">
        <v>174</v>
      </c>
      <c r="C174" s="78"/>
      <c r="D174" s="41" t="s">
        <v>165</v>
      </c>
      <c r="E174" s="89"/>
      <c r="F174" s="80"/>
      <c r="G174" s="80"/>
    </row>
    <row r="175" spans="1:10" x14ac:dyDescent="0.2">
      <c r="A175" s="80"/>
      <c r="B175" s="77" t="s">
        <v>175</v>
      </c>
      <c r="C175" s="78"/>
      <c r="D175" s="90">
        <v>0.42843030617852718</v>
      </c>
      <c r="E175" s="89"/>
      <c r="F175" s="80"/>
      <c r="G175" s="80"/>
    </row>
    <row r="177" spans="2:4" x14ac:dyDescent="0.2">
      <c r="B177" s="93" t="s">
        <v>976</v>
      </c>
      <c r="C177" s="93"/>
    </row>
    <row r="179" spans="2:4" ht="153.75" customHeight="1" x14ac:dyDescent="0.2">
      <c r="B179" s="94"/>
      <c r="C179" s="95"/>
      <c r="D179" s="94"/>
    </row>
    <row r="180" spans="2:4" x14ac:dyDescent="0.2">
      <c r="B180" s="94"/>
      <c r="D180" s="94"/>
    </row>
    <row r="181" spans="2:4" x14ac:dyDescent="0.2">
      <c r="B181" s="94" t="s">
        <v>977</v>
      </c>
      <c r="C181" s="95"/>
      <c r="D181" s="94" t="s">
        <v>985</v>
      </c>
    </row>
    <row r="182" spans="2:4" x14ac:dyDescent="0.2">
      <c r="B182" s="94" t="s">
        <v>986</v>
      </c>
      <c r="D182" s="94" t="s">
        <v>987</v>
      </c>
    </row>
    <row r="199" s="36" customFormat="1" ht="12.75" customHeight="1" x14ac:dyDescent="0.2"/>
    <row r="200" s="36" customFormat="1" ht="12.75" customHeight="1" x14ac:dyDescent="0.2"/>
    <row r="201" s="36" customFormat="1" ht="12.75" customHeight="1" x14ac:dyDescent="0.2"/>
    <row r="202" s="36" customFormat="1" ht="12.75" customHeight="1" x14ac:dyDescent="0.2"/>
    <row r="203" s="36" customFormat="1" ht="12.75" customHeight="1" x14ac:dyDescent="0.2"/>
    <row r="204" s="36" customFormat="1" ht="12.75" customHeight="1" x14ac:dyDescent="0.2"/>
    <row r="205" s="36" customFormat="1" ht="12.75" customHeight="1" x14ac:dyDescent="0.2"/>
  </sheetData>
  <mergeCells count="18">
    <mergeCell ref="A1:H1"/>
    <mergeCell ref="A2:H2"/>
    <mergeCell ref="A3:H3"/>
    <mergeCell ref="B153:H153"/>
    <mergeCell ref="B154:H154"/>
    <mergeCell ref="B155:H155"/>
    <mergeCell ref="B156:H156"/>
    <mergeCell ref="B157:H157"/>
    <mergeCell ref="B159:D159"/>
    <mergeCell ref="B160:C160"/>
    <mergeCell ref="B161:C161"/>
    <mergeCell ref="B162:C162"/>
    <mergeCell ref="B177:C177"/>
    <mergeCell ref="B170:C170"/>
    <mergeCell ref="B174:C174"/>
    <mergeCell ref="B175:C175"/>
    <mergeCell ref="B172:C172"/>
    <mergeCell ref="B173:C173"/>
  </mergeCells>
  <hyperlinks>
    <hyperlink ref="I1" location="Index!B2" display="Index" xr:uid="{017DC314-CF5A-4707-90FF-4A1D36425F77}"/>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1FB6-94D5-42FE-81BA-0929F3FCE679}">
  <sheetPr>
    <outlinePr summaryBelow="0" summaryRight="0"/>
  </sheetPr>
  <dimension ref="A1:Q188"/>
  <sheetViews>
    <sheetView showGridLines="0" workbookViewId="0">
      <selection sqref="A1:H1"/>
    </sheetView>
  </sheetViews>
  <sheetFormatPr defaultRowHeight="12.75" x14ac:dyDescent="0.2"/>
  <cols>
    <col min="1" max="1" width="5.85546875" style="36" bestFit="1" customWidth="1"/>
    <col min="2" max="2" width="22" style="36" customWidth="1"/>
    <col min="3" max="3" width="46.7109375" style="36" customWidth="1"/>
    <col min="4" max="4" width="20.5703125" style="36" customWidth="1"/>
    <col min="5" max="5" width="11.42578125" style="36" bestFit="1" customWidth="1"/>
    <col min="6" max="6" width="10.140625" style="36" bestFit="1" customWidth="1"/>
    <col min="7" max="7" width="14" style="36" bestFit="1" customWidth="1"/>
    <col min="8" max="8" width="8.42578125" style="36" bestFit="1" customWidth="1"/>
    <col min="9" max="9" width="5.7109375" style="36" bestFit="1" customWidth="1"/>
    <col min="10" max="16384" width="9.140625" style="36"/>
  </cols>
  <sheetData>
    <row r="1" spans="1:9" ht="15" x14ac:dyDescent="0.2">
      <c r="A1" s="35" t="s">
        <v>0</v>
      </c>
      <c r="B1" s="35"/>
      <c r="C1" s="35"/>
      <c r="D1" s="35"/>
      <c r="E1" s="35"/>
      <c r="F1" s="35"/>
      <c r="G1" s="35"/>
      <c r="H1" s="35"/>
      <c r="I1" s="7" t="s">
        <v>966</v>
      </c>
    </row>
    <row r="2" spans="1:9" ht="15" x14ac:dyDescent="0.2">
      <c r="A2" s="96" t="s">
        <v>319</v>
      </c>
      <c r="B2" s="96"/>
      <c r="C2" s="96"/>
      <c r="D2" s="96"/>
      <c r="E2" s="96"/>
      <c r="F2" s="96"/>
      <c r="G2" s="96"/>
      <c r="H2" s="96"/>
    </row>
    <row r="3" spans="1:9" ht="15" x14ac:dyDescent="0.2">
      <c r="A3" s="96" t="s">
        <v>979</v>
      </c>
      <c r="B3" s="96"/>
      <c r="C3" s="96"/>
      <c r="D3" s="96"/>
      <c r="E3" s="96"/>
      <c r="F3" s="96"/>
      <c r="G3" s="96"/>
      <c r="H3" s="96"/>
    </row>
    <row r="4" spans="1:9" s="39" customFormat="1" ht="30" x14ac:dyDescent="0.2">
      <c r="A4" s="37" t="s">
        <v>3</v>
      </c>
      <c r="B4" s="37" t="s">
        <v>4</v>
      </c>
      <c r="C4" s="37" t="s">
        <v>5</v>
      </c>
      <c r="D4" s="37" t="s">
        <v>6</v>
      </c>
      <c r="E4" s="37" t="s">
        <v>7</v>
      </c>
      <c r="F4" s="37" t="s">
        <v>8</v>
      </c>
      <c r="G4" s="37" t="s">
        <v>9</v>
      </c>
      <c r="H4" s="38" t="s">
        <v>965</v>
      </c>
    </row>
    <row r="5" spans="1:9" x14ac:dyDescent="0.2">
      <c r="A5" s="40"/>
      <c r="B5" s="40"/>
      <c r="C5" s="41" t="s">
        <v>10</v>
      </c>
      <c r="D5" s="40"/>
      <c r="E5" s="40"/>
      <c r="F5" s="40"/>
      <c r="G5" s="40"/>
      <c r="H5" s="42" t="s">
        <v>134</v>
      </c>
    </row>
    <row r="6" spans="1:9" x14ac:dyDescent="0.2">
      <c r="A6" s="43"/>
      <c r="B6" s="44"/>
      <c r="C6" s="44" t="s">
        <v>11</v>
      </c>
      <c r="D6" s="44"/>
      <c r="E6" s="45"/>
      <c r="F6" s="46"/>
      <c r="G6" s="47"/>
      <c r="H6" s="42" t="s">
        <v>134</v>
      </c>
    </row>
    <row r="7" spans="1:9" x14ac:dyDescent="0.2">
      <c r="A7" s="48">
        <v>1</v>
      </c>
      <c r="B7" s="49" t="s">
        <v>320</v>
      </c>
      <c r="C7" s="49" t="s">
        <v>321</v>
      </c>
      <c r="D7" s="49" t="s">
        <v>34</v>
      </c>
      <c r="E7" s="50">
        <v>3063065</v>
      </c>
      <c r="F7" s="51">
        <v>22407.852007500001</v>
      </c>
      <c r="G7" s="52">
        <v>3.7155680000000003E-2</v>
      </c>
      <c r="H7" s="42" t="s">
        <v>134</v>
      </c>
    </row>
    <row r="8" spans="1:9" x14ac:dyDescent="0.2">
      <c r="A8" s="48">
        <v>2</v>
      </c>
      <c r="B8" s="49" t="s">
        <v>32</v>
      </c>
      <c r="C8" s="49" t="s">
        <v>33</v>
      </c>
      <c r="D8" s="49" t="s">
        <v>34</v>
      </c>
      <c r="E8" s="50">
        <v>2253000</v>
      </c>
      <c r="F8" s="51">
        <v>22065.882000000001</v>
      </c>
      <c r="G8" s="52">
        <v>3.658865E-2</v>
      </c>
      <c r="H8" s="42" t="s">
        <v>134</v>
      </c>
    </row>
    <row r="9" spans="1:9" x14ac:dyDescent="0.2">
      <c r="A9" s="48">
        <v>3</v>
      </c>
      <c r="B9" s="49" t="s">
        <v>15</v>
      </c>
      <c r="C9" s="49" t="s">
        <v>16</v>
      </c>
      <c r="D9" s="49" t="s">
        <v>17</v>
      </c>
      <c r="E9" s="50">
        <v>543285</v>
      </c>
      <c r="F9" s="51">
        <v>19037.249684999999</v>
      </c>
      <c r="G9" s="52">
        <v>3.1566700000000003E-2</v>
      </c>
      <c r="H9" s="42" t="s">
        <v>134</v>
      </c>
    </row>
    <row r="10" spans="1:9" x14ac:dyDescent="0.2">
      <c r="A10" s="48">
        <v>4</v>
      </c>
      <c r="B10" s="49" t="s">
        <v>322</v>
      </c>
      <c r="C10" s="49" t="s">
        <v>323</v>
      </c>
      <c r="D10" s="49" t="s">
        <v>285</v>
      </c>
      <c r="E10" s="50">
        <v>7945379</v>
      </c>
      <c r="F10" s="51">
        <v>18193.328834200001</v>
      </c>
      <c r="G10" s="52">
        <v>3.0167349999999999E-2</v>
      </c>
      <c r="H10" s="42" t="s">
        <v>134</v>
      </c>
    </row>
    <row r="11" spans="1:9" x14ac:dyDescent="0.2">
      <c r="A11" s="48">
        <v>5</v>
      </c>
      <c r="B11" s="49" t="s">
        <v>12</v>
      </c>
      <c r="C11" s="49" t="s">
        <v>13</v>
      </c>
      <c r="D11" s="49" t="s">
        <v>14</v>
      </c>
      <c r="E11" s="50">
        <v>900000</v>
      </c>
      <c r="F11" s="51">
        <v>16041.6</v>
      </c>
      <c r="G11" s="52">
        <v>2.659945E-2</v>
      </c>
      <c r="H11" s="42" t="s">
        <v>134</v>
      </c>
    </row>
    <row r="12" spans="1:9" x14ac:dyDescent="0.2">
      <c r="A12" s="48">
        <v>6</v>
      </c>
      <c r="B12" s="49" t="s">
        <v>38</v>
      </c>
      <c r="C12" s="49" t="s">
        <v>39</v>
      </c>
      <c r="D12" s="49" t="s">
        <v>34</v>
      </c>
      <c r="E12" s="50">
        <v>1300000</v>
      </c>
      <c r="F12" s="51">
        <v>15676.7</v>
      </c>
      <c r="G12" s="52">
        <v>2.5994389999999999E-2</v>
      </c>
      <c r="H12" s="42" t="s">
        <v>134</v>
      </c>
    </row>
    <row r="13" spans="1:9" x14ac:dyDescent="0.2">
      <c r="A13" s="48">
        <v>7</v>
      </c>
      <c r="B13" s="49" t="s">
        <v>225</v>
      </c>
      <c r="C13" s="49" t="s">
        <v>226</v>
      </c>
      <c r="D13" s="49" t="s">
        <v>227</v>
      </c>
      <c r="E13" s="50">
        <v>464193</v>
      </c>
      <c r="F13" s="51">
        <v>15614.524133999999</v>
      </c>
      <c r="G13" s="52">
        <v>2.5891299999999999E-2</v>
      </c>
      <c r="H13" s="42" t="s">
        <v>134</v>
      </c>
    </row>
    <row r="14" spans="1:9" x14ac:dyDescent="0.2">
      <c r="A14" s="48">
        <v>8</v>
      </c>
      <c r="B14" s="49" t="s">
        <v>59</v>
      </c>
      <c r="C14" s="49" t="s">
        <v>60</v>
      </c>
      <c r="D14" s="49" t="s">
        <v>61</v>
      </c>
      <c r="E14" s="50">
        <v>237283</v>
      </c>
      <c r="F14" s="51">
        <v>15539.66367</v>
      </c>
      <c r="G14" s="52">
        <v>2.5767169999999999E-2</v>
      </c>
      <c r="H14" s="42" t="s">
        <v>134</v>
      </c>
    </row>
    <row r="15" spans="1:9" ht="25.5" x14ac:dyDescent="0.2">
      <c r="A15" s="48">
        <v>9</v>
      </c>
      <c r="B15" s="49" t="s">
        <v>24</v>
      </c>
      <c r="C15" s="49" t="s">
        <v>25</v>
      </c>
      <c r="D15" s="49" t="s">
        <v>26</v>
      </c>
      <c r="E15" s="50">
        <v>142477</v>
      </c>
      <c r="F15" s="51">
        <v>15309.15365</v>
      </c>
      <c r="G15" s="52">
        <v>2.5384940000000002E-2</v>
      </c>
      <c r="H15" s="42" t="s">
        <v>134</v>
      </c>
    </row>
    <row r="16" spans="1:9" x14ac:dyDescent="0.2">
      <c r="A16" s="48">
        <v>10</v>
      </c>
      <c r="B16" s="49" t="s">
        <v>216</v>
      </c>
      <c r="C16" s="49" t="s">
        <v>217</v>
      </c>
      <c r="D16" s="49" t="s">
        <v>54</v>
      </c>
      <c r="E16" s="50">
        <v>221413</v>
      </c>
      <c r="F16" s="51">
        <v>15152.398655000001</v>
      </c>
      <c r="G16" s="52">
        <v>2.5125020000000001E-2</v>
      </c>
      <c r="H16" s="42" t="s">
        <v>134</v>
      </c>
    </row>
    <row r="17" spans="1:8" x14ac:dyDescent="0.2">
      <c r="A17" s="48">
        <v>11</v>
      </c>
      <c r="B17" s="49" t="s">
        <v>324</v>
      </c>
      <c r="C17" s="49" t="s">
        <v>325</v>
      </c>
      <c r="D17" s="49" t="s">
        <v>211</v>
      </c>
      <c r="E17" s="50">
        <v>1200000</v>
      </c>
      <c r="F17" s="51">
        <v>15007.2</v>
      </c>
      <c r="G17" s="52">
        <v>2.4884259999999998E-2</v>
      </c>
      <c r="H17" s="42" t="s">
        <v>134</v>
      </c>
    </row>
    <row r="18" spans="1:8" x14ac:dyDescent="0.2">
      <c r="A18" s="48">
        <v>12</v>
      </c>
      <c r="B18" s="49" t="s">
        <v>18</v>
      </c>
      <c r="C18" s="49" t="s">
        <v>19</v>
      </c>
      <c r="D18" s="49" t="s">
        <v>20</v>
      </c>
      <c r="E18" s="50">
        <v>1107259</v>
      </c>
      <c r="F18" s="51">
        <v>14880.453701</v>
      </c>
      <c r="G18" s="52">
        <v>2.4674089999999999E-2</v>
      </c>
      <c r="H18" s="42" t="s">
        <v>134</v>
      </c>
    </row>
    <row r="19" spans="1:8" x14ac:dyDescent="0.2">
      <c r="A19" s="48">
        <v>13</v>
      </c>
      <c r="B19" s="49" t="s">
        <v>326</v>
      </c>
      <c r="C19" s="49" t="s">
        <v>327</v>
      </c>
      <c r="D19" s="49" t="s">
        <v>179</v>
      </c>
      <c r="E19" s="50">
        <v>1704228</v>
      </c>
      <c r="F19" s="51">
        <v>14862.572388000001</v>
      </c>
      <c r="G19" s="52">
        <v>2.464444E-2</v>
      </c>
      <c r="H19" s="42" t="s">
        <v>134</v>
      </c>
    </row>
    <row r="20" spans="1:8" x14ac:dyDescent="0.2">
      <c r="A20" s="48">
        <v>14</v>
      </c>
      <c r="B20" s="49" t="s">
        <v>83</v>
      </c>
      <c r="C20" s="49" t="s">
        <v>84</v>
      </c>
      <c r="D20" s="49" t="s">
        <v>85</v>
      </c>
      <c r="E20" s="50">
        <v>3440414</v>
      </c>
      <c r="F20" s="51">
        <v>14336.205137999999</v>
      </c>
      <c r="G20" s="52">
        <v>2.3771649999999998E-2</v>
      </c>
      <c r="H20" s="42" t="s">
        <v>134</v>
      </c>
    </row>
    <row r="21" spans="1:8" x14ac:dyDescent="0.2">
      <c r="A21" s="48">
        <v>15</v>
      </c>
      <c r="B21" s="49" t="s">
        <v>328</v>
      </c>
      <c r="C21" s="49" t="s">
        <v>329</v>
      </c>
      <c r="D21" s="49" t="s">
        <v>330</v>
      </c>
      <c r="E21" s="50">
        <v>3692069</v>
      </c>
      <c r="F21" s="51">
        <v>14255.078409</v>
      </c>
      <c r="G21" s="52">
        <v>2.3637129999999999E-2</v>
      </c>
      <c r="H21" s="42" t="s">
        <v>134</v>
      </c>
    </row>
    <row r="22" spans="1:8" x14ac:dyDescent="0.2">
      <c r="A22" s="48">
        <v>16</v>
      </c>
      <c r="B22" s="49" t="s">
        <v>88</v>
      </c>
      <c r="C22" s="49" t="s">
        <v>89</v>
      </c>
      <c r="D22" s="49" t="s">
        <v>85</v>
      </c>
      <c r="E22" s="50">
        <v>342545</v>
      </c>
      <c r="F22" s="51">
        <v>13508.262075000001</v>
      </c>
      <c r="G22" s="52">
        <v>2.2398789999999998E-2</v>
      </c>
      <c r="H22" s="42" t="s">
        <v>134</v>
      </c>
    </row>
    <row r="23" spans="1:8" ht="25.5" x14ac:dyDescent="0.2">
      <c r="A23" s="48">
        <v>17</v>
      </c>
      <c r="B23" s="49" t="s">
        <v>235</v>
      </c>
      <c r="C23" s="49" t="s">
        <v>236</v>
      </c>
      <c r="D23" s="49" t="s">
        <v>195</v>
      </c>
      <c r="E23" s="50">
        <v>250000</v>
      </c>
      <c r="F23" s="51">
        <v>13247.5</v>
      </c>
      <c r="G23" s="52">
        <v>2.1966400000000001E-2</v>
      </c>
      <c r="H23" s="42" t="s">
        <v>134</v>
      </c>
    </row>
    <row r="24" spans="1:8" x14ac:dyDescent="0.2">
      <c r="A24" s="48">
        <v>18</v>
      </c>
      <c r="B24" s="49" t="s">
        <v>298</v>
      </c>
      <c r="C24" s="49" t="s">
        <v>299</v>
      </c>
      <c r="D24" s="49" t="s">
        <v>285</v>
      </c>
      <c r="E24" s="50">
        <v>5557549</v>
      </c>
      <c r="F24" s="51">
        <v>13060.24015</v>
      </c>
      <c r="G24" s="52">
        <v>2.1655899999999999E-2</v>
      </c>
      <c r="H24" s="42" t="s">
        <v>134</v>
      </c>
    </row>
    <row r="25" spans="1:8" x14ac:dyDescent="0.2">
      <c r="A25" s="48">
        <v>19</v>
      </c>
      <c r="B25" s="49" t="s">
        <v>122</v>
      </c>
      <c r="C25" s="49" t="s">
        <v>123</v>
      </c>
      <c r="D25" s="49" t="s">
        <v>121</v>
      </c>
      <c r="E25" s="50">
        <v>1169300</v>
      </c>
      <c r="F25" s="51">
        <v>13015.478300000001</v>
      </c>
      <c r="G25" s="52">
        <v>2.1581679999999999E-2</v>
      </c>
      <c r="H25" s="42" t="s">
        <v>134</v>
      </c>
    </row>
    <row r="26" spans="1:8" x14ac:dyDescent="0.2">
      <c r="A26" s="48">
        <v>20</v>
      </c>
      <c r="B26" s="49" t="s">
        <v>331</v>
      </c>
      <c r="C26" s="49" t="s">
        <v>332</v>
      </c>
      <c r="D26" s="49" t="s">
        <v>34</v>
      </c>
      <c r="E26" s="50">
        <v>1112331</v>
      </c>
      <c r="F26" s="51">
        <v>12917.499903</v>
      </c>
      <c r="G26" s="52">
        <v>2.1419210000000001E-2</v>
      </c>
      <c r="H26" s="42" t="s">
        <v>134</v>
      </c>
    </row>
    <row r="27" spans="1:8" x14ac:dyDescent="0.2">
      <c r="A27" s="48">
        <v>21</v>
      </c>
      <c r="B27" s="49" t="s">
        <v>55</v>
      </c>
      <c r="C27" s="49" t="s">
        <v>56</v>
      </c>
      <c r="D27" s="49" t="s">
        <v>54</v>
      </c>
      <c r="E27" s="50">
        <v>285000</v>
      </c>
      <c r="F27" s="51">
        <v>12825.285</v>
      </c>
      <c r="G27" s="52">
        <v>2.126631E-2</v>
      </c>
      <c r="H27" s="42" t="s">
        <v>134</v>
      </c>
    </row>
    <row r="28" spans="1:8" x14ac:dyDescent="0.2">
      <c r="A28" s="48">
        <v>22</v>
      </c>
      <c r="B28" s="49" t="s">
        <v>333</v>
      </c>
      <c r="C28" s="49" t="s">
        <v>334</v>
      </c>
      <c r="D28" s="49" t="s">
        <v>234</v>
      </c>
      <c r="E28" s="50">
        <v>485226</v>
      </c>
      <c r="F28" s="51">
        <v>12758.047218</v>
      </c>
      <c r="G28" s="52">
        <v>2.1154820000000001E-2</v>
      </c>
      <c r="H28" s="42" t="s">
        <v>134</v>
      </c>
    </row>
    <row r="29" spans="1:8" ht="25.5" x14ac:dyDescent="0.2">
      <c r="A29" s="48">
        <v>23</v>
      </c>
      <c r="B29" s="49" t="s">
        <v>73</v>
      </c>
      <c r="C29" s="49" t="s">
        <v>74</v>
      </c>
      <c r="D29" s="49" t="s">
        <v>26</v>
      </c>
      <c r="E29" s="50">
        <v>242997</v>
      </c>
      <c r="F29" s="51">
        <v>12344.247600000001</v>
      </c>
      <c r="G29" s="52">
        <v>2.0468670000000001E-2</v>
      </c>
      <c r="H29" s="42" t="s">
        <v>134</v>
      </c>
    </row>
    <row r="30" spans="1:8" x14ac:dyDescent="0.2">
      <c r="A30" s="48">
        <v>24</v>
      </c>
      <c r="B30" s="49" t="s">
        <v>335</v>
      </c>
      <c r="C30" s="49" t="s">
        <v>336</v>
      </c>
      <c r="D30" s="49" t="s">
        <v>34</v>
      </c>
      <c r="E30" s="50">
        <v>3350000</v>
      </c>
      <c r="F30" s="51">
        <v>11838.9</v>
      </c>
      <c r="G30" s="52">
        <v>1.9630729999999999E-2</v>
      </c>
      <c r="H30" s="42" t="s">
        <v>134</v>
      </c>
    </row>
    <row r="31" spans="1:8" x14ac:dyDescent="0.2">
      <c r="A31" s="48">
        <v>25</v>
      </c>
      <c r="B31" s="49" t="s">
        <v>177</v>
      </c>
      <c r="C31" s="49" t="s">
        <v>178</v>
      </c>
      <c r="D31" s="49" t="s">
        <v>179</v>
      </c>
      <c r="E31" s="50">
        <v>3954784</v>
      </c>
      <c r="F31" s="51">
        <v>11314.637024</v>
      </c>
      <c r="G31" s="52">
        <v>1.8761420000000001E-2</v>
      </c>
      <c r="H31" s="42" t="s">
        <v>134</v>
      </c>
    </row>
    <row r="32" spans="1:8" x14ac:dyDescent="0.2">
      <c r="A32" s="48">
        <v>26</v>
      </c>
      <c r="B32" s="49" t="s">
        <v>337</v>
      </c>
      <c r="C32" s="49" t="s">
        <v>338</v>
      </c>
      <c r="D32" s="49" t="s">
        <v>34</v>
      </c>
      <c r="E32" s="50">
        <v>4416825</v>
      </c>
      <c r="F32" s="51">
        <v>10936.0587</v>
      </c>
      <c r="G32" s="52">
        <v>1.8133679999999999E-2</v>
      </c>
      <c r="H32" s="42" t="s">
        <v>134</v>
      </c>
    </row>
    <row r="33" spans="1:8" x14ac:dyDescent="0.2">
      <c r="A33" s="48">
        <v>27</v>
      </c>
      <c r="B33" s="49" t="s">
        <v>339</v>
      </c>
      <c r="C33" s="49" t="s">
        <v>340</v>
      </c>
      <c r="D33" s="49" t="s">
        <v>227</v>
      </c>
      <c r="E33" s="50">
        <v>350000</v>
      </c>
      <c r="F33" s="51">
        <v>10341.450000000001</v>
      </c>
      <c r="G33" s="52">
        <v>1.7147720000000002E-2</v>
      </c>
      <c r="H33" s="42" t="s">
        <v>134</v>
      </c>
    </row>
    <row r="34" spans="1:8" ht="38.25" x14ac:dyDescent="0.2">
      <c r="A34" s="48">
        <v>28</v>
      </c>
      <c r="B34" s="49" t="s">
        <v>341</v>
      </c>
      <c r="C34" s="49" t="s">
        <v>342</v>
      </c>
      <c r="D34" s="49" t="s">
        <v>343</v>
      </c>
      <c r="E34" s="50">
        <v>2564702</v>
      </c>
      <c r="F34" s="51">
        <v>10125.443496</v>
      </c>
      <c r="G34" s="52">
        <v>1.678955E-2</v>
      </c>
      <c r="H34" s="42" t="s">
        <v>134</v>
      </c>
    </row>
    <row r="35" spans="1:8" x14ac:dyDescent="0.2">
      <c r="A35" s="48">
        <v>29</v>
      </c>
      <c r="B35" s="49" t="s">
        <v>202</v>
      </c>
      <c r="C35" s="49" t="s">
        <v>203</v>
      </c>
      <c r="D35" s="49" t="s">
        <v>110</v>
      </c>
      <c r="E35" s="50">
        <v>659764</v>
      </c>
      <c r="F35" s="51">
        <v>9938.0251320000007</v>
      </c>
      <c r="G35" s="52">
        <v>1.6478779999999998E-2</v>
      </c>
      <c r="H35" s="42" t="s">
        <v>134</v>
      </c>
    </row>
    <row r="36" spans="1:8" x14ac:dyDescent="0.2">
      <c r="A36" s="48">
        <v>30</v>
      </c>
      <c r="B36" s="49" t="s">
        <v>270</v>
      </c>
      <c r="C36" s="49" t="s">
        <v>271</v>
      </c>
      <c r="D36" s="49" t="s">
        <v>110</v>
      </c>
      <c r="E36" s="50">
        <v>870000</v>
      </c>
      <c r="F36" s="51">
        <v>9800.5499999999993</v>
      </c>
      <c r="G36" s="52">
        <v>1.6250830000000001E-2</v>
      </c>
      <c r="H36" s="42" t="s">
        <v>134</v>
      </c>
    </row>
    <row r="37" spans="1:8" ht="25.5" x14ac:dyDescent="0.2">
      <c r="A37" s="48">
        <v>31</v>
      </c>
      <c r="B37" s="49" t="s">
        <v>180</v>
      </c>
      <c r="C37" s="49" t="s">
        <v>181</v>
      </c>
      <c r="D37" s="49" t="s">
        <v>182</v>
      </c>
      <c r="E37" s="50">
        <v>487771</v>
      </c>
      <c r="F37" s="51">
        <v>9315.4505580000005</v>
      </c>
      <c r="G37" s="52">
        <v>1.544646E-2</v>
      </c>
      <c r="H37" s="42" t="s">
        <v>134</v>
      </c>
    </row>
    <row r="38" spans="1:8" x14ac:dyDescent="0.2">
      <c r="A38" s="48">
        <v>32</v>
      </c>
      <c r="B38" s="49" t="s">
        <v>268</v>
      </c>
      <c r="C38" s="49" t="s">
        <v>269</v>
      </c>
      <c r="D38" s="49" t="s">
        <v>51</v>
      </c>
      <c r="E38" s="50">
        <v>900000</v>
      </c>
      <c r="F38" s="51">
        <v>9284.4</v>
      </c>
      <c r="G38" s="52">
        <v>1.5394969999999999E-2</v>
      </c>
      <c r="H38" s="42" t="s">
        <v>134</v>
      </c>
    </row>
    <row r="39" spans="1:8" x14ac:dyDescent="0.2">
      <c r="A39" s="48">
        <v>33</v>
      </c>
      <c r="B39" s="49" t="s">
        <v>214</v>
      </c>
      <c r="C39" s="49" t="s">
        <v>215</v>
      </c>
      <c r="D39" s="49" t="s">
        <v>211</v>
      </c>
      <c r="E39" s="50">
        <v>190021</v>
      </c>
      <c r="F39" s="51">
        <v>9267.7042120000006</v>
      </c>
      <c r="G39" s="52">
        <v>1.536729E-2</v>
      </c>
      <c r="H39" s="42" t="s">
        <v>134</v>
      </c>
    </row>
    <row r="40" spans="1:8" x14ac:dyDescent="0.2">
      <c r="A40" s="48">
        <v>34</v>
      </c>
      <c r="B40" s="49" t="s">
        <v>237</v>
      </c>
      <c r="C40" s="49" t="s">
        <v>238</v>
      </c>
      <c r="D40" s="49" t="s">
        <v>239</v>
      </c>
      <c r="E40" s="50">
        <v>600000</v>
      </c>
      <c r="F40" s="51">
        <v>8944.2000000000007</v>
      </c>
      <c r="G40" s="52">
        <v>1.4830869999999999E-2</v>
      </c>
      <c r="H40" s="42" t="s">
        <v>134</v>
      </c>
    </row>
    <row r="41" spans="1:8" x14ac:dyDescent="0.2">
      <c r="A41" s="48">
        <v>35</v>
      </c>
      <c r="B41" s="49" t="s">
        <v>218</v>
      </c>
      <c r="C41" s="49" t="s">
        <v>219</v>
      </c>
      <c r="D41" s="49" t="s">
        <v>220</v>
      </c>
      <c r="E41" s="50">
        <v>2060000</v>
      </c>
      <c r="F41" s="51">
        <v>8942.4599999999991</v>
      </c>
      <c r="G41" s="52">
        <v>1.4827979999999999E-2</v>
      </c>
      <c r="H41" s="42" t="s">
        <v>134</v>
      </c>
    </row>
    <row r="42" spans="1:8" x14ac:dyDescent="0.2">
      <c r="A42" s="48">
        <v>36</v>
      </c>
      <c r="B42" s="49" t="s">
        <v>200</v>
      </c>
      <c r="C42" s="49" t="s">
        <v>201</v>
      </c>
      <c r="D42" s="49" t="s">
        <v>100</v>
      </c>
      <c r="E42" s="50">
        <v>1100000</v>
      </c>
      <c r="F42" s="51">
        <v>8745</v>
      </c>
      <c r="G42" s="52">
        <v>1.4500559999999999E-2</v>
      </c>
      <c r="H42" s="42" t="s">
        <v>134</v>
      </c>
    </row>
    <row r="43" spans="1:8" x14ac:dyDescent="0.2">
      <c r="A43" s="48">
        <v>37</v>
      </c>
      <c r="B43" s="49" t="s">
        <v>52</v>
      </c>
      <c r="C43" s="49" t="s">
        <v>53</v>
      </c>
      <c r="D43" s="49" t="s">
        <v>54</v>
      </c>
      <c r="E43" s="50">
        <v>624448</v>
      </c>
      <c r="F43" s="51">
        <v>8298.2894720000004</v>
      </c>
      <c r="G43" s="52">
        <v>1.3759850000000001E-2</v>
      </c>
      <c r="H43" s="42" t="s">
        <v>134</v>
      </c>
    </row>
    <row r="44" spans="1:8" x14ac:dyDescent="0.2">
      <c r="A44" s="48">
        <v>38</v>
      </c>
      <c r="B44" s="49" t="s">
        <v>240</v>
      </c>
      <c r="C44" s="49" t="s">
        <v>241</v>
      </c>
      <c r="D44" s="49" t="s">
        <v>100</v>
      </c>
      <c r="E44" s="50">
        <v>565386</v>
      </c>
      <c r="F44" s="51">
        <v>7418.4297059999999</v>
      </c>
      <c r="G44" s="52">
        <v>1.23009E-2</v>
      </c>
      <c r="H44" s="42" t="s">
        <v>134</v>
      </c>
    </row>
    <row r="45" spans="1:8" x14ac:dyDescent="0.2">
      <c r="A45" s="48">
        <v>39</v>
      </c>
      <c r="B45" s="49" t="s">
        <v>344</v>
      </c>
      <c r="C45" s="49" t="s">
        <v>345</v>
      </c>
      <c r="D45" s="49" t="s">
        <v>187</v>
      </c>
      <c r="E45" s="50">
        <v>300000</v>
      </c>
      <c r="F45" s="51">
        <v>7168.2</v>
      </c>
      <c r="G45" s="52">
        <v>1.1885980000000001E-2</v>
      </c>
      <c r="H45" s="42" t="s">
        <v>134</v>
      </c>
    </row>
    <row r="46" spans="1:8" x14ac:dyDescent="0.2">
      <c r="A46" s="48">
        <v>40</v>
      </c>
      <c r="B46" s="49" t="s">
        <v>346</v>
      </c>
      <c r="C46" s="49" t="s">
        <v>347</v>
      </c>
      <c r="D46" s="49" t="s">
        <v>263</v>
      </c>
      <c r="E46" s="50">
        <v>468898</v>
      </c>
      <c r="F46" s="51">
        <v>6794.8009179999999</v>
      </c>
      <c r="G46" s="52">
        <v>1.126683E-2</v>
      </c>
      <c r="H46" s="42" t="s">
        <v>134</v>
      </c>
    </row>
    <row r="47" spans="1:8" ht="25.5" x14ac:dyDescent="0.2">
      <c r="A47" s="48">
        <v>41</v>
      </c>
      <c r="B47" s="49" t="s">
        <v>230</v>
      </c>
      <c r="C47" s="49" t="s">
        <v>231</v>
      </c>
      <c r="D47" s="49" t="s">
        <v>195</v>
      </c>
      <c r="E47" s="50">
        <v>390479</v>
      </c>
      <c r="F47" s="51">
        <v>6622.9143190000004</v>
      </c>
      <c r="G47" s="52">
        <v>1.098182E-2</v>
      </c>
      <c r="H47" s="42" t="s">
        <v>134</v>
      </c>
    </row>
    <row r="48" spans="1:8" x14ac:dyDescent="0.2">
      <c r="A48" s="48">
        <v>42</v>
      </c>
      <c r="B48" s="49" t="s">
        <v>348</v>
      </c>
      <c r="C48" s="49" t="s">
        <v>349</v>
      </c>
      <c r="D48" s="49" t="s">
        <v>234</v>
      </c>
      <c r="E48" s="50">
        <v>1644648</v>
      </c>
      <c r="F48" s="51">
        <v>6317.0929679999999</v>
      </c>
      <c r="G48" s="52">
        <v>1.047472E-2</v>
      </c>
      <c r="H48" s="42" t="s">
        <v>134</v>
      </c>
    </row>
    <row r="49" spans="1:8" x14ac:dyDescent="0.2">
      <c r="A49" s="48">
        <v>43</v>
      </c>
      <c r="B49" s="49" t="s">
        <v>209</v>
      </c>
      <c r="C49" s="49" t="s">
        <v>210</v>
      </c>
      <c r="D49" s="49" t="s">
        <v>211</v>
      </c>
      <c r="E49" s="50">
        <v>548852</v>
      </c>
      <c r="F49" s="51">
        <v>6118.0532439999997</v>
      </c>
      <c r="G49" s="52">
        <v>1.014468E-2</v>
      </c>
      <c r="H49" s="42" t="s">
        <v>134</v>
      </c>
    </row>
    <row r="50" spans="1:8" x14ac:dyDescent="0.2">
      <c r="A50" s="48">
        <v>44</v>
      </c>
      <c r="B50" s="49" t="s">
        <v>90</v>
      </c>
      <c r="C50" s="49" t="s">
        <v>91</v>
      </c>
      <c r="D50" s="49" t="s">
        <v>14</v>
      </c>
      <c r="E50" s="50">
        <v>399710</v>
      </c>
      <c r="F50" s="51">
        <v>6030.4247699999996</v>
      </c>
      <c r="G50" s="52">
        <v>9.9993800000000004E-3</v>
      </c>
      <c r="H50" s="42" t="s">
        <v>134</v>
      </c>
    </row>
    <row r="51" spans="1:8" x14ac:dyDescent="0.2">
      <c r="A51" s="48">
        <v>45</v>
      </c>
      <c r="B51" s="49" t="s">
        <v>94</v>
      </c>
      <c r="C51" s="49" t="s">
        <v>95</v>
      </c>
      <c r="D51" s="49" t="s">
        <v>51</v>
      </c>
      <c r="E51" s="50">
        <v>156515</v>
      </c>
      <c r="F51" s="51">
        <v>6017.6887200000001</v>
      </c>
      <c r="G51" s="52">
        <v>9.9782599999999992E-3</v>
      </c>
      <c r="H51" s="42" t="s">
        <v>134</v>
      </c>
    </row>
    <row r="52" spans="1:8" x14ac:dyDescent="0.2">
      <c r="A52" s="48">
        <v>46</v>
      </c>
      <c r="B52" s="49" t="s">
        <v>312</v>
      </c>
      <c r="C52" s="49" t="s">
        <v>313</v>
      </c>
      <c r="D52" s="49" t="s">
        <v>23</v>
      </c>
      <c r="E52" s="50">
        <v>1250000</v>
      </c>
      <c r="F52" s="51">
        <v>5895</v>
      </c>
      <c r="G52" s="52">
        <v>9.77482E-3</v>
      </c>
      <c r="H52" s="42" t="s">
        <v>134</v>
      </c>
    </row>
    <row r="53" spans="1:8" x14ac:dyDescent="0.2">
      <c r="A53" s="48">
        <v>47</v>
      </c>
      <c r="B53" s="49" t="s">
        <v>198</v>
      </c>
      <c r="C53" s="49" t="s">
        <v>199</v>
      </c>
      <c r="D53" s="49" t="s">
        <v>34</v>
      </c>
      <c r="E53" s="50">
        <v>9913193</v>
      </c>
      <c r="F53" s="51">
        <v>5833.9140804999997</v>
      </c>
      <c r="G53" s="52">
        <v>9.6735299999999996E-3</v>
      </c>
      <c r="H53" s="42" t="s">
        <v>134</v>
      </c>
    </row>
    <row r="54" spans="1:8" x14ac:dyDescent="0.2">
      <c r="A54" s="48">
        <v>48</v>
      </c>
      <c r="B54" s="49" t="s">
        <v>79</v>
      </c>
      <c r="C54" s="49" t="s">
        <v>80</v>
      </c>
      <c r="D54" s="49" t="s">
        <v>23</v>
      </c>
      <c r="E54" s="50">
        <v>425000</v>
      </c>
      <c r="F54" s="51">
        <v>5549.65</v>
      </c>
      <c r="G54" s="52">
        <v>9.2021800000000008E-3</v>
      </c>
      <c r="H54" s="42" t="s">
        <v>134</v>
      </c>
    </row>
    <row r="55" spans="1:8" x14ac:dyDescent="0.2">
      <c r="A55" s="48">
        <v>49</v>
      </c>
      <c r="B55" s="49" t="s">
        <v>69</v>
      </c>
      <c r="C55" s="49" t="s">
        <v>70</v>
      </c>
      <c r="D55" s="49" t="s">
        <v>51</v>
      </c>
      <c r="E55" s="50">
        <v>40000</v>
      </c>
      <c r="F55" s="51">
        <v>5507.2</v>
      </c>
      <c r="G55" s="52">
        <v>9.1317900000000007E-3</v>
      </c>
      <c r="H55" s="42" t="s">
        <v>134</v>
      </c>
    </row>
    <row r="56" spans="1:8" ht="25.5" x14ac:dyDescent="0.2">
      <c r="A56" s="48">
        <v>50</v>
      </c>
      <c r="B56" s="49" t="s">
        <v>190</v>
      </c>
      <c r="C56" s="49" t="s">
        <v>191</v>
      </c>
      <c r="D56" s="49" t="s">
        <v>192</v>
      </c>
      <c r="E56" s="50">
        <v>700000</v>
      </c>
      <c r="F56" s="51">
        <v>5151.6499999999996</v>
      </c>
      <c r="G56" s="52">
        <v>8.5422299999999996E-3</v>
      </c>
      <c r="H56" s="42" t="s">
        <v>134</v>
      </c>
    </row>
    <row r="57" spans="1:8" x14ac:dyDescent="0.2">
      <c r="A57" s="48">
        <v>51</v>
      </c>
      <c r="B57" s="49" t="s">
        <v>188</v>
      </c>
      <c r="C57" s="49" t="s">
        <v>189</v>
      </c>
      <c r="D57" s="49" t="s">
        <v>61</v>
      </c>
      <c r="E57" s="50">
        <v>829572</v>
      </c>
      <c r="F57" s="51">
        <v>3118.361148</v>
      </c>
      <c r="G57" s="52">
        <v>5.1707300000000001E-3</v>
      </c>
      <c r="H57" s="42" t="s">
        <v>134</v>
      </c>
    </row>
    <row r="58" spans="1:8" x14ac:dyDescent="0.2">
      <c r="A58" s="48">
        <v>52</v>
      </c>
      <c r="B58" s="49" t="s">
        <v>207</v>
      </c>
      <c r="C58" s="49" t="s">
        <v>208</v>
      </c>
      <c r="D58" s="49" t="s">
        <v>20</v>
      </c>
      <c r="E58" s="50">
        <v>919025</v>
      </c>
      <c r="F58" s="51">
        <v>3082.40985</v>
      </c>
      <c r="G58" s="52">
        <v>5.1111100000000003E-3</v>
      </c>
      <c r="H58" s="42" t="s">
        <v>134</v>
      </c>
    </row>
    <row r="59" spans="1:8" x14ac:dyDescent="0.2">
      <c r="A59" s="48">
        <v>53</v>
      </c>
      <c r="B59" s="49" t="s">
        <v>300</v>
      </c>
      <c r="C59" s="49" t="s">
        <v>301</v>
      </c>
      <c r="D59" s="49" t="s">
        <v>220</v>
      </c>
      <c r="E59" s="50">
        <v>1655886</v>
      </c>
      <c r="F59" s="51">
        <v>1566.3025674</v>
      </c>
      <c r="G59" s="52">
        <v>2.5971700000000002E-3</v>
      </c>
      <c r="H59" s="42" t="s">
        <v>134</v>
      </c>
    </row>
    <row r="60" spans="1:8" x14ac:dyDescent="0.2">
      <c r="A60" s="48">
        <v>54</v>
      </c>
      <c r="B60" s="49" t="s">
        <v>350</v>
      </c>
      <c r="C60" s="49" t="s">
        <v>351</v>
      </c>
      <c r="D60" s="49" t="s">
        <v>187</v>
      </c>
      <c r="E60" s="50">
        <v>40623</v>
      </c>
      <c r="F60" s="51">
        <v>1138.053345</v>
      </c>
      <c r="G60" s="52">
        <v>1.88707E-3</v>
      </c>
      <c r="H60" s="42" t="s">
        <v>134</v>
      </c>
    </row>
    <row r="61" spans="1:8" x14ac:dyDescent="0.2">
      <c r="A61" s="53"/>
      <c r="B61" s="53"/>
      <c r="C61" s="54" t="s">
        <v>133</v>
      </c>
      <c r="D61" s="53"/>
      <c r="E61" s="53" t="s">
        <v>134</v>
      </c>
      <c r="F61" s="55">
        <v>578479.13674760005</v>
      </c>
      <c r="G61" s="56">
        <v>0.95920788999999995</v>
      </c>
      <c r="H61" s="42" t="s">
        <v>134</v>
      </c>
    </row>
    <row r="62" spans="1:8" x14ac:dyDescent="0.2">
      <c r="A62" s="53"/>
      <c r="B62" s="53"/>
      <c r="C62" s="57"/>
      <c r="D62" s="53"/>
      <c r="E62" s="53"/>
      <c r="F62" s="58"/>
      <c r="G62" s="58"/>
      <c r="H62" s="42" t="s">
        <v>134</v>
      </c>
    </row>
    <row r="63" spans="1:8" x14ac:dyDescent="0.2">
      <c r="A63" s="53"/>
      <c r="B63" s="53"/>
      <c r="C63" s="54" t="s">
        <v>135</v>
      </c>
      <c r="D63" s="53"/>
      <c r="E63" s="53"/>
      <c r="F63" s="53"/>
      <c r="G63" s="53"/>
      <c r="H63" s="42" t="s">
        <v>134</v>
      </c>
    </row>
    <row r="64" spans="1:8" x14ac:dyDescent="0.2">
      <c r="A64" s="53"/>
      <c r="B64" s="53"/>
      <c r="C64" s="54" t="s">
        <v>133</v>
      </c>
      <c r="D64" s="53"/>
      <c r="E64" s="53" t="s">
        <v>134</v>
      </c>
      <c r="F64" s="59" t="s">
        <v>136</v>
      </c>
      <c r="G64" s="56">
        <v>0</v>
      </c>
      <c r="H64" s="42" t="s">
        <v>134</v>
      </c>
    </row>
    <row r="65" spans="1:8" x14ac:dyDescent="0.2">
      <c r="A65" s="53"/>
      <c r="B65" s="53"/>
      <c r="C65" s="57"/>
      <c r="D65" s="53"/>
      <c r="E65" s="53"/>
      <c r="F65" s="58"/>
      <c r="G65" s="58"/>
      <c r="H65" s="42" t="s">
        <v>134</v>
      </c>
    </row>
    <row r="66" spans="1:8" x14ac:dyDescent="0.2">
      <c r="A66" s="53"/>
      <c r="B66" s="53"/>
      <c r="C66" s="54" t="s">
        <v>137</v>
      </c>
      <c r="D66" s="53"/>
      <c r="E66" s="53"/>
      <c r="F66" s="53"/>
      <c r="G66" s="53"/>
      <c r="H66" s="42" t="s">
        <v>134</v>
      </c>
    </row>
    <row r="67" spans="1:8" x14ac:dyDescent="0.2">
      <c r="A67" s="53"/>
      <c r="B67" s="53"/>
      <c r="C67" s="54" t="s">
        <v>133</v>
      </c>
      <c r="D67" s="53"/>
      <c r="E67" s="53" t="s">
        <v>134</v>
      </c>
      <c r="F67" s="59" t="s">
        <v>136</v>
      </c>
      <c r="G67" s="56">
        <v>0</v>
      </c>
      <c r="H67" s="42" t="s">
        <v>134</v>
      </c>
    </row>
    <row r="68" spans="1:8" x14ac:dyDescent="0.2">
      <c r="A68" s="53"/>
      <c r="B68" s="53"/>
      <c r="C68" s="57"/>
      <c r="D68" s="53"/>
      <c r="E68" s="53"/>
      <c r="F68" s="58"/>
      <c r="G68" s="58"/>
      <c r="H68" s="42" t="s">
        <v>134</v>
      </c>
    </row>
    <row r="69" spans="1:8" x14ac:dyDescent="0.2">
      <c r="A69" s="53"/>
      <c r="B69" s="53"/>
      <c r="C69" s="54" t="s">
        <v>138</v>
      </c>
      <c r="D69" s="53"/>
      <c r="E69" s="53"/>
      <c r="F69" s="53"/>
      <c r="G69" s="53"/>
      <c r="H69" s="42" t="s">
        <v>134</v>
      </c>
    </row>
    <row r="70" spans="1:8" x14ac:dyDescent="0.2">
      <c r="A70" s="53"/>
      <c r="B70" s="53"/>
      <c r="C70" s="54" t="s">
        <v>133</v>
      </c>
      <c r="D70" s="53"/>
      <c r="E70" s="53" t="s">
        <v>134</v>
      </c>
      <c r="F70" s="59" t="s">
        <v>136</v>
      </c>
      <c r="G70" s="56">
        <v>0</v>
      </c>
      <c r="H70" s="42" t="s">
        <v>134</v>
      </c>
    </row>
    <row r="71" spans="1:8" x14ac:dyDescent="0.2">
      <c r="A71" s="53"/>
      <c r="B71" s="53"/>
      <c r="C71" s="57"/>
      <c r="D71" s="53"/>
      <c r="E71" s="53"/>
      <c r="F71" s="58"/>
      <c r="G71" s="58"/>
      <c r="H71" s="42" t="s">
        <v>134</v>
      </c>
    </row>
    <row r="72" spans="1:8" x14ac:dyDescent="0.2">
      <c r="A72" s="53"/>
      <c r="B72" s="53"/>
      <c r="C72" s="54" t="s">
        <v>139</v>
      </c>
      <c r="D72" s="53"/>
      <c r="E72" s="53"/>
      <c r="F72" s="58"/>
      <c r="G72" s="58"/>
      <c r="H72" s="42" t="s">
        <v>134</v>
      </c>
    </row>
    <row r="73" spans="1:8" x14ac:dyDescent="0.2">
      <c r="A73" s="53"/>
      <c r="B73" s="53"/>
      <c r="C73" s="54" t="s">
        <v>133</v>
      </c>
      <c r="D73" s="53"/>
      <c r="E73" s="53" t="s">
        <v>134</v>
      </c>
      <c r="F73" s="59" t="s">
        <v>136</v>
      </c>
      <c r="G73" s="56">
        <v>0</v>
      </c>
      <c r="H73" s="42" t="s">
        <v>134</v>
      </c>
    </row>
    <row r="74" spans="1:8" x14ac:dyDescent="0.2">
      <c r="A74" s="53"/>
      <c r="B74" s="53"/>
      <c r="C74" s="57"/>
      <c r="D74" s="53"/>
      <c r="E74" s="53"/>
      <c r="F74" s="58"/>
      <c r="G74" s="58"/>
      <c r="H74" s="42" t="s">
        <v>134</v>
      </c>
    </row>
    <row r="75" spans="1:8" x14ac:dyDescent="0.2">
      <c r="A75" s="53"/>
      <c r="B75" s="53"/>
      <c r="C75" s="54" t="s">
        <v>140</v>
      </c>
      <c r="D75" s="53"/>
      <c r="E75" s="53"/>
      <c r="F75" s="58"/>
      <c r="G75" s="58"/>
      <c r="H75" s="42" t="s">
        <v>134</v>
      </c>
    </row>
    <row r="76" spans="1:8" x14ac:dyDescent="0.2">
      <c r="A76" s="53"/>
      <c r="B76" s="53"/>
      <c r="C76" s="54" t="s">
        <v>133</v>
      </c>
      <c r="D76" s="53"/>
      <c r="E76" s="53" t="s">
        <v>134</v>
      </c>
      <c r="F76" s="59" t="s">
        <v>136</v>
      </c>
      <c r="G76" s="56">
        <v>0</v>
      </c>
      <c r="H76" s="42" t="s">
        <v>134</v>
      </c>
    </row>
    <row r="77" spans="1:8" x14ac:dyDescent="0.2">
      <c r="A77" s="53"/>
      <c r="B77" s="53"/>
      <c r="C77" s="57"/>
      <c r="D77" s="53"/>
      <c r="E77" s="53"/>
      <c r="F77" s="58"/>
      <c r="G77" s="58"/>
      <c r="H77" s="42" t="s">
        <v>134</v>
      </c>
    </row>
    <row r="78" spans="1:8" x14ac:dyDescent="0.2">
      <c r="A78" s="53"/>
      <c r="B78" s="53"/>
      <c r="C78" s="54" t="s">
        <v>141</v>
      </c>
      <c r="D78" s="53"/>
      <c r="E78" s="53"/>
      <c r="F78" s="55">
        <v>578479.13674760005</v>
      </c>
      <c r="G78" s="56">
        <v>0.95920788999999995</v>
      </c>
      <c r="H78" s="42" t="s">
        <v>134</v>
      </c>
    </row>
    <row r="79" spans="1:8" x14ac:dyDescent="0.2">
      <c r="A79" s="53"/>
      <c r="B79" s="53"/>
      <c r="C79" s="57"/>
      <c r="D79" s="53"/>
      <c r="E79" s="53"/>
      <c r="F79" s="58"/>
      <c r="G79" s="58"/>
      <c r="H79" s="42" t="s">
        <v>134</v>
      </c>
    </row>
    <row r="80" spans="1:8" x14ac:dyDescent="0.2">
      <c r="A80" s="53"/>
      <c r="B80" s="53"/>
      <c r="C80" s="54" t="s">
        <v>142</v>
      </c>
      <c r="D80" s="53"/>
      <c r="E80" s="53"/>
      <c r="F80" s="58"/>
      <c r="G80" s="58"/>
      <c r="H80" s="42" t="s">
        <v>134</v>
      </c>
    </row>
    <row r="81" spans="1:8" x14ac:dyDescent="0.2">
      <c r="A81" s="53"/>
      <c r="B81" s="53"/>
      <c r="C81" s="54" t="s">
        <v>11</v>
      </c>
      <c r="D81" s="53"/>
      <c r="E81" s="53"/>
      <c r="F81" s="58"/>
      <c r="G81" s="58"/>
      <c r="H81" s="42" t="s">
        <v>134</v>
      </c>
    </row>
    <row r="82" spans="1:8" x14ac:dyDescent="0.2">
      <c r="A82" s="53"/>
      <c r="B82" s="53"/>
      <c r="C82" s="54" t="s">
        <v>133</v>
      </c>
      <c r="D82" s="53"/>
      <c r="E82" s="53" t="s">
        <v>134</v>
      </c>
      <c r="F82" s="59" t="s">
        <v>136</v>
      </c>
      <c r="G82" s="56">
        <v>0</v>
      </c>
      <c r="H82" s="42" t="s">
        <v>134</v>
      </c>
    </row>
    <row r="83" spans="1:8" x14ac:dyDescent="0.2">
      <c r="A83" s="53"/>
      <c r="B83" s="53"/>
      <c r="C83" s="57"/>
      <c r="D83" s="53"/>
      <c r="E83" s="53"/>
      <c r="F83" s="58"/>
      <c r="G83" s="58"/>
      <c r="H83" s="42" t="s">
        <v>134</v>
      </c>
    </row>
    <row r="84" spans="1:8" x14ac:dyDescent="0.2">
      <c r="A84" s="53"/>
      <c r="B84" s="53"/>
      <c r="C84" s="54" t="s">
        <v>143</v>
      </c>
      <c r="D84" s="53"/>
      <c r="E84" s="53"/>
      <c r="F84" s="53"/>
      <c r="G84" s="53"/>
      <c r="H84" s="42" t="s">
        <v>134</v>
      </c>
    </row>
    <row r="85" spans="1:8" x14ac:dyDescent="0.2">
      <c r="A85" s="53"/>
      <c r="B85" s="53"/>
      <c r="C85" s="54" t="s">
        <v>133</v>
      </c>
      <c r="D85" s="53"/>
      <c r="E85" s="53" t="s">
        <v>134</v>
      </c>
      <c r="F85" s="59" t="s">
        <v>136</v>
      </c>
      <c r="G85" s="56">
        <v>0</v>
      </c>
      <c r="H85" s="42" t="s">
        <v>134</v>
      </c>
    </row>
    <row r="86" spans="1:8" x14ac:dyDescent="0.2">
      <c r="A86" s="53"/>
      <c r="B86" s="53"/>
      <c r="C86" s="57"/>
      <c r="D86" s="53"/>
      <c r="E86" s="53"/>
      <c r="F86" s="58"/>
      <c r="G86" s="58"/>
      <c r="H86" s="42" t="s">
        <v>134</v>
      </c>
    </row>
    <row r="87" spans="1:8" x14ac:dyDescent="0.2">
      <c r="A87" s="53"/>
      <c r="B87" s="53"/>
      <c r="C87" s="54" t="s">
        <v>144</v>
      </c>
      <c r="D87" s="53"/>
      <c r="E87" s="53"/>
      <c r="F87" s="53"/>
      <c r="G87" s="53"/>
      <c r="H87" s="42" t="s">
        <v>134</v>
      </c>
    </row>
    <row r="88" spans="1:8" x14ac:dyDescent="0.2">
      <c r="A88" s="53"/>
      <c r="B88" s="53"/>
      <c r="C88" s="54" t="s">
        <v>133</v>
      </c>
      <c r="D88" s="53"/>
      <c r="E88" s="53" t="s">
        <v>134</v>
      </c>
      <c r="F88" s="59" t="s">
        <v>136</v>
      </c>
      <c r="G88" s="56">
        <v>0</v>
      </c>
      <c r="H88" s="42" t="s">
        <v>134</v>
      </c>
    </row>
    <row r="89" spans="1:8" x14ac:dyDescent="0.2">
      <c r="A89" s="53"/>
      <c r="B89" s="53"/>
      <c r="C89" s="57"/>
      <c r="D89" s="53"/>
      <c r="E89" s="53"/>
      <c r="F89" s="58"/>
      <c r="G89" s="58"/>
      <c r="H89" s="42" t="s">
        <v>134</v>
      </c>
    </row>
    <row r="90" spans="1:8" x14ac:dyDescent="0.2">
      <c r="A90" s="53"/>
      <c r="B90" s="53"/>
      <c r="C90" s="54" t="s">
        <v>145</v>
      </c>
      <c r="D90" s="53"/>
      <c r="E90" s="53"/>
      <c r="F90" s="58"/>
      <c r="G90" s="58"/>
      <c r="H90" s="42" t="s">
        <v>134</v>
      </c>
    </row>
    <row r="91" spans="1:8" x14ac:dyDescent="0.2">
      <c r="A91" s="53"/>
      <c r="B91" s="53"/>
      <c r="C91" s="54" t="s">
        <v>133</v>
      </c>
      <c r="D91" s="53"/>
      <c r="E91" s="53" t="s">
        <v>134</v>
      </c>
      <c r="F91" s="59" t="s">
        <v>136</v>
      </c>
      <c r="G91" s="56">
        <v>0</v>
      </c>
      <c r="H91" s="42" t="s">
        <v>134</v>
      </c>
    </row>
    <row r="92" spans="1:8" x14ac:dyDescent="0.2">
      <c r="A92" s="53"/>
      <c r="B92" s="53"/>
      <c r="C92" s="57"/>
      <c r="D92" s="53"/>
      <c r="E92" s="53"/>
      <c r="F92" s="58"/>
      <c r="G92" s="58"/>
      <c r="H92" s="42" t="s">
        <v>134</v>
      </c>
    </row>
    <row r="93" spans="1:8" x14ac:dyDescent="0.2">
      <c r="A93" s="53"/>
      <c r="B93" s="53"/>
      <c r="C93" s="54" t="s">
        <v>146</v>
      </c>
      <c r="D93" s="53"/>
      <c r="E93" s="53"/>
      <c r="F93" s="55">
        <v>0</v>
      </c>
      <c r="G93" s="56">
        <v>0</v>
      </c>
      <c r="H93" s="42" t="s">
        <v>134</v>
      </c>
    </row>
    <row r="94" spans="1:8" x14ac:dyDescent="0.2">
      <c r="A94" s="53"/>
      <c r="B94" s="53"/>
      <c r="C94" s="57"/>
      <c r="D94" s="53"/>
      <c r="E94" s="53"/>
      <c r="F94" s="58"/>
      <c r="G94" s="58"/>
      <c r="H94" s="42" t="s">
        <v>134</v>
      </c>
    </row>
    <row r="95" spans="1:8" x14ac:dyDescent="0.2">
      <c r="A95" s="53"/>
      <c r="B95" s="53"/>
      <c r="C95" s="54" t="s">
        <v>147</v>
      </c>
      <c r="D95" s="53"/>
      <c r="E95" s="53"/>
      <c r="F95" s="58"/>
      <c r="G95" s="58"/>
      <c r="H95" s="42" t="s">
        <v>134</v>
      </c>
    </row>
    <row r="96" spans="1:8" x14ac:dyDescent="0.2">
      <c r="A96" s="53"/>
      <c r="B96" s="53"/>
      <c r="C96" s="54" t="s">
        <v>148</v>
      </c>
      <c r="D96" s="53"/>
      <c r="E96" s="53"/>
      <c r="F96" s="58"/>
      <c r="G96" s="58"/>
      <c r="H96" s="42" t="s">
        <v>134</v>
      </c>
    </row>
    <row r="97" spans="1:8" x14ac:dyDescent="0.2">
      <c r="A97" s="53"/>
      <c r="B97" s="53"/>
      <c r="C97" s="54" t="s">
        <v>133</v>
      </c>
      <c r="D97" s="53"/>
      <c r="E97" s="53" t="s">
        <v>134</v>
      </c>
      <c r="F97" s="59" t="s">
        <v>136</v>
      </c>
      <c r="G97" s="56">
        <v>0</v>
      </c>
      <c r="H97" s="42" t="s">
        <v>134</v>
      </c>
    </row>
    <row r="98" spans="1:8" x14ac:dyDescent="0.2">
      <c r="A98" s="53"/>
      <c r="B98" s="53"/>
      <c r="C98" s="57"/>
      <c r="D98" s="53"/>
      <c r="E98" s="53"/>
      <c r="F98" s="58"/>
      <c r="G98" s="58"/>
      <c r="H98" s="42" t="s">
        <v>134</v>
      </c>
    </row>
    <row r="99" spans="1:8" x14ac:dyDescent="0.2">
      <c r="A99" s="53"/>
      <c r="B99" s="53"/>
      <c r="C99" s="54" t="s">
        <v>149</v>
      </c>
      <c r="D99" s="53"/>
      <c r="E99" s="53"/>
      <c r="F99" s="58"/>
      <c r="G99" s="58"/>
      <c r="H99" s="42" t="s">
        <v>134</v>
      </c>
    </row>
    <row r="100" spans="1:8" x14ac:dyDescent="0.2">
      <c r="A100" s="53"/>
      <c r="B100" s="53"/>
      <c r="C100" s="54" t="s">
        <v>133</v>
      </c>
      <c r="D100" s="53"/>
      <c r="E100" s="53" t="s">
        <v>134</v>
      </c>
      <c r="F100" s="59" t="s">
        <v>136</v>
      </c>
      <c r="G100" s="56">
        <v>0</v>
      </c>
      <c r="H100" s="42" t="s">
        <v>134</v>
      </c>
    </row>
    <row r="101" spans="1:8" x14ac:dyDescent="0.2">
      <c r="A101" s="53"/>
      <c r="B101" s="53"/>
      <c r="C101" s="57"/>
      <c r="D101" s="53"/>
      <c r="E101" s="53"/>
      <c r="F101" s="58"/>
      <c r="G101" s="58"/>
      <c r="H101" s="42" t="s">
        <v>134</v>
      </c>
    </row>
    <row r="102" spans="1:8" x14ac:dyDescent="0.2">
      <c r="A102" s="53"/>
      <c r="B102" s="53"/>
      <c r="C102" s="54" t="s">
        <v>150</v>
      </c>
      <c r="D102" s="53"/>
      <c r="E102" s="53"/>
      <c r="F102" s="58"/>
      <c r="G102" s="58"/>
      <c r="H102" s="42" t="s">
        <v>134</v>
      </c>
    </row>
    <row r="103" spans="1:8" x14ac:dyDescent="0.2">
      <c r="A103" s="53"/>
      <c r="B103" s="53"/>
      <c r="C103" s="54" t="s">
        <v>133</v>
      </c>
      <c r="D103" s="53"/>
      <c r="E103" s="53" t="s">
        <v>134</v>
      </c>
      <c r="F103" s="59" t="s">
        <v>136</v>
      </c>
      <c r="G103" s="56">
        <v>0</v>
      </c>
      <c r="H103" s="42" t="s">
        <v>134</v>
      </c>
    </row>
    <row r="104" spans="1:8" x14ac:dyDescent="0.2">
      <c r="A104" s="53"/>
      <c r="B104" s="53"/>
      <c r="C104" s="57"/>
      <c r="D104" s="53"/>
      <c r="E104" s="53"/>
      <c r="F104" s="58"/>
      <c r="G104" s="58"/>
      <c r="H104" s="42" t="s">
        <v>134</v>
      </c>
    </row>
    <row r="105" spans="1:8" x14ac:dyDescent="0.2">
      <c r="A105" s="53"/>
      <c r="B105" s="53"/>
      <c r="C105" s="54" t="s">
        <v>151</v>
      </c>
      <c r="D105" s="53"/>
      <c r="E105" s="53"/>
      <c r="F105" s="58"/>
      <c r="G105" s="58"/>
      <c r="H105" s="42" t="s">
        <v>134</v>
      </c>
    </row>
    <row r="106" spans="1:8" x14ac:dyDescent="0.2">
      <c r="A106" s="48">
        <v>1</v>
      </c>
      <c r="B106" s="49"/>
      <c r="C106" s="49" t="s">
        <v>152</v>
      </c>
      <c r="D106" s="49"/>
      <c r="E106" s="60"/>
      <c r="F106" s="51">
        <v>14816.82336463</v>
      </c>
      <c r="G106" s="52">
        <v>2.4568590000000001E-2</v>
      </c>
      <c r="H106" s="42">
        <v>6.61</v>
      </c>
    </row>
    <row r="107" spans="1:8" x14ac:dyDescent="0.2">
      <c r="A107" s="53"/>
      <c r="B107" s="53"/>
      <c r="C107" s="54" t="s">
        <v>133</v>
      </c>
      <c r="D107" s="53"/>
      <c r="E107" s="53" t="s">
        <v>134</v>
      </c>
      <c r="F107" s="55">
        <v>14816.82336463</v>
      </c>
      <c r="G107" s="56">
        <v>2.4568590000000001E-2</v>
      </c>
      <c r="H107" s="42" t="s">
        <v>134</v>
      </c>
    </row>
    <row r="108" spans="1:8" x14ac:dyDescent="0.2">
      <c r="A108" s="53"/>
      <c r="B108" s="53"/>
      <c r="C108" s="57"/>
      <c r="D108" s="53"/>
      <c r="E108" s="53"/>
      <c r="F108" s="58"/>
      <c r="G108" s="58"/>
      <c r="H108" s="42" t="s">
        <v>134</v>
      </c>
    </row>
    <row r="109" spans="1:8" x14ac:dyDescent="0.2">
      <c r="A109" s="53"/>
      <c r="B109" s="53"/>
      <c r="C109" s="54" t="s">
        <v>153</v>
      </c>
      <c r="D109" s="53"/>
      <c r="E109" s="53"/>
      <c r="F109" s="55">
        <v>14816.82336463</v>
      </c>
      <c r="G109" s="56">
        <v>2.4568590000000001E-2</v>
      </c>
      <c r="H109" s="42" t="s">
        <v>134</v>
      </c>
    </row>
    <row r="110" spans="1:8" x14ac:dyDescent="0.2">
      <c r="A110" s="53"/>
      <c r="B110" s="53"/>
      <c r="C110" s="58"/>
      <c r="D110" s="53"/>
      <c r="E110" s="53"/>
      <c r="F110" s="53"/>
      <c r="G110" s="53"/>
      <c r="H110" s="42" t="s">
        <v>134</v>
      </c>
    </row>
    <row r="111" spans="1:8" x14ac:dyDescent="0.2">
      <c r="A111" s="53"/>
      <c r="B111" s="53"/>
      <c r="C111" s="54" t="s">
        <v>154</v>
      </c>
      <c r="D111" s="53"/>
      <c r="E111" s="53"/>
      <c r="F111" s="53"/>
      <c r="G111" s="53"/>
      <c r="H111" s="42" t="s">
        <v>134</v>
      </c>
    </row>
    <row r="112" spans="1:8" x14ac:dyDescent="0.2">
      <c r="A112" s="53"/>
      <c r="B112" s="53"/>
      <c r="C112" s="54" t="s">
        <v>155</v>
      </c>
      <c r="D112" s="53"/>
      <c r="E112" s="53"/>
      <c r="F112" s="53"/>
      <c r="G112" s="53"/>
      <c r="H112" s="42" t="s">
        <v>134</v>
      </c>
    </row>
    <row r="113" spans="1:10" x14ac:dyDescent="0.2">
      <c r="A113" s="48">
        <v>1</v>
      </c>
      <c r="B113" s="49" t="s">
        <v>156</v>
      </c>
      <c r="C113" s="49" t="s">
        <v>157</v>
      </c>
      <c r="D113" s="49"/>
      <c r="E113" s="100">
        <v>102777.702</v>
      </c>
      <c r="F113" s="51">
        <v>2501.742363804</v>
      </c>
      <c r="G113" s="52">
        <v>4.1482799999999998E-3</v>
      </c>
      <c r="H113" s="42" t="s">
        <v>134</v>
      </c>
    </row>
    <row r="114" spans="1:10" x14ac:dyDescent="0.2">
      <c r="A114" s="53"/>
      <c r="B114" s="53"/>
      <c r="C114" s="54" t="s">
        <v>133</v>
      </c>
      <c r="D114" s="53"/>
      <c r="E114" s="53" t="s">
        <v>134</v>
      </c>
      <c r="F114" s="55">
        <v>2501.742363804</v>
      </c>
      <c r="G114" s="56">
        <v>4.1482799999999998E-3</v>
      </c>
      <c r="H114" s="42" t="s">
        <v>134</v>
      </c>
    </row>
    <row r="115" spans="1:10" x14ac:dyDescent="0.2">
      <c r="A115" s="53"/>
      <c r="B115" s="53"/>
      <c r="C115" s="57"/>
      <c r="D115" s="53"/>
      <c r="E115" s="53"/>
      <c r="F115" s="58"/>
      <c r="G115" s="58"/>
      <c r="H115" s="42" t="s">
        <v>134</v>
      </c>
    </row>
    <row r="116" spans="1:10" x14ac:dyDescent="0.2">
      <c r="A116" s="53"/>
      <c r="B116" s="53"/>
      <c r="C116" s="54" t="s">
        <v>158</v>
      </c>
      <c r="D116" s="53"/>
      <c r="E116" s="53"/>
      <c r="F116" s="53"/>
      <c r="G116" s="53"/>
      <c r="H116" s="42" t="s">
        <v>134</v>
      </c>
    </row>
    <row r="117" spans="1:10" x14ac:dyDescent="0.2">
      <c r="A117" s="53"/>
      <c r="B117" s="53"/>
      <c r="C117" s="54" t="s">
        <v>159</v>
      </c>
      <c r="D117" s="53"/>
      <c r="E117" s="53"/>
      <c r="F117" s="53"/>
      <c r="G117" s="53"/>
      <c r="H117" s="42" t="s">
        <v>134</v>
      </c>
    </row>
    <row r="118" spans="1:10" x14ac:dyDescent="0.2">
      <c r="A118" s="53"/>
      <c r="B118" s="53"/>
      <c r="C118" s="54" t="s">
        <v>133</v>
      </c>
      <c r="D118" s="53"/>
      <c r="E118" s="53" t="s">
        <v>134</v>
      </c>
      <c r="F118" s="59" t="s">
        <v>136</v>
      </c>
      <c r="G118" s="56">
        <v>0</v>
      </c>
      <c r="H118" s="42" t="s">
        <v>134</v>
      </c>
    </row>
    <row r="119" spans="1:10" x14ac:dyDescent="0.2">
      <c r="A119" s="53"/>
      <c r="B119" s="53"/>
      <c r="C119" s="57"/>
      <c r="D119" s="53"/>
      <c r="E119" s="53"/>
      <c r="F119" s="58"/>
      <c r="G119" s="58"/>
      <c r="H119" s="42" t="s">
        <v>134</v>
      </c>
    </row>
    <row r="120" spans="1:10" x14ac:dyDescent="0.2">
      <c r="A120" s="53"/>
      <c r="B120" s="53"/>
      <c r="C120" s="54" t="s">
        <v>160</v>
      </c>
      <c r="D120" s="53"/>
      <c r="E120" s="53"/>
      <c r="F120" s="58"/>
      <c r="G120" s="58"/>
      <c r="H120" s="42" t="s">
        <v>134</v>
      </c>
    </row>
    <row r="121" spans="1:10" x14ac:dyDescent="0.2">
      <c r="A121" s="53"/>
      <c r="B121" s="53"/>
      <c r="C121" s="54" t="s">
        <v>133</v>
      </c>
      <c r="D121" s="53"/>
      <c r="E121" s="53" t="s">
        <v>134</v>
      </c>
      <c r="F121" s="59" t="s">
        <v>136</v>
      </c>
      <c r="G121" s="56">
        <v>0</v>
      </c>
      <c r="H121" s="42" t="s">
        <v>134</v>
      </c>
    </row>
    <row r="122" spans="1:10" x14ac:dyDescent="0.2">
      <c r="A122" s="53"/>
      <c r="B122" s="53"/>
      <c r="C122" s="57"/>
      <c r="D122" s="53"/>
      <c r="E122" s="53"/>
      <c r="F122" s="58"/>
      <c r="G122" s="58"/>
      <c r="H122" s="42" t="s">
        <v>134</v>
      </c>
    </row>
    <row r="123" spans="1:10" x14ac:dyDescent="0.2">
      <c r="A123" s="60"/>
      <c r="B123" s="49"/>
      <c r="C123" s="49" t="s">
        <v>161</v>
      </c>
      <c r="D123" s="49"/>
      <c r="E123" s="60"/>
      <c r="F123" s="51">
        <v>7282.3544583900002</v>
      </c>
      <c r="G123" s="52">
        <v>1.2075270000000001E-2</v>
      </c>
      <c r="H123" s="42" t="s">
        <v>134</v>
      </c>
    </row>
    <row r="124" spans="1:10" x14ac:dyDescent="0.2">
      <c r="A124" s="57"/>
      <c r="B124" s="57"/>
      <c r="C124" s="54" t="s">
        <v>162</v>
      </c>
      <c r="D124" s="58"/>
      <c r="E124" s="58"/>
      <c r="F124" s="55">
        <v>603080.05693442398</v>
      </c>
      <c r="G124" s="61">
        <v>1.00000003</v>
      </c>
      <c r="H124" s="42" t="s">
        <v>134</v>
      </c>
    </row>
    <row r="125" spans="1:10" ht="12.75" customHeight="1" x14ac:dyDescent="0.2">
      <c r="A125" s="62"/>
      <c r="B125" s="62"/>
      <c r="C125" s="63"/>
      <c r="D125" s="64"/>
      <c r="E125" s="64"/>
      <c r="F125" s="65"/>
      <c r="G125" s="66"/>
      <c r="H125" s="67"/>
    </row>
    <row r="126" spans="1:10" x14ac:dyDescent="0.2">
      <c r="A126" s="62"/>
      <c r="B126" s="68" t="s">
        <v>968</v>
      </c>
      <c r="C126" s="68"/>
      <c r="D126" s="68"/>
      <c r="E126" s="68"/>
      <c r="F126" s="68"/>
      <c r="G126" s="68"/>
      <c r="H126" s="68"/>
      <c r="J126" s="69"/>
    </row>
    <row r="127" spans="1:10" x14ac:dyDescent="0.2">
      <c r="A127" s="62"/>
      <c r="B127" s="68" t="s">
        <v>969</v>
      </c>
      <c r="C127" s="68"/>
      <c r="D127" s="68"/>
      <c r="E127" s="68"/>
      <c r="F127" s="68"/>
      <c r="G127" s="68"/>
      <c r="H127" s="68"/>
      <c r="J127" s="69"/>
    </row>
    <row r="128" spans="1:10" x14ac:dyDescent="0.2">
      <c r="A128" s="62"/>
      <c r="B128" s="68" t="s">
        <v>970</v>
      </c>
      <c r="C128" s="68"/>
      <c r="D128" s="68"/>
      <c r="E128" s="68"/>
      <c r="F128" s="68"/>
      <c r="G128" s="68"/>
      <c r="H128" s="68"/>
      <c r="J128" s="69"/>
    </row>
    <row r="129" spans="1:17" s="72" customFormat="1" ht="66.75" customHeight="1" x14ac:dyDescent="0.25">
      <c r="A129" s="70"/>
      <c r="B129" s="71" t="s">
        <v>971</v>
      </c>
      <c r="C129" s="71"/>
      <c r="D129" s="71"/>
      <c r="E129" s="71"/>
      <c r="F129" s="71"/>
      <c r="G129" s="71"/>
      <c r="H129" s="71"/>
      <c r="I129" s="36"/>
      <c r="J129" s="69"/>
      <c r="K129" s="36"/>
      <c r="L129" s="36"/>
      <c r="M129" s="36"/>
      <c r="N129" s="36"/>
      <c r="O129" s="36"/>
      <c r="P129" s="36"/>
      <c r="Q129" s="36"/>
    </row>
    <row r="130" spans="1:17" x14ac:dyDescent="0.2">
      <c r="A130" s="62"/>
      <c r="B130" s="68" t="s">
        <v>972</v>
      </c>
      <c r="C130" s="68"/>
      <c r="D130" s="68"/>
      <c r="E130" s="68"/>
      <c r="F130" s="68"/>
      <c r="G130" s="68"/>
      <c r="H130" s="68"/>
      <c r="J130" s="69"/>
    </row>
    <row r="131" spans="1:17" x14ac:dyDescent="0.2">
      <c r="A131" s="62"/>
      <c r="B131" s="62"/>
      <c r="C131" s="62"/>
      <c r="D131" s="64"/>
      <c r="E131" s="64"/>
      <c r="F131" s="64"/>
      <c r="G131" s="64"/>
    </row>
    <row r="132" spans="1:17" x14ac:dyDescent="0.2">
      <c r="A132" s="62"/>
      <c r="B132" s="73" t="s">
        <v>163</v>
      </c>
      <c r="C132" s="74"/>
      <c r="D132" s="75"/>
      <c r="E132" s="76"/>
      <c r="F132" s="64"/>
      <c r="G132" s="64"/>
    </row>
    <row r="133" spans="1:17" ht="27.75" customHeight="1" x14ac:dyDescent="0.2">
      <c r="A133" s="62"/>
      <c r="B133" s="77" t="s">
        <v>164</v>
      </c>
      <c r="C133" s="78"/>
      <c r="D133" s="41" t="s">
        <v>165</v>
      </c>
      <c r="E133" s="76"/>
      <c r="F133" s="64"/>
      <c r="G133" s="64"/>
    </row>
    <row r="134" spans="1:17" ht="12.75" customHeight="1" x14ac:dyDescent="0.2">
      <c r="A134" s="62"/>
      <c r="B134" s="77" t="s">
        <v>973</v>
      </c>
      <c r="C134" s="78"/>
      <c r="D134" s="41" t="s">
        <v>165</v>
      </c>
      <c r="E134" s="76"/>
      <c r="F134" s="64"/>
      <c r="G134" s="64"/>
    </row>
    <row r="135" spans="1:17" x14ac:dyDescent="0.2">
      <c r="A135" s="62"/>
      <c r="B135" s="77" t="s">
        <v>166</v>
      </c>
      <c r="C135" s="78"/>
      <c r="D135" s="79" t="s">
        <v>134</v>
      </c>
      <c r="E135" s="76"/>
      <c r="F135" s="64"/>
      <c r="G135" s="64"/>
    </row>
    <row r="136" spans="1:17" x14ac:dyDescent="0.2">
      <c r="A136" s="80"/>
      <c r="B136" s="81" t="s">
        <v>134</v>
      </c>
      <c r="C136" s="81" t="s">
        <v>974</v>
      </c>
      <c r="D136" s="81" t="s">
        <v>167</v>
      </c>
      <c r="E136" s="80"/>
      <c r="F136" s="80"/>
      <c r="G136" s="80"/>
      <c r="H136" s="80"/>
      <c r="J136" s="69"/>
    </row>
    <row r="137" spans="1:17" x14ac:dyDescent="0.2">
      <c r="A137" s="80"/>
      <c r="B137" s="82" t="s">
        <v>168</v>
      </c>
      <c r="C137" s="83">
        <v>46081</v>
      </c>
      <c r="D137" s="83">
        <v>46112</v>
      </c>
      <c r="E137" s="80"/>
      <c r="F137" s="80"/>
      <c r="G137" s="80"/>
      <c r="J137" s="69"/>
    </row>
    <row r="138" spans="1:17" x14ac:dyDescent="0.2">
      <c r="A138" s="84"/>
      <c r="B138" s="44" t="s">
        <v>169</v>
      </c>
      <c r="C138" s="85">
        <v>98.618600000000001</v>
      </c>
      <c r="D138" s="85">
        <v>86.690299999999993</v>
      </c>
      <c r="E138" s="84"/>
      <c r="F138" s="86"/>
      <c r="G138" s="87"/>
    </row>
    <row r="139" spans="1:17" x14ac:dyDescent="0.2">
      <c r="A139" s="84"/>
      <c r="B139" s="44" t="s">
        <v>982</v>
      </c>
      <c r="C139" s="85">
        <v>34.020200000000003</v>
      </c>
      <c r="D139" s="85">
        <v>29.9053</v>
      </c>
      <c r="E139" s="84"/>
      <c r="F139" s="86"/>
      <c r="G139" s="87"/>
    </row>
    <row r="140" spans="1:17" x14ac:dyDescent="0.2">
      <c r="A140" s="84"/>
      <c r="B140" s="44" t="s">
        <v>170</v>
      </c>
      <c r="C140" s="85">
        <v>87.108999999999995</v>
      </c>
      <c r="D140" s="85">
        <v>76.499899999999997</v>
      </c>
      <c r="E140" s="84"/>
      <c r="F140" s="86"/>
      <c r="G140" s="87"/>
    </row>
    <row r="141" spans="1:17" x14ac:dyDescent="0.2">
      <c r="A141" s="84"/>
      <c r="B141" s="44" t="s">
        <v>983</v>
      </c>
      <c r="C141" s="85">
        <v>29.399000000000001</v>
      </c>
      <c r="D141" s="85">
        <v>25.8184</v>
      </c>
      <c r="E141" s="84"/>
      <c r="F141" s="86"/>
      <c r="G141" s="87"/>
    </row>
    <row r="142" spans="1:17" x14ac:dyDescent="0.2">
      <c r="A142" s="84"/>
      <c r="B142" s="84"/>
      <c r="C142" s="84"/>
      <c r="D142" s="84"/>
      <c r="E142" s="84"/>
      <c r="F142" s="84"/>
      <c r="G142" s="84"/>
    </row>
    <row r="143" spans="1:17" x14ac:dyDescent="0.2">
      <c r="A143" s="80"/>
      <c r="B143" s="77" t="s">
        <v>975</v>
      </c>
      <c r="C143" s="78"/>
      <c r="D143" s="41" t="s">
        <v>165</v>
      </c>
      <c r="E143" s="80"/>
      <c r="F143" s="80"/>
      <c r="G143" s="80"/>
    </row>
    <row r="144" spans="1:17" x14ac:dyDescent="0.2">
      <c r="A144" s="80"/>
      <c r="B144" s="148"/>
      <c r="C144" s="148"/>
      <c r="D144" s="149"/>
      <c r="E144" s="80"/>
      <c r="F144" s="91"/>
      <c r="G144" s="92"/>
    </row>
    <row r="145" spans="1:7" x14ac:dyDescent="0.2">
      <c r="A145" s="80"/>
      <c r="B145" s="77" t="s">
        <v>172</v>
      </c>
      <c r="C145" s="78"/>
      <c r="D145" s="41" t="s">
        <v>165</v>
      </c>
      <c r="E145" s="89"/>
      <c r="F145" s="80"/>
      <c r="G145" s="80"/>
    </row>
    <row r="146" spans="1:7" x14ac:dyDescent="0.2">
      <c r="A146" s="80"/>
      <c r="B146" s="77" t="s">
        <v>173</v>
      </c>
      <c r="C146" s="78"/>
      <c r="D146" s="41" t="s">
        <v>165</v>
      </c>
      <c r="E146" s="89"/>
      <c r="F146" s="80"/>
      <c r="G146" s="80"/>
    </row>
    <row r="147" spans="1:7" x14ac:dyDescent="0.2">
      <c r="A147" s="80"/>
      <c r="B147" s="77" t="s">
        <v>174</v>
      </c>
      <c r="C147" s="78"/>
      <c r="D147" s="41" t="s">
        <v>165</v>
      </c>
      <c r="E147" s="89"/>
      <c r="F147" s="80"/>
      <c r="G147" s="80"/>
    </row>
    <row r="148" spans="1:7" x14ac:dyDescent="0.2">
      <c r="A148" s="80"/>
      <c r="B148" s="77" t="s">
        <v>175</v>
      </c>
      <c r="C148" s="78"/>
      <c r="D148" s="90">
        <v>0.69742497351938215</v>
      </c>
      <c r="E148" s="80"/>
      <c r="F148" s="91"/>
      <c r="G148" s="92"/>
    </row>
    <row r="150" spans="1:7" x14ac:dyDescent="0.2">
      <c r="B150" s="93" t="s">
        <v>976</v>
      </c>
      <c r="C150" s="93"/>
    </row>
    <row r="165" spans="2:10" x14ac:dyDescent="0.2">
      <c r="B165" s="94" t="s">
        <v>977</v>
      </c>
      <c r="C165" s="95"/>
      <c r="D165" s="94"/>
    </row>
    <row r="166" spans="2:10" x14ac:dyDescent="0.2">
      <c r="B166" s="94" t="s">
        <v>988</v>
      </c>
      <c r="D166" s="94"/>
    </row>
    <row r="169" spans="2:10" x14ac:dyDescent="0.2">
      <c r="J169" s="39"/>
    </row>
    <row r="181" s="36" customFormat="1" ht="12.75" customHeight="1" x14ac:dyDescent="0.2"/>
    <row r="182" s="36" customFormat="1" ht="12.75" customHeight="1" x14ac:dyDescent="0.2"/>
    <row r="183" s="36" customFormat="1" ht="12.75" customHeight="1" x14ac:dyDescent="0.2"/>
    <row r="184" s="36" customFormat="1" ht="12.75" customHeight="1" x14ac:dyDescent="0.2"/>
    <row r="185" s="36" customFormat="1" ht="12.75" customHeight="1" x14ac:dyDescent="0.2"/>
    <row r="186" s="36" customFormat="1" ht="12.75" customHeight="1" x14ac:dyDescent="0.2"/>
    <row r="187" s="36" customFormat="1" ht="12.75" customHeight="1" x14ac:dyDescent="0.2"/>
    <row r="188" s="36" customFormat="1" ht="12.75" customHeight="1" x14ac:dyDescent="0.2"/>
  </sheetData>
  <mergeCells count="18">
    <mergeCell ref="A1:H1"/>
    <mergeCell ref="A2:H2"/>
    <mergeCell ref="A3:H3"/>
    <mergeCell ref="B126:H126"/>
    <mergeCell ref="B127:H127"/>
    <mergeCell ref="B128:H128"/>
    <mergeCell ref="B129:H129"/>
    <mergeCell ref="B130:H130"/>
    <mergeCell ref="B132:D132"/>
    <mergeCell ref="B133:C133"/>
    <mergeCell ref="B134:C134"/>
    <mergeCell ref="B135:C135"/>
    <mergeCell ref="B150:C150"/>
    <mergeCell ref="B143:C143"/>
    <mergeCell ref="B147:C147"/>
    <mergeCell ref="B148:C148"/>
    <mergeCell ref="B145:C145"/>
    <mergeCell ref="B146:C146"/>
  </mergeCells>
  <hyperlinks>
    <hyperlink ref="I1" location="Index!B2" display="Index" xr:uid="{6D3435C6-D501-472C-9CEA-A23337A9D626}"/>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4EAC5-5498-4ABF-B586-82B3439C413F}">
  <sheetPr>
    <outlinePr summaryBelow="0" summaryRight="0"/>
  </sheetPr>
  <dimension ref="A1:Q145"/>
  <sheetViews>
    <sheetView showGridLines="0" workbookViewId="0">
      <selection sqref="A1:H1"/>
    </sheetView>
  </sheetViews>
  <sheetFormatPr defaultRowHeight="12.75" x14ac:dyDescent="0.2"/>
  <cols>
    <col min="1" max="1" width="5.85546875" style="36" bestFit="1" customWidth="1"/>
    <col min="2" max="2" width="22" style="36" customWidth="1"/>
    <col min="3" max="3" width="46.7109375" style="36" customWidth="1"/>
    <col min="4" max="4" width="20.5703125" style="36" customWidth="1"/>
    <col min="5" max="5" width="8.7109375" style="36" bestFit="1" customWidth="1"/>
    <col min="6" max="6" width="10.140625" style="36" bestFit="1" customWidth="1"/>
    <col min="7" max="7" width="14" style="36" bestFit="1" customWidth="1"/>
    <col min="8" max="8" width="8.42578125" style="36" bestFit="1" customWidth="1"/>
    <col min="9" max="9" width="5.7109375" style="36" bestFit="1" customWidth="1"/>
    <col min="10" max="16384" width="9.140625" style="36"/>
  </cols>
  <sheetData>
    <row r="1" spans="1:9" ht="15" x14ac:dyDescent="0.2">
      <c r="A1" s="35" t="s">
        <v>0</v>
      </c>
      <c r="B1" s="35"/>
      <c r="C1" s="35"/>
      <c r="D1" s="35"/>
      <c r="E1" s="35"/>
      <c r="F1" s="35"/>
      <c r="G1" s="35"/>
      <c r="H1" s="35"/>
      <c r="I1" s="7" t="s">
        <v>966</v>
      </c>
    </row>
    <row r="2" spans="1:9" ht="15" x14ac:dyDescent="0.2">
      <c r="A2" s="35" t="s">
        <v>352</v>
      </c>
      <c r="B2" s="35"/>
      <c r="C2" s="35"/>
      <c r="D2" s="35"/>
      <c r="E2" s="35"/>
      <c r="F2" s="35"/>
      <c r="G2" s="35"/>
      <c r="H2" s="35"/>
    </row>
    <row r="3" spans="1:9" ht="15" x14ac:dyDescent="0.2">
      <c r="A3" s="35" t="s">
        <v>979</v>
      </c>
      <c r="B3" s="35"/>
      <c r="C3" s="35"/>
      <c r="D3" s="35"/>
      <c r="E3" s="35"/>
      <c r="F3" s="35"/>
      <c r="G3" s="35"/>
      <c r="H3" s="35"/>
    </row>
    <row r="4" spans="1:9" s="39" customFormat="1" ht="30" x14ac:dyDescent="0.2">
      <c r="A4" s="37" t="s">
        <v>3</v>
      </c>
      <c r="B4" s="37" t="s">
        <v>4</v>
      </c>
      <c r="C4" s="37" t="s">
        <v>5</v>
      </c>
      <c r="D4" s="37" t="s">
        <v>6</v>
      </c>
      <c r="E4" s="37" t="s">
        <v>7</v>
      </c>
      <c r="F4" s="37" t="s">
        <v>8</v>
      </c>
      <c r="G4" s="37" t="s">
        <v>9</v>
      </c>
      <c r="H4" s="38" t="s">
        <v>965</v>
      </c>
    </row>
    <row r="5" spans="1:9" x14ac:dyDescent="0.2">
      <c r="A5" s="40"/>
      <c r="B5" s="40"/>
      <c r="C5" s="41" t="s">
        <v>10</v>
      </c>
      <c r="D5" s="40"/>
      <c r="E5" s="40"/>
      <c r="F5" s="40"/>
      <c r="G5" s="40"/>
      <c r="H5" s="42" t="s">
        <v>134</v>
      </c>
    </row>
    <row r="6" spans="1:9" x14ac:dyDescent="0.2">
      <c r="A6" s="43"/>
      <c r="B6" s="44"/>
      <c r="C6" s="44" t="s">
        <v>11</v>
      </c>
      <c r="D6" s="44"/>
      <c r="E6" s="45"/>
      <c r="F6" s="46"/>
      <c r="G6" s="47"/>
      <c r="H6" s="42" t="s">
        <v>134</v>
      </c>
    </row>
    <row r="7" spans="1:9" x14ac:dyDescent="0.2">
      <c r="A7" s="48">
        <v>1</v>
      </c>
      <c r="B7" s="49" t="s">
        <v>353</v>
      </c>
      <c r="C7" s="49" t="s">
        <v>354</v>
      </c>
      <c r="D7" s="49" t="s">
        <v>100</v>
      </c>
      <c r="E7" s="50">
        <v>31964</v>
      </c>
      <c r="F7" s="51">
        <v>214.15880000000001</v>
      </c>
      <c r="G7" s="52">
        <v>7.4150010000000002E-2</v>
      </c>
      <c r="H7" s="42" t="s">
        <v>134</v>
      </c>
    </row>
    <row r="8" spans="1:9" x14ac:dyDescent="0.2">
      <c r="A8" s="48">
        <v>2</v>
      </c>
      <c r="B8" s="49" t="s">
        <v>212</v>
      </c>
      <c r="C8" s="49" t="s">
        <v>213</v>
      </c>
      <c r="D8" s="49" t="s">
        <v>179</v>
      </c>
      <c r="E8" s="50">
        <v>1151</v>
      </c>
      <c r="F8" s="51">
        <v>160.64507</v>
      </c>
      <c r="G8" s="52">
        <v>5.5621499999999997E-2</v>
      </c>
      <c r="H8" s="42" t="s">
        <v>134</v>
      </c>
    </row>
    <row r="9" spans="1:9" x14ac:dyDescent="0.2">
      <c r="A9" s="48">
        <v>3</v>
      </c>
      <c r="B9" s="49" t="s">
        <v>77</v>
      </c>
      <c r="C9" s="49" t="s">
        <v>78</v>
      </c>
      <c r="D9" s="49" t="s">
        <v>54</v>
      </c>
      <c r="E9" s="50">
        <v>18540</v>
      </c>
      <c r="F9" s="51">
        <v>147.73598999999999</v>
      </c>
      <c r="G9" s="52">
        <v>5.1151879999999997E-2</v>
      </c>
      <c r="H9" s="42" t="s">
        <v>134</v>
      </c>
    </row>
    <row r="10" spans="1:9" x14ac:dyDescent="0.2">
      <c r="A10" s="48">
        <v>4</v>
      </c>
      <c r="B10" s="49" t="s">
        <v>346</v>
      </c>
      <c r="C10" s="49" t="s">
        <v>347</v>
      </c>
      <c r="D10" s="49" t="s">
        <v>263</v>
      </c>
      <c r="E10" s="50">
        <v>9566</v>
      </c>
      <c r="F10" s="51">
        <v>138.62090599999999</v>
      </c>
      <c r="G10" s="52">
        <v>4.7995889999999999E-2</v>
      </c>
      <c r="H10" s="42" t="s">
        <v>134</v>
      </c>
    </row>
    <row r="11" spans="1:9" x14ac:dyDescent="0.2">
      <c r="A11" s="48">
        <v>5</v>
      </c>
      <c r="B11" s="49" t="s">
        <v>355</v>
      </c>
      <c r="C11" s="49" t="s">
        <v>356</v>
      </c>
      <c r="D11" s="49" t="s">
        <v>34</v>
      </c>
      <c r="E11" s="50">
        <v>268914</v>
      </c>
      <c r="F11" s="51">
        <v>135.82846140000001</v>
      </c>
      <c r="G11" s="52">
        <v>4.7029040000000001E-2</v>
      </c>
      <c r="H11" s="42" t="s">
        <v>134</v>
      </c>
    </row>
    <row r="12" spans="1:9" x14ac:dyDescent="0.2">
      <c r="A12" s="48">
        <v>6</v>
      </c>
      <c r="B12" s="49" t="s">
        <v>357</v>
      </c>
      <c r="C12" s="49" t="s">
        <v>358</v>
      </c>
      <c r="D12" s="49" t="s">
        <v>34</v>
      </c>
      <c r="E12" s="50">
        <v>33313</v>
      </c>
      <c r="F12" s="51">
        <v>113.43076499999999</v>
      </c>
      <c r="G12" s="52">
        <v>3.9274089999999998E-2</v>
      </c>
      <c r="H12" s="42" t="s">
        <v>134</v>
      </c>
    </row>
    <row r="13" spans="1:9" x14ac:dyDescent="0.2">
      <c r="A13" s="48">
        <v>7</v>
      </c>
      <c r="B13" s="49" t="s">
        <v>359</v>
      </c>
      <c r="C13" s="49" t="s">
        <v>360</v>
      </c>
      <c r="D13" s="49" t="s">
        <v>37</v>
      </c>
      <c r="E13" s="50">
        <v>3207</v>
      </c>
      <c r="F13" s="51">
        <v>111.20913899999999</v>
      </c>
      <c r="G13" s="52">
        <v>3.8504879999999998E-2</v>
      </c>
      <c r="H13" s="42" t="s">
        <v>134</v>
      </c>
    </row>
    <row r="14" spans="1:9" x14ac:dyDescent="0.2">
      <c r="A14" s="48">
        <v>8</v>
      </c>
      <c r="B14" s="49" t="s">
        <v>322</v>
      </c>
      <c r="C14" s="49" t="s">
        <v>323</v>
      </c>
      <c r="D14" s="49" t="s">
        <v>285</v>
      </c>
      <c r="E14" s="50">
        <v>41502</v>
      </c>
      <c r="F14" s="51">
        <v>95.031279600000005</v>
      </c>
      <c r="G14" s="52">
        <v>3.2903479999999999E-2</v>
      </c>
      <c r="H14" s="42" t="s">
        <v>134</v>
      </c>
    </row>
    <row r="15" spans="1:9" x14ac:dyDescent="0.2">
      <c r="A15" s="48">
        <v>9</v>
      </c>
      <c r="B15" s="49" t="s">
        <v>361</v>
      </c>
      <c r="C15" s="49" t="s">
        <v>362</v>
      </c>
      <c r="D15" s="49" t="s">
        <v>61</v>
      </c>
      <c r="E15" s="50">
        <v>6144</v>
      </c>
      <c r="F15" s="51">
        <v>87.920640000000006</v>
      </c>
      <c r="G15" s="52">
        <v>3.0441510000000001E-2</v>
      </c>
      <c r="H15" s="42" t="s">
        <v>134</v>
      </c>
    </row>
    <row r="16" spans="1:9" ht="25.5" x14ac:dyDescent="0.2">
      <c r="A16" s="48">
        <v>10</v>
      </c>
      <c r="B16" s="49" t="s">
        <v>363</v>
      </c>
      <c r="C16" s="49" t="s">
        <v>364</v>
      </c>
      <c r="D16" s="49" t="s">
        <v>195</v>
      </c>
      <c r="E16" s="50">
        <v>1748</v>
      </c>
      <c r="F16" s="51">
        <v>83.883024000000006</v>
      </c>
      <c r="G16" s="52">
        <v>2.9043530000000001E-2</v>
      </c>
      <c r="H16" s="42" t="s">
        <v>134</v>
      </c>
    </row>
    <row r="17" spans="1:8" x14ac:dyDescent="0.2">
      <c r="A17" s="48">
        <v>11</v>
      </c>
      <c r="B17" s="49" t="s">
        <v>365</v>
      </c>
      <c r="C17" s="49" t="s">
        <v>366</v>
      </c>
      <c r="D17" s="49" t="s">
        <v>187</v>
      </c>
      <c r="E17" s="50">
        <v>36720</v>
      </c>
      <c r="F17" s="51">
        <v>83.549015999999995</v>
      </c>
      <c r="G17" s="52">
        <v>2.892788E-2</v>
      </c>
      <c r="H17" s="42" t="s">
        <v>134</v>
      </c>
    </row>
    <row r="18" spans="1:8" x14ac:dyDescent="0.2">
      <c r="A18" s="48">
        <v>12</v>
      </c>
      <c r="B18" s="49" t="s">
        <v>367</v>
      </c>
      <c r="C18" s="49" t="s">
        <v>368</v>
      </c>
      <c r="D18" s="49" t="s">
        <v>34</v>
      </c>
      <c r="E18" s="50">
        <v>149355</v>
      </c>
      <c r="F18" s="51">
        <v>77.2613415</v>
      </c>
      <c r="G18" s="52">
        <v>2.675085E-2</v>
      </c>
      <c r="H18" s="42" t="s">
        <v>134</v>
      </c>
    </row>
    <row r="19" spans="1:8" x14ac:dyDescent="0.2">
      <c r="A19" s="48">
        <v>13</v>
      </c>
      <c r="B19" s="49" t="s">
        <v>369</v>
      </c>
      <c r="C19" s="49" t="s">
        <v>370</v>
      </c>
      <c r="D19" s="49" t="s">
        <v>61</v>
      </c>
      <c r="E19" s="50">
        <v>43192</v>
      </c>
      <c r="F19" s="51">
        <v>74.005172799999997</v>
      </c>
      <c r="G19" s="52">
        <v>2.5623440000000001E-2</v>
      </c>
      <c r="H19" s="42" t="s">
        <v>134</v>
      </c>
    </row>
    <row r="20" spans="1:8" x14ac:dyDescent="0.2">
      <c r="A20" s="48">
        <v>14</v>
      </c>
      <c r="B20" s="49" t="s">
        <v>371</v>
      </c>
      <c r="C20" s="49" t="s">
        <v>372</v>
      </c>
      <c r="D20" s="49" t="s">
        <v>179</v>
      </c>
      <c r="E20" s="50">
        <v>9319</v>
      </c>
      <c r="F20" s="51">
        <v>73.811139499999996</v>
      </c>
      <c r="G20" s="52">
        <v>2.5556260000000001E-2</v>
      </c>
      <c r="H20" s="42" t="s">
        <v>134</v>
      </c>
    </row>
    <row r="21" spans="1:8" ht="25.5" x14ac:dyDescent="0.2">
      <c r="A21" s="48">
        <v>15</v>
      </c>
      <c r="B21" s="49" t="s">
        <v>373</v>
      </c>
      <c r="C21" s="49" t="s">
        <v>374</v>
      </c>
      <c r="D21" s="49" t="s">
        <v>195</v>
      </c>
      <c r="E21" s="50">
        <v>3445</v>
      </c>
      <c r="F21" s="51">
        <v>71.118579999999994</v>
      </c>
      <c r="G21" s="52">
        <v>2.4623989999999998E-2</v>
      </c>
      <c r="H21" s="42" t="s">
        <v>134</v>
      </c>
    </row>
    <row r="22" spans="1:8" ht="25.5" x14ac:dyDescent="0.2">
      <c r="A22" s="48">
        <v>16</v>
      </c>
      <c r="B22" s="49" t="s">
        <v>73</v>
      </c>
      <c r="C22" s="49" t="s">
        <v>74</v>
      </c>
      <c r="D22" s="49" t="s">
        <v>26</v>
      </c>
      <c r="E22" s="50">
        <v>1334</v>
      </c>
      <c r="F22" s="51">
        <v>67.767200000000003</v>
      </c>
      <c r="G22" s="52">
        <v>2.3463609999999999E-2</v>
      </c>
      <c r="H22" s="42" t="s">
        <v>134</v>
      </c>
    </row>
    <row r="23" spans="1:8" x14ac:dyDescent="0.2">
      <c r="A23" s="48">
        <v>17</v>
      </c>
      <c r="B23" s="49" t="s">
        <v>375</v>
      </c>
      <c r="C23" s="49" t="s">
        <v>376</v>
      </c>
      <c r="D23" s="49" t="s">
        <v>220</v>
      </c>
      <c r="E23" s="50">
        <v>44850</v>
      </c>
      <c r="F23" s="51">
        <v>67.463369999999998</v>
      </c>
      <c r="G23" s="52">
        <v>2.335841E-2</v>
      </c>
      <c r="H23" s="42" t="s">
        <v>134</v>
      </c>
    </row>
    <row r="24" spans="1:8" x14ac:dyDescent="0.2">
      <c r="A24" s="48">
        <v>18</v>
      </c>
      <c r="B24" s="49" t="s">
        <v>377</v>
      </c>
      <c r="C24" s="49" t="s">
        <v>378</v>
      </c>
      <c r="D24" s="49" t="s">
        <v>211</v>
      </c>
      <c r="E24" s="50">
        <v>14636</v>
      </c>
      <c r="F24" s="51">
        <v>64.127634</v>
      </c>
      <c r="G24" s="52">
        <v>2.220345E-2</v>
      </c>
      <c r="H24" s="42" t="s">
        <v>134</v>
      </c>
    </row>
    <row r="25" spans="1:8" x14ac:dyDescent="0.2">
      <c r="A25" s="48">
        <v>19</v>
      </c>
      <c r="B25" s="49" t="s">
        <v>379</v>
      </c>
      <c r="C25" s="49" t="s">
        <v>380</v>
      </c>
      <c r="D25" s="49" t="s">
        <v>381</v>
      </c>
      <c r="E25" s="50">
        <v>6861</v>
      </c>
      <c r="F25" s="51">
        <v>63.025145999999999</v>
      </c>
      <c r="G25" s="52">
        <v>2.1821730000000001E-2</v>
      </c>
      <c r="H25" s="42" t="s">
        <v>134</v>
      </c>
    </row>
    <row r="26" spans="1:8" ht="25.5" x14ac:dyDescent="0.2">
      <c r="A26" s="48">
        <v>20</v>
      </c>
      <c r="B26" s="49" t="s">
        <v>382</v>
      </c>
      <c r="C26" s="49" t="s">
        <v>383</v>
      </c>
      <c r="D26" s="49" t="s">
        <v>384</v>
      </c>
      <c r="E26" s="50">
        <v>19755</v>
      </c>
      <c r="F26" s="51">
        <v>55.373265000000004</v>
      </c>
      <c r="G26" s="52">
        <v>1.9172350000000001E-2</v>
      </c>
      <c r="H26" s="42" t="s">
        <v>134</v>
      </c>
    </row>
    <row r="27" spans="1:8" ht="25.5" x14ac:dyDescent="0.2">
      <c r="A27" s="48">
        <v>21</v>
      </c>
      <c r="B27" s="49" t="s">
        <v>385</v>
      </c>
      <c r="C27" s="49" t="s">
        <v>386</v>
      </c>
      <c r="D27" s="49" t="s">
        <v>195</v>
      </c>
      <c r="E27" s="50">
        <v>5676</v>
      </c>
      <c r="F27" s="51">
        <v>55.295591999999999</v>
      </c>
      <c r="G27" s="52">
        <v>1.914546E-2</v>
      </c>
      <c r="H27" s="42" t="s">
        <v>134</v>
      </c>
    </row>
    <row r="28" spans="1:8" x14ac:dyDescent="0.2">
      <c r="A28" s="48">
        <v>22</v>
      </c>
      <c r="B28" s="49" t="s">
        <v>128</v>
      </c>
      <c r="C28" s="49" t="s">
        <v>129</v>
      </c>
      <c r="D28" s="49" t="s">
        <v>54</v>
      </c>
      <c r="E28" s="50">
        <v>1293</v>
      </c>
      <c r="F28" s="51">
        <v>52.21134</v>
      </c>
      <c r="G28" s="52">
        <v>1.8077570000000001E-2</v>
      </c>
      <c r="H28" s="42" t="s">
        <v>134</v>
      </c>
    </row>
    <row r="29" spans="1:8" x14ac:dyDescent="0.2">
      <c r="A29" s="48">
        <v>23</v>
      </c>
      <c r="B29" s="49" t="s">
        <v>387</v>
      </c>
      <c r="C29" s="49" t="s">
        <v>388</v>
      </c>
      <c r="D29" s="49" t="s">
        <v>179</v>
      </c>
      <c r="E29" s="50">
        <v>3675</v>
      </c>
      <c r="F29" s="51">
        <v>50.174774999999997</v>
      </c>
      <c r="G29" s="52">
        <v>1.7372439999999999E-2</v>
      </c>
      <c r="H29" s="42" t="s">
        <v>134</v>
      </c>
    </row>
    <row r="30" spans="1:8" x14ac:dyDescent="0.2">
      <c r="A30" s="48">
        <v>24</v>
      </c>
      <c r="B30" s="49" t="s">
        <v>389</v>
      </c>
      <c r="C30" s="49" t="s">
        <v>390</v>
      </c>
      <c r="D30" s="49" t="s">
        <v>179</v>
      </c>
      <c r="E30" s="50">
        <v>5806</v>
      </c>
      <c r="F30" s="51">
        <v>43.838203</v>
      </c>
      <c r="G30" s="52">
        <v>1.5178469999999999E-2</v>
      </c>
      <c r="H30" s="42" t="s">
        <v>134</v>
      </c>
    </row>
    <row r="31" spans="1:8" x14ac:dyDescent="0.2">
      <c r="A31" s="48">
        <v>25</v>
      </c>
      <c r="B31" s="49" t="s">
        <v>391</v>
      </c>
      <c r="C31" s="49" t="s">
        <v>392</v>
      </c>
      <c r="D31" s="49" t="s">
        <v>110</v>
      </c>
      <c r="E31" s="50">
        <v>6696</v>
      </c>
      <c r="F31" s="51">
        <v>43.574219999999997</v>
      </c>
      <c r="G31" s="52">
        <v>1.5087069999999999E-2</v>
      </c>
      <c r="H31" s="42" t="s">
        <v>134</v>
      </c>
    </row>
    <row r="32" spans="1:8" x14ac:dyDescent="0.2">
      <c r="A32" s="48">
        <v>26</v>
      </c>
      <c r="B32" s="49" t="s">
        <v>393</v>
      </c>
      <c r="C32" s="49" t="s">
        <v>394</v>
      </c>
      <c r="D32" s="49" t="s">
        <v>54</v>
      </c>
      <c r="E32" s="50">
        <v>12724</v>
      </c>
      <c r="F32" s="51">
        <v>42.988033999999999</v>
      </c>
      <c r="G32" s="52">
        <v>1.4884110000000001E-2</v>
      </c>
      <c r="H32" s="42" t="s">
        <v>134</v>
      </c>
    </row>
    <row r="33" spans="1:8" x14ac:dyDescent="0.2">
      <c r="A33" s="48">
        <v>27</v>
      </c>
      <c r="B33" s="49" t="s">
        <v>395</v>
      </c>
      <c r="C33" s="49" t="s">
        <v>396</v>
      </c>
      <c r="D33" s="49" t="s">
        <v>227</v>
      </c>
      <c r="E33" s="50">
        <v>11374</v>
      </c>
      <c r="F33" s="51">
        <v>41.225062999999999</v>
      </c>
      <c r="G33" s="52">
        <v>1.42737E-2</v>
      </c>
      <c r="H33" s="42" t="s">
        <v>134</v>
      </c>
    </row>
    <row r="34" spans="1:8" x14ac:dyDescent="0.2">
      <c r="A34" s="48">
        <v>28</v>
      </c>
      <c r="B34" s="49" t="s">
        <v>397</v>
      </c>
      <c r="C34" s="49" t="s">
        <v>398</v>
      </c>
      <c r="D34" s="49" t="s">
        <v>220</v>
      </c>
      <c r="E34" s="50">
        <v>8151</v>
      </c>
      <c r="F34" s="51">
        <v>39.230763000000003</v>
      </c>
      <c r="G34" s="52">
        <v>1.35832E-2</v>
      </c>
      <c r="H34" s="42" t="s">
        <v>134</v>
      </c>
    </row>
    <row r="35" spans="1:8" x14ac:dyDescent="0.2">
      <c r="A35" s="48">
        <v>29</v>
      </c>
      <c r="B35" s="49" t="s">
        <v>399</v>
      </c>
      <c r="C35" s="49" t="s">
        <v>400</v>
      </c>
      <c r="D35" s="49" t="s">
        <v>211</v>
      </c>
      <c r="E35" s="50">
        <v>11397</v>
      </c>
      <c r="F35" s="51">
        <v>37.900723499999998</v>
      </c>
      <c r="G35" s="52">
        <v>1.3122689999999999E-2</v>
      </c>
      <c r="H35" s="42" t="s">
        <v>134</v>
      </c>
    </row>
    <row r="36" spans="1:8" x14ac:dyDescent="0.2">
      <c r="A36" s="48">
        <v>30</v>
      </c>
      <c r="B36" s="49" t="s">
        <v>401</v>
      </c>
      <c r="C36" s="49" t="s">
        <v>402</v>
      </c>
      <c r="D36" s="49" t="s">
        <v>54</v>
      </c>
      <c r="E36" s="50">
        <v>9561</v>
      </c>
      <c r="F36" s="51">
        <v>37.082338499999999</v>
      </c>
      <c r="G36" s="52">
        <v>1.2839329999999999E-2</v>
      </c>
      <c r="H36" s="42" t="s">
        <v>134</v>
      </c>
    </row>
    <row r="37" spans="1:8" x14ac:dyDescent="0.2">
      <c r="A37" s="48">
        <v>31</v>
      </c>
      <c r="B37" s="49" t="s">
        <v>403</v>
      </c>
      <c r="C37" s="49" t="s">
        <v>404</v>
      </c>
      <c r="D37" s="49" t="s">
        <v>61</v>
      </c>
      <c r="E37" s="50">
        <v>5239</v>
      </c>
      <c r="F37" s="51">
        <v>36.751584999999999</v>
      </c>
      <c r="G37" s="52">
        <v>1.272481E-2</v>
      </c>
      <c r="H37" s="42" t="s">
        <v>134</v>
      </c>
    </row>
    <row r="38" spans="1:8" x14ac:dyDescent="0.2">
      <c r="A38" s="48">
        <v>32</v>
      </c>
      <c r="B38" s="49" t="s">
        <v>59</v>
      </c>
      <c r="C38" s="49" t="s">
        <v>60</v>
      </c>
      <c r="D38" s="49" t="s">
        <v>61</v>
      </c>
      <c r="E38" s="50">
        <v>538</v>
      </c>
      <c r="F38" s="51">
        <v>35.233620000000002</v>
      </c>
      <c r="G38" s="52">
        <v>1.219923E-2</v>
      </c>
      <c r="H38" s="42" t="s">
        <v>134</v>
      </c>
    </row>
    <row r="39" spans="1:8" ht="25.5" x14ac:dyDescent="0.2">
      <c r="A39" s="48">
        <v>33</v>
      </c>
      <c r="B39" s="49" t="s">
        <v>405</v>
      </c>
      <c r="C39" s="49" t="s">
        <v>406</v>
      </c>
      <c r="D39" s="49" t="s">
        <v>280</v>
      </c>
      <c r="E39" s="50">
        <v>3116</v>
      </c>
      <c r="F39" s="51">
        <v>34.649920000000002</v>
      </c>
      <c r="G39" s="52">
        <v>1.199714E-2</v>
      </c>
      <c r="H39" s="42" t="s">
        <v>134</v>
      </c>
    </row>
    <row r="40" spans="1:8" x14ac:dyDescent="0.2">
      <c r="A40" s="48">
        <v>34</v>
      </c>
      <c r="B40" s="49" t="s">
        <v>292</v>
      </c>
      <c r="C40" s="49" t="s">
        <v>293</v>
      </c>
      <c r="D40" s="49" t="s">
        <v>54</v>
      </c>
      <c r="E40" s="50">
        <v>2184</v>
      </c>
      <c r="F40" s="51">
        <v>29.551704000000001</v>
      </c>
      <c r="G40" s="52">
        <v>1.023194E-2</v>
      </c>
      <c r="H40" s="42" t="s">
        <v>134</v>
      </c>
    </row>
    <row r="41" spans="1:8" x14ac:dyDescent="0.2">
      <c r="A41" s="48">
        <v>35</v>
      </c>
      <c r="B41" s="49" t="s">
        <v>407</v>
      </c>
      <c r="C41" s="49" t="s">
        <v>408</v>
      </c>
      <c r="D41" s="49" t="s">
        <v>263</v>
      </c>
      <c r="E41" s="50">
        <v>11897</v>
      </c>
      <c r="F41" s="51">
        <v>27.809237499999998</v>
      </c>
      <c r="G41" s="52">
        <v>9.6286299999999991E-3</v>
      </c>
      <c r="H41" s="42" t="s">
        <v>134</v>
      </c>
    </row>
    <row r="42" spans="1:8" x14ac:dyDescent="0.2">
      <c r="A42" s="48">
        <v>36</v>
      </c>
      <c r="B42" s="49" t="s">
        <v>409</v>
      </c>
      <c r="C42" s="49" t="s">
        <v>410</v>
      </c>
      <c r="D42" s="49" t="s">
        <v>179</v>
      </c>
      <c r="E42" s="50">
        <v>2521</v>
      </c>
      <c r="F42" s="51">
        <v>27.176380000000002</v>
      </c>
      <c r="G42" s="52">
        <v>9.4095099999999994E-3</v>
      </c>
      <c r="H42" s="42" t="s">
        <v>134</v>
      </c>
    </row>
    <row r="43" spans="1:8" x14ac:dyDescent="0.2">
      <c r="A43" s="48">
        <v>37</v>
      </c>
      <c r="B43" s="49" t="s">
        <v>411</v>
      </c>
      <c r="C43" s="49" t="s">
        <v>412</v>
      </c>
      <c r="D43" s="49" t="s">
        <v>413</v>
      </c>
      <c r="E43" s="50">
        <v>3092</v>
      </c>
      <c r="F43" s="51">
        <v>26.339202</v>
      </c>
      <c r="G43" s="52">
        <v>9.11965E-3</v>
      </c>
      <c r="H43" s="42" t="s">
        <v>134</v>
      </c>
    </row>
    <row r="44" spans="1:8" x14ac:dyDescent="0.2">
      <c r="A44" s="48">
        <v>38</v>
      </c>
      <c r="B44" s="49" t="s">
        <v>414</v>
      </c>
      <c r="C44" s="49" t="s">
        <v>415</v>
      </c>
      <c r="D44" s="49" t="s">
        <v>54</v>
      </c>
      <c r="E44" s="50">
        <v>2916</v>
      </c>
      <c r="F44" s="51">
        <v>26.069040000000001</v>
      </c>
      <c r="G44" s="52">
        <v>9.0261000000000004E-3</v>
      </c>
      <c r="H44" s="42" t="s">
        <v>134</v>
      </c>
    </row>
    <row r="45" spans="1:8" x14ac:dyDescent="0.2">
      <c r="A45" s="48">
        <v>39</v>
      </c>
      <c r="B45" s="49" t="s">
        <v>416</v>
      </c>
      <c r="C45" s="49" t="s">
        <v>417</v>
      </c>
      <c r="D45" s="49" t="s">
        <v>418</v>
      </c>
      <c r="E45" s="50">
        <v>3332</v>
      </c>
      <c r="F45" s="51">
        <v>25.839659999999999</v>
      </c>
      <c r="G45" s="52">
        <v>8.9466800000000003E-3</v>
      </c>
      <c r="H45" s="42" t="s">
        <v>134</v>
      </c>
    </row>
    <row r="46" spans="1:8" x14ac:dyDescent="0.2">
      <c r="A46" s="48">
        <v>40</v>
      </c>
      <c r="B46" s="49" t="s">
        <v>419</v>
      </c>
      <c r="C46" s="49" t="s">
        <v>420</v>
      </c>
      <c r="D46" s="49" t="s">
        <v>61</v>
      </c>
      <c r="E46" s="50">
        <v>4246</v>
      </c>
      <c r="F46" s="51">
        <v>25.095983</v>
      </c>
      <c r="G46" s="52">
        <v>8.6891899999999994E-3</v>
      </c>
      <c r="H46" s="42" t="s">
        <v>134</v>
      </c>
    </row>
    <row r="47" spans="1:8" x14ac:dyDescent="0.2">
      <c r="A47" s="48">
        <v>41</v>
      </c>
      <c r="B47" s="49" t="s">
        <v>421</v>
      </c>
      <c r="C47" s="49" t="s">
        <v>422</v>
      </c>
      <c r="D47" s="49" t="s">
        <v>54</v>
      </c>
      <c r="E47" s="50">
        <v>2283</v>
      </c>
      <c r="F47" s="51">
        <v>17.709230999999999</v>
      </c>
      <c r="G47" s="52">
        <v>6.13162E-3</v>
      </c>
      <c r="H47" s="42" t="s">
        <v>134</v>
      </c>
    </row>
    <row r="48" spans="1:8" x14ac:dyDescent="0.2">
      <c r="A48" s="53"/>
      <c r="B48" s="53"/>
      <c r="C48" s="54" t="s">
        <v>133</v>
      </c>
      <c r="D48" s="53"/>
      <c r="E48" s="53" t="s">
        <v>134</v>
      </c>
      <c r="F48" s="55">
        <v>2741.7125543000002</v>
      </c>
      <c r="G48" s="56">
        <v>0.94928632000000002</v>
      </c>
      <c r="H48" s="42" t="s">
        <v>134</v>
      </c>
    </row>
    <row r="49" spans="1:8" x14ac:dyDescent="0.2">
      <c r="A49" s="53"/>
      <c r="B49" s="53"/>
      <c r="C49" s="57"/>
      <c r="D49" s="53"/>
      <c r="E49" s="53"/>
      <c r="F49" s="58"/>
      <c r="G49" s="58"/>
      <c r="H49" s="42" t="s">
        <v>134</v>
      </c>
    </row>
    <row r="50" spans="1:8" x14ac:dyDescent="0.2">
      <c r="A50" s="53"/>
      <c r="B50" s="53"/>
      <c r="C50" s="54" t="s">
        <v>135</v>
      </c>
      <c r="D50" s="53"/>
      <c r="E50" s="53"/>
      <c r="F50" s="53"/>
      <c r="G50" s="53"/>
      <c r="H50" s="42" t="s">
        <v>134</v>
      </c>
    </row>
    <row r="51" spans="1:8" x14ac:dyDescent="0.2">
      <c r="A51" s="53"/>
      <c r="B51" s="53"/>
      <c r="C51" s="54" t="s">
        <v>133</v>
      </c>
      <c r="D51" s="53"/>
      <c r="E51" s="53" t="s">
        <v>134</v>
      </c>
      <c r="F51" s="59" t="s">
        <v>136</v>
      </c>
      <c r="G51" s="56">
        <v>0</v>
      </c>
      <c r="H51" s="42" t="s">
        <v>134</v>
      </c>
    </row>
    <row r="52" spans="1:8" x14ac:dyDescent="0.2">
      <c r="A52" s="53"/>
      <c r="B52" s="53"/>
      <c r="C52" s="57"/>
      <c r="D52" s="53"/>
      <c r="E52" s="53"/>
      <c r="F52" s="58"/>
      <c r="G52" s="58"/>
      <c r="H52" s="42" t="s">
        <v>134</v>
      </c>
    </row>
    <row r="53" spans="1:8" x14ac:dyDescent="0.2">
      <c r="A53" s="53"/>
      <c r="B53" s="53"/>
      <c r="C53" s="54" t="s">
        <v>137</v>
      </c>
      <c r="D53" s="53"/>
      <c r="E53" s="53"/>
      <c r="F53" s="53"/>
      <c r="G53" s="53"/>
      <c r="H53" s="42" t="s">
        <v>134</v>
      </c>
    </row>
    <row r="54" spans="1:8" x14ac:dyDescent="0.2">
      <c r="A54" s="53"/>
      <c r="B54" s="53"/>
      <c r="C54" s="54" t="s">
        <v>133</v>
      </c>
      <c r="D54" s="53"/>
      <c r="E54" s="53" t="s">
        <v>134</v>
      </c>
      <c r="F54" s="59" t="s">
        <v>136</v>
      </c>
      <c r="G54" s="56">
        <v>0</v>
      </c>
      <c r="H54" s="42" t="s">
        <v>134</v>
      </c>
    </row>
    <row r="55" spans="1:8" x14ac:dyDescent="0.2">
      <c r="A55" s="53"/>
      <c r="B55" s="53"/>
      <c r="C55" s="57"/>
      <c r="D55" s="53"/>
      <c r="E55" s="53"/>
      <c r="F55" s="58"/>
      <c r="G55" s="58"/>
      <c r="H55" s="42" t="s">
        <v>134</v>
      </c>
    </row>
    <row r="56" spans="1:8" x14ac:dyDescent="0.2">
      <c r="A56" s="53"/>
      <c r="B56" s="53"/>
      <c r="C56" s="54" t="s">
        <v>138</v>
      </c>
      <c r="D56" s="53"/>
      <c r="E56" s="53"/>
      <c r="F56" s="53"/>
      <c r="G56" s="53"/>
      <c r="H56" s="42" t="s">
        <v>134</v>
      </c>
    </row>
    <row r="57" spans="1:8" x14ac:dyDescent="0.2">
      <c r="A57" s="53"/>
      <c r="B57" s="53"/>
      <c r="C57" s="54" t="s">
        <v>133</v>
      </c>
      <c r="D57" s="53"/>
      <c r="E57" s="53" t="s">
        <v>134</v>
      </c>
      <c r="F57" s="59" t="s">
        <v>136</v>
      </c>
      <c r="G57" s="56">
        <v>0</v>
      </c>
      <c r="H57" s="42" t="s">
        <v>134</v>
      </c>
    </row>
    <row r="58" spans="1:8" x14ac:dyDescent="0.2">
      <c r="A58" s="53"/>
      <c r="B58" s="53"/>
      <c r="C58" s="57"/>
      <c r="D58" s="53"/>
      <c r="E58" s="53"/>
      <c r="F58" s="58"/>
      <c r="G58" s="58"/>
      <c r="H58" s="42" t="s">
        <v>134</v>
      </c>
    </row>
    <row r="59" spans="1:8" x14ac:dyDescent="0.2">
      <c r="A59" s="53"/>
      <c r="B59" s="53"/>
      <c r="C59" s="54" t="s">
        <v>139</v>
      </c>
      <c r="D59" s="53"/>
      <c r="E59" s="53"/>
      <c r="F59" s="58"/>
      <c r="G59" s="58"/>
      <c r="H59" s="42" t="s">
        <v>134</v>
      </c>
    </row>
    <row r="60" spans="1:8" x14ac:dyDescent="0.2">
      <c r="A60" s="53"/>
      <c r="B60" s="53"/>
      <c r="C60" s="54" t="s">
        <v>133</v>
      </c>
      <c r="D60" s="53"/>
      <c r="E60" s="53" t="s">
        <v>134</v>
      </c>
      <c r="F60" s="59" t="s">
        <v>136</v>
      </c>
      <c r="G60" s="56">
        <v>0</v>
      </c>
      <c r="H60" s="42" t="s">
        <v>134</v>
      </c>
    </row>
    <row r="61" spans="1:8" x14ac:dyDescent="0.2">
      <c r="A61" s="53"/>
      <c r="B61" s="53"/>
      <c r="C61" s="57"/>
      <c r="D61" s="53"/>
      <c r="E61" s="53"/>
      <c r="F61" s="58"/>
      <c r="G61" s="58"/>
      <c r="H61" s="42" t="s">
        <v>134</v>
      </c>
    </row>
    <row r="62" spans="1:8" x14ac:dyDescent="0.2">
      <c r="A62" s="53"/>
      <c r="B62" s="53"/>
      <c r="C62" s="54" t="s">
        <v>140</v>
      </c>
      <c r="D62" s="53"/>
      <c r="E62" s="53"/>
      <c r="F62" s="58"/>
      <c r="G62" s="58"/>
      <c r="H62" s="42" t="s">
        <v>134</v>
      </c>
    </row>
    <row r="63" spans="1:8" x14ac:dyDescent="0.2">
      <c r="A63" s="53"/>
      <c r="B63" s="53"/>
      <c r="C63" s="54" t="s">
        <v>133</v>
      </c>
      <c r="D63" s="53"/>
      <c r="E63" s="53" t="s">
        <v>134</v>
      </c>
      <c r="F63" s="59" t="s">
        <v>136</v>
      </c>
      <c r="G63" s="56">
        <v>0</v>
      </c>
      <c r="H63" s="42" t="s">
        <v>134</v>
      </c>
    </row>
    <row r="64" spans="1:8" x14ac:dyDescent="0.2">
      <c r="A64" s="53"/>
      <c r="B64" s="53"/>
      <c r="C64" s="57"/>
      <c r="D64" s="53"/>
      <c r="E64" s="53"/>
      <c r="F64" s="58"/>
      <c r="G64" s="58"/>
      <c r="H64" s="42" t="s">
        <v>134</v>
      </c>
    </row>
    <row r="65" spans="1:8" x14ac:dyDescent="0.2">
      <c r="A65" s="53"/>
      <c r="B65" s="53"/>
      <c r="C65" s="54" t="s">
        <v>141</v>
      </c>
      <c r="D65" s="53"/>
      <c r="E65" s="53"/>
      <c r="F65" s="55">
        <v>2741.7125543000002</v>
      </c>
      <c r="G65" s="56">
        <v>0.94928632000000002</v>
      </c>
      <c r="H65" s="42" t="s">
        <v>134</v>
      </c>
    </row>
    <row r="66" spans="1:8" x14ac:dyDescent="0.2">
      <c r="A66" s="53"/>
      <c r="B66" s="53"/>
      <c r="C66" s="57"/>
      <c r="D66" s="53"/>
      <c r="E66" s="53"/>
      <c r="F66" s="58"/>
      <c r="G66" s="58"/>
      <c r="H66" s="42" t="s">
        <v>134</v>
      </c>
    </row>
    <row r="67" spans="1:8" x14ac:dyDescent="0.2">
      <c r="A67" s="53"/>
      <c r="B67" s="53"/>
      <c r="C67" s="54" t="s">
        <v>142</v>
      </c>
      <c r="D67" s="53"/>
      <c r="E67" s="53"/>
      <c r="F67" s="58"/>
      <c r="G67" s="58"/>
      <c r="H67" s="42" t="s">
        <v>134</v>
      </c>
    </row>
    <row r="68" spans="1:8" x14ac:dyDescent="0.2">
      <c r="A68" s="53"/>
      <c r="B68" s="53"/>
      <c r="C68" s="54" t="s">
        <v>11</v>
      </c>
      <c r="D68" s="53"/>
      <c r="E68" s="53"/>
      <c r="F68" s="58"/>
      <c r="G68" s="58"/>
      <c r="H68" s="42" t="s">
        <v>134</v>
      </c>
    </row>
    <row r="69" spans="1:8" x14ac:dyDescent="0.2">
      <c r="A69" s="53"/>
      <c r="B69" s="53"/>
      <c r="C69" s="54" t="s">
        <v>133</v>
      </c>
      <c r="D69" s="53"/>
      <c r="E69" s="53" t="s">
        <v>134</v>
      </c>
      <c r="F69" s="59" t="s">
        <v>136</v>
      </c>
      <c r="G69" s="56">
        <v>0</v>
      </c>
      <c r="H69" s="42" t="s">
        <v>134</v>
      </c>
    </row>
    <row r="70" spans="1:8" x14ac:dyDescent="0.2">
      <c r="A70" s="53"/>
      <c r="B70" s="53"/>
      <c r="C70" s="57"/>
      <c r="D70" s="53"/>
      <c r="E70" s="53"/>
      <c r="F70" s="58"/>
      <c r="G70" s="58"/>
      <c r="H70" s="42" t="s">
        <v>134</v>
      </c>
    </row>
    <row r="71" spans="1:8" x14ac:dyDescent="0.2">
      <c r="A71" s="53"/>
      <c r="B71" s="53"/>
      <c r="C71" s="54" t="s">
        <v>143</v>
      </c>
      <c r="D71" s="53"/>
      <c r="E71" s="53"/>
      <c r="F71" s="53"/>
      <c r="G71" s="53"/>
      <c r="H71" s="42" t="s">
        <v>134</v>
      </c>
    </row>
    <row r="72" spans="1:8" x14ac:dyDescent="0.2">
      <c r="A72" s="53"/>
      <c r="B72" s="53"/>
      <c r="C72" s="54" t="s">
        <v>133</v>
      </c>
      <c r="D72" s="53"/>
      <c r="E72" s="53" t="s">
        <v>134</v>
      </c>
      <c r="F72" s="59" t="s">
        <v>136</v>
      </c>
      <c r="G72" s="56">
        <v>0</v>
      </c>
      <c r="H72" s="42" t="s">
        <v>134</v>
      </c>
    </row>
    <row r="73" spans="1:8" x14ac:dyDescent="0.2">
      <c r="A73" s="53"/>
      <c r="B73" s="53"/>
      <c r="C73" s="57"/>
      <c r="D73" s="53"/>
      <c r="E73" s="53"/>
      <c r="F73" s="58"/>
      <c r="G73" s="58"/>
      <c r="H73" s="42" t="s">
        <v>134</v>
      </c>
    </row>
    <row r="74" spans="1:8" x14ac:dyDescent="0.2">
      <c r="A74" s="53"/>
      <c r="B74" s="53"/>
      <c r="C74" s="54" t="s">
        <v>144</v>
      </c>
      <c r="D74" s="53"/>
      <c r="E74" s="53"/>
      <c r="F74" s="53"/>
      <c r="G74" s="53"/>
      <c r="H74" s="42" t="s">
        <v>134</v>
      </c>
    </row>
    <row r="75" spans="1:8" x14ac:dyDescent="0.2">
      <c r="A75" s="53"/>
      <c r="B75" s="53"/>
      <c r="C75" s="54" t="s">
        <v>133</v>
      </c>
      <c r="D75" s="53"/>
      <c r="E75" s="53" t="s">
        <v>134</v>
      </c>
      <c r="F75" s="59" t="s">
        <v>136</v>
      </c>
      <c r="G75" s="56">
        <v>0</v>
      </c>
      <c r="H75" s="42" t="s">
        <v>134</v>
      </c>
    </row>
    <row r="76" spans="1:8" x14ac:dyDescent="0.2">
      <c r="A76" s="53"/>
      <c r="B76" s="53"/>
      <c r="C76" s="57"/>
      <c r="D76" s="53"/>
      <c r="E76" s="53"/>
      <c r="F76" s="58"/>
      <c r="G76" s="58"/>
      <c r="H76" s="42" t="s">
        <v>134</v>
      </c>
    </row>
    <row r="77" spans="1:8" x14ac:dyDescent="0.2">
      <c r="A77" s="53"/>
      <c r="B77" s="53"/>
      <c r="C77" s="54" t="s">
        <v>145</v>
      </c>
      <c r="D77" s="53"/>
      <c r="E77" s="53"/>
      <c r="F77" s="58"/>
      <c r="G77" s="58"/>
      <c r="H77" s="42" t="s">
        <v>134</v>
      </c>
    </row>
    <row r="78" spans="1:8" x14ac:dyDescent="0.2">
      <c r="A78" s="53"/>
      <c r="B78" s="53"/>
      <c r="C78" s="54" t="s">
        <v>133</v>
      </c>
      <c r="D78" s="53"/>
      <c r="E78" s="53" t="s">
        <v>134</v>
      </c>
      <c r="F78" s="59" t="s">
        <v>136</v>
      </c>
      <c r="G78" s="56">
        <v>0</v>
      </c>
      <c r="H78" s="42" t="s">
        <v>134</v>
      </c>
    </row>
    <row r="79" spans="1:8" x14ac:dyDescent="0.2">
      <c r="A79" s="53"/>
      <c r="B79" s="53"/>
      <c r="C79" s="57"/>
      <c r="D79" s="53"/>
      <c r="E79" s="53"/>
      <c r="F79" s="58"/>
      <c r="G79" s="58"/>
      <c r="H79" s="42" t="s">
        <v>134</v>
      </c>
    </row>
    <row r="80" spans="1:8" x14ac:dyDescent="0.2">
      <c r="A80" s="53"/>
      <c r="B80" s="53"/>
      <c r="C80" s="54" t="s">
        <v>146</v>
      </c>
      <c r="D80" s="53"/>
      <c r="E80" s="53"/>
      <c r="F80" s="55">
        <v>0</v>
      </c>
      <c r="G80" s="56">
        <v>0</v>
      </c>
      <c r="H80" s="42" t="s">
        <v>134</v>
      </c>
    </row>
    <row r="81" spans="1:8" x14ac:dyDescent="0.2">
      <c r="A81" s="53"/>
      <c r="B81" s="53"/>
      <c r="C81" s="57"/>
      <c r="D81" s="53"/>
      <c r="E81" s="53"/>
      <c r="F81" s="58"/>
      <c r="G81" s="58"/>
      <c r="H81" s="42" t="s">
        <v>134</v>
      </c>
    </row>
    <row r="82" spans="1:8" x14ac:dyDescent="0.2">
      <c r="A82" s="53"/>
      <c r="B82" s="53"/>
      <c r="C82" s="54" t="s">
        <v>147</v>
      </c>
      <c r="D82" s="53"/>
      <c r="E82" s="53"/>
      <c r="F82" s="58"/>
      <c r="G82" s="58"/>
      <c r="H82" s="42" t="s">
        <v>134</v>
      </c>
    </row>
    <row r="83" spans="1:8" x14ac:dyDescent="0.2">
      <c r="A83" s="53"/>
      <c r="B83" s="53"/>
      <c r="C83" s="54" t="s">
        <v>148</v>
      </c>
      <c r="D83" s="53"/>
      <c r="E83" s="53"/>
      <c r="F83" s="58"/>
      <c r="G83" s="58"/>
      <c r="H83" s="42" t="s">
        <v>134</v>
      </c>
    </row>
    <row r="84" spans="1:8" x14ac:dyDescent="0.2">
      <c r="A84" s="53"/>
      <c r="B84" s="53"/>
      <c r="C84" s="54" t="s">
        <v>133</v>
      </c>
      <c r="D84" s="53"/>
      <c r="E84" s="53" t="s">
        <v>134</v>
      </c>
      <c r="F84" s="59" t="s">
        <v>136</v>
      </c>
      <c r="G84" s="56">
        <v>0</v>
      </c>
      <c r="H84" s="42" t="s">
        <v>134</v>
      </c>
    </row>
    <row r="85" spans="1:8" x14ac:dyDescent="0.2">
      <c r="A85" s="53"/>
      <c r="B85" s="53"/>
      <c r="C85" s="57"/>
      <c r="D85" s="53"/>
      <c r="E85" s="53"/>
      <c r="F85" s="58"/>
      <c r="G85" s="58"/>
      <c r="H85" s="42" t="s">
        <v>134</v>
      </c>
    </row>
    <row r="86" spans="1:8" x14ac:dyDescent="0.2">
      <c r="A86" s="53"/>
      <c r="B86" s="53"/>
      <c r="C86" s="54" t="s">
        <v>149</v>
      </c>
      <c r="D86" s="53"/>
      <c r="E86" s="53"/>
      <c r="F86" s="58"/>
      <c r="G86" s="58"/>
      <c r="H86" s="42" t="s">
        <v>134</v>
      </c>
    </row>
    <row r="87" spans="1:8" x14ac:dyDescent="0.2">
      <c r="A87" s="53"/>
      <c r="B87" s="53"/>
      <c r="C87" s="54" t="s">
        <v>133</v>
      </c>
      <c r="D87" s="53"/>
      <c r="E87" s="53" t="s">
        <v>134</v>
      </c>
      <c r="F87" s="59" t="s">
        <v>136</v>
      </c>
      <c r="G87" s="56">
        <v>0</v>
      </c>
      <c r="H87" s="42" t="s">
        <v>134</v>
      </c>
    </row>
    <row r="88" spans="1:8" x14ac:dyDescent="0.2">
      <c r="A88" s="53"/>
      <c r="B88" s="53"/>
      <c r="C88" s="57"/>
      <c r="D88" s="53"/>
      <c r="E88" s="53"/>
      <c r="F88" s="58"/>
      <c r="G88" s="58"/>
      <c r="H88" s="42" t="s">
        <v>134</v>
      </c>
    </row>
    <row r="89" spans="1:8" x14ac:dyDescent="0.2">
      <c r="A89" s="53"/>
      <c r="B89" s="53"/>
      <c r="C89" s="54" t="s">
        <v>150</v>
      </c>
      <c r="D89" s="53"/>
      <c r="E89" s="53"/>
      <c r="F89" s="58"/>
      <c r="G89" s="58"/>
      <c r="H89" s="42" t="s">
        <v>134</v>
      </c>
    </row>
    <row r="90" spans="1:8" x14ac:dyDescent="0.2">
      <c r="A90" s="53"/>
      <c r="B90" s="53"/>
      <c r="C90" s="54" t="s">
        <v>133</v>
      </c>
      <c r="D90" s="53"/>
      <c r="E90" s="53" t="s">
        <v>134</v>
      </c>
      <c r="F90" s="59" t="s">
        <v>136</v>
      </c>
      <c r="G90" s="56">
        <v>0</v>
      </c>
      <c r="H90" s="42" t="s">
        <v>134</v>
      </c>
    </row>
    <row r="91" spans="1:8" x14ac:dyDescent="0.2">
      <c r="A91" s="53"/>
      <c r="B91" s="53"/>
      <c r="C91" s="57"/>
      <c r="D91" s="53"/>
      <c r="E91" s="53"/>
      <c r="F91" s="58"/>
      <c r="G91" s="58"/>
      <c r="H91" s="42" t="s">
        <v>134</v>
      </c>
    </row>
    <row r="92" spans="1:8" x14ac:dyDescent="0.2">
      <c r="A92" s="53"/>
      <c r="B92" s="53"/>
      <c r="C92" s="54" t="s">
        <v>151</v>
      </c>
      <c r="D92" s="53"/>
      <c r="E92" s="53"/>
      <c r="F92" s="58"/>
      <c r="G92" s="58"/>
      <c r="H92" s="42" t="s">
        <v>134</v>
      </c>
    </row>
    <row r="93" spans="1:8" x14ac:dyDescent="0.2">
      <c r="A93" s="48">
        <v>1</v>
      </c>
      <c r="B93" s="49"/>
      <c r="C93" s="49" t="s">
        <v>152</v>
      </c>
      <c r="D93" s="49"/>
      <c r="E93" s="60"/>
      <c r="F93" s="51">
        <v>147.52051</v>
      </c>
      <c r="G93" s="52">
        <v>5.1077270000000001E-2</v>
      </c>
      <c r="H93" s="42">
        <v>6.61</v>
      </c>
    </row>
    <row r="94" spans="1:8" x14ac:dyDescent="0.2">
      <c r="A94" s="53"/>
      <c r="B94" s="53"/>
      <c r="C94" s="54" t="s">
        <v>133</v>
      </c>
      <c r="D94" s="53"/>
      <c r="E94" s="53" t="s">
        <v>134</v>
      </c>
      <c r="F94" s="55">
        <v>147.52051</v>
      </c>
      <c r="G94" s="56">
        <v>5.1077270000000001E-2</v>
      </c>
      <c r="H94" s="42" t="s">
        <v>134</v>
      </c>
    </row>
    <row r="95" spans="1:8" x14ac:dyDescent="0.2">
      <c r="A95" s="53"/>
      <c r="B95" s="53"/>
      <c r="C95" s="57"/>
      <c r="D95" s="53"/>
      <c r="E95" s="53"/>
      <c r="F95" s="58"/>
      <c r="G95" s="58"/>
      <c r="H95" s="42" t="s">
        <v>134</v>
      </c>
    </row>
    <row r="96" spans="1:8" x14ac:dyDescent="0.2">
      <c r="A96" s="53"/>
      <c r="B96" s="53"/>
      <c r="C96" s="54" t="s">
        <v>153</v>
      </c>
      <c r="D96" s="53"/>
      <c r="E96" s="53"/>
      <c r="F96" s="55">
        <v>147.52051</v>
      </c>
      <c r="G96" s="56">
        <v>5.1077270000000001E-2</v>
      </c>
      <c r="H96" s="42" t="s">
        <v>134</v>
      </c>
    </row>
    <row r="97" spans="1:10" x14ac:dyDescent="0.2">
      <c r="A97" s="53"/>
      <c r="B97" s="53"/>
      <c r="C97" s="58"/>
      <c r="D97" s="53"/>
      <c r="E97" s="53"/>
      <c r="F97" s="53"/>
      <c r="G97" s="53"/>
      <c r="H97" s="42" t="s">
        <v>134</v>
      </c>
    </row>
    <row r="98" spans="1:10" x14ac:dyDescent="0.2">
      <c r="A98" s="53"/>
      <c r="B98" s="53"/>
      <c r="C98" s="54" t="s">
        <v>154</v>
      </c>
      <c r="D98" s="53"/>
      <c r="E98" s="53"/>
      <c r="F98" s="53"/>
      <c r="G98" s="53"/>
      <c r="H98" s="42" t="s">
        <v>134</v>
      </c>
    </row>
    <row r="99" spans="1:10" x14ac:dyDescent="0.2">
      <c r="A99" s="53"/>
      <c r="B99" s="53"/>
      <c r="C99" s="54" t="s">
        <v>155</v>
      </c>
      <c r="D99" s="53"/>
      <c r="E99" s="53"/>
      <c r="F99" s="53"/>
      <c r="G99" s="53"/>
      <c r="H99" s="42" t="s">
        <v>134</v>
      </c>
    </row>
    <row r="100" spans="1:10" x14ac:dyDescent="0.2">
      <c r="A100" s="53"/>
      <c r="B100" s="53"/>
      <c r="C100" s="54" t="s">
        <v>133</v>
      </c>
      <c r="D100" s="53"/>
      <c r="E100" s="53" t="s">
        <v>134</v>
      </c>
      <c r="F100" s="59" t="s">
        <v>136</v>
      </c>
      <c r="G100" s="56">
        <v>0</v>
      </c>
      <c r="H100" s="42" t="s">
        <v>134</v>
      </c>
    </row>
    <row r="101" spans="1:10" x14ac:dyDescent="0.2">
      <c r="A101" s="53"/>
      <c r="B101" s="53"/>
      <c r="C101" s="57"/>
      <c r="D101" s="53"/>
      <c r="E101" s="53"/>
      <c r="F101" s="58"/>
      <c r="G101" s="58"/>
      <c r="H101" s="42" t="s">
        <v>134</v>
      </c>
    </row>
    <row r="102" spans="1:10" x14ac:dyDescent="0.2">
      <c r="A102" s="53"/>
      <c r="B102" s="53"/>
      <c r="C102" s="54" t="s">
        <v>158</v>
      </c>
      <c r="D102" s="53"/>
      <c r="E102" s="53"/>
      <c r="F102" s="53"/>
      <c r="G102" s="53"/>
      <c r="H102" s="42" t="s">
        <v>134</v>
      </c>
    </row>
    <row r="103" spans="1:10" x14ac:dyDescent="0.2">
      <c r="A103" s="53"/>
      <c r="B103" s="53"/>
      <c r="C103" s="54" t="s">
        <v>159</v>
      </c>
      <c r="D103" s="53"/>
      <c r="E103" s="53"/>
      <c r="F103" s="53"/>
      <c r="G103" s="53"/>
      <c r="H103" s="42" t="s">
        <v>134</v>
      </c>
    </row>
    <row r="104" spans="1:10" x14ac:dyDescent="0.2">
      <c r="A104" s="53"/>
      <c r="B104" s="53"/>
      <c r="C104" s="54" t="s">
        <v>133</v>
      </c>
      <c r="D104" s="53"/>
      <c r="E104" s="53" t="s">
        <v>134</v>
      </c>
      <c r="F104" s="59" t="s">
        <v>136</v>
      </c>
      <c r="G104" s="56">
        <v>0</v>
      </c>
      <c r="H104" s="42" t="s">
        <v>134</v>
      </c>
    </row>
    <row r="105" spans="1:10" x14ac:dyDescent="0.2">
      <c r="A105" s="53"/>
      <c r="B105" s="53"/>
      <c r="C105" s="57"/>
      <c r="D105" s="53"/>
      <c r="E105" s="53"/>
      <c r="F105" s="58"/>
      <c r="G105" s="58"/>
      <c r="H105" s="42" t="s">
        <v>134</v>
      </c>
    </row>
    <row r="106" spans="1:10" x14ac:dyDescent="0.2">
      <c r="A106" s="53"/>
      <c r="B106" s="53"/>
      <c r="C106" s="54" t="s">
        <v>160</v>
      </c>
      <c r="D106" s="53"/>
      <c r="E106" s="53"/>
      <c r="F106" s="58"/>
      <c r="G106" s="58"/>
      <c r="H106" s="42" t="s">
        <v>134</v>
      </c>
    </row>
    <row r="107" spans="1:10" x14ac:dyDescent="0.2">
      <c r="A107" s="53"/>
      <c r="B107" s="53"/>
      <c r="C107" s="54" t="s">
        <v>133</v>
      </c>
      <c r="D107" s="53"/>
      <c r="E107" s="53" t="s">
        <v>134</v>
      </c>
      <c r="F107" s="59" t="s">
        <v>136</v>
      </c>
      <c r="G107" s="56">
        <v>0</v>
      </c>
      <c r="H107" s="42" t="s">
        <v>134</v>
      </c>
    </row>
    <row r="108" spans="1:10" x14ac:dyDescent="0.2">
      <c r="A108" s="53"/>
      <c r="B108" s="49"/>
      <c r="C108" s="49"/>
      <c r="D108" s="54"/>
      <c r="E108" s="53"/>
      <c r="F108" s="49"/>
      <c r="G108" s="60"/>
      <c r="H108" s="42" t="s">
        <v>134</v>
      </c>
    </row>
    <row r="109" spans="1:10" x14ac:dyDescent="0.2">
      <c r="A109" s="60"/>
      <c r="B109" s="49"/>
      <c r="C109" s="49" t="s">
        <v>161</v>
      </c>
      <c r="D109" s="49"/>
      <c r="E109" s="60"/>
      <c r="F109" s="51">
        <v>-1.05010034</v>
      </c>
      <c r="G109" s="52">
        <v>-3.6359000000000001E-4</v>
      </c>
      <c r="H109" s="42" t="s">
        <v>134</v>
      </c>
    </row>
    <row r="110" spans="1:10" x14ac:dyDescent="0.2">
      <c r="A110" s="57"/>
      <c r="B110" s="57"/>
      <c r="C110" s="54" t="s">
        <v>162</v>
      </c>
      <c r="D110" s="58"/>
      <c r="E110" s="58"/>
      <c r="F110" s="55">
        <v>2888.1829639600001</v>
      </c>
      <c r="G110" s="61">
        <v>1</v>
      </c>
      <c r="H110" s="42" t="s">
        <v>134</v>
      </c>
    </row>
    <row r="111" spans="1:10" ht="12.75" customHeight="1" x14ac:dyDescent="0.2">
      <c r="A111" s="62"/>
      <c r="B111" s="62"/>
      <c r="C111" s="63"/>
      <c r="D111" s="64"/>
      <c r="E111" s="64"/>
      <c r="F111" s="65"/>
      <c r="G111" s="66"/>
      <c r="H111" s="67"/>
    </row>
    <row r="112" spans="1:10" x14ac:dyDescent="0.2">
      <c r="A112" s="62"/>
      <c r="B112" s="68" t="s">
        <v>968</v>
      </c>
      <c r="C112" s="68"/>
      <c r="D112" s="68"/>
      <c r="E112" s="68"/>
      <c r="F112" s="68"/>
      <c r="G112" s="68"/>
      <c r="H112" s="68"/>
      <c r="J112" s="69"/>
    </row>
    <row r="113" spans="1:17" x14ac:dyDescent="0.2">
      <c r="A113" s="62"/>
      <c r="B113" s="68" t="s">
        <v>969</v>
      </c>
      <c r="C113" s="68"/>
      <c r="D113" s="68"/>
      <c r="E113" s="68"/>
      <c r="F113" s="68"/>
      <c r="G113" s="68"/>
      <c r="H113" s="68"/>
      <c r="J113" s="69"/>
    </row>
    <row r="114" spans="1:17" x14ac:dyDescent="0.2">
      <c r="A114" s="62"/>
      <c r="B114" s="68" t="s">
        <v>970</v>
      </c>
      <c r="C114" s="68"/>
      <c r="D114" s="68"/>
      <c r="E114" s="68"/>
      <c r="F114" s="68"/>
      <c r="G114" s="68"/>
      <c r="H114" s="68"/>
      <c r="J114" s="69"/>
    </row>
    <row r="115" spans="1:17" s="72" customFormat="1" ht="66.75" customHeight="1" x14ac:dyDescent="0.25">
      <c r="A115" s="70"/>
      <c r="B115" s="71" t="s">
        <v>971</v>
      </c>
      <c r="C115" s="71"/>
      <c r="D115" s="71"/>
      <c r="E115" s="71"/>
      <c r="F115" s="71"/>
      <c r="G115" s="71"/>
      <c r="H115" s="71"/>
      <c r="I115" s="36"/>
      <c r="J115" s="69"/>
      <c r="K115" s="36"/>
      <c r="L115" s="36"/>
      <c r="M115" s="36"/>
      <c r="N115" s="36"/>
      <c r="O115" s="36"/>
      <c r="P115" s="36"/>
      <c r="Q115" s="36"/>
    </row>
    <row r="116" spans="1:17" x14ac:dyDescent="0.2">
      <c r="A116" s="62"/>
      <c r="B116" s="68" t="s">
        <v>972</v>
      </c>
      <c r="C116" s="68"/>
      <c r="D116" s="68"/>
      <c r="E116" s="68"/>
      <c r="F116" s="68"/>
      <c r="G116" s="68"/>
      <c r="H116" s="68"/>
      <c r="J116" s="69"/>
    </row>
    <row r="117" spans="1:17" x14ac:dyDescent="0.2">
      <c r="A117" s="62"/>
      <c r="B117" s="62"/>
      <c r="C117" s="62"/>
      <c r="D117" s="64"/>
      <c r="E117" s="64"/>
      <c r="F117" s="64"/>
      <c r="G117" s="64"/>
    </row>
    <row r="118" spans="1:17" x14ac:dyDescent="0.2">
      <c r="A118" s="62"/>
      <c r="B118" s="73" t="s">
        <v>163</v>
      </c>
      <c r="C118" s="74"/>
      <c r="D118" s="75"/>
      <c r="E118" s="76"/>
      <c r="F118" s="64"/>
      <c r="G118" s="64"/>
    </row>
    <row r="119" spans="1:17" ht="27.75" customHeight="1" x14ac:dyDescent="0.2">
      <c r="A119" s="62"/>
      <c r="B119" s="77" t="s">
        <v>164</v>
      </c>
      <c r="C119" s="78"/>
      <c r="D119" s="41" t="s">
        <v>165</v>
      </c>
      <c r="E119" s="76"/>
      <c r="F119" s="64"/>
      <c r="G119" s="64"/>
    </row>
    <row r="120" spans="1:17" ht="12.75" customHeight="1" x14ac:dyDescent="0.2">
      <c r="A120" s="62"/>
      <c r="B120" s="77" t="s">
        <v>973</v>
      </c>
      <c r="C120" s="78"/>
      <c r="D120" s="41" t="s">
        <v>165</v>
      </c>
      <c r="E120" s="76"/>
      <c r="F120" s="64"/>
      <c r="G120" s="64"/>
    </row>
    <row r="121" spans="1:17" x14ac:dyDescent="0.2">
      <c r="A121" s="62"/>
      <c r="B121" s="77" t="s">
        <v>166</v>
      </c>
      <c r="C121" s="78"/>
      <c r="D121" s="79" t="s">
        <v>134</v>
      </c>
      <c r="E121" s="76"/>
      <c r="F121" s="64"/>
      <c r="G121" s="64"/>
    </row>
    <row r="122" spans="1:17" x14ac:dyDescent="0.2">
      <c r="A122" s="80"/>
      <c r="B122" s="81" t="s">
        <v>134</v>
      </c>
      <c r="C122" s="81" t="s">
        <v>974</v>
      </c>
      <c r="D122" s="81" t="s">
        <v>167</v>
      </c>
      <c r="E122" s="80"/>
      <c r="F122" s="80"/>
      <c r="G122" s="80"/>
      <c r="H122" s="80"/>
      <c r="J122" s="69"/>
    </row>
    <row r="123" spans="1:17" x14ac:dyDescent="0.2">
      <c r="A123" s="80"/>
      <c r="B123" s="82" t="s">
        <v>168</v>
      </c>
      <c r="C123" s="83">
        <v>46081</v>
      </c>
      <c r="D123" s="83">
        <v>46112</v>
      </c>
      <c r="E123" s="80"/>
      <c r="F123" s="80"/>
      <c r="G123" s="80"/>
      <c r="J123" s="69"/>
    </row>
    <row r="124" spans="1:17" x14ac:dyDescent="0.2">
      <c r="A124" s="84"/>
      <c r="B124" s="44" t="s">
        <v>169</v>
      </c>
      <c r="C124" s="85">
        <v>28.7776</v>
      </c>
      <c r="D124" s="85">
        <v>26.183299999999999</v>
      </c>
      <c r="E124" s="84"/>
      <c r="F124" s="86"/>
      <c r="G124" s="87"/>
    </row>
    <row r="125" spans="1:17" x14ac:dyDescent="0.2">
      <c r="A125" s="84"/>
      <c r="B125" s="44" t="s">
        <v>982</v>
      </c>
      <c r="C125" s="85">
        <v>27.3962</v>
      </c>
      <c r="D125" s="85">
        <v>24.926400000000001</v>
      </c>
      <c r="E125" s="84"/>
      <c r="F125" s="86"/>
      <c r="G125" s="87"/>
    </row>
    <row r="126" spans="1:17" x14ac:dyDescent="0.2">
      <c r="A126" s="84"/>
      <c r="B126" s="44" t="s">
        <v>170</v>
      </c>
      <c r="C126" s="85">
        <v>27.841100000000001</v>
      </c>
      <c r="D126" s="85">
        <v>25.3262</v>
      </c>
      <c r="E126" s="84"/>
      <c r="F126" s="86"/>
      <c r="G126" s="87"/>
    </row>
    <row r="127" spans="1:17" x14ac:dyDescent="0.2">
      <c r="A127" s="84"/>
      <c r="B127" s="44" t="s">
        <v>983</v>
      </c>
      <c r="C127" s="85">
        <v>26.466799999999999</v>
      </c>
      <c r="D127" s="85">
        <v>24.0761</v>
      </c>
      <c r="E127" s="84"/>
      <c r="F127" s="86"/>
      <c r="G127" s="87"/>
    </row>
    <row r="128" spans="1:17" x14ac:dyDescent="0.2">
      <c r="A128" s="84"/>
      <c r="B128" s="84"/>
      <c r="C128" s="84"/>
      <c r="D128" s="84"/>
      <c r="E128" s="84"/>
      <c r="F128" s="84"/>
      <c r="G128" s="84"/>
    </row>
    <row r="129" spans="1:7" x14ac:dyDescent="0.2">
      <c r="A129" s="80"/>
      <c r="B129" s="77" t="s">
        <v>975</v>
      </c>
      <c r="C129" s="78"/>
      <c r="D129" s="41" t="s">
        <v>165</v>
      </c>
      <c r="E129" s="80"/>
      <c r="F129" s="80"/>
      <c r="G129" s="80"/>
    </row>
    <row r="130" spans="1:7" x14ac:dyDescent="0.2">
      <c r="A130" s="80"/>
      <c r="B130" s="88"/>
      <c r="C130" s="88"/>
      <c r="D130" s="88"/>
      <c r="E130" s="80"/>
      <c r="F130" s="80"/>
      <c r="G130" s="80"/>
    </row>
    <row r="131" spans="1:7" x14ac:dyDescent="0.2">
      <c r="A131" s="80"/>
      <c r="B131" s="77" t="s">
        <v>172</v>
      </c>
      <c r="C131" s="78"/>
      <c r="D131" s="41" t="s">
        <v>165</v>
      </c>
      <c r="E131" s="89"/>
      <c r="F131" s="80"/>
      <c r="G131" s="80"/>
    </row>
    <row r="132" spans="1:7" x14ac:dyDescent="0.2">
      <c r="A132" s="80"/>
      <c r="B132" s="77" t="s">
        <v>173</v>
      </c>
      <c r="C132" s="78"/>
      <c r="D132" s="41" t="s">
        <v>165</v>
      </c>
      <c r="E132" s="89"/>
      <c r="F132" s="80"/>
      <c r="G132" s="80"/>
    </row>
    <row r="133" spans="1:7" x14ac:dyDescent="0.2">
      <c r="A133" s="80"/>
      <c r="B133" s="77" t="s">
        <v>174</v>
      </c>
      <c r="C133" s="78"/>
      <c r="D133" s="41" t="s">
        <v>165</v>
      </c>
      <c r="E133" s="89"/>
      <c r="F133" s="80"/>
      <c r="G133" s="80"/>
    </row>
    <row r="134" spans="1:7" x14ac:dyDescent="0.2">
      <c r="A134" s="80"/>
      <c r="B134" s="77" t="s">
        <v>175</v>
      </c>
      <c r="C134" s="78"/>
      <c r="D134" s="90">
        <v>0.1923466881148897</v>
      </c>
      <c r="E134" s="80"/>
      <c r="F134" s="91"/>
      <c r="G134" s="92"/>
    </row>
    <row r="136" spans="1:7" x14ac:dyDescent="0.2">
      <c r="B136" s="93" t="s">
        <v>976</v>
      </c>
      <c r="C136" s="93"/>
    </row>
    <row r="138" spans="1:7" ht="153.75" customHeight="1" x14ac:dyDescent="0.2"/>
    <row r="141" spans="1:7" x14ac:dyDescent="0.2">
      <c r="B141" s="94" t="s">
        <v>977</v>
      </c>
      <c r="C141" s="95"/>
      <c r="D141" s="94"/>
    </row>
    <row r="142" spans="1:7" x14ac:dyDescent="0.2">
      <c r="B142" s="94" t="s">
        <v>989</v>
      </c>
      <c r="D142" s="94"/>
    </row>
    <row r="143" spans="1:7" ht="165" customHeight="1" x14ac:dyDescent="0.2"/>
    <row r="145" spans="10:10" x14ac:dyDescent="0.2">
      <c r="J145" s="39"/>
    </row>
  </sheetData>
  <mergeCells count="18">
    <mergeCell ref="A1:H1"/>
    <mergeCell ref="A2:H2"/>
    <mergeCell ref="A3:H3"/>
    <mergeCell ref="B112:H112"/>
    <mergeCell ref="B113:H113"/>
    <mergeCell ref="B114:H114"/>
    <mergeCell ref="B115:H115"/>
    <mergeCell ref="B116:H116"/>
    <mergeCell ref="B118:D118"/>
    <mergeCell ref="B119:C119"/>
    <mergeCell ref="B120:C120"/>
    <mergeCell ref="B121:C121"/>
    <mergeCell ref="B136:C136"/>
    <mergeCell ref="B129:C129"/>
    <mergeCell ref="B133:C133"/>
    <mergeCell ref="B134:C134"/>
    <mergeCell ref="B131:C131"/>
    <mergeCell ref="B132:C132"/>
  </mergeCells>
  <hyperlinks>
    <hyperlink ref="I1" location="Index!B2" display="Index" xr:uid="{05FAA4F6-B7AF-480D-ADB5-32468D55029C}"/>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6E626-FEF9-49FD-85C9-5A34A67CB939}">
  <sheetPr>
    <outlinePr summaryBelow="0" summaryRight="0"/>
  </sheetPr>
  <dimension ref="A1:Q146"/>
  <sheetViews>
    <sheetView showGridLines="0" workbookViewId="0">
      <selection sqref="A1:H1"/>
    </sheetView>
  </sheetViews>
  <sheetFormatPr defaultRowHeight="12.75" x14ac:dyDescent="0.2"/>
  <cols>
    <col min="1" max="1" width="5.85546875" style="36" bestFit="1" customWidth="1"/>
    <col min="2" max="2" width="22" style="36" customWidth="1"/>
    <col min="3" max="3" width="46.7109375" style="36" customWidth="1"/>
    <col min="4" max="4" width="20.5703125" style="36" customWidth="1"/>
    <col min="5" max="5" width="8.7109375" style="36" bestFit="1" customWidth="1"/>
    <col min="6" max="6" width="10.140625" style="36" bestFit="1" customWidth="1"/>
    <col min="7" max="7" width="14" style="36" bestFit="1" customWidth="1"/>
    <col min="8" max="8" width="8.42578125" style="36" bestFit="1" customWidth="1"/>
    <col min="9" max="9" width="5.7109375" style="36" bestFit="1" customWidth="1"/>
    <col min="10" max="16384" width="9.140625" style="36"/>
  </cols>
  <sheetData>
    <row r="1" spans="1:9" ht="15" x14ac:dyDescent="0.2">
      <c r="A1" s="35" t="s">
        <v>0</v>
      </c>
      <c r="B1" s="35"/>
      <c r="C1" s="35"/>
      <c r="D1" s="35"/>
      <c r="E1" s="35"/>
      <c r="F1" s="35"/>
      <c r="G1" s="35"/>
      <c r="H1" s="35"/>
      <c r="I1" s="7" t="s">
        <v>966</v>
      </c>
    </row>
    <row r="2" spans="1:9" ht="15" x14ac:dyDescent="0.2">
      <c r="A2" s="96" t="s">
        <v>423</v>
      </c>
      <c r="B2" s="96"/>
      <c r="C2" s="96"/>
      <c r="D2" s="96"/>
      <c r="E2" s="96"/>
      <c r="F2" s="96"/>
      <c r="G2" s="96"/>
      <c r="H2" s="96"/>
    </row>
    <row r="3" spans="1:9" ht="15" x14ac:dyDescent="0.2">
      <c r="A3" s="96" t="s">
        <v>979</v>
      </c>
      <c r="B3" s="96"/>
      <c r="C3" s="96"/>
      <c r="D3" s="96"/>
      <c r="E3" s="96"/>
      <c r="F3" s="96"/>
      <c r="G3" s="96"/>
      <c r="H3" s="96"/>
    </row>
    <row r="4" spans="1:9" s="39" customFormat="1" ht="30" x14ac:dyDescent="0.2">
      <c r="A4" s="37" t="s">
        <v>3</v>
      </c>
      <c r="B4" s="37" t="s">
        <v>4</v>
      </c>
      <c r="C4" s="37" t="s">
        <v>5</v>
      </c>
      <c r="D4" s="37" t="s">
        <v>6</v>
      </c>
      <c r="E4" s="37" t="s">
        <v>7</v>
      </c>
      <c r="F4" s="37" t="s">
        <v>8</v>
      </c>
      <c r="G4" s="37" t="s">
        <v>9</v>
      </c>
      <c r="H4" s="38" t="s">
        <v>965</v>
      </c>
    </row>
    <row r="5" spans="1:9" x14ac:dyDescent="0.2">
      <c r="A5" s="40"/>
      <c r="B5" s="40"/>
      <c r="C5" s="41" t="s">
        <v>10</v>
      </c>
      <c r="D5" s="40"/>
      <c r="E5" s="40"/>
      <c r="F5" s="40"/>
      <c r="G5" s="40"/>
      <c r="H5" s="42" t="s">
        <v>134</v>
      </c>
    </row>
    <row r="6" spans="1:9" x14ac:dyDescent="0.2">
      <c r="A6" s="43"/>
      <c r="B6" s="44"/>
      <c r="C6" s="44" t="s">
        <v>11</v>
      </c>
      <c r="D6" s="44"/>
      <c r="E6" s="45"/>
      <c r="F6" s="46"/>
      <c r="G6" s="47"/>
      <c r="H6" s="42" t="s">
        <v>134</v>
      </c>
    </row>
    <row r="7" spans="1:9" x14ac:dyDescent="0.2">
      <c r="A7" s="48">
        <v>1</v>
      </c>
      <c r="B7" s="49" t="s">
        <v>353</v>
      </c>
      <c r="C7" s="49" t="s">
        <v>354</v>
      </c>
      <c r="D7" s="49" t="s">
        <v>100</v>
      </c>
      <c r="E7" s="50">
        <v>21323</v>
      </c>
      <c r="F7" s="51">
        <v>142.86410000000001</v>
      </c>
      <c r="G7" s="52">
        <v>7.3778949999999996E-2</v>
      </c>
      <c r="H7" s="42" t="s">
        <v>134</v>
      </c>
    </row>
    <row r="8" spans="1:9" x14ac:dyDescent="0.2">
      <c r="A8" s="48">
        <v>2</v>
      </c>
      <c r="B8" s="49" t="s">
        <v>212</v>
      </c>
      <c r="C8" s="49" t="s">
        <v>213</v>
      </c>
      <c r="D8" s="49" t="s">
        <v>179</v>
      </c>
      <c r="E8" s="50">
        <v>700</v>
      </c>
      <c r="F8" s="51">
        <v>97.698999999999998</v>
      </c>
      <c r="G8" s="52">
        <v>5.0454449999999998E-2</v>
      </c>
      <c r="H8" s="42" t="s">
        <v>134</v>
      </c>
    </row>
    <row r="9" spans="1:9" x14ac:dyDescent="0.2">
      <c r="A9" s="48">
        <v>3</v>
      </c>
      <c r="B9" s="49" t="s">
        <v>346</v>
      </c>
      <c r="C9" s="49" t="s">
        <v>347</v>
      </c>
      <c r="D9" s="49" t="s">
        <v>263</v>
      </c>
      <c r="E9" s="50">
        <v>6568</v>
      </c>
      <c r="F9" s="51">
        <v>95.176888000000005</v>
      </c>
      <c r="G9" s="52">
        <v>4.9151960000000001E-2</v>
      </c>
      <c r="H9" s="42" t="s">
        <v>134</v>
      </c>
    </row>
    <row r="10" spans="1:9" x14ac:dyDescent="0.2">
      <c r="A10" s="48">
        <v>4</v>
      </c>
      <c r="B10" s="49" t="s">
        <v>355</v>
      </c>
      <c r="C10" s="49" t="s">
        <v>356</v>
      </c>
      <c r="D10" s="49" t="s">
        <v>34</v>
      </c>
      <c r="E10" s="50">
        <v>178820</v>
      </c>
      <c r="F10" s="51">
        <v>90.321982000000006</v>
      </c>
      <c r="G10" s="52">
        <v>4.6644749999999999E-2</v>
      </c>
      <c r="H10" s="42" t="s">
        <v>134</v>
      </c>
    </row>
    <row r="11" spans="1:9" x14ac:dyDescent="0.2">
      <c r="A11" s="48">
        <v>5</v>
      </c>
      <c r="B11" s="49" t="s">
        <v>77</v>
      </c>
      <c r="C11" s="49" t="s">
        <v>78</v>
      </c>
      <c r="D11" s="49" t="s">
        <v>54</v>
      </c>
      <c r="E11" s="50">
        <v>10955</v>
      </c>
      <c r="F11" s="51">
        <v>87.294917499999997</v>
      </c>
      <c r="G11" s="52">
        <v>4.5081490000000002E-2</v>
      </c>
      <c r="H11" s="42" t="s">
        <v>134</v>
      </c>
    </row>
    <row r="12" spans="1:9" x14ac:dyDescent="0.2">
      <c r="A12" s="48">
        <v>6</v>
      </c>
      <c r="B12" s="49" t="s">
        <v>361</v>
      </c>
      <c r="C12" s="49" t="s">
        <v>362</v>
      </c>
      <c r="D12" s="49" t="s">
        <v>61</v>
      </c>
      <c r="E12" s="50">
        <v>5638</v>
      </c>
      <c r="F12" s="51">
        <v>80.679779999999994</v>
      </c>
      <c r="G12" s="52">
        <v>4.1665250000000001E-2</v>
      </c>
      <c r="H12" s="42" t="s">
        <v>134</v>
      </c>
    </row>
    <row r="13" spans="1:9" x14ac:dyDescent="0.2">
      <c r="A13" s="48">
        <v>7</v>
      </c>
      <c r="B13" s="49" t="s">
        <v>357</v>
      </c>
      <c r="C13" s="49" t="s">
        <v>358</v>
      </c>
      <c r="D13" s="49" t="s">
        <v>34</v>
      </c>
      <c r="E13" s="50">
        <v>22305</v>
      </c>
      <c r="F13" s="51">
        <v>75.948525000000004</v>
      </c>
      <c r="G13" s="52">
        <v>3.9221899999999997E-2</v>
      </c>
      <c r="H13" s="42" t="s">
        <v>134</v>
      </c>
    </row>
    <row r="14" spans="1:9" x14ac:dyDescent="0.2">
      <c r="A14" s="48">
        <v>8</v>
      </c>
      <c r="B14" s="49" t="s">
        <v>359</v>
      </c>
      <c r="C14" s="49" t="s">
        <v>360</v>
      </c>
      <c r="D14" s="49" t="s">
        <v>37</v>
      </c>
      <c r="E14" s="50">
        <v>2115</v>
      </c>
      <c r="F14" s="51">
        <v>73.341854999999995</v>
      </c>
      <c r="G14" s="52">
        <v>3.787575E-2</v>
      </c>
      <c r="H14" s="42" t="s">
        <v>134</v>
      </c>
    </row>
    <row r="15" spans="1:9" x14ac:dyDescent="0.2">
      <c r="A15" s="48">
        <v>9</v>
      </c>
      <c r="B15" s="49" t="s">
        <v>322</v>
      </c>
      <c r="C15" s="49" t="s">
        <v>323</v>
      </c>
      <c r="D15" s="49" t="s">
        <v>285</v>
      </c>
      <c r="E15" s="50">
        <v>27708</v>
      </c>
      <c r="F15" s="51">
        <v>63.445778400000002</v>
      </c>
      <c r="G15" s="52">
        <v>3.2765139999999998E-2</v>
      </c>
      <c r="H15" s="42" t="s">
        <v>134</v>
      </c>
    </row>
    <row r="16" spans="1:9" x14ac:dyDescent="0.2">
      <c r="A16" s="48">
        <v>10</v>
      </c>
      <c r="B16" s="49" t="s">
        <v>128</v>
      </c>
      <c r="C16" s="49" t="s">
        <v>129</v>
      </c>
      <c r="D16" s="49" t="s">
        <v>54</v>
      </c>
      <c r="E16" s="50">
        <v>1537</v>
      </c>
      <c r="F16" s="51">
        <v>62.064059999999998</v>
      </c>
      <c r="G16" s="52">
        <v>3.2051589999999998E-2</v>
      </c>
      <c r="H16" s="42" t="s">
        <v>134</v>
      </c>
    </row>
    <row r="17" spans="1:8" ht="25.5" x14ac:dyDescent="0.2">
      <c r="A17" s="48">
        <v>11</v>
      </c>
      <c r="B17" s="49" t="s">
        <v>363</v>
      </c>
      <c r="C17" s="49" t="s">
        <v>364</v>
      </c>
      <c r="D17" s="49" t="s">
        <v>195</v>
      </c>
      <c r="E17" s="50">
        <v>1238</v>
      </c>
      <c r="F17" s="51">
        <v>59.409143999999998</v>
      </c>
      <c r="G17" s="52">
        <v>3.0680510000000001E-2</v>
      </c>
      <c r="H17" s="42" t="s">
        <v>134</v>
      </c>
    </row>
    <row r="18" spans="1:8" x14ac:dyDescent="0.2">
      <c r="A18" s="48">
        <v>12</v>
      </c>
      <c r="B18" s="49" t="s">
        <v>367</v>
      </c>
      <c r="C18" s="49" t="s">
        <v>368</v>
      </c>
      <c r="D18" s="49" t="s">
        <v>34</v>
      </c>
      <c r="E18" s="50">
        <v>101192</v>
      </c>
      <c r="F18" s="51">
        <v>52.346621599999999</v>
      </c>
      <c r="G18" s="52">
        <v>2.7033229999999998E-2</v>
      </c>
      <c r="H18" s="42" t="s">
        <v>134</v>
      </c>
    </row>
    <row r="19" spans="1:8" ht="25.5" x14ac:dyDescent="0.2">
      <c r="A19" s="48">
        <v>13</v>
      </c>
      <c r="B19" s="49" t="s">
        <v>373</v>
      </c>
      <c r="C19" s="49" t="s">
        <v>374</v>
      </c>
      <c r="D19" s="49" t="s">
        <v>195</v>
      </c>
      <c r="E19" s="50">
        <v>2376</v>
      </c>
      <c r="F19" s="51">
        <v>49.050144000000003</v>
      </c>
      <c r="G19" s="52">
        <v>2.533084E-2</v>
      </c>
      <c r="H19" s="42" t="s">
        <v>134</v>
      </c>
    </row>
    <row r="20" spans="1:8" x14ac:dyDescent="0.2">
      <c r="A20" s="48">
        <v>14</v>
      </c>
      <c r="B20" s="49" t="s">
        <v>369</v>
      </c>
      <c r="C20" s="49" t="s">
        <v>370</v>
      </c>
      <c r="D20" s="49" t="s">
        <v>61</v>
      </c>
      <c r="E20" s="50">
        <v>27896</v>
      </c>
      <c r="F20" s="51">
        <v>47.797006400000001</v>
      </c>
      <c r="G20" s="52">
        <v>2.4683690000000001E-2</v>
      </c>
      <c r="H20" s="42" t="s">
        <v>134</v>
      </c>
    </row>
    <row r="21" spans="1:8" ht="25.5" x14ac:dyDescent="0.2">
      <c r="A21" s="48">
        <v>15</v>
      </c>
      <c r="B21" s="49" t="s">
        <v>73</v>
      </c>
      <c r="C21" s="49" t="s">
        <v>74</v>
      </c>
      <c r="D21" s="49" t="s">
        <v>26</v>
      </c>
      <c r="E21" s="50">
        <v>936</v>
      </c>
      <c r="F21" s="51">
        <v>47.5488</v>
      </c>
      <c r="G21" s="52">
        <v>2.4555509999999999E-2</v>
      </c>
      <c r="H21" s="42" t="s">
        <v>134</v>
      </c>
    </row>
    <row r="22" spans="1:8" x14ac:dyDescent="0.2">
      <c r="A22" s="48">
        <v>16</v>
      </c>
      <c r="B22" s="49" t="s">
        <v>375</v>
      </c>
      <c r="C22" s="49" t="s">
        <v>376</v>
      </c>
      <c r="D22" s="49" t="s">
        <v>220</v>
      </c>
      <c r="E22" s="50">
        <v>30085</v>
      </c>
      <c r="F22" s="51">
        <v>45.253857000000004</v>
      </c>
      <c r="G22" s="52">
        <v>2.337034E-2</v>
      </c>
      <c r="H22" s="42" t="s">
        <v>134</v>
      </c>
    </row>
    <row r="23" spans="1:8" x14ac:dyDescent="0.2">
      <c r="A23" s="48">
        <v>17</v>
      </c>
      <c r="B23" s="49" t="s">
        <v>365</v>
      </c>
      <c r="C23" s="49" t="s">
        <v>366</v>
      </c>
      <c r="D23" s="49" t="s">
        <v>187</v>
      </c>
      <c r="E23" s="50">
        <v>19880</v>
      </c>
      <c r="F23" s="51">
        <v>45.232964000000003</v>
      </c>
      <c r="G23" s="52">
        <v>2.335955E-2</v>
      </c>
      <c r="H23" s="42" t="s">
        <v>134</v>
      </c>
    </row>
    <row r="24" spans="1:8" x14ac:dyDescent="0.2">
      <c r="A24" s="48">
        <v>18</v>
      </c>
      <c r="B24" s="49" t="s">
        <v>377</v>
      </c>
      <c r="C24" s="49" t="s">
        <v>378</v>
      </c>
      <c r="D24" s="49" t="s">
        <v>211</v>
      </c>
      <c r="E24" s="50">
        <v>9732</v>
      </c>
      <c r="F24" s="51">
        <v>42.640757999999998</v>
      </c>
      <c r="G24" s="52">
        <v>2.202086E-2</v>
      </c>
      <c r="H24" s="42" t="s">
        <v>134</v>
      </c>
    </row>
    <row r="25" spans="1:8" x14ac:dyDescent="0.2">
      <c r="A25" s="48">
        <v>19</v>
      </c>
      <c r="B25" s="49" t="s">
        <v>379</v>
      </c>
      <c r="C25" s="49" t="s">
        <v>380</v>
      </c>
      <c r="D25" s="49" t="s">
        <v>381</v>
      </c>
      <c r="E25" s="50">
        <v>4462</v>
      </c>
      <c r="F25" s="51">
        <v>40.987932000000001</v>
      </c>
      <c r="G25" s="52">
        <v>2.1167289999999998E-2</v>
      </c>
      <c r="H25" s="42" t="s">
        <v>134</v>
      </c>
    </row>
    <row r="26" spans="1:8" ht="25.5" x14ac:dyDescent="0.2">
      <c r="A26" s="48">
        <v>20</v>
      </c>
      <c r="B26" s="49" t="s">
        <v>382</v>
      </c>
      <c r="C26" s="49" t="s">
        <v>383</v>
      </c>
      <c r="D26" s="49" t="s">
        <v>384</v>
      </c>
      <c r="E26" s="50">
        <v>13188</v>
      </c>
      <c r="F26" s="51">
        <v>36.965964</v>
      </c>
      <c r="G26" s="52">
        <v>1.9090240000000001E-2</v>
      </c>
      <c r="H26" s="42" t="s">
        <v>134</v>
      </c>
    </row>
    <row r="27" spans="1:8" ht="25.5" x14ac:dyDescent="0.2">
      <c r="A27" s="48">
        <v>21</v>
      </c>
      <c r="B27" s="49" t="s">
        <v>385</v>
      </c>
      <c r="C27" s="49" t="s">
        <v>386</v>
      </c>
      <c r="D27" s="49" t="s">
        <v>195</v>
      </c>
      <c r="E27" s="50">
        <v>3747</v>
      </c>
      <c r="F27" s="51">
        <v>36.503273999999998</v>
      </c>
      <c r="G27" s="52">
        <v>1.885129E-2</v>
      </c>
      <c r="H27" s="42" t="s">
        <v>134</v>
      </c>
    </row>
    <row r="28" spans="1:8" x14ac:dyDescent="0.2">
      <c r="A28" s="48">
        <v>22</v>
      </c>
      <c r="B28" s="49" t="s">
        <v>387</v>
      </c>
      <c r="C28" s="49" t="s">
        <v>388</v>
      </c>
      <c r="D28" s="49" t="s">
        <v>179</v>
      </c>
      <c r="E28" s="50">
        <v>2453</v>
      </c>
      <c r="F28" s="51">
        <v>33.490808999999999</v>
      </c>
      <c r="G28" s="52">
        <v>1.729557E-2</v>
      </c>
      <c r="H28" s="42" t="s">
        <v>134</v>
      </c>
    </row>
    <row r="29" spans="1:8" x14ac:dyDescent="0.2">
      <c r="A29" s="48">
        <v>23</v>
      </c>
      <c r="B29" s="49" t="s">
        <v>389</v>
      </c>
      <c r="C29" s="49" t="s">
        <v>390</v>
      </c>
      <c r="D29" s="49" t="s">
        <v>179</v>
      </c>
      <c r="E29" s="50">
        <v>3800</v>
      </c>
      <c r="F29" s="51">
        <v>28.6919</v>
      </c>
      <c r="G29" s="52">
        <v>1.481729E-2</v>
      </c>
      <c r="H29" s="42" t="s">
        <v>134</v>
      </c>
    </row>
    <row r="30" spans="1:8" x14ac:dyDescent="0.2">
      <c r="A30" s="48">
        <v>24</v>
      </c>
      <c r="B30" s="49" t="s">
        <v>391</v>
      </c>
      <c r="C30" s="49" t="s">
        <v>392</v>
      </c>
      <c r="D30" s="49" t="s">
        <v>110</v>
      </c>
      <c r="E30" s="50">
        <v>4377</v>
      </c>
      <c r="F30" s="51">
        <v>28.483327500000001</v>
      </c>
      <c r="G30" s="52">
        <v>1.470957E-2</v>
      </c>
      <c r="H30" s="42" t="s">
        <v>134</v>
      </c>
    </row>
    <row r="31" spans="1:8" x14ac:dyDescent="0.2">
      <c r="A31" s="48">
        <v>25</v>
      </c>
      <c r="B31" s="49" t="s">
        <v>393</v>
      </c>
      <c r="C31" s="49" t="s">
        <v>394</v>
      </c>
      <c r="D31" s="49" t="s">
        <v>54</v>
      </c>
      <c r="E31" s="50">
        <v>8416</v>
      </c>
      <c r="F31" s="51">
        <v>28.433456</v>
      </c>
      <c r="G31" s="52">
        <v>1.468382E-2</v>
      </c>
      <c r="H31" s="42" t="s">
        <v>134</v>
      </c>
    </row>
    <row r="32" spans="1:8" x14ac:dyDescent="0.2">
      <c r="A32" s="48">
        <v>26</v>
      </c>
      <c r="B32" s="49" t="s">
        <v>395</v>
      </c>
      <c r="C32" s="49" t="s">
        <v>396</v>
      </c>
      <c r="D32" s="49" t="s">
        <v>227</v>
      </c>
      <c r="E32" s="50">
        <v>7525</v>
      </c>
      <c r="F32" s="51">
        <v>27.274362499999999</v>
      </c>
      <c r="G32" s="52">
        <v>1.4085230000000001E-2</v>
      </c>
      <c r="H32" s="42" t="s">
        <v>134</v>
      </c>
    </row>
    <row r="33" spans="1:8" x14ac:dyDescent="0.2">
      <c r="A33" s="48">
        <v>27</v>
      </c>
      <c r="B33" s="49" t="s">
        <v>399</v>
      </c>
      <c r="C33" s="49" t="s">
        <v>400</v>
      </c>
      <c r="D33" s="49" t="s">
        <v>211</v>
      </c>
      <c r="E33" s="50">
        <v>7579</v>
      </c>
      <c r="F33" s="51">
        <v>25.203964500000001</v>
      </c>
      <c r="G33" s="52">
        <v>1.301602E-2</v>
      </c>
      <c r="H33" s="42" t="s">
        <v>134</v>
      </c>
    </row>
    <row r="34" spans="1:8" x14ac:dyDescent="0.2">
      <c r="A34" s="48">
        <v>28</v>
      </c>
      <c r="B34" s="49" t="s">
        <v>397</v>
      </c>
      <c r="C34" s="49" t="s">
        <v>398</v>
      </c>
      <c r="D34" s="49" t="s">
        <v>220</v>
      </c>
      <c r="E34" s="50">
        <v>5099</v>
      </c>
      <c r="F34" s="51">
        <v>24.541487</v>
      </c>
      <c r="G34" s="52">
        <v>1.26739E-2</v>
      </c>
      <c r="H34" s="42" t="s">
        <v>134</v>
      </c>
    </row>
    <row r="35" spans="1:8" x14ac:dyDescent="0.2">
      <c r="A35" s="48">
        <v>29</v>
      </c>
      <c r="B35" s="49" t="s">
        <v>401</v>
      </c>
      <c r="C35" s="49" t="s">
        <v>402</v>
      </c>
      <c r="D35" s="49" t="s">
        <v>54</v>
      </c>
      <c r="E35" s="50">
        <v>6274</v>
      </c>
      <c r="F35" s="51">
        <v>24.333708999999999</v>
      </c>
      <c r="G35" s="52">
        <v>1.2566600000000001E-2</v>
      </c>
      <c r="H35" s="42" t="s">
        <v>134</v>
      </c>
    </row>
    <row r="36" spans="1:8" x14ac:dyDescent="0.2">
      <c r="A36" s="48">
        <v>30</v>
      </c>
      <c r="B36" s="49" t="s">
        <v>59</v>
      </c>
      <c r="C36" s="49" t="s">
        <v>60</v>
      </c>
      <c r="D36" s="49" t="s">
        <v>61</v>
      </c>
      <c r="E36" s="50">
        <v>353</v>
      </c>
      <c r="F36" s="51">
        <v>23.11797</v>
      </c>
      <c r="G36" s="52">
        <v>1.193876E-2</v>
      </c>
      <c r="H36" s="42" t="s">
        <v>134</v>
      </c>
    </row>
    <row r="37" spans="1:8" x14ac:dyDescent="0.2">
      <c r="A37" s="48">
        <v>31</v>
      </c>
      <c r="B37" s="49" t="s">
        <v>292</v>
      </c>
      <c r="C37" s="49" t="s">
        <v>293</v>
      </c>
      <c r="D37" s="49" t="s">
        <v>54</v>
      </c>
      <c r="E37" s="50">
        <v>1691</v>
      </c>
      <c r="F37" s="51">
        <v>22.880921000000001</v>
      </c>
      <c r="G37" s="52">
        <v>1.181634E-2</v>
      </c>
      <c r="H37" s="42" t="s">
        <v>134</v>
      </c>
    </row>
    <row r="38" spans="1:8" ht="25.5" x14ac:dyDescent="0.2">
      <c r="A38" s="48">
        <v>32</v>
      </c>
      <c r="B38" s="49" t="s">
        <v>405</v>
      </c>
      <c r="C38" s="49" t="s">
        <v>406</v>
      </c>
      <c r="D38" s="49" t="s">
        <v>280</v>
      </c>
      <c r="E38" s="50">
        <v>2043</v>
      </c>
      <c r="F38" s="51">
        <v>22.718160000000001</v>
      </c>
      <c r="G38" s="52">
        <v>1.1732279999999999E-2</v>
      </c>
      <c r="H38" s="42" t="s">
        <v>134</v>
      </c>
    </row>
    <row r="39" spans="1:8" x14ac:dyDescent="0.2">
      <c r="A39" s="48">
        <v>33</v>
      </c>
      <c r="B39" s="49" t="s">
        <v>371</v>
      </c>
      <c r="C39" s="49" t="s">
        <v>372</v>
      </c>
      <c r="D39" s="49" t="s">
        <v>179</v>
      </c>
      <c r="E39" s="50">
        <v>2512</v>
      </c>
      <c r="F39" s="51">
        <v>19.896296</v>
      </c>
      <c r="G39" s="52">
        <v>1.0274989999999999E-2</v>
      </c>
      <c r="H39" s="42" t="s">
        <v>134</v>
      </c>
    </row>
    <row r="40" spans="1:8" x14ac:dyDescent="0.2">
      <c r="A40" s="48">
        <v>34</v>
      </c>
      <c r="B40" s="49" t="s">
        <v>403</v>
      </c>
      <c r="C40" s="49" t="s">
        <v>404</v>
      </c>
      <c r="D40" s="49" t="s">
        <v>61</v>
      </c>
      <c r="E40" s="50">
        <v>2745</v>
      </c>
      <c r="F40" s="51">
        <v>19.256174999999999</v>
      </c>
      <c r="G40" s="52">
        <v>9.9444200000000007E-3</v>
      </c>
      <c r="H40" s="42" t="s">
        <v>134</v>
      </c>
    </row>
    <row r="41" spans="1:8" x14ac:dyDescent="0.2">
      <c r="A41" s="48">
        <v>35</v>
      </c>
      <c r="B41" s="49" t="s">
        <v>409</v>
      </c>
      <c r="C41" s="49" t="s">
        <v>410</v>
      </c>
      <c r="D41" s="49" t="s">
        <v>179</v>
      </c>
      <c r="E41" s="50">
        <v>1697</v>
      </c>
      <c r="F41" s="51">
        <v>18.293659999999999</v>
      </c>
      <c r="G41" s="52">
        <v>9.4473500000000002E-3</v>
      </c>
      <c r="H41" s="42" t="s">
        <v>134</v>
      </c>
    </row>
    <row r="42" spans="1:8" x14ac:dyDescent="0.2">
      <c r="A42" s="48">
        <v>36</v>
      </c>
      <c r="B42" s="49" t="s">
        <v>407</v>
      </c>
      <c r="C42" s="49" t="s">
        <v>408</v>
      </c>
      <c r="D42" s="49" t="s">
        <v>263</v>
      </c>
      <c r="E42" s="50">
        <v>7431</v>
      </c>
      <c r="F42" s="51">
        <v>17.3699625</v>
      </c>
      <c r="G42" s="52">
        <v>8.9703300000000003E-3</v>
      </c>
      <c r="H42" s="42" t="s">
        <v>134</v>
      </c>
    </row>
    <row r="43" spans="1:8" x14ac:dyDescent="0.2">
      <c r="A43" s="48">
        <v>37</v>
      </c>
      <c r="B43" s="49" t="s">
        <v>411</v>
      </c>
      <c r="C43" s="49" t="s">
        <v>412</v>
      </c>
      <c r="D43" s="49" t="s">
        <v>413</v>
      </c>
      <c r="E43" s="50">
        <v>2030</v>
      </c>
      <c r="F43" s="51">
        <v>17.292555</v>
      </c>
      <c r="G43" s="52">
        <v>8.9303500000000001E-3</v>
      </c>
      <c r="H43" s="42" t="s">
        <v>134</v>
      </c>
    </row>
    <row r="44" spans="1:8" x14ac:dyDescent="0.2">
      <c r="A44" s="48">
        <v>38</v>
      </c>
      <c r="B44" s="49" t="s">
        <v>414</v>
      </c>
      <c r="C44" s="49" t="s">
        <v>415</v>
      </c>
      <c r="D44" s="49" t="s">
        <v>54</v>
      </c>
      <c r="E44" s="50">
        <v>1910</v>
      </c>
      <c r="F44" s="51">
        <v>17.075399999999998</v>
      </c>
      <c r="G44" s="52">
        <v>8.8182099999999999E-3</v>
      </c>
      <c r="H44" s="42" t="s">
        <v>134</v>
      </c>
    </row>
    <row r="45" spans="1:8" x14ac:dyDescent="0.2">
      <c r="A45" s="48">
        <v>39</v>
      </c>
      <c r="B45" s="49" t="s">
        <v>416</v>
      </c>
      <c r="C45" s="49" t="s">
        <v>417</v>
      </c>
      <c r="D45" s="49" t="s">
        <v>418</v>
      </c>
      <c r="E45" s="50">
        <v>2187</v>
      </c>
      <c r="F45" s="51">
        <v>16.960184999999999</v>
      </c>
      <c r="G45" s="52">
        <v>8.7587099999999994E-3</v>
      </c>
      <c r="H45" s="42" t="s">
        <v>134</v>
      </c>
    </row>
    <row r="46" spans="1:8" x14ac:dyDescent="0.2">
      <c r="A46" s="48">
        <v>40</v>
      </c>
      <c r="B46" s="49" t="s">
        <v>419</v>
      </c>
      <c r="C46" s="49" t="s">
        <v>420</v>
      </c>
      <c r="D46" s="49" t="s">
        <v>61</v>
      </c>
      <c r="E46" s="50">
        <v>2810</v>
      </c>
      <c r="F46" s="51">
        <v>16.608505000000001</v>
      </c>
      <c r="G46" s="52">
        <v>8.5770900000000008E-3</v>
      </c>
      <c r="H46" s="42" t="s">
        <v>134</v>
      </c>
    </row>
    <row r="47" spans="1:8" x14ac:dyDescent="0.2">
      <c r="A47" s="48">
        <v>41</v>
      </c>
      <c r="B47" s="49" t="s">
        <v>421</v>
      </c>
      <c r="C47" s="49" t="s">
        <v>422</v>
      </c>
      <c r="D47" s="49" t="s">
        <v>54</v>
      </c>
      <c r="E47" s="50">
        <v>1475</v>
      </c>
      <c r="F47" s="51">
        <v>11.441575</v>
      </c>
      <c r="G47" s="52">
        <v>5.90874E-3</v>
      </c>
      <c r="H47" s="42" t="s">
        <v>134</v>
      </c>
    </row>
    <row r="48" spans="1:8" x14ac:dyDescent="0.2">
      <c r="A48" s="53"/>
      <c r="B48" s="53"/>
      <c r="C48" s="54" t="s">
        <v>133</v>
      </c>
      <c r="D48" s="53"/>
      <c r="E48" s="53" t="s">
        <v>134</v>
      </c>
      <c r="F48" s="55">
        <v>1815.9377308999999</v>
      </c>
      <c r="G48" s="56">
        <v>0.93780015000000005</v>
      </c>
      <c r="H48" s="42" t="s">
        <v>134</v>
      </c>
    </row>
    <row r="49" spans="1:8" x14ac:dyDescent="0.2">
      <c r="A49" s="53"/>
      <c r="B49" s="53"/>
      <c r="C49" s="57"/>
      <c r="D49" s="53"/>
      <c r="E49" s="53"/>
      <c r="F49" s="58"/>
      <c r="G49" s="58"/>
      <c r="H49" s="42" t="s">
        <v>134</v>
      </c>
    </row>
    <row r="50" spans="1:8" x14ac:dyDescent="0.2">
      <c r="A50" s="53"/>
      <c r="B50" s="53"/>
      <c r="C50" s="54" t="s">
        <v>135</v>
      </c>
      <c r="D50" s="53"/>
      <c r="E50" s="53"/>
      <c r="F50" s="53"/>
      <c r="G50" s="53"/>
      <c r="H50" s="42" t="s">
        <v>134</v>
      </c>
    </row>
    <row r="51" spans="1:8" x14ac:dyDescent="0.2">
      <c r="A51" s="53"/>
      <c r="B51" s="53"/>
      <c r="C51" s="54" t="s">
        <v>133</v>
      </c>
      <c r="D51" s="53"/>
      <c r="E51" s="53" t="s">
        <v>134</v>
      </c>
      <c r="F51" s="59" t="s">
        <v>136</v>
      </c>
      <c r="G51" s="56">
        <v>0</v>
      </c>
      <c r="H51" s="42" t="s">
        <v>134</v>
      </c>
    </row>
    <row r="52" spans="1:8" x14ac:dyDescent="0.2">
      <c r="A52" s="53"/>
      <c r="B52" s="53"/>
      <c r="C52" s="57"/>
      <c r="D52" s="53"/>
      <c r="E52" s="53"/>
      <c r="F52" s="58"/>
      <c r="G52" s="58"/>
      <c r="H52" s="42" t="s">
        <v>134</v>
      </c>
    </row>
    <row r="53" spans="1:8" x14ac:dyDescent="0.2">
      <c r="A53" s="53"/>
      <c r="B53" s="53"/>
      <c r="C53" s="54" t="s">
        <v>137</v>
      </c>
      <c r="D53" s="53"/>
      <c r="E53" s="53"/>
      <c r="F53" s="53"/>
      <c r="G53" s="53"/>
      <c r="H53" s="42" t="s">
        <v>134</v>
      </c>
    </row>
    <row r="54" spans="1:8" x14ac:dyDescent="0.2">
      <c r="A54" s="53"/>
      <c r="B54" s="53"/>
      <c r="C54" s="54" t="s">
        <v>133</v>
      </c>
      <c r="D54" s="53"/>
      <c r="E54" s="53" t="s">
        <v>134</v>
      </c>
      <c r="F54" s="59" t="s">
        <v>136</v>
      </c>
      <c r="G54" s="56">
        <v>0</v>
      </c>
      <c r="H54" s="42" t="s">
        <v>134</v>
      </c>
    </row>
    <row r="55" spans="1:8" x14ac:dyDescent="0.2">
      <c r="A55" s="53"/>
      <c r="B55" s="53"/>
      <c r="C55" s="57"/>
      <c r="D55" s="53"/>
      <c r="E55" s="53"/>
      <c r="F55" s="58"/>
      <c r="G55" s="58"/>
      <c r="H55" s="42" t="s">
        <v>134</v>
      </c>
    </row>
    <row r="56" spans="1:8" x14ac:dyDescent="0.2">
      <c r="A56" s="53"/>
      <c r="B56" s="53"/>
      <c r="C56" s="54" t="s">
        <v>138</v>
      </c>
      <c r="D56" s="53"/>
      <c r="E56" s="53"/>
      <c r="F56" s="53"/>
      <c r="G56" s="53"/>
      <c r="H56" s="42" t="s">
        <v>134</v>
      </c>
    </row>
    <row r="57" spans="1:8" x14ac:dyDescent="0.2">
      <c r="A57" s="53"/>
      <c r="B57" s="53"/>
      <c r="C57" s="54" t="s">
        <v>133</v>
      </c>
      <c r="D57" s="53"/>
      <c r="E57" s="53" t="s">
        <v>134</v>
      </c>
      <c r="F57" s="59" t="s">
        <v>136</v>
      </c>
      <c r="G57" s="56">
        <v>0</v>
      </c>
      <c r="H57" s="42" t="s">
        <v>134</v>
      </c>
    </row>
    <row r="58" spans="1:8" x14ac:dyDescent="0.2">
      <c r="A58" s="53"/>
      <c r="B58" s="53"/>
      <c r="C58" s="57"/>
      <c r="D58" s="53"/>
      <c r="E58" s="53"/>
      <c r="F58" s="58"/>
      <c r="G58" s="58"/>
      <c r="H58" s="42" t="s">
        <v>134</v>
      </c>
    </row>
    <row r="59" spans="1:8" x14ac:dyDescent="0.2">
      <c r="A59" s="53"/>
      <c r="B59" s="53"/>
      <c r="C59" s="54" t="s">
        <v>139</v>
      </c>
      <c r="D59" s="53"/>
      <c r="E59" s="53"/>
      <c r="F59" s="58"/>
      <c r="G59" s="58"/>
      <c r="H59" s="42" t="s">
        <v>134</v>
      </c>
    </row>
    <row r="60" spans="1:8" x14ac:dyDescent="0.2">
      <c r="A60" s="53"/>
      <c r="B60" s="53"/>
      <c r="C60" s="54" t="s">
        <v>133</v>
      </c>
      <c r="D60" s="53"/>
      <c r="E60" s="53" t="s">
        <v>134</v>
      </c>
      <c r="F60" s="59" t="s">
        <v>136</v>
      </c>
      <c r="G60" s="56">
        <v>0</v>
      </c>
      <c r="H60" s="42" t="s">
        <v>134</v>
      </c>
    </row>
    <row r="61" spans="1:8" x14ac:dyDescent="0.2">
      <c r="A61" s="53"/>
      <c r="B61" s="53"/>
      <c r="C61" s="57"/>
      <c r="D61" s="53"/>
      <c r="E61" s="53"/>
      <c r="F61" s="58"/>
      <c r="G61" s="58"/>
      <c r="H61" s="42" t="s">
        <v>134</v>
      </c>
    </row>
    <row r="62" spans="1:8" x14ac:dyDescent="0.2">
      <c r="A62" s="53"/>
      <c r="B62" s="53"/>
      <c r="C62" s="54" t="s">
        <v>140</v>
      </c>
      <c r="D62" s="53"/>
      <c r="E62" s="53"/>
      <c r="F62" s="58"/>
      <c r="G62" s="58"/>
      <c r="H62" s="42" t="s">
        <v>134</v>
      </c>
    </row>
    <row r="63" spans="1:8" x14ac:dyDescent="0.2">
      <c r="A63" s="53"/>
      <c r="B63" s="53"/>
      <c r="C63" s="54" t="s">
        <v>133</v>
      </c>
      <c r="D63" s="53"/>
      <c r="E63" s="53" t="s">
        <v>134</v>
      </c>
      <c r="F63" s="59" t="s">
        <v>136</v>
      </c>
      <c r="G63" s="56">
        <v>0</v>
      </c>
      <c r="H63" s="42" t="s">
        <v>134</v>
      </c>
    </row>
    <row r="64" spans="1:8" x14ac:dyDescent="0.2">
      <c r="A64" s="53"/>
      <c r="B64" s="53"/>
      <c r="C64" s="57"/>
      <c r="D64" s="53"/>
      <c r="E64" s="53"/>
      <c r="F64" s="58"/>
      <c r="G64" s="58"/>
      <c r="H64" s="42" t="s">
        <v>134</v>
      </c>
    </row>
    <row r="65" spans="1:8" x14ac:dyDescent="0.2">
      <c r="A65" s="53"/>
      <c r="B65" s="53"/>
      <c r="C65" s="54" t="s">
        <v>141</v>
      </c>
      <c r="D65" s="53"/>
      <c r="E65" s="53"/>
      <c r="F65" s="55">
        <v>1815.9377308999999</v>
      </c>
      <c r="G65" s="56">
        <v>0.93780015000000005</v>
      </c>
      <c r="H65" s="42" t="s">
        <v>134</v>
      </c>
    </row>
    <row r="66" spans="1:8" x14ac:dyDescent="0.2">
      <c r="A66" s="53"/>
      <c r="B66" s="53"/>
      <c r="C66" s="57"/>
      <c r="D66" s="53"/>
      <c r="E66" s="53"/>
      <c r="F66" s="58"/>
      <c r="G66" s="58"/>
      <c r="H66" s="42" t="s">
        <v>134</v>
      </c>
    </row>
    <row r="67" spans="1:8" x14ac:dyDescent="0.2">
      <c r="A67" s="53"/>
      <c r="B67" s="53"/>
      <c r="C67" s="54" t="s">
        <v>142</v>
      </c>
      <c r="D67" s="53"/>
      <c r="E67" s="53"/>
      <c r="F67" s="58"/>
      <c r="G67" s="58"/>
      <c r="H67" s="42" t="s">
        <v>134</v>
      </c>
    </row>
    <row r="68" spans="1:8" x14ac:dyDescent="0.2">
      <c r="A68" s="53"/>
      <c r="B68" s="53"/>
      <c r="C68" s="54" t="s">
        <v>11</v>
      </c>
      <c r="D68" s="53"/>
      <c r="E68" s="53"/>
      <c r="F68" s="58"/>
      <c r="G68" s="58"/>
      <c r="H68" s="42" t="s">
        <v>134</v>
      </c>
    </row>
    <row r="69" spans="1:8" x14ac:dyDescent="0.2">
      <c r="A69" s="53"/>
      <c r="B69" s="53"/>
      <c r="C69" s="54" t="s">
        <v>133</v>
      </c>
      <c r="D69" s="53"/>
      <c r="E69" s="53" t="s">
        <v>134</v>
      </c>
      <c r="F69" s="59" t="s">
        <v>136</v>
      </c>
      <c r="G69" s="56">
        <v>0</v>
      </c>
      <c r="H69" s="42" t="s">
        <v>134</v>
      </c>
    </row>
    <row r="70" spans="1:8" x14ac:dyDescent="0.2">
      <c r="A70" s="53"/>
      <c r="B70" s="53"/>
      <c r="C70" s="57"/>
      <c r="D70" s="53"/>
      <c r="E70" s="53"/>
      <c r="F70" s="58"/>
      <c r="G70" s="58"/>
      <c r="H70" s="42" t="s">
        <v>134</v>
      </c>
    </row>
    <row r="71" spans="1:8" x14ac:dyDescent="0.2">
      <c r="A71" s="53"/>
      <c r="B71" s="53"/>
      <c r="C71" s="54" t="s">
        <v>143</v>
      </c>
      <c r="D71" s="53"/>
      <c r="E71" s="53"/>
      <c r="F71" s="53"/>
      <c r="G71" s="53"/>
      <c r="H71" s="42" t="s">
        <v>134</v>
      </c>
    </row>
    <row r="72" spans="1:8" x14ac:dyDescent="0.2">
      <c r="A72" s="53"/>
      <c r="B72" s="53"/>
      <c r="C72" s="54" t="s">
        <v>133</v>
      </c>
      <c r="D72" s="53"/>
      <c r="E72" s="53" t="s">
        <v>134</v>
      </c>
      <c r="F72" s="59" t="s">
        <v>136</v>
      </c>
      <c r="G72" s="56">
        <v>0</v>
      </c>
      <c r="H72" s="42" t="s">
        <v>134</v>
      </c>
    </row>
    <row r="73" spans="1:8" x14ac:dyDescent="0.2">
      <c r="A73" s="53"/>
      <c r="B73" s="53"/>
      <c r="C73" s="57"/>
      <c r="D73" s="53"/>
      <c r="E73" s="53"/>
      <c r="F73" s="58"/>
      <c r="G73" s="58"/>
      <c r="H73" s="42" t="s">
        <v>134</v>
      </c>
    </row>
    <row r="74" spans="1:8" x14ac:dyDescent="0.2">
      <c r="A74" s="53"/>
      <c r="B74" s="53"/>
      <c r="C74" s="54" t="s">
        <v>144</v>
      </c>
      <c r="D74" s="53"/>
      <c r="E74" s="53"/>
      <c r="F74" s="53"/>
      <c r="G74" s="53"/>
      <c r="H74" s="42" t="s">
        <v>134</v>
      </c>
    </row>
    <row r="75" spans="1:8" x14ac:dyDescent="0.2">
      <c r="A75" s="53"/>
      <c r="B75" s="53"/>
      <c r="C75" s="54" t="s">
        <v>133</v>
      </c>
      <c r="D75" s="53"/>
      <c r="E75" s="53" t="s">
        <v>134</v>
      </c>
      <c r="F75" s="59" t="s">
        <v>136</v>
      </c>
      <c r="G75" s="56">
        <v>0</v>
      </c>
      <c r="H75" s="42" t="s">
        <v>134</v>
      </c>
    </row>
    <row r="76" spans="1:8" x14ac:dyDescent="0.2">
      <c r="A76" s="53"/>
      <c r="B76" s="53"/>
      <c r="C76" s="57"/>
      <c r="D76" s="53"/>
      <c r="E76" s="53"/>
      <c r="F76" s="58"/>
      <c r="G76" s="58"/>
      <c r="H76" s="42" t="s">
        <v>134</v>
      </c>
    </row>
    <row r="77" spans="1:8" x14ac:dyDescent="0.2">
      <c r="A77" s="53"/>
      <c r="B77" s="53"/>
      <c r="C77" s="54" t="s">
        <v>145</v>
      </c>
      <c r="D77" s="53"/>
      <c r="E77" s="53"/>
      <c r="F77" s="58"/>
      <c r="G77" s="58"/>
      <c r="H77" s="42" t="s">
        <v>134</v>
      </c>
    </row>
    <row r="78" spans="1:8" x14ac:dyDescent="0.2">
      <c r="A78" s="53"/>
      <c r="B78" s="53"/>
      <c r="C78" s="54" t="s">
        <v>133</v>
      </c>
      <c r="D78" s="53"/>
      <c r="E78" s="53" t="s">
        <v>134</v>
      </c>
      <c r="F78" s="59" t="s">
        <v>136</v>
      </c>
      <c r="G78" s="56">
        <v>0</v>
      </c>
      <c r="H78" s="42" t="s">
        <v>134</v>
      </c>
    </row>
    <row r="79" spans="1:8" x14ac:dyDescent="0.2">
      <c r="A79" s="53"/>
      <c r="B79" s="53"/>
      <c r="C79" s="57"/>
      <c r="D79" s="53"/>
      <c r="E79" s="53"/>
      <c r="F79" s="58"/>
      <c r="G79" s="58"/>
      <c r="H79" s="42" t="s">
        <v>134</v>
      </c>
    </row>
    <row r="80" spans="1:8" x14ac:dyDescent="0.2">
      <c r="A80" s="53"/>
      <c r="B80" s="53"/>
      <c r="C80" s="54" t="s">
        <v>146</v>
      </c>
      <c r="D80" s="53"/>
      <c r="E80" s="53"/>
      <c r="F80" s="55">
        <v>0</v>
      </c>
      <c r="G80" s="56">
        <v>0</v>
      </c>
      <c r="H80" s="42" t="s">
        <v>134</v>
      </c>
    </row>
    <row r="81" spans="1:8" x14ac:dyDescent="0.2">
      <c r="A81" s="53"/>
      <c r="B81" s="53"/>
      <c r="C81" s="57"/>
      <c r="D81" s="53"/>
      <c r="E81" s="53"/>
      <c r="F81" s="58"/>
      <c r="G81" s="58"/>
      <c r="H81" s="42" t="s">
        <v>134</v>
      </c>
    </row>
    <row r="82" spans="1:8" x14ac:dyDescent="0.2">
      <c r="A82" s="53"/>
      <c r="B82" s="53"/>
      <c r="C82" s="54" t="s">
        <v>147</v>
      </c>
      <c r="D82" s="53"/>
      <c r="E82" s="53"/>
      <c r="F82" s="58"/>
      <c r="G82" s="58"/>
      <c r="H82" s="42" t="s">
        <v>134</v>
      </c>
    </row>
    <row r="83" spans="1:8" x14ac:dyDescent="0.2">
      <c r="A83" s="53"/>
      <c r="B83" s="53"/>
      <c r="C83" s="54" t="s">
        <v>148</v>
      </c>
      <c r="D83" s="53"/>
      <c r="E83" s="53"/>
      <c r="F83" s="58"/>
      <c r="G83" s="58"/>
      <c r="H83" s="42" t="s">
        <v>134</v>
      </c>
    </row>
    <row r="84" spans="1:8" x14ac:dyDescent="0.2">
      <c r="A84" s="53"/>
      <c r="B84" s="53"/>
      <c r="C84" s="54" t="s">
        <v>133</v>
      </c>
      <c r="D84" s="53"/>
      <c r="E84" s="53" t="s">
        <v>134</v>
      </c>
      <c r="F84" s="59" t="s">
        <v>136</v>
      </c>
      <c r="G84" s="56">
        <v>0</v>
      </c>
      <c r="H84" s="42" t="s">
        <v>134</v>
      </c>
    </row>
    <row r="85" spans="1:8" x14ac:dyDescent="0.2">
      <c r="A85" s="53"/>
      <c r="B85" s="53"/>
      <c r="C85" s="57"/>
      <c r="D85" s="53"/>
      <c r="E85" s="53"/>
      <c r="F85" s="58"/>
      <c r="G85" s="58"/>
      <c r="H85" s="42" t="s">
        <v>134</v>
      </c>
    </row>
    <row r="86" spans="1:8" x14ac:dyDescent="0.2">
      <c r="A86" s="53"/>
      <c r="B86" s="53"/>
      <c r="C86" s="54" t="s">
        <v>149</v>
      </c>
      <c r="D86" s="53"/>
      <c r="E86" s="53"/>
      <c r="F86" s="58"/>
      <c r="G86" s="58"/>
      <c r="H86" s="42" t="s">
        <v>134</v>
      </c>
    </row>
    <row r="87" spans="1:8" x14ac:dyDescent="0.2">
      <c r="A87" s="53"/>
      <c r="B87" s="53"/>
      <c r="C87" s="54" t="s">
        <v>133</v>
      </c>
      <c r="D87" s="53"/>
      <c r="E87" s="53" t="s">
        <v>134</v>
      </c>
      <c r="F87" s="59" t="s">
        <v>136</v>
      </c>
      <c r="G87" s="56">
        <v>0</v>
      </c>
      <c r="H87" s="42" t="s">
        <v>134</v>
      </c>
    </row>
    <row r="88" spans="1:8" x14ac:dyDescent="0.2">
      <c r="A88" s="53"/>
      <c r="B88" s="53"/>
      <c r="C88" s="57"/>
      <c r="D88" s="53"/>
      <c r="E88" s="53"/>
      <c r="F88" s="58"/>
      <c r="G88" s="58"/>
      <c r="H88" s="42" t="s">
        <v>134</v>
      </c>
    </row>
    <row r="89" spans="1:8" x14ac:dyDescent="0.2">
      <c r="A89" s="53"/>
      <c r="B89" s="53"/>
      <c r="C89" s="54" t="s">
        <v>150</v>
      </c>
      <c r="D89" s="53"/>
      <c r="E89" s="53"/>
      <c r="F89" s="58"/>
      <c r="G89" s="58"/>
      <c r="H89" s="42" t="s">
        <v>134</v>
      </c>
    </row>
    <row r="90" spans="1:8" x14ac:dyDescent="0.2">
      <c r="A90" s="53"/>
      <c r="B90" s="53"/>
      <c r="C90" s="54" t="s">
        <v>133</v>
      </c>
      <c r="D90" s="53"/>
      <c r="E90" s="53" t="s">
        <v>134</v>
      </c>
      <c r="F90" s="59" t="s">
        <v>136</v>
      </c>
      <c r="G90" s="56">
        <v>0</v>
      </c>
      <c r="H90" s="42" t="s">
        <v>134</v>
      </c>
    </row>
    <row r="91" spans="1:8" x14ac:dyDescent="0.2">
      <c r="A91" s="53"/>
      <c r="B91" s="53"/>
      <c r="C91" s="57"/>
      <c r="D91" s="53"/>
      <c r="E91" s="53"/>
      <c r="F91" s="58"/>
      <c r="G91" s="58"/>
      <c r="H91" s="42" t="s">
        <v>134</v>
      </c>
    </row>
    <row r="92" spans="1:8" x14ac:dyDescent="0.2">
      <c r="A92" s="53"/>
      <c r="B92" s="53"/>
      <c r="C92" s="54" t="s">
        <v>151</v>
      </c>
      <c r="D92" s="53"/>
      <c r="E92" s="53"/>
      <c r="F92" s="58"/>
      <c r="G92" s="58"/>
      <c r="H92" s="42" t="s">
        <v>134</v>
      </c>
    </row>
    <row r="93" spans="1:8" x14ac:dyDescent="0.2">
      <c r="A93" s="48">
        <v>1</v>
      </c>
      <c r="B93" s="49"/>
      <c r="C93" s="49" t="s">
        <v>152</v>
      </c>
      <c r="D93" s="49"/>
      <c r="E93" s="60"/>
      <c r="F93" s="51">
        <v>119.5746008</v>
      </c>
      <c r="G93" s="52">
        <v>6.1751609999999998E-2</v>
      </c>
      <c r="H93" s="42">
        <v>6.61</v>
      </c>
    </row>
    <row r="94" spans="1:8" x14ac:dyDescent="0.2">
      <c r="A94" s="53"/>
      <c r="B94" s="53"/>
      <c r="C94" s="54" t="s">
        <v>133</v>
      </c>
      <c r="D94" s="53"/>
      <c r="E94" s="53" t="s">
        <v>134</v>
      </c>
      <c r="F94" s="55">
        <v>119.5746008</v>
      </c>
      <c r="G94" s="56">
        <v>6.1751609999999998E-2</v>
      </c>
      <c r="H94" s="42" t="s">
        <v>134</v>
      </c>
    </row>
    <row r="95" spans="1:8" x14ac:dyDescent="0.2">
      <c r="A95" s="53"/>
      <c r="B95" s="53"/>
      <c r="C95" s="57"/>
      <c r="D95" s="53"/>
      <c r="E95" s="53"/>
      <c r="F95" s="58"/>
      <c r="G95" s="58"/>
      <c r="H95" s="42" t="s">
        <v>134</v>
      </c>
    </row>
    <row r="96" spans="1:8" x14ac:dyDescent="0.2">
      <c r="A96" s="53"/>
      <c r="B96" s="53"/>
      <c r="C96" s="54" t="s">
        <v>153</v>
      </c>
      <c r="D96" s="53"/>
      <c r="E96" s="53"/>
      <c r="F96" s="55">
        <v>119.5746008</v>
      </c>
      <c r="G96" s="56">
        <v>6.1751609999999998E-2</v>
      </c>
      <c r="H96" s="42" t="s">
        <v>134</v>
      </c>
    </row>
    <row r="97" spans="1:10" x14ac:dyDescent="0.2">
      <c r="A97" s="53"/>
      <c r="B97" s="53"/>
      <c r="C97" s="58"/>
      <c r="D97" s="53"/>
      <c r="E97" s="53"/>
      <c r="F97" s="53"/>
      <c r="G97" s="53"/>
      <c r="H97" s="42" t="s">
        <v>134</v>
      </c>
    </row>
    <row r="98" spans="1:10" x14ac:dyDescent="0.2">
      <c r="A98" s="53"/>
      <c r="B98" s="53"/>
      <c r="C98" s="54" t="s">
        <v>154</v>
      </c>
      <c r="D98" s="53"/>
      <c r="E98" s="53"/>
      <c r="F98" s="53"/>
      <c r="G98" s="53"/>
      <c r="H98" s="42" t="s">
        <v>134</v>
      </c>
    </row>
    <row r="99" spans="1:10" x14ac:dyDescent="0.2">
      <c r="A99" s="53"/>
      <c r="B99" s="53"/>
      <c r="C99" s="54" t="s">
        <v>155</v>
      </c>
      <c r="D99" s="53"/>
      <c r="E99" s="53"/>
      <c r="F99" s="53"/>
      <c r="G99" s="53"/>
      <c r="H99" s="42" t="s">
        <v>134</v>
      </c>
    </row>
    <row r="100" spans="1:10" x14ac:dyDescent="0.2">
      <c r="A100" s="53"/>
      <c r="B100" s="53"/>
      <c r="C100" s="54" t="s">
        <v>133</v>
      </c>
      <c r="D100" s="53"/>
      <c r="E100" s="53" t="s">
        <v>134</v>
      </c>
      <c r="F100" s="59" t="s">
        <v>136</v>
      </c>
      <c r="G100" s="56">
        <v>0</v>
      </c>
      <c r="H100" s="42" t="s">
        <v>134</v>
      </c>
    </row>
    <row r="101" spans="1:10" x14ac:dyDescent="0.2">
      <c r="A101" s="53"/>
      <c r="B101" s="53"/>
      <c r="C101" s="57"/>
      <c r="D101" s="53"/>
      <c r="E101" s="53"/>
      <c r="F101" s="58"/>
      <c r="G101" s="58"/>
      <c r="H101" s="42" t="s">
        <v>134</v>
      </c>
    </row>
    <row r="102" spans="1:10" x14ac:dyDescent="0.2">
      <c r="A102" s="53"/>
      <c r="B102" s="53"/>
      <c r="C102" s="54" t="s">
        <v>158</v>
      </c>
      <c r="D102" s="53"/>
      <c r="E102" s="53"/>
      <c r="F102" s="53"/>
      <c r="G102" s="53"/>
      <c r="H102" s="42" t="s">
        <v>134</v>
      </c>
    </row>
    <row r="103" spans="1:10" x14ac:dyDescent="0.2">
      <c r="A103" s="53"/>
      <c r="B103" s="53"/>
      <c r="C103" s="54" t="s">
        <v>159</v>
      </c>
      <c r="D103" s="53"/>
      <c r="E103" s="53"/>
      <c r="F103" s="53"/>
      <c r="G103" s="53"/>
      <c r="H103" s="42" t="s">
        <v>134</v>
      </c>
    </row>
    <row r="104" spans="1:10" x14ac:dyDescent="0.2">
      <c r="A104" s="53"/>
      <c r="B104" s="53"/>
      <c r="C104" s="54" t="s">
        <v>133</v>
      </c>
      <c r="D104" s="53"/>
      <c r="E104" s="53" t="s">
        <v>134</v>
      </c>
      <c r="F104" s="59" t="s">
        <v>136</v>
      </c>
      <c r="G104" s="56">
        <v>0</v>
      </c>
      <c r="H104" s="42" t="s">
        <v>134</v>
      </c>
    </row>
    <row r="105" spans="1:10" x14ac:dyDescent="0.2">
      <c r="A105" s="53"/>
      <c r="B105" s="53"/>
      <c r="C105" s="57"/>
      <c r="D105" s="53"/>
      <c r="E105" s="53"/>
      <c r="F105" s="58"/>
      <c r="G105" s="58"/>
      <c r="H105" s="42" t="s">
        <v>134</v>
      </c>
    </row>
    <row r="106" spans="1:10" x14ac:dyDescent="0.2">
      <c r="A106" s="53"/>
      <c r="B106" s="53"/>
      <c r="C106" s="54" t="s">
        <v>160</v>
      </c>
      <c r="D106" s="53"/>
      <c r="E106" s="53"/>
      <c r="F106" s="58"/>
      <c r="G106" s="58"/>
      <c r="H106" s="42" t="s">
        <v>134</v>
      </c>
    </row>
    <row r="107" spans="1:10" x14ac:dyDescent="0.2">
      <c r="A107" s="53"/>
      <c r="B107" s="53"/>
      <c r="C107" s="54" t="s">
        <v>133</v>
      </c>
      <c r="D107" s="53"/>
      <c r="E107" s="53" t="s">
        <v>134</v>
      </c>
      <c r="F107" s="59" t="s">
        <v>136</v>
      </c>
      <c r="G107" s="56">
        <v>0</v>
      </c>
      <c r="H107" s="42" t="s">
        <v>134</v>
      </c>
    </row>
    <row r="108" spans="1:10" x14ac:dyDescent="0.2">
      <c r="A108" s="53"/>
      <c r="B108" s="53"/>
      <c r="C108" s="57"/>
      <c r="D108" s="53"/>
      <c r="E108" s="53"/>
      <c r="F108" s="58"/>
      <c r="G108" s="58"/>
      <c r="H108" s="42" t="s">
        <v>134</v>
      </c>
    </row>
    <row r="109" spans="1:10" x14ac:dyDescent="0.2">
      <c r="A109" s="60"/>
      <c r="B109" s="49"/>
      <c r="C109" s="49" t="s">
        <v>161</v>
      </c>
      <c r="D109" s="49"/>
      <c r="E109" s="60"/>
      <c r="F109" s="51">
        <v>0.86801859000000003</v>
      </c>
      <c r="G109" s="52">
        <v>4.4827000000000002E-4</v>
      </c>
      <c r="H109" s="42" t="s">
        <v>134</v>
      </c>
    </row>
    <row r="110" spans="1:10" x14ac:dyDescent="0.2">
      <c r="A110" s="57"/>
      <c r="B110" s="57"/>
      <c r="C110" s="54" t="s">
        <v>162</v>
      </c>
      <c r="D110" s="58"/>
      <c r="E110" s="58"/>
      <c r="F110" s="55">
        <v>1936.38035029</v>
      </c>
      <c r="G110" s="61">
        <v>1.00000003</v>
      </c>
      <c r="H110" s="42" t="s">
        <v>134</v>
      </c>
    </row>
    <row r="111" spans="1:10" ht="12.75" customHeight="1" x14ac:dyDescent="0.2">
      <c r="A111" s="62"/>
      <c r="B111" s="62"/>
      <c r="C111" s="63"/>
      <c r="D111" s="64"/>
      <c r="E111" s="64"/>
      <c r="F111" s="65"/>
      <c r="G111" s="66"/>
      <c r="H111" s="67"/>
    </row>
    <row r="112" spans="1:10" x14ac:dyDescent="0.2">
      <c r="A112" s="62"/>
      <c r="B112" s="68" t="s">
        <v>968</v>
      </c>
      <c r="C112" s="68"/>
      <c r="D112" s="68"/>
      <c r="E112" s="68"/>
      <c r="F112" s="68"/>
      <c r="G112" s="68"/>
      <c r="H112" s="68"/>
      <c r="J112" s="69"/>
    </row>
    <row r="113" spans="1:17" x14ac:dyDescent="0.2">
      <c r="A113" s="62"/>
      <c r="B113" s="68" t="s">
        <v>969</v>
      </c>
      <c r="C113" s="68"/>
      <c r="D113" s="68"/>
      <c r="E113" s="68"/>
      <c r="F113" s="68"/>
      <c r="G113" s="68"/>
      <c r="H113" s="68"/>
      <c r="J113" s="69"/>
    </row>
    <row r="114" spans="1:17" x14ac:dyDescent="0.2">
      <c r="A114" s="62"/>
      <c r="B114" s="68" t="s">
        <v>970</v>
      </c>
      <c r="C114" s="68"/>
      <c r="D114" s="68"/>
      <c r="E114" s="68"/>
      <c r="F114" s="68"/>
      <c r="G114" s="68"/>
      <c r="H114" s="68"/>
      <c r="J114" s="69"/>
    </row>
    <row r="115" spans="1:17" s="72" customFormat="1" ht="66.75" customHeight="1" x14ac:dyDescent="0.25">
      <c r="A115" s="70"/>
      <c r="B115" s="71" t="s">
        <v>971</v>
      </c>
      <c r="C115" s="71"/>
      <c r="D115" s="71"/>
      <c r="E115" s="71"/>
      <c r="F115" s="71"/>
      <c r="G115" s="71"/>
      <c r="H115" s="71"/>
      <c r="I115" s="36"/>
      <c r="J115" s="69"/>
      <c r="K115" s="36"/>
      <c r="L115" s="36"/>
      <c r="M115" s="36"/>
      <c r="N115" s="36"/>
      <c r="O115" s="36"/>
      <c r="P115" s="36"/>
      <c r="Q115" s="36"/>
    </row>
    <row r="116" spans="1:17" x14ac:dyDescent="0.2">
      <c r="A116" s="62"/>
      <c r="B116" s="68" t="s">
        <v>972</v>
      </c>
      <c r="C116" s="68"/>
      <c r="D116" s="68"/>
      <c r="E116" s="68"/>
      <c r="F116" s="68"/>
      <c r="G116" s="68"/>
      <c r="H116" s="68"/>
      <c r="J116" s="69"/>
    </row>
    <row r="117" spans="1:17" x14ac:dyDescent="0.2">
      <c r="A117" s="62"/>
      <c r="B117" s="62"/>
      <c r="C117" s="62"/>
      <c r="D117" s="64"/>
      <c r="E117" s="64"/>
      <c r="F117" s="64"/>
      <c r="G117" s="64"/>
    </row>
    <row r="118" spans="1:17" x14ac:dyDescent="0.2">
      <c r="A118" s="62"/>
      <c r="B118" s="73" t="s">
        <v>163</v>
      </c>
      <c r="C118" s="74"/>
      <c r="D118" s="75"/>
      <c r="E118" s="76"/>
      <c r="F118" s="64"/>
      <c r="G118" s="64"/>
    </row>
    <row r="119" spans="1:17" ht="27.75" customHeight="1" x14ac:dyDescent="0.2">
      <c r="A119" s="62"/>
      <c r="B119" s="77" t="s">
        <v>164</v>
      </c>
      <c r="C119" s="78"/>
      <c r="D119" s="41" t="s">
        <v>165</v>
      </c>
      <c r="E119" s="76"/>
      <c r="F119" s="64"/>
      <c r="G119" s="64"/>
    </row>
    <row r="120" spans="1:17" ht="12.75" customHeight="1" x14ac:dyDescent="0.2">
      <c r="A120" s="62"/>
      <c r="B120" s="77" t="s">
        <v>973</v>
      </c>
      <c r="C120" s="78"/>
      <c r="D120" s="41" t="s">
        <v>165</v>
      </c>
      <c r="E120" s="76"/>
      <c r="F120" s="64"/>
      <c r="G120" s="64"/>
    </row>
    <row r="121" spans="1:17" x14ac:dyDescent="0.2">
      <c r="A121" s="62"/>
      <c r="B121" s="77" t="s">
        <v>166</v>
      </c>
      <c r="C121" s="78"/>
      <c r="D121" s="79" t="s">
        <v>134</v>
      </c>
      <c r="E121" s="76"/>
      <c r="F121" s="64"/>
      <c r="G121" s="64"/>
    </row>
    <row r="122" spans="1:17" x14ac:dyDescent="0.2">
      <c r="A122" s="80"/>
      <c r="B122" s="81" t="s">
        <v>134</v>
      </c>
      <c r="C122" s="81" t="s">
        <v>974</v>
      </c>
      <c r="D122" s="81" t="s">
        <v>167</v>
      </c>
      <c r="E122" s="80"/>
      <c r="F122" s="80"/>
      <c r="G122" s="80"/>
      <c r="H122" s="80"/>
      <c r="J122" s="69"/>
    </row>
    <row r="123" spans="1:17" x14ac:dyDescent="0.2">
      <c r="A123" s="80"/>
      <c r="B123" s="82" t="s">
        <v>168</v>
      </c>
      <c r="C123" s="83">
        <v>46081</v>
      </c>
      <c r="D123" s="83">
        <v>46112</v>
      </c>
      <c r="E123" s="80"/>
      <c r="F123" s="80"/>
      <c r="G123" s="80"/>
      <c r="J123" s="69"/>
    </row>
    <row r="124" spans="1:17" x14ac:dyDescent="0.2">
      <c r="A124" s="84"/>
      <c r="B124" s="44" t="s">
        <v>169</v>
      </c>
      <c r="C124" s="85">
        <v>33.229500000000002</v>
      </c>
      <c r="D124" s="85">
        <v>30.110900000000001</v>
      </c>
      <c r="E124" s="84"/>
      <c r="F124" s="86"/>
      <c r="G124" s="87"/>
    </row>
    <row r="125" spans="1:17" x14ac:dyDescent="0.2">
      <c r="A125" s="84"/>
      <c r="B125" s="44" t="s">
        <v>982</v>
      </c>
      <c r="C125" s="85">
        <v>30.5305</v>
      </c>
      <c r="D125" s="85">
        <v>27.665199999999999</v>
      </c>
      <c r="E125" s="84"/>
      <c r="F125" s="86"/>
      <c r="G125" s="87"/>
    </row>
    <row r="126" spans="1:17" x14ac:dyDescent="0.2">
      <c r="A126" s="84"/>
      <c r="B126" s="44" t="s">
        <v>170</v>
      </c>
      <c r="C126" s="85">
        <v>32.5443</v>
      </c>
      <c r="D126" s="85">
        <v>29.4863</v>
      </c>
      <c r="E126" s="84"/>
      <c r="F126" s="86"/>
      <c r="G126" s="87"/>
    </row>
    <row r="127" spans="1:17" x14ac:dyDescent="0.2">
      <c r="A127" s="84"/>
      <c r="B127" s="44" t="s">
        <v>983</v>
      </c>
      <c r="C127" s="85">
        <v>29.864699999999999</v>
      </c>
      <c r="D127" s="85">
        <v>27.058399999999999</v>
      </c>
      <c r="E127" s="84"/>
      <c r="F127" s="86"/>
      <c r="G127" s="87"/>
    </row>
    <row r="128" spans="1:17" x14ac:dyDescent="0.2">
      <c r="A128" s="84"/>
      <c r="B128" s="84"/>
      <c r="C128" s="84"/>
      <c r="D128" s="84"/>
      <c r="E128" s="84"/>
      <c r="F128" s="84"/>
      <c r="G128" s="84"/>
    </row>
    <row r="129" spans="1:7" x14ac:dyDescent="0.2">
      <c r="A129" s="80"/>
      <c r="B129" s="77" t="s">
        <v>975</v>
      </c>
      <c r="C129" s="78"/>
      <c r="D129" s="41" t="s">
        <v>165</v>
      </c>
      <c r="E129" s="80"/>
      <c r="F129" s="80"/>
      <c r="G129" s="80"/>
    </row>
    <row r="130" spans="1:7" x14ac:dyDescent="0.2">
      <c r="A130" s="80"/>
      <c r="B130" s="88"/>
      <c r="C130" s="88"/>
      <c r="D130" s="88"/>
      <c r="E130" s="80"/>
      <c r="F130" s="80"/>
      <c r="G130" s="80"/>
    </row>
    <row r="131" spans="1:7" x14ac:dyDescent="0.2">
      <c r="A131" s="80"/>
      <c r="B131" s="77" t="s">
        <v>172</v>
      </c>
      <c r="C131" s="78"/>
      <c r="D131" s="41" t="s">
        <v>165</v>
      </c>
      <c r="E131" s="88"/>
      <c r="F131" s="88"/>
      <c r="G131" s="88"/>
    </row>
    <row r="132" spans="1:7" x14ac:dyDescent="0.2">
      <c r="A132" s="80"/>
      <c r="B132" s="77" t="s">
        <v>173</v>
      </c>
      <c r="C132" s="78"/>
      <c r="D132" s="41" t="s">
        <v>165</v>
      </c>
      <c r="E132" s="80"/>
      <c r="F132" s="80"/>
      <c r="G132" s="80"/>
    </row>
    <row r="133" spans="1:7" ht="12.75" customHeight="1" x14ac:dyDescent="0.2">
      <c r="A133" s="80"/>
      <c r="B133" s="77" t="s">
        <v>174</v>
      </c>
      <c r="C133" s="78"/>
      <c r="D133" s="41" t="s">
        <v>165</v>
      </c>
      <c r="E133" s="89"/>
      <c r="F133" s="80"/>
      <c r="G133" s="80"/>
    </row>
    <row r="134" spans="1:7" ht="12.75" customHeight="1" x14ac:dyDescent="0.2">
      <c r="A134" s="80"/>
      <c r="B134" s="77" t="s">
        <v>175</v>
      </c>
      <c r="C134" s="78"/>
      <c r="D134" s="90">
        <v>0.19707906562798586</v>
      </c>
      <c r="E134" s="89"/>
      <c r="F134" s="80"/>
      <c r="G134" s="80"/>
    </row>
    <row r="137" spans="1:7" x14ac:dyDescent="0.2">
      <c r="B137" s="93" t="s">
        <v>976</v>
      </c>
      <c r="C137" s="93"/>
    </row>
    <row r="139" spans="1:7" ht="153.75" customHeight="1" x14ac:dyDescent="0.2"/>
    <row r="142" spans="1:7" x14ac:dyDescent="0.2">
      <c r="B142" s="94" t="s">
        <v>977</v>
      </c>
      <c r="C142" s="95"/>
      <c r="D142" s="94"/>
    </row>
    <row r="143" spans="1:7" x14ac:dyDescent="0.2">
      <c r="B143" s="94" t="s">
        <v>990</v>
      </c>
      <c r="D143" s="94"/>
    </row>
    <row r="144" spans="1:7" ht="165" customHeight="1" x14ac:dyDescent="0.2"/>
    <row r="146" spans="10:10" x14ac:dyDescent="0.2">
      <c r="J146" s="39"/>
    </row>
  </sheetData>
  <mergeCells count="18">
    <mergeCell ref="A1:H1"/>
    <mergeCell ref="A2:H2"/>
    <mergeCell ref="A3:H3"/>
    <mergeCell ref="B112:H112"/>
    <mergeCell ref="B113:H113"/>
    <mergeCell ref="B114:H114"/>
    <mergeCell ref="B115:H115"/>
    <mergeCell ref="B116:H116"/>
    <mergeCell ref="B118:D118"/>
    <mergeCell ref="B119:C119"/>
    <mergeCell ref="B120:C120"/>
    <mergeCell ref="B121:C121"/>
    <mergeCell ref="B137:C137"/>
    <mergeCell ref="B129:C129"/>
    <mergeCell ref="B133:C133"/>
    <mergeCell ref="B134:C134"/>
    <mergeCell ref="B131:C131"/>
    <mergeCell ref="B132:C132"/>
  </mergeCells>
  <hyperlinks>
    <hyperlink ref="I1" location="Index!B2" display="Index" xr:uid="{8A07F1F1-5CC8-47D5-A432-1AC9A88DB1C5}"/>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69D67-6143-440A-9A2E-B442ABCF6F9A}">
  <sheetPr>
    <outlinePr summaryBelow="0" summaryRight="0"/>
  </sheetPr>
  <dimension ref="A1:Q144"/>
  <sheetViews>
    <sheetView showGridLines="0" workbookViewId="0">
      <selection sqref="A1:H1"/>
    </sheetView>
  </sheetViews>
  <sheetFormatPr defaultRowHeight="12.75" x14ac:dyDescent="0.2"/>
  <cols>
    <col min="1" max="1" width="5.85546875" style="36" bestFit="1" customWidth="1"/>
    <col min="2" max="2" width="22" style="36" customWidth="1"/>
    <col min="3" max="3" width="46.7109375" style="36" customWidth="1"/>
    <col min="4" max="4" width="20.5703125" style="36" customWidth="1"/>
    <col min="5" max="5" width="8.7109375" style="36" bestFit="1" customWidth="1"/>
    <col min="6" max="6" width="10.140625" style="36" bestFit="1" customWidth="1"/>
    <col min="7" max="7" width="14" style="36" bestFit="1" customWidth="1"/>
    <col min="8" max="8" width="8.42578125" style="36" bestFit="1" customWidth="1"/>
    <col min="9" max="9" width="5.7109375" style="36" bestFit="1" customWidth="1"/>
    <col min="10" max="16384" width="9.140625" style="36"/>
  </cols>
  <sheetData>
    <row r="1" spans="1:9" ht="15" x14ac:dyDescent="0.2">
      <c r="A1" s="35" t="s">
        <v>0</v>
      </c>
      <c r="B1" s="35"/>
      <c r="C1" s="35"/>
      <c r="D1" s="35"/>
      <c r="E1" s="35"/>
      <c r="F1" s="35"/>
      <c r="G1" s="35"/>
      <c r="H1" s="35"/>
      <c r="I1" s="7" t="s">
        <v>966</v>
      </c>
    </row>
    <row r="2" spans="1:9" ht="15" x14ac:dyDescent="0.2">
      <c r="A2" s="35" t="s">
        <v>424</v>
      </c>
      <c r="B2" s="35"/>
      <c r="C2" s="35"/>
      <c r="D2" s="35"/>
      <c r="E2" s="35"/>
      <c r="F2" s="35"/>
      <c r="G2" s="35"/>
      <c r="H2" s="35"/>
    </row>
    <row r="3" spans="1:9" ht="15" x14ac:dyDescent="0.2">
      <c r="A3" s="35" t="s">
        <v>979</v>
      </c>
      <c r="B3" s="35"/>
      <c r="C3" s="35"/>
      <c r="D3" s="35"/>
      <c r="E3" s="35"/>
      <c r="F3" s="35"/>
      <c r="G3" s="35"/>
      <c r="H3" s="35"/>
    </row>
    <row r="4" spans="1:9" s="39" customFormat="1" ht="30" x14ac:dyDescent="0.2">
      <c r="A4" s="37" t="s">
        <v>3</v>
      </c>
      <c r="B4" s="37" t="s">
        <v>4</v>
      </c>
      <c r="C4" s="37" t="s">
        <v>5</v>
      </c>
      <c r="D4" s="37" t="s">
        <v>6</v>
      </c>
      <c r="E4" s="37" t="s">
        <v>7</v>
      </c>
      <c r="F4" s="37" t="s">
        <v>8</v>
      </c>
      <c r="G4" s="37" t="s">
        <v>9</v>
      </c>
      <c r="H4" s="38" t="s">
        <v>965</v>
      </c>
    </row>
    <row r="5" spans="1:9" x14ac:dyDescent="0.2">
      <c r="A5" s="40"/>
      <c r="B5" s="40"/>
      <c r="C5" s="41" t="s">
        <v>10</v>
      </c>
      <c r="D5" s="40"/>
      <c r="E5" s="40"/>
      <c r="F5" s="40"/>
      <c r="G5" s="40"/>
      <c r="H5" s="42" t="s">
        <v>134</v>
      </c>
    </row>
    <row r="6" spans="1:9" x14ac:dyDescent="0.2">
      <c r="A6" s="43"/>
      <c r="B6" s="44"/>
      <c r="C6" s="44" t="s">
        <v>11</v>
      </c>
      <c r="D6" s="44"/>
      <c r="E6" s="45"/>
      <c r="F6" s="46"/>
      <c r="G6" s="47"/>
      <c r="H6" s="42" t="s">
        <v>134</v>
      </c>
    </row>
    <row r="7" spans="1:9" x14ac:dyDescent="0.2">
      <c r="A7" s="48">
        <v>1</v>
      </c>
      <c r="B7" s="49" t="s">
        <v>353</v>
      </c>
      <c r="C7" s="49" t="s">
        <v>354</v>
      </c>
      <c r="D7" s="49" t="s">
        <v>100</v>
      </c>
      <c r="E7" s="50">
        <v>71973</v>
      </c>
      <c r="F7" s="51">
        <v>482.21910000000003</v>
      </c>
      <c r="G7" s="52">
        <v>7.600701E-2</v>
      </c>
      <c r="H7" s="42" t="s">
        <v>134</v>
      </c>
    </row>
    <row r="8" spans="1:9" x14ac:dyDescent="0.2">
      <c r="A8" s="48">
        <v>2</v>
      </c>
      <c r="B8" s="49" t="s">
        <v>77</v>
      </c>
      <c r="C8" s="49" t="s">
        <v>78</v>
      </c>
      <c r="D8" s="49" t="s">
        <v>54</v>
      </c>
      <c r="E8" s="50">
        <v>38992</v>
      </c>
      <c r="F8" s="51">
        <v>310.70775200000003</v>
      </c>
      <c r="G8" s="52">
        <v>4.897352E-2</v>
      </c>
      <c r="H8" s="42" t="s">
        <v>134</v>
      </c>
    </row>
    <row r="9" spans="1:9" x14ac:dyDescent="0.2">
      <c r="A9" s="48">
        <v>3</v>
      </c>
      <c r="B9" s="49" t="s">
        <v>346</v>
      </c>
      <c r="C9" s="49" t="s">
        <v>347</v>
      </c>
      <c r="D9" s="49" t="s">
        <v>263</v>
      </c>
      <c r="E9" s="50">
        <v>21388</v>
      </c>
      <c r="F9" s="51">
        <v>309.93350800000002</v>
      </c>
      <c r="G9" s="52">
        <v>4.8851480000000003E-2</v>
      </c>
      <c r="H9" s="42" t="s">
        <v>134</v>
      </c>
    </row>
    <row r="10" spans="1:9" x14ac:dyDescent="0.2">
      <c r="A10" s="48">
        <v>4</v>
      </c>
      <c r="B10" s="49" t="s">
        <v>365</v>
      </c>
      <c r="C10" s="49" t="s">
        <v>366</v>
      </c>
      <c r="D10" s="49" t="s">
        <v>187</v>
      </c>
      <c r="E10" s="50">
        <v>130730</v>
      </c>
      <c r="F10" s="51">
        <v>297.44996900000001</v>
      </c>
      <c r="G10" s="52">
        <v>4.6883840000000003E-2</v>
      </c>
      <c r="H10" s="42" t="s">
        <v>134</v>
      </c>
    </row>
    <row r="11" spans="1:9" x14ac:dyDescent="0.2">
      <c r="A11" s="48">
        <v>5</v>
      </c>
      <c r="B11" s="49" t="s">
        <v>361</v>
      </c>
      <c r="C11" s="49" t="s">
        <v>362</v>
      </c>
      <c r="D11" s="49" t="s">
        <v>61</v>
      </c>
      <c r="E11" s="50">
        <v>19836</v>
      </c>
      <c r="F11" s="51">
        <v>283.85316</v>
      </c>
      <c r="G11" s="52">
        <v>4.4740719999999998E-2</v>
      </c>
      <c r="H11" s="42" t="s">
        <v>134</v>
      </c>
    </row>
    <row r="12" spans="1:9" x14ac:dyDescent="0.2">
      <c r="A12" s="48">
        <v>6</v>
      </c>
      <c r="B12" s="49" t="s">
        <v>357</v>
      </c>
      <c r="C12" s="49" t="s">
        <v>358</v>
      </c>
      <c r="D12" s="49" t="s">
        <v>34</v>
      </c>
      <c r="E12" s="50">
        <v>76163</v>
      </c>
      <c r="F12" s="51">
        <v>259.335015</v>
      </c>
      <c r="G12" s="52">
        <v>4.087619E-2</v>
      </c>
      <c r="H12" s="42" t="s">
        <v>134</v>
      </c>
    </row>
    <row r="13" spans="1:9" x14ac:dyDescent="0.2">
      <c r="A13" s="48">
        <v>7</v>
      </c>
      <c r="B13" s="49" t="s">
        <v>359</v>
      </c>
      <c r="C13" s="49" t="s">
        <v>360</v>
      </c>
      <c r="D13" s="49" t="s">
        <v>37</v>
      </c>
      <c r="E13" s="50">
        <v>7076</v>
      </c>
      <c r="F13" s="51">
        <v>245.37445199999999</v>
      </c>
      <c r="G13" s="52">
        <v>3.8675729999999998E-2</v>
      </c>
      <c r="H13" s="42" t="s">
        <v>134</v>
      </c>
    </row>
    <row r="14" spans="1:9" x14ac:dyDescent="0.2">
      <c r="A14" s="48">
        <v>8</v>
      </c>
      <c r="B14" s="49" t="s">
        <v>355</v>
      </c>
      <c r="C14" s="49" t="s">
        <v>356</v>
      </c>
      <c r="D14" s="49" t="s">
        <v>34</v>
      </c>
      <c r="E14" s="50">
        <v>462376</v>
      </c>
      <c r="F14" s="51">
        <v>233.5461176</v>
      </c>
      <c r="G14" s="52">
        <v>3.6811360000000001E-2</v>
      </c>
      <c r="H14" s="42" t="s">
        <v>134</v>
      </c>
    </row>
    <row r="15" spans="1:9" x14ac:dyDescent="0.2">
      <c r="A15" s="48">
        <v>9</v>
      </c>
      <c r="B15" s="49" t="s">
        <v>367</v>
      </c>
      <c r="C15" s="49" t="s">
        <v>368</v>
      </c>
      <c r="D15" s="49" t="s">
        <v>34</v>
      </c>
      <c r="E15" s="50">
        <v>382570</v>
      </c>
      <c r="F15" s="51">
        <v>197.90346099999999</v>
      </c>
      <c r="G15" s="52">
        <v>3.1193390000000001E-2</v>
      </c>
      <c r="H15" s="42" t="s">
        <v>134</v>
      </c>
    </row>
    <row r="16" spans="1:9" x14ac:dyDescent="0.2">
      <c r="A16" s="48">
        <v>10</v>
      </c>
      <c r="B16" s="49" t="s">
        <v>212</v>
      </c>
      <c r="C16" s="49" t="s">
        <v>213</v>
      </c>
      <c r="D16" s="49" t="s">
        <v>179</v>
      </c>
      <c r="E16" s="50">
        <v>1412</v>
      </c>
      <c r="F16" s="51">
        <v>197.07284000000001</v>
      </c>
      <c r="G16" s="52">
        <v>3.1062469999999998E-2</v>
      </c>
      <c r="H16" s="42" t="s">
        <v>134</v>
      </c>
    </row>
    <row r="17" spans="1:8" x14ac:dyDescent="0.2">
      <c r="A17" s="48">
        <v>11</v>
      </c>
      <c r="B17" s="49" t="s">
        <v>371</v>
      </c>
      <c r="C17" s="49" t="s">
        <v>372</v>
      </c>
      <c r="D17" s="49" t="s">
        <v>179</v>
      </c>
      <c r="E17" s="50">
        <v>22434</v>
      </c>
      <c r="F17" s="51">
        <v>177.68849700000001</v>
      </c>
      <c r="G17" s="52">
        <v>2.8007130000000002E-2</v>
      </c>
      <c r="H17" s="42" t="s">
        <v>134</v>
      </c>
    </row>
    <row r="18" spans="1:8" ht="25.5" x14ac:dyDescent="0.2">
      <c r="A18" s="48">
        <v>12</v>
      </c>
      <c r="B18" s="49" t="s">
        <v>363</v>
      </c>
      <c r="C18" s="49" t="s">
        <v>364</v>
      </c>
      <c r="D18" s="49" t="s">
        <v>195</v>
      </c>
      <c r="E18" s="50">
        <v>3653</v>
      </c>
      <c r="F18" s="51">
        <v>175.300164</v>
      </c>
      <c r="G18" s="52">
        <v>2.7630680000000001E-2</v>
      </c>
      <c r="H18" s="42" t="s">
        <v>134</v>
      </c>
    </row>
    <row r="19" spans="1:8" x14ac:dyDescent="0.2">
      <c r="A19" s="48">
        <v>13</v>
      </c>
      <c r="B19" s="49" t="s">
        <v>369</v>
      </c>
      <c r="C19" s="49" t="s">
        <v>370</v>
      </c>
      <c r="D19" s="49" t="s">
        <v>61</v>
      </c>
      <c r="E19" s="50">
        <v>96717</v>
      </c>
      <c r="F19" s="51">
        <v>165.71490779999999</v>
      </c>
      <c r="G19" s="52">
        <v>2.6119860000000002E-2</v>
      </c>
      <c r="H19" s="42" t="s">
        <v>134</v>
      </c>
    </row>
    <row r="20" spans="1:8" x14ac:dyDescent="0.2">
      <c r="A20" s="48">
        <v>14</v>
      </c>
      <c r="B20" s="49" t="s">
        <v>375</v>
      </c>
      <c r="C20" s="49" t="s">
        <v>376</v>
      </c>
      <c r="D20" s="49" t="s">
        <v>220</v>
      </c>
      <c r="E20" s="50">
        <v>106345</v>
      </c>
      <c r="F20" s="51">
        <v>159.96414899999999</v>
      </c>
      <c r="G20" s="52">
        <v>2.5213429999999998E-2</v>
      </c>
      <c r="H20" s="42" t="s">
        <v>134</v>
      </c>
    </row>
    <row r="21" spans="1:8" x14ac:dyDescent="0.2">
      <c r="A21" s="48">
        <v>15</v>
      </c>
      <c r="B21" s="49" t="s">
        <v>57</v>
      </c>
      <c r="C21" s="49" t="s">
        <v>58</v>
      </c>
      <c r="D21" s="49" t="s">
        <v>17</v>
      </c>
      <c r="E21" s="50">
        <v>15091</v>
      </c>
      <c r="F21" s="51">
        <v>159.60241600000001</v>
      </c>
      <c r="G21" s="52">
        <v>2.5156410000000001E-2</v>
      </c>
      <c r="H21" s="42" t="s">
        <v>134</v>
      </c>
    </row>
    <row r="22" spans="1:8" x14ac:dyDescent="0.2">
      <c r="A22" s="48">
        <v>16</v>
      </c>
      <c r="B22" s="49" t="s">
        <v>75</v>
      </c>
      <c r="C22" s="49" t="s">
        <v>76</v>
      </c>
      <c r="D22" s="49" t="s">
        <v>54</v>
      </c>
      <c r="E22" s="50">
        <v>3065</v>
      </c>
      <c r="F22" s="51">
        <v>151.88607500000001</v>
      </c>
      <c r="G22" s="52">
        <v>2.394017E-2</v>
      </c>
      <c r="H22" s="42" t="s">
        <v>134</v>
      </c>
    </row>
    <row r="23" spans="1:8" x14ac:dyDescent="0.2">
      <c r="A23" s="48">
        <v>17</v>
      </c>
      <c r="B23" s="49" t="s">
        <v>322</v>
      </c>
      <c r="C23" s="49" t="s">
        <v>323</v>
      </c>
      <c r="D23" s="49" t="s">
        <v>285</v>
      </c>
      <c r="E23" s="50">
        <v>65871</v>
      </c>
      <c r="F23" s="51">
        <v>150.8314158</v>
      </c>
      <c r="G23" s="52">
        <v>2.3773929999999999E-2</v>
      </c>
      <c r="H23" s="42" t="s">
        <v>134</v>
      </c>
    </row>
    <row r="24" spans="1:8" x14ac:dyDescent="0.2">
      <c r="A24" s="48">
        <v>18</v>
      </c>
      <c r="B24" s="49" t="s">
        <v>377</v>
      </c>
      <c r="C24" s="49" t="s">
        <v>378</v>
      </c>
      <c r="D24" s="49" t="s">
        <v>211</v>
      </c>
      <c r="E24" s="50">
        <v>33039</v>
      </c>
      <c r="F24" s="51">
        <v>144.7603785</v>
      </c>
      <c r="G24" s="52">
        <v>2.281702E-2</v>
      </c>
      <c r="H24" s="42" t="s">
        <v>134</v>
      </c>
    </row>
    <row r="25" spans="1:8" x14ac:dyDescent="0.2">
      <c r="A25" s="48">
        <v>19</v>
      </c>
      <c r="B25" s="49" t="s">
        <v>292</v>
      </c>
      <c r="C25" s="49" t="s">
        <v>293</v>
      </c>
      <c r="D25" s="49" t="s">
        <v>54</v>
      </c>
      <c r="E25" s="50">
        <v>10116</v>
      </c>
      <c r="F25" s="51">
        <v>136.87959599999999</v>
      </c>
      <c r="G25" s="52">
        <v>2.1574860000000001E-2</v>
      </c>
      <c r="H25" s="42" t="s">
        <v>134</v>
      </c>
    </row>
    <row r="26" spans="1:8" ht="25.5" x14ac:dyDescent="0.2">
      <c r="A26" s="48">
        <v>20</v>
      </c>
      <c r="B26" s="49" t="s">
        <v>382</v>
      </c>
      <c r="C26" s="49" t="s">
        <v>383</v>
      </c>
      <c r="D26" s="49" t="s">
        <v>384</v>
      </c>
      <c r="E26" s="50">
        <v>48701</v>
      </c>
      <c r="F26" s="51">
        <v>136.508903</v>
      </c>
      <c r="G26" s="52">
        <v>2.151643E-2</v>
      </c>
      <c r="H26" s="42" t="s">
        <v>134</v>
      </c>
    </row>
    <row r="27" spans="1:8" ht="25.5" x14ac:dyDescent="0.2">
      <c r="A27" s="48">
        <v>21</v>
      </c>
      <c r="B27" s="49" t="s">
        <v>73</v>
      </c>
      <c r="C27" s="49" t="s">
        <v>74</v>
      </c>
      <c r="D27" s="49" t="s">
        <v>26</v>
      </c>
      <c r="E27" s="50">
        <v>2622</v>
      </c>
      <c r="F27" s="51">
        <v>133.19759999999999</v>
      </c>
      <c r="G27" s="52">
        <v>2.0994499999999999E-2</v>
      </c>
      <c r="H27" s="42" t="s">
        <v>134</v>
      </c>
    </row>
    <row r="28" spans="1:8" x14ac:dyDescent="0.2">
      <c r="A28" s="48">
        <v>22</v>
      </c>
      <c r="B28" s="49" t="s">
        <v>399</v>
      </c>
      <c r="C28" s="49" t="s">
        <v>400</v>
      </c>
      <c r="D28" s="49" t="s">
        <v>211</v>
      </c>
      <c r="E28" s="50">
        <v>38673</v>
      </c>
      <c r="F28" s="51">
        <v>128.60706149999999</v>
      </c>
      <c r="G28" s="52">
        <v>2.0270949999999999E-2</v>
      </c>
      <c r="H28" s="42" t="s">
        <v>134</v>
      </c>
    </row>
    <row r="29" spans="1:8" ht="25.5" x14ac:dyDescent="0.2">
      <c r="A29" s="48">
        <v>23</v>
      </c>
      <c r="B29" s="49" t="s">
        <v>385</v>
      </c>
      <c r="C29" s="49" t="s">
        <v>386</v>
      </c>
      <c r="D29" s="49" t="s">
        <v>195</v>
      </c>
      <c r="E29" s="50">
        <v>12965</v>
      </c>
      <c r="F29" s="51">
        <v>126.30503</v>
      </c>
      <c r="G29" s="52">
        <v>1.9908100000000001E-2</v>
      </c>
      <c r="H29" s="42" t="s">
        <v>134</v>
      </c>
    </row>
    <row r="30" spans="1:8" x14ac:dyDescent="0.2">
      <c r="A30" s="48">
        <v>24</v>
      </c>
      <c r="B30" s="49" t="s">
        <v>379</v>
      </c>
      <c r="C30" s="49" t="s">
        <v>380</v>
      </c>
      <c r="D30" s="49" t="s">
        <v>381</v>
      </c>
      <c r="E30" s="50">
        <v>12930</v>
      </c>
      <c r="F30" s="51">
        <v>118.77498</v>
      </c>
      <c r="G30" s="52">
        <v>1.872122E-2</v>
      </c>
      <c r="H30" s="42" t="s">
        <v>134</v>
      </c>
    </row>
    <row r="31" spans="1:8" x14ac:dyDescent="0.2">
      <c r="A31" s="48">
        <v>25</v>
      </c>
      <c r="B31" s="49" t="s">
        <v>387</v>
      </c>
      <c r="C31" s="49" t="s">
        <v>388</v>
      </c>
      <c r="D31" s="49" t="s">
        <v>179</v>
      </c>
      <c r="E31" s="50">
        <v>8289</v>
      </c>
      <c r="F31" s="51">
        <v>113.16971700000001</v>
      </c>
      <c r="G31" s="52">
        <v>1.7837720000000001E-2</v>
      </c>
      <c r="H31" s="42" t="s">
        <v>134</v>
      </c>
    </row>
    <row r="32" spans="1:8" x14ac:dyDescent="0.2">
      <c r="A32" s="48">
        <v>26</v>
      </c>
      <c r="B32" s="49" t="s">
        <v>391</v>
      </c>
      <c r="C32" s="49" t="s">
        <v>392</v>
      </c>
      <c r="D32" s="49" t="s">
        <v>110</v>
      </c>
      <c r="E32" s="50">
        <v>16288</v>
      </c>
      <c r="F32" s="51">
        <v>105.99415999999999</v>
      </c>
      <c r="G32" s="52">
        <v>1.6706720000000001E-2</v>
      </c>
      <c r="H32" s="42" t="s">
        <v>134</v>
      </c>
    </row>
    <row r="33" spans="1:8" x14ac:dyDescent="0.2">
      <c r="A33" s="48">
        <v>27</v>
      </c>
      <c r="B33" s="49" t="s">
        <v>393</v>
      </c>
      <c r="C33" s="49" t="s">
        <v>394</v>
      </c>
      <c r="D33" s="49" t="s">
        <v>54</v>
      </c>
      <c r="E33" s="50">
        <v>28519</v>
      </c>
      <c r="F33" s="51">
        <v>96.351441500000007</v>
      </c>
      <c r="G33" s="52">
        <v>1.518684E-2</v>
      </c>
      <c r="H33" s="42" t="s">
        <v>134</v>
      </c>
    </row>
    <row r="34" spans="1:8" x14ac:dyDescent="0.2">
      <c r="A34" s="48">
        <v>28</v>
      </c>
      <c r="B34" s="49" t="s">
        <v>395</v>
      </c>
      <c r="C34" s="49" t="s">
        <v>396</v>
      </c>
      <c r="D34" s="49" t="s">
        <v>227</v>
      </c>
      <c r="E34" s="50">
        <v>25131</v>
      </c>
      <c r="F34" s="51">
        <v>91.087309500000003</v>
      </c>
      <c r="G34" s="52">
        <v>1.4357109999999999E-2</v>
      </c>
      <c r="H34" s="42" t="s">
        <v>134</v>
      </c>
    </row>
    <row r="35" spans="1:8" x14ac:dyDescent="0.2">
      <c r="A35" s="48">
        <v>29</v>
      </c>
      <c r="B35" s="49" t="s">
        <v>397</v>
      </c>
      <c r="C35" s="49" t="s">
        <v>398</v>
      </c>
      <c r="D35" s="49" t="s">
        <v>220</v>
      </c>
      <c r="E35" s="50">
        <v>18794</v>
      </c>
      <c r="F35" s="51">
        <v>90.455522000000002</v>
      </c>
      <c r="G35" s="52">
        <v>1.4257529999999999E-2</v>
      </c>
      <c r="H35" s="42" t="s">
        <v>134</v>
      </c>
    </row>
    <row r="36" spans="1:8" x14ac:dyDescent="0.2">
      <c r="A36" s="48">
        <v>30</v>
      </c>
      <c r="B36" s="49" t="s">
        <v>401</v>
      </c>
      <c r="C36" s="49" t="s">
        <v>402</v>
      </c>
      <c r="D36" s="49" t="s">
        <v>54</v>
      </c>
      <c r="E36" s="50">
        <v>20968</v>
      </c>
      <c r="F36" s="51">
        <v>81.324387999999999</v>
      </c>
      <c r="G36" s="52">
        <v>1.281829E-2</v>
      </c>
      <c r="H36" s="42" t="s">
        <v>134</v>
      </c>
    </row>
    <row r="37" spans="1:8" x14ac:dyDescent="0.2">
      <c r="A37" s="48">
        <v>31</v>
      </c>
      <c r="B37" s="49" t="s">
        <v>59</v>
      </c>
      <c r="C37" s="49" t="s">
        <v>60</v>
      </c>
      <c r="D37" s="49" t="s">
        <v>61</v>
      </c>
      <c r="E37" s="50">
        <v>1185</v>
      </c>
      <c r="F37" s="51">
        <v>77.605649999999997</v>
      </c>
      <c r="G37" s="52">
        <v>1.2232140000000001E-2</v>
      </c>
      <c r="H37" s="42" t="s">
        <v>134</v>
      </c>
    </row>
    <row r="38" spans="1:8" ht="25.5" x14ac:dyDescent="0.2">
      <c r="A38" s="48">
        <v>32</v>
      </c>
      <c r="B38" s="49" t="s">
        <v>405</v>
      </c>
      <c r="C38" s="49" t="s">
        <v>406</v>
      </c>
      <c r="D38" s="49" t="s">
        <v>280</v>
      </c>
      <c r="E38" s="50">
        <v>6872</v>
      </c>
      <c r="F38" s="51">
        <v>76.416640000000001</v>
      </c>
      <c r="G38" s="52">
        <v>1.204473E-2</v>
      </c>
      <c r="H38" s="42" t="s">
        <v>134</v>
      </c>
    </row>
    <row r="39" spans="1:8" x14ac:dyDescent="0.2">
      <c r="A39" s="48">
        <v>33</v>
      </c>
      <c r="B39" s="49" t="s">
        <v>407</v>
      </c>
      <c r="C39" s="49" t="s">
        <v>408</v>
      </c>
      <c r="D39" s="49" t="s">
        <v>263</v>
      </c>
      <c r="E39" s="50">
        <v>26290</v>
      </c>
      <c r="F39" s="51">
        <v>61.452874999999999</v>
      </c>
      <c r="G39" s="52">
        <v>9.6861599999999992E-3</v>
      </c>
      <c r="H39" s="42" t="s">
        <v>134</v>
      </c>
    </row>
    <row r="40" spans="1:8" x14ac:dyDescent="0.2">
      <c r="A40" s="48">
        <v>34</v>
      </c>
      <c r="B40" s="49" t="s">
        <v>409</v>
      </c>
      <c r="C40" s="49" t="s">
        <v>410</v>
      </c>
      <c r="D40" s="49" t="s">
        <v>179</v>
      </c>
      <c r="E40" s="50">
        <v>5599</v>
      </c>
      <c r="F40" s="51">
        <v>60.357219999999998</v>
      </c>
      <c r="G40" s="52">
        <v>9.5134599999999996E-3</v>
      </c>
      <c r="H40" s="42" t="s">
        <v>134</v>
      </c>
    </row>
    <row r="41" spans="1:8" x14ac:dyDescent="0.2">
      <c r="A41" s="48">
        <v>35</v>
      </c>
      <c r="B41" s="49" t="s">
        <v>411</v>
      </c>
      <c r="C41" s="49" t="s">
        <v>412</v>
      </c>
      <c r="D41" s="49" t="s">
        <v>413</v>
      </c>
      <c r="E41" s="50">
        <v>7010</v>
      </c>
      <c r="F41" s="51">
        <v>59.714685000000003</v>
      </c>
      <c r="G41" s="52">
        <v>9.4121799999999992E-3</v>
      </c>
      <c r="H41" s="42" t="s">
        <v>134</v>
      </c>
    </row>
    <row r="42" spans="1:8" x14ac:dyDescent="0.2">
      <c r="A42" s="48">
        <v>36</v>
      </c>
      <c r="B42" s="49" t="s">
        <v>414</v>
      </c>
      <c r="C42" s="49" t="s">
        <v>415</v>
      </c>
      <c r="D42" s="49" t="s">
        <v>54</v>
      </c>
      <c r="E42" s="50">
        <v>6481</v>
      </c>
      <c r="F42" s="51">
        <v>57.94014</v>
      </c>
      <c r="G42" s="52">
        <v>9.1324800000000001E-3</v>
      </c>
      <c r="H42" s="42" t="s">
        <v>134</v>
      </c>
    </row>
    <row r="43" spans="1:8" x14ac:dyDescent="0.2">
      <c r="A43" s="48">
        <v>37</v>
      </c>
      <c r="B43" s="49" t="s">
        <v>416</v>
      </c>
      <c r="C43" s="49" t="s">
        <v>417</v>
      </c>
      <c r="D43" s="49" t="s">
        <v>418</v>
      </c>
      <c r="E43" s="50">
        <v>7409</v>
      </c>
      <c r="F43" s="51">
        <v>57.456795</v>
      </c>
      <c r="G43" s="52">
        <v>9.0562999999999998E-3</v>
      </c>
      <c r="H43" s="42" t="s">
        <v>134</v>
      </c>
    </row>
    <row r="44" spans="1:8" x14ac:dyDescent="0.2">
      <c r="A44" s="48">
        <v>38</v>
      </c>
      <c r="B44" s="49" t="s">
        <v>403</v>
      </c>
      <c r="C44" s="49" t="s">
        <v>404</v>
      </c>
      <c r="D44" s="49" t="s">
        <v>61</v>
      </c>
      <c r="E44" s="50">
        <v>7334</v>
      </c>
      <c r="F44" s="51">
        <v>51.448009999999996</v>
      </c>
      <c r="G44" s="52">
        <v>8.1092000000000004E-3</v>
      </c>
      <c r="H44" s="42" t="s">
        <v>134</v>
      </c>
    </row>
    <row r="45" spans="1:8" x14ac:dyDescent="0.2">
      <c r="A45" s="48">
        <v>39</v>
      </c>
      <c r="B45" s="49" t="s">
        <v>419</v>
      </c>
      <c r="C45" s="49" t="s">
        <v>420</v>
      </c>
      <c r="D45" s="49" t="s">
        <v>61</v>
      </c>
      <c r="E45" s="50">
        <v>7757</v>
      </c>
      <c r="F45" s="51">
        <v>45.847748500000002</v>
      </c>
      <c r="G45" s="52">
        <v>7.2264900000000003E-3</v>
      </c>
      <c r="H45" s="42" t="s">
        <v>134</v>
      </c>
    </row>
    <row r="46" spans="1:8" x14ac:dyDescent="0.2">
      <c r="A46" s="53"/>
      <c r="B46" s="53"/>
      <c r="C46" s="54" t="s">
        <v>133</v>
      </c>
      <c r="D46" s="53"/>
      <c r="E46" s="53" t="s">
        <v>134</v>
      </c>
      <c r="F46" s="55">
        <v>6010.0388497000004</v>
      </c>
      <c r="G46" s="56">
        <v>0.94729775000000005</v>
      </c>
      <c r="H46" s="42" t="s">
        <v>134</v>
      </c>
    </row>
    <row r="47" spans="1:8" x14ac:dyDescent="0.2">
      <c r="A47" s="53"/>
      <c r="B47" s="53"/>
      <c r="C47" s="57"/>
      <c r="D47" s="53"/>
      <c r="E47" s="53"/>
      <c r="F47" s="58"/>
      <c r="G47" s="58"/>
      <c r="H47" s="42" t="s">
        <v>134</v>
      </c>
    </row>
    <row r="48" spans="1:8" x14ac:dyDescent="0.2">
      <c r="A48" s="53"/>
      <c r="B48" s="53"/>
      <c r="C48" s="54" t="s">
        <v>135</v>
      </c>
      <c r="D48" s="53"/>
      <c r="E48" s="53"/>
      <c r="F48" s="53"/>
      <c r="G48" s="53"/>
      <c r="H48" s="42" t="s">
        <v>134</v>
      </c>
    </row>
    <row r="49" spans="1:8" x14ac:dyDescent="0.2">
      <c r="A49" s="53"/>
      <c r="B49" s="53"/>
      <c r="C49" s="54" t="s">
        <v>133</v>
      </c>
      <c r="D49" s="53"/>
      <c r="E49" s="53" t="s">
        <v>134</v>
      </c>
      <c r="F49" s="59" t="s">
        <v>136</v>
      </c>
      <c r="G49" s="56">
        <v>0</v>
      </c>
      <c r="H49" s="42" t="s">
        <v>134</v>
      </c>
    </row>
    <row r="50" spans="1:8" x14ac:dyDescent="0.2">
      <c r="A50" s="53"/>
      <c r="B50" s="53"/>
      <c r="C50" s="57"/>
      <c r="D50" s="53"/>
      <c r="E50" s="53"/>
      <c r="F50" s="58"/>
      <c r="G50" s="58"/>
      <c r="H50" s="42" t="s">
        <v>134</v>
      </c>
    </row>
    <row r="51" spans="1:8" x14ac:dyDescent="0.2">
      <c r="A51" s="53"/>
      <c r="B51" s="53"/>
      <c r="C51" s="54" t="s">
        <v>137</v>
      </c>
      <c r="D51" s="53"/>
      <c r="E51" s="53"/>
      <c r="F51" s="53"/>
      <c r="G51" s="53"/>
      <c r="H51" s="42" t="s">
        <v>134</v>
      </c>
    </row>
    <row r="52" spans="1:8" x14ac:dyDescent="0.2">
      <c r="A52" s="53"/>
      <c r="B52" s="53"/>
      <c r="C52" s="54" t="s">
        <v>133</v>
      </c>
      <c r="D52" s="53"/>
      <c r="E52" s="53" t="s">
        <v>134</v>
      </c>
      <c r="F52" s="59" t="s">
        <v>136</v>
      </c>
      <c r="G52" s="56">
        <v>0</v>
      </c>
      <c r="H52" s="42" t="s">
        <v>134</v>
      </c>
    </row>
    <row r="53" spans="1:8" x14ac:dyDescent="0.2">
      <c r="A53" s="53"/>
      <c r="B53" s="53"/>
      <c r="C53" s="57"/>
      <c r="D53" s="53"/>
      <c r="E53" s="53"/>
      <c r="F53" s="58"/>
      <c r="G53" s="58"/>
      <c r="H53" s="42" t="s">
        <v>134</v>
      </c>
    </row>
    <row r="54" spans="1:8" x14ac:dyDescent="0.2">
      <c r="A54" s="53"/>
      <c r="B54" s="53"/>
      <c r="C54" s="54" t="s">
        <v>138</v>
      </c>
      <c r="D54" s="53"/>
      <c r="E54" s="53"/>
      <c r="F54" s="53"/>
      <c r="G54" s="53"/>
      <c r="H54" s="42" t="s">
        <v>134</v>
      </c>
    </row>
    <row r="55" spans="1:8" x14ac:dyDescent="0.2">
      <c r="A55" s="53"/>
      <c r="B55" s="53"/>
      <c r="C55" s="54" t="s">
        <v>133</v>
      </c>
      <c r="D55" s="53"/>
      <c r="E55" s="53" t="s">
        <v>134</v>
      </c>
      <c r="F55" s="59" t="s">
        <v>136</v>
      </c>
      <c r="G55" s="56">
        <v>0</v>
      </c>
      <c r="H55" s="42" t="s">
        <v>134</v>
      </c>
    </row>
    <row r="56" spans="1:8" x14ac:dyDescent="0.2">
      <c r="A56" s="53"/>
      <c r="B56" s="53"/>
      <c r="C56" s="57"/>
      <c r="D56" s="53"/>
      <c r="E56" s="53"/>
      <c r="F56" s="58"/>
      <c r="G56" s="58"/>
      <c r="H56" s="42" t="s">
        <v>134</v>
      </c>
    </row>
    <row r="57" spans="1:8" x14ac:dyDescent="0.2">
      <c r="A57" s="53"/>
      <c r="B57" s="53"/>
      <c r="C57" s="54" t="s">
        <v>139</v>
      </c>
      <c r="D57" s="53"/>
      <c r="E57" s="53"/>
      <c r="F57" s="58"/>
      <c r="G57" s="58"/>
      <c r="H57" s="42" t="s">
        <v>134</v>
      </c>
    </row>
    <row r="58" spans="1:8" x14ac:dyDescent="0.2">
      <c r="A58" s="53"/>
      <c r="B58" s="53"/>
      <c r="C58" s="54" t="s">
        <v>133</v>
      </c>
      <c r="D58" s="53"/>
      <c r="E58" s="53" t="s">
        <v>134</v>
      </c>
      <c r="F58" s="59" t="s">
        <v>136</v>
      </c>
      <c r="G58" s="56">
        <v>0</v>
      </c>
      <c r="H58" s="42" t="s">
        <v>134</v>
      </c>
    </row>
    <row r="59" spans="1:8" x14ac:dyDescent="0.2">
      <c r="A59" s="53"/>
      <c r="B59" s="53"/>
      <c r="C59" s="57"/>
      <c r="D59" s="53"/>
      <c r="E59" s="53"/>
      <c r="F59" s="58"/>
      <c r="G59" s="58"/>
      <c r="H59" s="42" t="s">
        <v>134</v>
      </c>
    </row>
    <row r="60" spans="1:8" x14ac:dyDescent="0.2">
      <c r="A60" s="53"/>
      <c r="B60" s="53"/>
      <c r="C60" s="54" t="s">
        <v>140</v>
      </c>
      <c r="D60" s="53"/>
      <c r="E60" s="53"/>
      <c r="F60" s="58"/>
      <c r="G60" s="58"/>
      <c r="H60" s="42" t="s">
        <v>134</v>
      </c>
    </row>
    <row r="61" spans="1:8" x14ac:dyDescent="0.2">
      <c r="A61" s="53"/>
      <c r="B61" s="53"/>
      <c r="C61" s="54" t="s">
        <v>133</v>
      </c>
      <c r="D61" s="53"/>
      <c r="E61" s="53" t="s">
        <v>134</v>
      </c>
      <c r="F61" s="59" t="s">
        <v>136</v>
      </c>
      <c r="G61" s="56">
        <v>0</v>
      </c>
      <c r="H61" s="42" t="s">
        <v>134</v>
      </c>
    </row>
    <row r="62" spans="1:8" x14ac:dyDescent="0.2">
      <c r="A62" s="53"/>
      <c r="B62" s="53"/>
      <c r="C62" s="57"/>
      <c r="D62" s="53"/>
      <c r="E62" s="53"/>
      <c r="F62" s="58"/>
      <c r="G62" s="58"/>
      <c r="H62" s="42" t="s">
        <v>134</v>
      </c>
    </row>
    <row r="63" spans="1:8" x14ac:dyDescent="0.2">
      <c r="A63" s="53"/>
      <c r="B63" s="53"/>
      <c r="C63" s="54" t="s">
        <v>141</v>
      </c>
      <c r="D63" s="53"/>
      <c r="E63" s="53"/>
      <c r="F63" s="55">
        <v>6010.0388497000004</v>
      </c>
      <c r="G63" s="56">
        <v>0.94729775000000005</v>
      </c>
      <c r="H63" s="42" t="s">
        <v>134</v>
      </c>
    </row>
    <row r="64" spans="1:8" x14ac:dyDescent="0.2">
      <c r="A64" s="53"/>
      <c r="B64" s="53"/>
      <c r="C64" s="57"/>
      <c r="D64" s="53"/>
      <c r="E64" s="53"/>
      <c r="F64" s="58"/>
      <c r="G64" s="58"/>
      <c r="H64" s="42" t="s">
        <v>134</v>
      </c>
    </row>
    <row r="65" spans="1:8" x14ac:dyDescent="0.2">
      <c r="A65" s="53"/>
      <c r="B65" s="53"/>
      <c r="C65" s="54" t="s">
        <v>142</v>
      </c>
      <c r="D65" s="53"/>
      <c r="E65" s="53"/>
      <c r="F65" s="58"/>
      <c r="G65" s="58"/>
      <c r="H65" s="42" t="s">
        <v>134</v>
      </c>
    </row>
    <row r="66" spans="1:8" x14ac:dyDescent="0.2">
      <c r="A66" s="53"/>
      <c r="B66" s="53"/>
      <c r="C66" s="54" t="s">
        <v>11</v>
      </c>
      <c r="D66" s="53"/>
      <c r="E66" s="53"/>
      <c r="F66" s="58"/>
      <c r="G66" s="58"/>
      <c r="H66" s="42" t="s">
        <v>134</v>
      </c>
    </row>
    <row r="67" spans="1:8" x14ac:dyDescent="0.2">
      <c r="A67" s="53"/>
      <c r="B67" s="53"/>
      <c r="C67" s="54" t="s">
        <v>133</v>
      </c>
      <c r="D67" s="53"/>
      <c r="E67" s="53" t="s">
        <v>134</v>
      </c>
      <c r="F67" s="59" t="s">
        <v>136</v>
      </c>
      <c r="G67" s="56">
        <v>0</v>
      </c>
      <c r="H67" s="42" t="s">
        <v>134</v>
      </c>
    </row>
    <row r="68" spans="1:8" x14ac:dyDescent="0.2">
      <c r="A68" s="53"/>
      <c r="B68" s="53"/>
      <c r="C68" s="57"/>
      <c r="D68" s="53"/>
      <c r="E68" s="53"/>
      <c r="F68" s="58"/>
      <c r="G68" s="58"/>
      <c r="H68" s="42" t="s">
        <v>134</v>
      </c>
    </row>
    <row r="69" spans="1:8" x14ac:dyDescent="0.2">
      <c r="A69" s="53"/>
      <c r="B69" s="53"/>
      <c r="C69" s="54" t="s">
        <v>143</v>
      </c>
      <c r="D69" s="53"/>
      <c r="E69" s="53"/>
      <c r="F69" s="53"/>
      <c r="G69" s="53"/>
      <c r="H69" s="42" t="s">
        <v>134</v>
      </c>
    </row>
    <row r="70" spans="1:8" x14ac:dyDescent="0.2">
      <c r="A70" s="53"/>
      <c r="B70" s="53"/>
      <c r="C70" s="54" t="s">
        <v>133</v>
      </c>
      <c r="D70" s="53"/>
      <c r="E70" s="53" t="s">
        <v>134</v>
      </c>
      <c r="F70" s="59" t="s">
        <v>136</v>
      </c>
      <c r="G70" s="56">
        <v>0</v>
      </c>
      <c r="H70" s="42" t="s">
        <v>134</v>
      </c>
    </row>
    <row r="71" spans="1:8" x14ac:dyDescent="0.2">
      <c r="A71" s="53"/>
      <c r="B71" s="53"/>
      <c r="C71" s="57"/>
      <c r="D71" s="53"/>
      <c r="E71" s="53"/>
      <c r="F71" s="58"/>
      <c r="G71" s="58"/>
      <c r="H71" s="42" t="s">
        <v>134</v>
      </c>
    </row>
    <row r="72" spans="1:8" x14ac:dyDescent="0.2">
      <c r="A72" s="53"/>
      <c r="B72" s="53"/>
      <c r="C72" s="54" t="s">
        <v>144</v>
      </c>
      <c r="D72" s="53"/>
      <c r="E72" s="53"/>
      <c r="F72" s="53"/>
      <c r="G72" s="53"/>
      <c r="H72" s="42" t="s">
        <v>134</v>
      </c>
    </row>
    <row r="73" spans="1:8" x14ac:dyDescent="0.2">
      <c r="A73" s="53"/>
      <c r="B73" s="53"/>
      <c r="C73" s="54" t="s">
        <v>133</v>
      </c>
      <c r="D73" s="53"/>
      <c r="E73" s="53" t="s">
        <v>134</v>
      </c>
      <c r="F73" s="59" t="s">
        <v>136</v>
      </c>
      <c r="G73" s="56">
        <v>0</v>
      </c>
      <c r="H73" s="42" t="s">
        <v>134</v>
      </c>
    </row>
    <row r="74" spans="1:8" x14ac:dyDescent="0.2">
      <c r="A74" s="53"/>
      <c r="B74" s="53"/>
      <c r="C74" s="57"/>
      <c r="D74" s="53"/>
      <c r="E74" s="53"/>
      <c r="F74" s="58"/>
      <c r="G74" s="58"/>
      <c r="H74" s="42" t="s">
        <v>134</v>
      </c>
    </row>
    <row r="75" spans="1:8" x14ac:dyDescent="0.2">
      <c r="A75" s="53"/>
      <c r="B75" s="53"/>
      <c r="C75" s="54" t="s">
        <v>145</v>
      </c>
      <c r="D75" s="53"/>
      <c r="E75" s="53"/>
      <c r="F75" s="58"/>
      <c r="G75" s="58"/>
      <c r="H75" s="42" t="s">
        <v>134</v>
      </c>
    </row>
    <row r="76" spans="1:8" x14ac:dyDescent="0.2">
      <c r="A76" s="53"/>
      <c r="B76" s="53"/>
      <c r="C76" s="54" t="s">
        <v>133</v>
      </c>
      <c r="D76" s="53"/>
      <c r="E76" s="53" t="s">
        <v>134</v>
      </c>
      <c r="F76" s="59" t="s">
        <v>136</v>
      </c>
      <c r="G76" s="56">
        <v>0</v>
      </c>
      <c r="H76" s="42" t="s">
        <v>134</v>
      </c>
    </row>
    <row r="77" spans="1:8" x14ac:dyDescent="0.2">
      <c r="A77" s="53"/>
      <c r="B77" s="53"/>
      <c r="C77" s="57"/>
      <c r="D77" s="53"/>
      <c r="E77" s="53"/>
      <c r="F77" s="58"/>
      <c r="G77" s="58"/>
      <c r="H77" s="42" t="s">
        <v>134</v>
      </c>
    </row>
    <row r="78" spans="1:8" x14ac:dyDescent="0.2">
      <c r="A78" s="53"/>
      <c r="B78" s="53"/>
      <c r="C78" s="54" t="s">
        <v>146</v>
      </c>
      <c r="D78" s="53"/>
      <c r="E78" s="53"/>
      <c r="F78" s="55">
        <v>0</v>
      </c>
      <c r="G78" s="56">
        <v>0</v>
      </c>
      <c r="H78" s="42" t="s">
        <v>134</v>
      </c>
    </row>
    <row r="79" spans="1:8" x14ac:dyDescent="0.2">
      <c r="A79" s="53"/>
      <c r="B79" s="53"/>
      <c r="C79" s="57"/>
      <c r="D79" s="53"/>
      <c r="E79" s="53"/>
      <c r="F79" s="58"/>
      <c r="G79" s="58"/>
      <c r="H79" s="42" t="s">
        <v>134</v>
      </c>
    </row>
    <row r="80" spans="1:8" x14ac:dyDescent="0.2">
      <c r="A80" s="53"/>
      <c r="B80" s="53"/>
      <c r="C80" s="54" t="s">
        <v>147</v>
      </c>
      <c r="D80" s="53"/>
      <c r="E80" s="53"/>
      <c r="F80" s="58"/>
      <c r="G80" s="58"/>
      <c r="H80" s="42" t="s">
        <v>134</v>
      </c>
    </row>
    <row r="81" spans="1:8" x14ac:dyDescent="0.2">
      <c r="A81" s="53"/>
      <c r="B81" s="53"/>
      <c r="C81" s="54" t="s">
        <v>148</v>
      </c>
      <c r="D81" s="53"/>
      <c r="E81" s="53"/>
      <c r="F81" s="58"/>
      <c r="G81" s="58"/>
      <c r="H81" s="42" t="s">
        <v>134</v>
      </c>
    </row>
    <row r="82" spans="1:8" x14ac:dyDescent="0.2">
      <c r="A82" s="53"/>
      <c r="B82" s="53"/>
      <c r="C82" s="54" t="s">
        <v>133</v>
      </c>
      <c r="D82" s="53"/>
      <c r="E82" s="53" t="s">
        <v>134</v>
      </c>
      <c r="F82" s="59" t="s">
        <v>136</v>
      </c>
      <c r="G82" s="56">
        <v>0</v>
      </c>
      <c r="H82" s="42" t="s">
        <v>134</v>
      </c>
    </row>
    <row r="83" spans="1:8" x14ac:dyDescent="0.2">
      <c r="A83" s="53"/>
      <c r="B83" s="53"/>
      <c r="C83" s="57"/>
      <c r="D83" s="53"/>
      <c r="E83" s="53"/>
      <c r="F83" s="58"/>
      <c r="G83" s="58"/>
      <c r="H83" s="42" t="s">
        <v>134</v>
      </c>
    </row>
    <row r="84" spans="1:8" x14ac:dyDescent="0.2">
      <c r="A84" s="53"/>
      <c r="B84" s="53"/>
      <c r="C84" s="54" t="s">
        <v>149</v>
      </c>
      <c r="D84" s="53"/>
      <c r="E84" s="53"/>
      <c r="F84" s="58"/>
      <c r="G84" s="58"/>
      <c r="H84" s="42" t="s">
        <v>134</v>
      </c>
    </row>
    <row r="85" spans="1:8" x14ac:dyDescent="0.2">
      <c r="A85" s="53"/>
      <c r="B85" s="53"/>
      <c r="C85" s="54" t="s">
        <v>133</v>
      </c>
      <c r="D85" s="53"/>
      <c r="E85" s="53" t="s">
        <v>134</v>
      </c>
      <c r="F85" s="59" t="s">
        <v>136</v>
      </c>
      <c r="G85" s="56">
        <v>0</v>
      </c>
      <c r="H85" s="42" t="s">
        <v>134</v>
      </c>
    </row>
    <row r="86" spans="1:8" x14ac:dyDescent="0.2">
      <c r="A86" s="53"/>
      <c r="B86" s="53"/>
      <c r="C86" s="57"/>
      <c r="D86" s="53"/>
      <c r="E86" s="53"/>
      <c r="F86" s="58"/>
      <c r="G86" s="58"/>
      <c r="H86" s="42" t="s">
        <v>134</v>
      </c>
    </row>
    <row r="87" spans="1:8" x14ac:dyDescent="0.2">
      <c r="A87" s="53"/>
      <c r="B87" s="53"/>
      <c r="C87" s="54" t="s">
        <v>150</v>
      </c>
      <c r="D87" s="53"/>
      <c r="E87" s="53"/>
      <c r="F87" s="58"/>
      <c r="G87" s="58"/>
      <c r="H87" s="42" t="s">
        <v>134</v>
      </c>
    </row>
    <row r="88" spans="1:8" x14ac:dyDescent="0.2">
      <c r="A88" s="53"/>
      <c r="B88" s="53"/>
      <c r="C88" s="54" t="s">
        <v>133</v>
      </c>
      <c r="D88" s="53"/>
      <c r="E88" s="53" t="s">
        <v>134</v>
      </c>
      <c r="F88" s="59" t="s">
        <v>136</v>
      </c>
      <c r="G88" s="56">
        <v>0</v>
      </c>
      <c r="H88" s="42" t="s">
        <v>134</v>
      </c>
    </row>
    <row r="89" spans="1:8" x14ac:dyDescent="0.2">
      <c r="A89" s="53"/>
      <c r="B89" s="53"/>
      <c r="C89" s="57"/>
      <c r="D89" s="53"/>
      <c r="E89" s="53"/>
      <c r="F89" s="58"/>
      <c r="G89" s="58"/>
      <c r="H89" s="42" t="s">
        <v>134</v>
      </c>
    </row>
    <row r="90" spans="1:8" x14ac:dyDescent="0.2">
      <c r="A90" s="53"/>
      <c r="B90" s="53"/>
      <c r="C90" s="54" t="s">
        <v>151</v>
      </c>
      <c r="D90" s="53"/>
      <c r="E90" s="53"/>
      <c r="F90" s="58"/>
      <c r="G90" s="58"/>
      <c r="H90" s="42" t="s">
        <v>134</v>
      </c>
    </row>
    <row r="91" spans="1:8" x14ac:dyDescent="0.2">
      <c r="A91" s="48">
        <v>1</v>
      </c>
      <c r="B91" s="49"/>
      <c r="C91" s="49" t="s">
        <v>152</v>
      </c>
      <c r="D91" s="49"/>
      <c r="E91" s="60"/>
      <c r="F91" s="51">
        <v>336.16193760099998</v>
      </c>
      <c r="G91" s="52">
        <v>5.2985589999999999E-2</v>
      </c>
      <c r="H91" s="42">
        <v>6.61</v>
      </c>
    </row>
    <row r="92" spans="1:8" x14ac:dyDescent="0.2">
      <c r="A92" s="53"/>
      <c r="B92" s="53"/>
      <c r="C92" s="54" t="s">
        <v>133</v>
      </c>
      <c r="D92" s="53"/>
      <c r="E92" s="53" t="s">
        <v>134</v>
      </c>
      <c r="F92" s="55">
        <v>336.16193760099998</v>
      </c>
      <c r="G92" s="56">
        <v>5.2985589999999999E-2</v>
      </c>
      <c r="H92" s="42" t="s">
        <v>134</v>
      </c>
    </row>
    <row r="93" spans="1:8" x14ac:dyDescent="0.2">
      <c r="A93" s="53"/>
      <c r="B93" s="53"/>
      <c r="C93" s="57"/>
      <c r="D93" s="53"/>
      <c r="E93" s="53"/>
      <c r="F93" s="58"/>
      <c r="G93" s="58"/>
      <c r="H93" s="42" t="s">
        <v>134</v>
      </c>
    </row>
    <row r="94" spans="1:8" x14ac:dyDescent="0.2">
      <c r="A94" s="53"/>
      <c r="B94" s="53"/>
      <c r="C94" s="54" t="s">
        <v>153</v>
      </c>
      <c r="D94" s="53"/>
      <c r="E94" s="53"/>
      <c r="F94" s="55">
        <v>336.16193760099998</v>
      </c>
      <c r="G94" s="56">
        <v>5.2985589999999999E-2</v>
      </c>
      <c r="H94" s="42" t="s">
        <v>134</v>
      </c>
    </row>
    <row r="95" spans="1:8" x14ac:dyDescent="0.2">
      <c r="A95" s="53"/>
      <c r="B95" s="53"/>
      <c r="C95" s="58"/>
      <c r="D95" s="53"/>
      <c r="E95" s="53"/>
      <c r="F95" s="53"/>
      <c r="G95" s="53"/>
      <c r="H95" s="42" t="s">
        <v>134</v>
      </c>
    </row>
    <row r="96" spans="1:8" x14ac:dyDescent="0.2">
      <c r="A96" s="53"/>
      <c r="B96" s="53"/>
      <c r="C96" s="54" t="s">
        <v>154</v>
      </c>
      <c r="D96" s="53"/>
      <c r="E96" s="53"/>
      <c r="F96" s="53"/>
      <c r="G96" s="53"/>
      <c r="H96" s="42" t="s">
        <v>134</v>
      </c>
    </row>
    <row r="97" spans="1:10" x14ac:dyDescent="0.2">
      <c r="A97" s="53"/>
      <c r="B97" s="53"/>
      <c r="C97" s="54" t="s">
        <v>155</v>
      </c>
      <c r="D97" s="53"/>
      <c r="E97" s="53"/>
      <c r="F97" s="53"/>
      <c r="G97" s="53"/>
      <c r="H97" s="42" t="s">
        <v>134</v>
      </c>
    </row>
    <row r="98" spans="1:10" x14ac:dyDescent="0.2">
      <c r="A98" s="53"/>
      <c r="B98" s="53"/>
      <c r="C98" s="54" t="s">
        <v>133</v>
      </c>
      <c r="D98" s="53"/>
      <c r="E98" s="53" t="s">
        <v>134</v>
      </c>
      <c r="F98" s="59" t="s">
        <v>136</v>
      </c>
      <c r="G98" s="56">
        <v>0</v>
      </c>
      <c r="H98" s="42" t="s">
        <v>134</v>
      </c>
    </row>
    <row r="99" spans="1:10" x14ac:dyDescent="0.2">
      <c r="A99" s="53"/>
      <c r="B99" s="53"/>
      <c r="C99" s="57"/>
      <c r="D99" s="53"/>
      <c r="E99" s="53"/>
      <c r="F99" s="58"/>
      <c r="G99" s="58"/>
      <c r="H99" s="42" t="s">
        <v>134</v>
      </c>
    </row>
    <row r="100" spans="1:10" x14ac:dyDescent="0.2">
      <c r="A100" s="53"/>
      <c r="B100" s="53"/>
      <c r="C100" s="54" t="s">
        <v>158</v>
      </c>
      <c r="D100" s="53"/>
      <c r="E100" s="53"/>
      <c r="F100" s="53"/>
      <c r="G100" s="53"/>
      <c r="H100" s="42" t="s">
        <v>134</v>
      </c>
    </row>
    <row r="101" spans="1:10" x14ac:dyDescent="0.2">
      <c r="A101" s="53"/>
      <c r="B101" s="53"/>
      <c r="C101" s="54" t="s">
        <v>159</v>
      </c>
      <c r="D101" s="53"/>
      <c r="E101" s="53"/>
      <c r="F101" s="53"/>
      <c r="G101" s="53"/>
      <c r="H101" s="42" t="s">
        <v>134</v>
      </c>
    </row>
    <row r="102" spans="1:10" x14ac:dyDescent="0.2">
      <c r="A102" s="53"/>
      <c r="B102" s="53"/>
      <c r="C102" s="54" t="s">
        <v>133</v>
      </c>
      <c r="D102" s="53"/>
      <c r="E102" s="53" t="s">
        <v>134</v>
      </c>
      <c r="F102" s="59" t="s">
        <v>136</v>
      </c>
      <c r="G102" s="56">
        <v>0</v>
      </c>
      <c r="H102" s="42" t="s">
        <v>134</v>
      </c>
    </row>
    <row r="103" spans="1:10" x14ac:dyDescent="0.2">
      <c r="A103" s="53"/>
      <c r="B103" s="53"/>
      <c r="C103" s="57"/>
      <c r="D103" s="53"/>
      <c r="E103" s="53"/>
      <c r="F103" s="58"/>
      <c r="G103" s="58"/>
      <c r="H103" s="42" t="s">
        <v>134</v>
      </c>
    </row>
    <row r="104" spans="1:10" x14ac:dyDescent="0.2">
      <c r="A104" s="53"/>
      <c r="B104" s="53"/>
      <c r="C104" s="54" t="s">
        <v>160</v>
      </c>
      <c r="D104" s="53"/>
      <c r="E104" s="53"/>
      <c r="F104" s="58"/>
      <c r="G104" s="58"/>
      <c r="H104" s="42" t="s">
        <v>134</v>
      </c>
    </row>
    <row r="105" spans="1:10" x14ac:dyDescent="0.2">
      <c r="A105" s="53"/>
      <c r="B105" s="53"/>
      <c r="C105" s="54" t="s">
        <v>133</v>
      </c>
      <c r="D105" s="53"/>
      <c r="E105" s="53" t="s">
        <v>134</v>
      </c>
      <c r="F105" s="59" t="s">
        <v>136</v>
      </c>
      <c r="G105" s="56">
        <v>0</v>
      </c>
      <c r="H105" s="42" t="s">
        <v>134</v>
      </c>
    </row>
    <row r="106" spans="1:10" x14ac:dyDescent="0.2">
      <c r="A106" s="53"/>
      <c r="B106" s="53"/>
      <c r="C106" s="57"/>
      <c r="D106" s="53"/>
      <c r="E106" s="53"/>
      <c r="F106" s="58"/>
      <c r="G106" s="58"/>
      <c r="H106" s="42" t="s">
        <v>134</v>
      </c>
    </row>
    <row r="107" spans="1:10" x14ac:dyDescent="0.2">
      <c r="A107" s="53"/>
      <c r="B107" s="49"/>
      <c r="C107" s="49"/>
      <c r="D107" s="54"/>
      <c r="E107" s="53"/>
      <c r="F107" s="49"/>
      <c r="G107" s="60"/>
      <c r="H107" s="42" t="s">
        <v>134</v>
      </c>
    </row>
    <row r="108" spans="1:10" x14ac:dyDescent="0.2">
      <c r="A108" s="60"/>
      <c r="B108" s="49"/>
      <c r="C108" s="49" t="s">
        <v>161</v>
      </c>
      <c r="D108" s="49"/>
      <c r="E108" s="60"/>
      <c r="F108" s="51">
        <v>-1.7974385100000001</v>
      </c>
      <c r="G108" s="52">
        <v>-2.8331E-4</v>
      </c>
      <c r="H108" s="42" t="s">
        <v>134</v>
      </c>
    </row>
    <row r="109" spans="1:10" x14ac:dyDescent="0.2">
      <c r="A109" s="57"/>
      <c r="B109" s="57"/>
      <c r="C109" s="54" t="s">
        <v>162</v>
      </c>
      <c r="D109" s="58"/>
      <c r="E109" s="58"/>
      <c r="F109" s="55">
        <v>6344.4033487910001</v>
      </c>
      <c r="G109" s="61">
        <v>1.00000003</v>
      </c>
      <c r="H109" s="42" t="s">
        <v>134</v>
      </c>
    </row>
    <row r="110" spans="1:10" ht="12.75" customHeight="1" x14ac:dyDescent="0.2">
      <c r="A110" s="62"/>
      <c r="B110" s="62"/>
      <c r="C110" s="63"/>
      <c r="D110" s="64"/>
      <c r="E110" s="64"/>
      <c r="F110" s="65"/>
      <c r="G110" s="66"/>
      <c r="H110" s="67"/>
    </row>
    <row r="111" spans="1:10" x14ac:dyDescent="0.2">
      <c r="A111" s="62"/>
      <c r="B111" s="68" t="s">
        <v>968</v>
      </c>
      <c r="C111" s="68"/>
      <c r="D111" s="68"/>
      <c r="E111" s="68"/>
      <c r="F111" s="68"/>
      <c r="G111" s="68"/>
      <c r="H111" s="68"/>
      <c r="J111" s="69"/>
    </row>
    <row r="112" spans="1:10" x14ac:dyDescent="0.2">
      <c r="A112" s="62"/>
      <c r="B112" s="68" t="s">
        <v>969</v>
      </c>
      <c r="C112" s="68"/>
      <c r="D112" s="68"/>
      <c r="E112" s="68"/>
      <c r="F112" s="68"/>
      <c r="G112" s="68"/>
      <c r="H112" s="68"/>
      <c r="J112" s="69"/>
    </row>
    <row r="113" spans="1:17" x14ac:dyDescent="0.2">
      <c r="A113" s="62"/>
      <c r="B113" s="68" t="s">
        <v>970</v>
      </c>
      <c r="C113" s="68"/>
      <c r="D113" s="68"/>
      <c r="E113" s="68"/>
      <c r="F113" s="68"/>
      <c r="G113" s="68"/>
      <c r="H113" s="68"/>
      <c r="J113" s="69"/>
    </row>
    <row r="114" spans="1:17" s="72" customFormat="1" ht="66.75" customHeight="1" x14ac:dyDescent="0.25">
      <c r="A114" s="70"/>
      <c r="B114" s="71" t="s">
        <v>971</v>
      </c>
      <c r="C114" s="71"/>
      <c r="D114" s="71"/>
      <c r="E114" s="71"/>
      <c r="F114" s="71"/>
      <c r="G114" s="71"/>
      <c r="H114" s="71"/>
      <c r="I114" s="36"/>
      <c r="J114" s="69"/>
      <c r="K114" s="36"/>
      <c r="L114" s="36"/>
      <c r="M114" s="36"/>
      <c r="N114" s="36"/>
      <c r="O114" s="36"/>
      <c r="P114" s="36"/>
      <c r="Q114" s="36"/>
    </row>
    <row r="115" spans="1:17" x14ac:dyDescent="0.2">
      <c r="A115" s="62"/>
      <c r="B115" s="68" t="s">
        <v>972</v>
      </c>
      <c r="C115" s="68"/>
      <c r="D115" s="68"/>
      <c r="E115" s="68"/>
      <c r="F115" s="68"/>
      <c r="G115" s="68"/>
      <c r="H115" s="68"/>
      <c r="J115" s="69"/>
    </row>
    <row r="116" spans="1:17" x14ac:dyDescent="0.2">
      <c r="A116" s="62"/>
      <c r="B116" s="62"/>
      <c r="C116" s="62"/>
      <c r="D116" s="64"/>
      <c r="E116" s="64"/>
      <c r="F116" s="64"/>
      <c r="G116" s="64"/>
    </row>
    <row r="117" spans="1:17" x14ac:dyDescent="0.2">
      <c r="A117" s="62"/>
      <c r="B117" s="73" t="s">
        <v>163</v>
      </c>
      <c r="C117" s="74"/>
      <c r="D117" s="75"/>
      <c r="E117" s="76"/>
      <c r="F117" s="64"/>
      <c r="G117" s="64"/>
    </row>
    <row r="118" spans="1:17" ht="27.75" customHeight="1" x14ac:dyDescent="0.2">
      <c r="A118" s="62"/>
      <c r="B118" s="77" t="s">
        <v>164</v>
      </c>
      <c r="C118" s="78"/>
      <c r="D118" s="41" t="s">
        <v>165</v>
      </c>
      <c r="E118" s="76"/>
      <c r="F118" s="64"/>
      <c r="G118" s="64"/>
    </row>
    <row r="119" spans="1:17" ht="12.75" customHeight="1" x14ac:dyDescent="0.2">
      <c r="A119" s="62"/>
      <c r="B119" s="77" t="s">
        <v>973</v>
      </c>
      <c r="C119" s="78"/>
      <c r="D119" s="41" t="s">
        <v>165</v>
      </c>
      <c r="E119" s="76"/>
      <c r="F119" s="64"/>
      <c r="G119" s="64"/>
    </row>
    <row r="120" spans="1:17" x14ac:dyDescent="0.2">
      <c r="A120" s="62"/>
      <c r="B120" s="77" t="s">
        <v>166</v>
      </c>
      <c r="C120" s="78"/>
      <c r="D120" s="79" t="s">
        <v>134</v>
      </c>
      <c r="E120" s="76"/>
      <c r="F120" s="64"/>
      <c r="G120" s="64"/>
    </row>
    <row r="121" spans="1:17" x14ac:dyDescent="0.2">
      <c r="A121" s="80"/>
      <c r="B121" s="81" t="s">
        <v>134</v>
      </c>
      <c r="C121" s="81" t="s">
        <v>974</v>
      </c>
      <c r="D121" s="81" t="s">
        <v>167</v>
      </c>
      <c r="E121" s="80"/>
      <c r="F121" s="80"/>
      <c r="G121" s="80"/>
      <c r="H121" s="80"/>
      <c r="J121" s="69"/>
    </row>
    <row r="122" spans="1:17" x14ac:dyDescent="0.2">
      <c r="A122" s="80"/>
      <c r="B122" s="82" t="s">
        <v>168</v>
      </c>
      <c r="C122" s="83">
        <v>46081</v>
      </c>
      <c r="D122" s="83">
        <v>46112</v>
      </c>
      <c r="E122" s="80"/>
      <c r="F122" s="80"/>
      <c r="G122" s="80"/>
      <c r="J122" s="69"/>
    </row>
    <row r="123" spans="1:17" x14ac:dyDescent="0.2">
      <c r="A123" s="84"/>
      <c r="B123" s="44" t="s">
        <v>169</v>
      </c>
      <c r="C123" s="85">
        <v>32.805</v>
      </c>
      <c r="D123" s="85">
        <v>29.676200000000001</v>
      </c>
      <c r="E123" s="84"/>
      <c r="F123" s="86"/>
      <c r="G123" s="87"/>
    </row>
    <row r="124" spans="1:17" x14ac:dyDescent="0.2">
      <c r="A124" s="84"/>
      <c r="B124" s="44" t="s">
        <v>982</v>
      </c>
      <c r="C124" s="85">
        <v>28.768799999999999</v>
      </c>
      <c r="D124" s="85">
        <v>26.024899999999999</v>
      </c>
      <c r="E124" s="84"/>
      <c r="F124" s="86"/>
      <c r="G124" s="87"/>
    </row>
    <row r="125" spans="1:17" x14ac:dyDescent="0.2">
      <c r="A125" s="84"/>
      <c r="B125" s="44" t="s">
        <v>170</v>
      </c>
      <c r="C125" s="85">
        <v>31.813700000000001</v>
      </c>
      <c r="D125" s="85">
        <v>28.773299999999999</v>
      </c>
      <c r="E125" s="84"/>
      <c r="F125" s="86"/>
      <c r="G125" s="87"/>
    </row>
    <row r="126" spans="1:17" x14ac:dyDescent="0.2">
      <c r="A126" s="84"/>
      <c r="B126" s="44" t="s">
        <v>983</v>
      </c>
      <c r="C126" s="85">
        <v>27.834599999999998</v>
      </c>
      <c r="D126" s="85">
        <v>25.174499999999998</v>
      </c>
      <c r="E126" s="84"/>
      <c r="F126" s="86"/>
      <c r="G126" s="87"/>
    </row>
    <row r="127" spans="1:17" x14ac:dyDescent="0.2">
      <c r="A127" s="84"/>
      <c r="B127" s="84"/>
      <c r="C127" s="84"/>
      <c r="D127" s="84"/>
      <c r="E127" s="84"/>
      <c r="F127" s="84"/>
      <c r="G127" s="84"/>
    </row>
    <row r="128" spans="1:17" x14ac:dyDescent="0.2">
      <c r="A128" s="80"/>
      <c r="B128" s="77" t="s">
        <v>975</v>
      </c>
      <c r="C128" s="78"/>
      <c r="D128" s="41" t="s">
        <v>165</v>
      </c>
      <c r="E128" s="80"/>
      <c r="F128" s="80"/>
      <c r="G128" s="80"/>
    </row>
    <row r="129" spans="1:10" x14ac:dyDescent="0.2">
      <c r="A129" s="80"/>
      <c r="B129" s="88"/>
      <c r="C129" s="88"/>
      <c r="D129" s="88"/>
      <c r="E129" s="80"/>
      <c r="F129" s="80"/>
      <c r="G129" s="80"/>
    </row>
    <row r="130" spans="1:10" x14ac:dyDescent="0.2">
      <c r="A130" s="80"/>
      <c r="B130" s="77" t="s">
        <v>172</v>
      </c>
      <c r="C130" s="78"/>
      <c r="D130" s="41" t="s">
        <v>165</v>
      </c>
      <c r="E130" s="89"/>
      <c r="F130" s="80"/>
      <c r="G130" s="80"/>
    </row>
    <row r="131" spans="1:10" x14ac:dyDescent="0.2">
      <c r="A131" s="80"/>
      <c r="B131" s="77" t="s">
        <v>173</v>
      </c>
      <c r="C131" s="78"/>
      <c r="D131" s="41" t="s">
        <v>165</v>
      </c>
      <c r="E131" s="89"/>
      <c r="F131" s="80"/>
      <c r="G131" s="80"/>
    </row>
    <row r="132" spans="1:10" x14ac:dyDescent="0.2">
      <c r="A132" s="80"/>
      <c r="B132" s="77" t="s">
        <v>174</v>
      </c>
      <c r="C132" s="78"/>
      <c r="D132" s="41" t="s">
        <v>165</v>
      </c>
      <c r="E132" s="89"/>
      <c r="F132" s="80"/>
      <c r="G132" s="80"/>
    </row>
    <row r="133" spans="1:10" x14ac:dyDescent="0.2">
      <c r="A133" s="80"/>
      <c r="B133" s="77" t="s">
        <v>175</v>
      </c>
      <c r="C133" s="78"/>
      <c r="D133" s="90">
        <v>0.1456962363076334</v>
      </c>
      <c r="E133" s="80"/>
      <c r="F133" s="91"/>
      <c r="G133" s="92"/>
    </row>
    <row r="135" spans="1:10" x14ac:dyDescent="0.2">
      <c r="B135" s="93" t="s">
        <v>976</v>
      </c>
      <c r="C135" s="93"/>
    </row>
    <row r="137" spans="1:10" ht="153.75" customHeight="1" x14ac:dyDescent="0.2"/>
    <row r="140" spans="1:10" x14ac:dyDescent="0.2">
      <c r="B140" s="94" t="s">
        <v>977</v>
      </c>
      <c r="C140" s="95"/>
      <c r="D140" s="94"/>
    </row>
    <row r="141" spans="1:10" x14ac:dyDescent="0.2">
      <c r="B141" s="94" t="s">
        <v>991</v>
      </c>
      <c r="D141" s="94"/>
    </row>
    <row r="142" spans="1:10" ht="165" customHeight="1" x14ac:dyDescent="0.2"/>
    <row r="143" spans="1:10" x14ac:dyDescent="0.2">
      <c r="B143" s="94"/>
      <c r="D143" s="94"/>
    </row>
    <row r="144" spans="1:10" x14ac:dyDescent="0.2">
      <c r="J144" s="39"/>
    </row>
  </sheetData>
  <mergeCells count="18">
    <mergeCell ref="A1:H1"/>
    <mergeCell ref="A2:H2"/>
    <mergeCell ref="A3:H3"/>
    <mergeCell ref="B111:H111"/>
    <mergeCell ref="B112:H112"/>
    <mergeCell ref="B113:H113"/>
    <mergeCell ref="B114:H114"/>
    <mergeCell ref="B115:H115"/>
    <mergeCell ref="B117:D117"/>
    <mergeCell ref="B118:C118"/>
    <mergeCell ref="B119:C119"/>
    <mergeCell ref="B120:C120"/>
    <mergeCell ref="B135:C135"/>
    <mergeCell ref="B128:C128"/>
    <mergeCell ref="B132:C132"/>
    <mergeCell ref="B133:C133"/>
    <mergeCell ref="B130:C130"/>
    <mergeCell ref="B131:C131"/>
  </mergeCells>
  <hyperlinks>
    <hyperlink ref="I1" location="Index!B2" display="Index" xr:uid="{43CDD472-B1D4-4B77-AE04-190FD53DBF3E}"/>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8BAD7-1C3B-42C6-A18D-6574D993008C}">
  <sheetPr>
    <outlinePr summaryBelow="0" summaryRight="0"/>
  </sheetPr>
  <dimension ref="A1:Q142"/>
  <sheetViews>
    <sheetView showGridLines="0" workbookViewId="0">
      <selection sqref="A1:H1"/>
    </sheetView>
  </sheetViews>
  <sheetFormatPr defaultRowHeight="12.75" x14ac:dyDescent="0.2"/>
  <cols>
    <col min="1" max="1" width="5.85546875" style="36" bestFit="1" customWidth="1"/>
    <col min="2" max="2" width="22" style="36" customWidth="1"/>
    <col min="3" max="3" width="46.7109375" style="36" customWidth="1"/>
    <col min="4" max="4" width="20.5703125" style="36" customWidth="1"/>
    <col min="5" max="5" width="8.7109375" style="36" bestFit="1" customWidth="1"/>
    <col min="6" max="6" width="10.140625" style="36" bestFit="1" customWidth="1"/>
    <col min="7" max="7" width="14" style="36" bestFit="1" customWidth="1"/>
    <col min="8" max="8" width="8.42578125" style="36" bestFit="1" customWidth="1"/>
    <col min="9" max="9" width="5.7109375" style="36" bestFit="1" customWidth="1"/>
    <col min="10" max="16384" width="9.140625" style="36"/>
  </cols>
  <sheetData>
    <row r="1" spans="1:9" ht="15" x14ac:dyDescent="0.2">
      <c r="A1" s="35" t="s">
        <v>0</v>
      </c>
      <c r="B1" s="35"/>
      <c r="C1" s="35"/>
      <c r="D1" s="35"/>
      <c r="E1" s="35"/>
      <c r="F1" s="35"/>
      <c r="G1" s="35"/>
      <c r="H1" s="35"/>
      <c r="I1" s="7" t="s">
        <v>966</v>
      </c>
    </row>
    <row r="2" spans="1:9" ht="15" x14ac:dyDescent="0.2">
      <c r="A2" s="96" t="s">
        <v>425</v>
      </c>
      <c r="B2" s="96"/>
      <c r="C2" s="96"/>
      <c r="D2" s="96"/>
      <c r="E2" s="96"/>
      <c r="F2" s="96"/>
      <c r="G2" s="96"/>
      <c r="H2" s="96"/>
    </row>
    <row r="3" spans="1:9" ht="15" x14ac:dyDescent="0.2">
      <c r="A3" s="96" t="s">
        <v>979</v>
      </c>
      <c r="B3" s="96"/>
      <c r="C3" s="96"/>
      <c r="D3" s="96"/>
      <c r="E3" s="96"/>
      <c r="F3" s="96"/>
      <c r="G3" s="96"/>
      <c r="H3" s="96"/>
    </row>
    <row r="4" spans="1:9" s="39" customFormat="1" ht="30" x14ac:dyDescent="0.2">
      <c r="A4" s="37" t="s">
        <v>3</v>
      </c>
      <c r="B4" s="37" t="s">
        <v>4</v>
      </c>
      <c r="C4" s="37" t="s">
        <v>5</v>
      </c>
      <c r="D4" s="37" t="s">
        <v>6</v>
      </c>
      <c r="E4" s="37" t="s">
        <v>7</v>
      </c>
      <c r="F4" s="37" t="s">
        <v>8</v>
      </c>
      <c r="G4" s="37" t="s">
        <v>9</v>
      </c>
      <c r="H4" s="38" t="s">
        <v>965</v>
      </c>
    </row>
    <row r="5" spans="1:9" x14ac:dyDescent="0.2">
      <c r="A5" s="40"/>
      <c r="B5" s="40"/>
      <c r="C5" s="41" t="s">
        <v>10</v>
      </c>
      <c r="D5" s="40"/>
      <c r="E5" s="40"/>
      <c r="F5" s="40"/>
      <c r="G5" s="40"/>
      <c r="H5" s="42" t="s">
        <v>134</v>
      </c>
    </row>
    <row r="6" spans="1:9" x14ac:dyDescent="0.2">
      <c r="A6" s="43"/>
      <c r="B6" s="44"/>
      <c r="C6" s="44" t="s">
        <v>11</v>
      </c>
      <c r="D6" s="44"/>
      <c r="E6" s="45"/>
      <c r="F6" s="46"/>
      <c r="G6" s="47"/>
      <c r="H6" s="42" t="s">
        <v>134</v>
      </c>
    </row>
    <row r="7" spans="1:9" x14ac:dyDescent="0.2">
      <c r="A7" s="48">
        <v>1</v>
      </c>
      <c r="B7" s="49" t="s">
        <v>353</v>
      </c>
      <c r="C7" s="49" t="s">
        <v>354</v>
      </c>
      <c r="D7" s="49" t="s">
        <v>100</v>
      </c>
      <c r="E7" s="50">
        <v>33900</v>
      </c>
      <c r="F7" s="51">
        <v>227.13</v>
      </c>
      <c r="G7" s="52">
        <v>7.471875E-2</v>
      </c>
      <c r="H7" s="42" t="s">
        <v>134</v>
      </c>
    </row>
    <row r="8" spans="1:9" x14ac:dyDescent="0.2">
      <c r="A8" s="48">
        <v>2</v>
      </c>
      <c r="B8" s="49" t="s">
        <v>365</v>
      </c>
      <c r="C8" s="49" t="s">
        <v>366</v>
      </c>
      <c r="D8" s="49" t="s">
        <v>187</v>
      </c>
      <c r="E8" s="50">
        <v>63060</v>
      </c>
      <c r="F8" s="51">
        <v>143.48041799999999</v>
      </c>
      <c r="G8" s="52">
        <v>4.7200619999999999E-2</v>
      </c>
      <c r="H8" s="42" t="s">
        <v>134</v>
      </c>
    </row>
    <row r="9" spans="1:9" x14ac:dyDescent="0.2">
      <c r="A9" s="48">
        <v>3</v>
      </c>
      <c r="B9" s="49" t="s">
        <v>361</v>
      </c>
      <c r="C9" s="49" t="s">
        <v>362</v>
      </c>
      <c r="D9" s="49" t="s">
        <v>61</v>
      </c>
      <c r="E9" s="50">
        <v>9824</v>
      </c>
      <c r="F9" s="51">
        <v>140.58143999999999</v>
      </c>
      <c r="G9" s="52">
        <v>4.6246950000000002E-2</v>
      </c>
      <c r="H9" s="42" t="s">
        <v>134</v>
      </c>
    </row>
    <row r="10" spans="1:9" x14ac:dyDescent="0.2">
      <c r="A10" s="48">
        <v>4</v>
      </c>
      <c r="B10" s="49" t="s">
        <v>346</v>
      </c>
      <c r="C10" s="49" t="s">
        <v>347</v>
      </c>
      <c r="D10" s="49" t="s">
        <v>263</v>
      </c>
      <c r="E10" s="50">
        <v>9043</v>
      </c>
      <c r="F10" s="51">
        <v>131.042113</v>
      </c>
      <c r="G10" s="52">
        <v>4.3108800000000003E-2</v>
      </c>
      <c r="H10" s="42" t="s">
        <v>134</v>
      </c>
    </row>
    <row r="11" spans="1:9" x14ac:dyDescent="0.2">
      <c r="A11" s="48">
        <v>5</v>
      </c>
      <c r="B11" s="49" t="s">
        <v>355</v>
      </c>
      <c r="C11" s="49" t="s">
        <v>356</v>
      </c>
      <c r="D11" s="49" t="s">
        <v>34</v>
      </c>
      <c r="E11" s="50">
        <v>258815</v>
      </c>
      <c r="F11" s="51">
        <v>130.72745649999999</v>
      </c>
      <c r="G11" s="52">
        <v>4.3005290000000002E-2</v>
      </c>
      <c r="H11" s="42" t="s">
        <v>134</v>
      </c>
    </row>
    <row r="12" spans="1:9" x14ac:dyDescent="0.2">
      <c r="A12" s="48">
        <v>6</v>
      </c>
      <c r="B12" s="49" t="s">
        <v>77</v>
      </c>
      <c r="C12" s="49" t="s">
        <v>78</v>
      </c>
      <c r="D12" s="49" t="s">
        <v>54</v>
      </c>
      <c r="E12" s="50">
        <v>16174</v>
      </c>
      <c r="F12" s="51">
        <v>128.882519</v>
      </c>
      <c r="G12" s="52">
        <v>4.2398360000000003E-2</v>
      </c>
      <c r="H12" s="42" t="s">
        <v>134</v>
      </c>
    </row>
    <row r="13" spans="1:9" x14ac:dyDescent="0.2">
      <c r="A13" s="48">
        <v>7</v>
      </c>
      <c r="B13" s="49" t="s">
        <v>357</v>
      </c>
      <c r="C13" s="49" t="s">
        <v>358</v>
      </c>
      <c r="D13" s="49" t="s">
        <v>34</v>
      </c>
      <c r="E13" s="50">
        <v>36437</v>
      </c>
      <c r="F13" s="51">
        <v>124.06798499999999</v>
      </c>
      <c r="G13" s="52">
        <v>4.0814530000000002E-2</v>
      </c>
      <c r="H13" s="42" t="s">
        <v>134</v>
      </c>
    </row>
    <row r="14" spans="1:9" x14ac:dyDescent="0.2">
      <c r="A14" s="48">
        <v>8</v>
      </c>
      <c r="B14" s="49" t="s">
        <v>359</v>
      </c>
      <c r="C14" s="49" t="s">
        <v>360</v>
      </c>
      <c r="D14" s="49" t="s">
        <v>37</v>
      </c>
      <c r="E14" s="50">
        <v>3340</v>
      </c>
      <c r="F14" s="51">
        <v>115.82118</v>
      </c>
      <c r="G14" s="52">
        <v>3.8101589999999998E-2</v>
      </c>
      <c r="H14" s="42" t="s">
        <v>134</v>
      </c>
    </row>
    <row r="15" spans="1:9" x14ac:dyDescent="0.2">
      <c r="A15" s="48">
        <v>9</v>
      </c>
      <c r="B15" s="49" t="s">
        <v>367</v>
      </c>
      <c r="C15" s="49" t="s">
        <v>368</v>
      </c>
      <c r="D15" s="49" t="s">
        <v>34</v>
      </c>
      <c r="E15" s="50">
        <v>187038</v>
      </c>
      <c r="F15" s="51">
        <v>96.754757400000003</v>
      </c>
      <c r="G15" s="52">
        <v>3.1829320000000001E-2</v>
      </c>
      <c r="H15" s="42" t="s">
        <v>134</v>
      </c>
    </row>
    <row r="16" spans="1:9" x14ac:dyDescent="0.2">
      <c r="A16" s="48">
        <v>10</v>
      </c>
      <c r="B16" s="49" t="s">
        <v>212</v>
      </c>
      <c r="C16" s="49" t="s">
        <v>213</v>
      </c>
      <c r="D16" s="49" t="s">
        <v>179</v>
      </c>
      <c r="E16" s="50">
        <v>692</v>
      </c>
      <c r="F16" s="51">
        <v>96.582440000000005</v>
      </c>
      <c r="G16" s="52">
        <v>3.1772639999999998E-2</v>
      </c>
      <c r="H16" s="42" t="s">
        <v>134</v>
      </c>
    </row>
    <row r="17" spans="1:8" x14ac:dyDescent="0.2">
      <c r="A17" s="48">
        <v>11</v>
      </c>
      <c r="B17" s="49" t="s">
        <v>371</v>
      </c>
      <c r="C17" s="49" t="s">
        <v>372</v>
      </c>
      <c r="D17" s="49" t="s">
        <v>179</v>
      </c>
      <c r="E17" s="50">
        <v>10638</v>
      </c>
      <c r="F17" s="51">
        <v>84.258279000000002</v>
      </c>
      <c r="G17" s="52">
        <v>2.7718369999999999E-2</v>
      </c>
      <c r="H17" s="42" t="s">
        <v>134</v>
      </c>
    </row>
    <row r="18" spans="1:8" ht="25.5" x14ac:dyDescent="0.2">
      <c r="A18" s="48">
        <v>12</v>
      </c>
      <c r="B18" s="49" t="s">
        <v>363</v>
      </c>
      <c r="C18" s="49" t="s">
        <v>364</v>
      </c>
      <c r="D18" s="49" t="s">
        <v>195</v>
      </c>
      <c r="E18" s="50">
        <v>1708</v>
      </c>
      <c r="F18" s="51">
        <v>81.963504</v>
      </c>
      <c r="G18" s="52">
        <v>2.6963460000000002E-2</v>
      </c>
      <c r="H18" s="42" t="s">
        <v>134</v>
      </c>
    </row>
    <row r="19" spans="1:8" x14ac:dyDescent="0.2">
      <c r="A19" s="48">
        <v>13</v>
      </c>
      <c r="B19" s="49" t="s">
        <v>369</v>
      </c>
      <c r="C19" s="49" t="s">
        <v>370</v>
      </c>
      <c r="D19" s="49" t="s">
        <v>61</v>
      </c>
      <c r="E19" s="50">
        <v>47004</v>
      </c>
      <c r="F19" s="51">
        <v>80.536653599999994</v>
      </c>
      <c r="G19" s="52">
        <v>2.6494070000000002E-2</v>
      </c>
      <c r="H19" s="42" t="s">
        <v>134</v>
      </c>
    </row>
    <row r="20" spans="1:8" ht="25.5" x14ac:dyDescent="0.2">
      <c r="A20" s="48">
        <v>14</v>
      </c>
      <c r="B20" s="49" t="s">
        <v>73</v>
      </c>
      <c r="C20" s="49" t="s">
        <v>74</v>
      </c>
      <c r="D20" s="49" t="s">
        <v>26</v>
      </c>
      <c r="E20" s="50">
        <v>1562</v>
      </c>
      <c r="F20" s="51">
        <v>79.349599999999995</v>
      </c>
      <c r="G20" s="52">
        <v>2.6103560000000001E-2</v>
      </c>
      <c r="H20" s="42" t="s">
        <v>134</v>
      </c>
    </row>
    <row r="21" spans="1:8" x14ac:dyDescent="0.2">
      <c r="A21" s="48">
        <v>15</v>
      </c>
      <c r="B21" s="49" t="s">
        <v>57</v>
      </c>
      <c r="C21" s="49" t="s">
        <v>58</v>
      </c>
      <c r="D21" s="49" t="s">
        <v>17</v>
      </c>
      <c r="E21" s="50">
        <v>7151</v>
      </c>
      <c r="F21" s="51">
        <v>75.628975999999994</v>
      </c>
      <c r="G21" s="52">
        <v>2.487959E-2</v>
      </c>
      <c r="H21" s="42" t="s">
        <v>134</v>
      </c>
    </row>
    <row r="22" spans="1:8" x14ac:dyDescent="0.2">
      <c r="A22" s="48">
        <v>16</v>
      </c>
      <c r="B22" s="49" t="s">
        <v>375</v>
      </c>
      <c r="C22" s="49" t="s">
        <v>376</v>
      </c>
      <c r="D22" s="49" t="s">
        <v>220</v>
      </c>
      <c r="E22" s="50">
        <v>48585</v>
      </c>
      <c r="F22" s="51">
        <v>73.081557000000004</v>
      </c>
      <c r="G22" s="52">
        <v>2.4041570000000002E-2</v>
      </c>
      <c r="H22" s="42" t="s">
        <v>134</v>
      </c>
    </row>
    <row r="23" spans="1:8" x14ac:dyDescent="0.2">
      <c r="A23" s="48">
        <v>17</v>
      </c>
      <c r="B23" s="49" t="s">
        <v>322</v>
      </c>
      <c r="C23" s="49" t="s">
        <v>323</v>
      </c>
      <c r="D23" s="49" t="s">
        <v>285</v>
      </c>
      <c r="E23" s="50">
        <v>31297</v>
      </c>
      <c r="F23" s="51">
        <v>71.663870599999996</v>
      </c>
      <c r="G23" s="52">
        <v>2.3575200000000001E-2</v>
      </c>
      <c r="H23" s="42" t="s">
        <v>134</v>
      </c>
    </row>
    <row r="24" spans="1:8" x14ac:dyDescent="0.2">
      <c r="A24" s="48">
        <v>18</v>
      </c>
      <c r="B24" s="49" t="s">
        <v>75</v>
      </c>
      <c r="C24" s="49" t="s">
        <v>76</v>
      </c>
      <c r="D24" s="49" t="s">
        <v>54</v>
      </c>
      <c r="E24" s="50">
        <v>1446</v>
      </c>
      <c r="F24" s="51">
        <v>71.656530000000004</v>
      </c>
      <c r="G24" s="52">
        <v>2.3572780000000002E-2</v>
      </c>
      <c r="H24" s="42" t="s">
        <v>134</v>
      </c>
    </row>
    <row r="25" spans="1:8" x14ac:dyDescent="0.2">
      <c r="A25" s="48">
        <v>19</v>
      </c>
      <c r="B25" s="49" t="s">
        <v>377</v>
      </c>
      <c r="C25" s="49" t="s">
        <v>378</v>
      </c>
      <c r="D25" s="49" t="s">
        <v>211</v>
      </c>
      <c r="E25" s="50">
        <v>15581</v>
      </c>
      <c r="F25" s="51">
        <v>68.268151500000002</v>
      </c>
      <c r="G25" s="52">
        <v>2.245811E-2</v>
      </c>
      <c r="H25" s="42" t="s">
        <v>134</v>
      </c>
    </row>
    <row r="26" spans="1:8" ht="25.5" x14ac:dyDescent="0.2">
      <c r="A26" s="48">
        <v>20</v>
      </c>
      <c r="B26" s="49" t="s">
        <v>382</v>
      </c>
      <c r="C26" s="49" t="s">
        <v>383</v>
      </c>
      <c r="D26" s="49" t="s">
        <v>384</v>
      </c>
      <c r="E26" s="50">
        <v>22746</v>
      </c>
      <c r="F26" s="51">
        <v>63.757038000000001</v>
      </c>
      <c r="G26" s="52">
        <v>2.0974090000000001E-2</v>
      </c>
      <c r="H26" s="42" t="s">
        <v>134</v>
      </c>
    </row>
    <row r="27" spans="1:8" x14ac:dyDescent="0.2">
      <c r="A27" s="48">
        <v>21</v>
      </c>
      <c r="B27" s="49" t="s">
        <v>399</v>
      </c>
      <c r="C27" s="49" t="s">
        <v>400</v>
      </c>
      <c r="D27" s="49" t="s">
        <v>211</v>
      </c>
      <c r="E27" s="50">
        <v>18242</v>
      </c>
      <c r="F27" s="51">
        <v>60.663770999999997</v>
      </c>
      <c r="G27" s="52">
        <v>1.9956499999999999E-2</v>
      </c>
      <c r="H27" s="42" t="s">
        <v>134</v>
      </c>
    </row>
    <row r="28" spans="1:8" x14ac:dyDescent="0.2">
      <c r="A28" s="48">
        <v>22</v>
      </c>
      <c r="B28" s="49" t="s">
        <v>292</v>
      </c>
      <c r="C28" s="49" t="s">
        <v>293</v>
      </c>
      <c r="D28" s="49" t="s">
        <v>54</v>
      </c>
      <c r="E28" s="50">
        <v>4465</v>
      </c>
      <c r="F28" s="51">
        <v>60.415914999999998</v>
      </c>
      <c r="G28" s="52">
        <v>1.9874969999999999E-2</v>
      </c>
      <c r="H28" s="42" t="s">
        <v>134</v>
      </c>
    </row>
    <row r="29" spans="1:8" ht="25.5" x14ac:dyDescent="0.2">
      <c r="A29" s="48">
        <v>23</v>
      </c>
      <c r="B29" s="49" t="s">
        <v>385</v>
      </c>
      <c r="C29" s="49" t="s">
        <v>386</v>
      </c>
      <c r="D29" s="49" t="s">
        <v>195</v>
      </c>
      <c r="E29" s="50">
        <v>6109</v>
      </c>
      <c r="F29" s="51">
        <v>59.513877999999998</v>
      </c>
      <c r="G29" s="52">
        <v>1.9578229999999999E-2</v>
      </c>
      <c r="H29" s="42" t="s">
        <v>134</v>
      </c>
    </row>
    <row r="30" spans="1:8" x14ac:dyDescent="0.2">
      <c r="A30" s="48">
        <v>24</v>
      </c>
      <c r="B30" s="49" t="s">
        <v>379</v>
      </c>
      <c r="C30" s="49" t="s">
        <v>380</v>
      </c>
      <c r="D30" s="49" t="s">
        <v>381</v>
      </c>
      <c r="E30" s="50">
        <v>6011</v>
      </c>
      <c r="F30" s="51">
        <v>55.217046000000003</v>
      </c>
      <c r="G30" s="52">
        <v>1.8164699999999999E-2</v>
      </c>
      <c r="H30" s="42" t="s">
        <v>134</v>
      </c>
    </row>
    <row r="31" spans="1:8" x14ac:dyDescent="0.2">
      <c r="A31" s="48">
        <v>25</v>
      </c>
      <c r="B31" s="49" t="s">
        <v>387</v>
      </c>
      <c r="C31" s="49" t="s">
        <v>388</v>
      </c>
      <c r="D31" s="49" t="s">
        <v>179</v>
      </c>
      <c r="E31" s="50">
        <v>4021</v>
      </c>
      <c r="F31" s="51">
        <v>54.898713000000001</v>
      </c>
      <c r="G31" s="52">
        <v>1.805998E-2</v>
      </c>
      <c r="H31" s="42" t="s">
        <v>134</v>
      </c>
    </row>
    <row r="32" spans="1:8" x14ac:dyDescent="0.2">
      <c r="A32" s="48">
        <v>26</v>
      </c>
      <c r="B32" s="49" t="s">
        <v>393</v>
      </c>
      <c r="C32" s="49" t="s">
        <v>394</v>
      </c>
      <c r="D32" s="49" t="s">
        <v>54</v>
      </c>
      <c r="E32" s="50">
        <v>13623</v>
      </c>
      <c r="F32" s="51">
        <v>46.025305500000002</v>
      </c>
      <c r="G32" s="52">
        <v>1.5140900000000001E-2</v>
      </c>
      <c r="H32" s="42" t="s">
        <v>134</v>
      </c>
    </row>
    <row r="33" spans="1:8" x14ac:dyDescent="0.2">
      <c r="A33" s="48">
        <v>27</v>
      </c>
      <c r="B33" s="49" t="s">
        <v>391</v>
      </c>
      <c r="C33" s="49" t="s">
        <v>392</v>
      </c>
      <c r="D33" s="49" t="s">
        <v>110</v>
      </c>
      <c r="E33" s="50">
        <v>6875</v>
      </c>
      <c r="F33" s="51">
        <v>44.739062500000003</v>
      </c>
      <c r="G33" s="52">
        <v>1.471777E-2</v>
      </c>
      <c r="H33" s="42" t="s">
        <v>134</v>
      </c>
    </row>
    <row r="34" spans="1:8" x14ac:dyDescent="0.2">
      <c r="A34" s="48">
        <v>28</v>
      </c>
      <c r="B34" s="49" t="s">
        <v>397</v>
      </c>
      <c r="C34" s="49" t="s">
        <v>398</v>
      </c>
      <c r="D34" s="49" t="s">
        <v>220</v>
      </c>
      <c r="E34" s="50">
        <v>9165</v>
      </c>
      <c r="F34" s="51">
        <v>44.111145</v>
      </c>
      <c r="G34" s="52">
        <v>1.45112E-2</v>
      </c>
      <c r="H34" s="42" t="s">
        <v>134</v>
      </c>
    </row>
    <row r="35" spans="1:8" x14ac:dyDescent="0.2">
      <c r="A35" s="48">
        <v>29</v>
      </c>
      <c r="B35" s="49" t="s">
        <v>395</v>
      </c>
      <c r="C35" s="49" t="s">
        <v>396</v>
      </c>
      <c r="D35" s="49" t="s">
        <v>227</v>
      </c>
      <c r="E35" s="50">
        <v>11900</v>
      </c>
      <c r="F35" s="51">
        <v>43.131549999999997</v>
      </c>
      <c r="G35" s="52">
        <v>1.4188950000000001E-2</v>
      </c>
      <c r="H35" s="42" t="s">
        <v>134</v>
      </c>
    </row>
    <row r="36" spans="1:8" x14ac:dyDescent="0.2">
      <c r="A36" s="48">
        <v>30</v>
      </c>
      <c r="B36" s="49" t="s">
        <v>401</v>
      </c>
      <c r="C36" s="49" t="s">
        <v>402</v>
      </c>
      <c r="D36" s="49" t="s">
        <v>54</v>
      </c>
      <c r="E36" s="50">
        <v>9769</v>
      </c>
      <c r="F36" s="51">
        <v>37.889066499999998</v>
      </c>
      <c r="G36" s="52">
        <v>1.2464329999999999E-2</v>
      </c>
      <c r="H36" s="42" t="s">
        <v>134</v>
      </c>
    </row>
    <row r="37" spans="1:8" x14ac:dyDescent="0.2">
      <c r="A37" s="48">
        <v>31</v>
      </c>
      <c r="B37" s="49" t="s">
        <v>59</v>
      </c>
      <c r="C37" s="49" t="s">
        <v>60</v>
      </c>
      <c r="D37" s="49" t="s">
        <v>61</v>
      </c>
      <c r="E37" s="50">
        <v>558</v>
      </c>
      <c r="F37" s="51">
        <v>36.543419999999998</v>
      </c>
      <c r="G37" s="52">
        <v>1.202166E-2</v>
      </c>
      <c r="H37" s="42" t="s">
        <v>134</v>
      </c>
    </row>
    <row r="38" spans="1:8" ht="25.5" x14ac:dyDescent="0.2">
      <c r="A38" s="48">
        <v>32</v>
      </c>
      <c r="B38" s="49" t="s">
        <v>405</v>
      </c>
      <c r="C38" s="49" t="s">
        <v>406</v>
      </c>
      <c r="D38" s="49" t="s">
        <v>280</v>
      </c>
      <c r="E38" s="50">
        <v>3242</v>
      </c>
      <c r="F38" s="51">
        <v>36.05104</v>
      </c>
      <c r="G38" s="52">
        <v>1.1859679999999999E-2</v>
      </c>
      <c r="H38" s="42" t="s">
        <v>134</v>
      </c>
    </row>
    <row r="39" spans="1:8" x14ac:dyDescent="0.2">
      <c r="A39" s="48">
        <v>33</v>
      </c>
      <c r="B39" s="49" t="s">
        <v>409</v>
      </c>
      <c r="C39" s="49" t="s">
        <v>410</v>
      </c>
      <c r="D39" s="49" t="s">
        <v>179</v>
      </c>
      <c r="E39" s="50">
        <v>2672</v>
      </c>
      <c r="F39" s="51">
        <v>28.80416</v>
      </c>
      <c r="G39" s="52">
        <v>9.4756800000000002E-3</v>
      </c>
      <c r="H39" s="42" t="s">
        <v>134</v>
      </c>
    </row>
    <row r="40" spans="1:8" x14ac:dyDescent="0.2">
      <c r="A40" s="48">
        <v>34</v>
      </c>
      <c r="B40" s="49" t="s">
        <v>407</v>
      </c>
      <c r="C40" s="49" t="s">
        <v>408</v>
      </c>
      <c r="D40" s="49" t="s">
        <v>263</v>
      </c>
      <c r="E40" s="50">
        <v>12245</v>
      </c>
      <c r="F40" s="51">
        <v>28.622687500000001</v>
      </c>
      <c r="G40" s="52">
        <v>9.4159799999999991E-3</v>
      </c>
      <c r="H40" s="42" t="s">
        <v>134</v>
      </c>
    </row>
    <row r="41" spans="1:8" x14ac:dyDescent="0.2">
      <c r="A41" s="48">
        <v>35</v>
      </c>
      <c r="B41" s="49" t="s">
        <v>411</v>
      </c>
      <c r="C41" s="49" t="s">
        <v>412</v>
      </c>
      <c r="D41" s="49" t="s">
        <v>413</v>
      </c>
      <c r="E41" s="50">
        <v>3317</v>
      </c>
      <c r="F41" s="51">
        <v>28.255864500000001</v>
      </c>
      <c r="G41" s="52">
        <v>9.2953099999999993E-3</v>
      </c>
      <c r="H41" s="42" t="s">
        <v>134</v>
      </c>
    </row>
    <row r="42" spans="1:8" x14ac:dyDescent="0.2">
      <c r="A42" s="48">
        <v>36</v>
      </c>
      <c r="B42" s="49" t="s">
        <v>414</v>
      </c>
      <c r="C42" s="49" t="s">
        <v>415</v>
      </c>
      <c r="D42" s="49" t="s">
        <v>54</v>
      </c>
      <c r="E42" s="50">
        <v>3066</v>
      </c>
      <c r="F42" s="51">
        <v>27.410039999999999</v>
      </c>
      <c r="G42" s="52">
        <v>9.0170600000000004E-3</v>
      </c>
      <c r="H42" s="42" t="s">
        <v>134</v>
      </c>
    </row>
    <row r="43" spans="1:8" x14ac:dyDescent="0.2">
      <c r="A43" s="48">
        <v>37</v>
      </c>
      <c r="B43" s="49" t="s">
        <v>416</v>
      </c>
      <c r="C43" s="49" t="s">
        <v>417</v>
      </c>
      <c r="D43" s="49" t="s">
        <v>418</v>
      </c>
      <c r="E43" s="50">
        <v>3504</v>
      </c>
      <c r="F43" s="51">
        <v>27.17352</v>
      </c>
      <c r="G43" s="52">
        <v>8.9392499999999993E-3</v>
      </c>
      <c r="H43" s="42" t="s">
        <v>134</v>
      </c>
    </row>
    <row r="44" spans="1:8" x14ac:dyDescent="0.2">
      <c r="A44" s="48">
        <v>38</v>
      </c>
      <c r="B44" s="49" t="s">
        <v>403</v>
      </c>
      <c r="C44" s="49" t="s">
        <v>404</v>
      </c>
      <c r="D44" s="49" t="s">
        <v>61</v>
      </c>
      <c r="E44" s="50">
        <v>3447</v>
      </c>
      <c r="F44" s="51">
        <v>24.180705</v>
      </c>
      <c r="G44" s="52">
        <v>7.9547000000000003E-3</v>
      </c>
      <c r="H44" s="42" t="s">
        <v>134</v>
      </c>
    </row>
    <row r="45" spans="1:8" x14ac:dyDescent="0.2">
      <c r="A45" s="48">
        <v>39</v>
      </c>
      <c r="B45" s="49" t="s">
        <v>419</v>
      </c>
      <c r="C45" s="49" t="s">
        <v>420</v>
      </c>
      <c r="D45" s="49" t="s">
        <v>61</v>
      </c>
      <c r="E45" s="50">
        <v>3832</v>
      </c>
      <c r="F45" s="51">
        <v>22.649035999999999</v>
      </c>
      <c r="G45" s="52">
        <v>7.4508300000000003E-3</v>
      </c>
      <c r="H45" s="42" t="s">
        <v>134</v>
      </c>
    </row>
    <row r="46" spans="1:8" x14ac:dyDescent="0.2">
      <c r="A46" s="53"/>
      <c r="B46" s="53"/>
      <c r="C46" s="54" t="s">
        <v>133</v>
      </c>
      <c r="D46" s="53"/>
      <c r="E46" s="53" t="s">
        <v>134</v>
      </c>
      <c r="F46" s="55">
        <v>2851.5303941000002</v>
      </c>
      <c r="G46" s="56">
        <v>0.93806533000000003</v>
      </c>
      <c r="H46" s="42" t="s">
        <v>134</v>
      </c>
    </row>
    <row r="47" spans="1:8" x14ac:dyDescent="0.2">
      <c r="A47" s="53"/>
      <c r="B47" s="53"/>
      <c r="C47" s="57"/>
      <c r="D47" s="53"/>
      <c r="E47" s="53"/>
      <c r="F47" s="58"/>
      <c r="G47" s="58"/>
      <c r="H47" s="42" t="s">
        <v>134</v>
      </c>
    </row>
    <row r="48" spans="1:8" x14ac:dyDescent="0.2">
      <c r="A48" s="53"/>
      <c r="B48" s="53"/>
      <c r="C48" s="54" t="s">
        <v>135</v>
      </c>
      <c r="D48" s="53"/>
      <c r="E48" s="53"/>
      <c r="F48" s="53"/>
      <c r="G48" s="53"/>
      <c r="H48" s="42" t="s">
        <v>134</v>
      </c>
    </row>
    <row r="49" spans="1:8" x14ac:dyDescent="0.2">
      <c r="A49" s="53"/>
      <c r="B49" s="53"/>
      <c r="C49" s="54" t="s">
        <v>133</v>
      </c>
      <c r="D49" s="53"/>
      <c r="E49" s="53" t="s">
        <v>134</v>
      </c>
      <c r="F49" s="59" t="s">
        <v>136</v>
      </c>
      <c r="G49" s="56">
        <v>0</v>
      </c>
      <c r="H49" s="42" t="s">
        <v>134</v>
      </c>
    </row>
    <row r="50" spans="1:8" x14ac:dyDescent="0.2">
      <c r="A50" s="53"/>
      <c r="B50" s="53"/>
      <c r="C50" s="57"/>
      <c r="D50" s="53"/>
      <c r="E50" s="53"/>
      <c r="F50" s="58"/>
      <c r="G50" s="58"/>
      <c r="H50" s="42" t="s">
        <v>134</v>
      </c>
    </row>
    <row r="51" spans="1:8" x14ac:dyDescent="0.2">
      <c r="A51" s="53"/>
      <c r="B51" s="53"/>
      <c r="C51" s="54" t="s">
        <v>137</v>
      </c>
      <c r="D51" s="53"/>
      <c r="E51" s="53"/>
      <c r="F51" s="53"/>
      <c r="G51" s="53"/>
      <c r="H51" s="42" t="s">
        <v>134</v>
      </c>
    </row>
    <row r="52" spans="1:8" x14ac:dyDescent="0.2">
      <c r="A52" s="53"/>
      <c r="B52" s="53"/>
      <c r="C52" s="54" t="s">
        <v>133</v>
      </c>
      <c r="D52" s="53"/>
      <c r="E52" s="53" t="s">
        <v>134</v>
      </c>
      <c r="F52" s="59" t="s">
        <v>136</v>
      </c>
      <c r="G52" s="56">
        <v>0</v>
      </c>
      <c r="H52" s="42" t="s">
        <v>134</v>
      </c>
    </row>
    <row r="53" spans="1:8" x14ac:dyDescent="0.2">
      <c r="A53" s="53"/>
      <c r="B53" s="53"/>
      <c r="C53" s="57"/>
      <c r="D53" s="53"/>
      <c r="E53" s="53"/>
      <c r="F53" s="58"/>
      <c r="G53" s="58"/>
      <c r="H53" s="42" t="s">
        <v>134</v>
      </c>
    </row>
    <row r="54" spans="1:8" x14ac:dyDescent="0.2">
      <c r="A54" s="53"/>
      <c r="B54" s="53"/>
      <c r="C54" s="54" t="s">
        <v>138</v>
      </c>
      <c r="D54" s="53"/>
      <c r="E54" s="53"/>
      <c r="F54" s="53"/>
      <c r="G54" s="53"/>
      <c r="H54" s="42" t="s">
        <v>134</v>
      </c>
    </row>
    <row r="55" spans="1:8" x14ac:dyDescent="0.2">
      <c r="A55" s="53"/>
      <c r="B55" s="53"/>
      <c r="C55" s="54" t="s">
        <v>133</v>
      </c>
      <c r="D55" s="53"/>
      <c r="E55" s="53" t="s">
        <v>134</v>
      </c>
      <c r="F55" s="59" t="s">
        <v>136</v>
      </c>
      <c r="G55" s="56">
        <v>0</v>
      </c>
      <c r="H55" s="42" t="s">
        <v>134</v>
      </c>
    </row>
    <row r="56" spans="1:8" x14ac:dyDescent="0.2">
      <c r="A56" s="53"/>
      <c r="B56" s="53"/>
      <c r="C56" s="57"/>
      <c r="D56" s="53"/>
      <c r="E56" s="53"/>
      <c r="F56" s="58"/>
      <c r="G56" s="58"/>
      <c r="H56" s="42" t="s">
        <v>134</v>
      </c>
    </row>
    <row r="57" spans="1:8" x14ac:dyDescent="0.2">
      <c r="A57" s="53"/>
      <c r="B57" s="53"/>
      <c r="C57" s="54" t="s">
        <v>139</v>
      </c>
      <c r="D57" s="53"/>
      <c r="E57" s="53"/>
      <c r="F57" s="58"/>
      <c r="G57" s="58"/>
      <c r="H57" s="42" t="s">
        <v>134</v>
      </c>
    </row>
    <row r="58" spans="1:8" x14ac:dyDescent="0.2">
      <c r="A58" s="53"/>
      <c r="B58" s="53"/>
      <c r="C58" s="54" t="s">
        <v>133</v>
      </c>
      <c r="D58" s="53"/>
      <c r="E58" s="53" t="s">
        <v>134</v>
      </c>
      <c r="F58" s="59" t="s">
        <v>136</v>
      </c>
      <c r="G58" s="56">
        <v>0</v>
      </c>
      <c r="H58" s="42" t="s">
        <v>134</v>
      </c>
    </row>
    <row r="59" spans="1:8" x14ac:dyDescent="0.2">
      <c r="A59" s="53"/>
      <c r="B59" s="53"/>
      <c r="C59" s="57"/>
      <c r="D59" s="53"/>
      <c r="E59" s="53"/>
      <c r="F59" s="58"/>
      <c r="G59" s="58"/>
      <c r="H59" s="42" t="s">
        <v>134</v>
      </c>
    </row>
    <row r="60" spans="1:8" x14ac:dyDescent="0.2">
      <c r="A60" s="53"/>
      <c r="B60" s="53"/>
      <c r="C60" s="54" t="s">
        <v>140</v>
      </c>
      <c r="D60" s="53"/>
      <c r="E60" s="53"/>
      <c r="F60" s="58"/>
      <c r="G60" s="58"/>
      <c r="H60" s="42" t="s">
        <v>134</v>
      </c>
    </row>
    <row r="61" spans="1:8" x14ac:dyDescent="0.2">
      <c r="A61" s="53"/>
      <c r="B61" s="53"/>
      <c r="C61" s="54" t="s">
        <v>133</v>
      </c>
      <c r="D61" s="53"/>
      <c r="E61" s="53" t="s">
        <v>134</v>
      </c>
      <c r="F61" s="59" t="s">
        <v>136</v>
      </c>
      <c r="G61" s="56">
        <v>0</v>
      </c>
      <c r="H61" s="42" t="s">
        <v>134</v>
      </c>
    </row>
    <row r="62" spans="1:8" x14ac:dyDescent="0.2">
      <c r="A62" s="53"/>
      <c r="B62" s="53"/>
      <c r="C62" s="57"/>
      <c r="D62" s="53"/>
      <c r="E62" s="53"/>
      <c r="F62" s="58"/>
      <c r="G62" s="58"/>
      <c r="H62" s="42" t="s">
        <v>134</v>
      </c>
    </row>
    <row r="63" spans="1:8" x14ac:dyDescent="0.2">
      <c r="A63" s="53"/>
      <c r="B63" s="53"/>
      <c r="C63" s="54" t="s">
        <v>141</v>
      </c>
      <c r="D63" s="53"/>
      <c r="E63" s="53"/>
      <c r="F63" s="55">
        <v>2851.5303941000002</v>
      </c>
      <c r="G63" s="56">
        <v>0.93806533000000003</v>
      </c>
      <c r="H63" s="42" t="s">
        <v>134</v>
      </c>
    </row>
    <row r="64" spans="1:8" x14ac:dyDescent="0.2">
      <c r="A64" s="53"/>
      <c r="B64" s="53"/>
      <c r="C64" s="57"/>
      <c r="D64" s="53"/>
      <c r="E64" s="53"/>
      <c r="F64" s="58"/>
      <c r="G64" s="58"/>
      <c r="H64" s="42" t="s">
        <v>134</v>
      </c>
    </row>
    <row r="65" spans="1:8" x14ac:dyDescent="0.2">
      <c r="A65" s="53"/>
      <c r="B65" s="53"/>
      <c r="C65" s="54" t="s">
        <v>142</v>
      </c>
      <c r="D65" s="53"/>
      <c r="E65" s="53"/>
      <c r="F65" s="58"/>
      <c r="G65" s="58"/>
      <c r="H65" s="42" t="s">
        <v>134</v>
      </c>
    </row>
    <row r="66" spans="1:8" x14ac:dyDescent="0.2">
      <c r="A66" s="53"/>
      <c r="B66" s="53"/>
      <c r="C66" s="54" t="s">
        <v>11</v>
      </c>
      <c r="D66" s="53"/>
      <c r="E66" s="53"/>
      <c r="F66" s="58"/>
      <c r="G66" s="58"/>
      <c r="H66" s="42" t="s">
        <v>134</v>
      </c>
    </row>
    <row r="67" spans="1:8" x14ac:dyDescent="0.2">
      <c r="A67" s="53"/>
      <c r="B67" s="53"/>
      <c r="C67" s="54" t="s">
        <v>133</v>
      </c>
      <c r="D67" s="53"/>
      <c r="E67" s="53" t="s">
        <v>134</v>
      </c>
      <c r="F67" s="59" t="s">
        <v>136</v>
      </c>
      <c r="G67" s="56">
        <v>0</v>
      </c>
      <c r="H67" s="42" t="s">
        <v>134</v>
      </c>
    </row>
    <row r="68" spans="1:8" x14ac:dyDescent="0.2">
      <c r="A68" s="53"/>
      <c r="B68" s="53"/>
      <c r="C68" s="57"/>
      <c r="D68" s="53"/>
      <c r="E68" s="53"/>
      <c r="F68" s="58"/>
      <c r="G68" s="58"/>
      <c r="H68" s="42" t="s">
        <v>134</v>
      </c>
    </row>
    <row r="69" spans="1:8" x14ac:dyDescent="0.2">
      <c r="A69" s="53"/>
      <c r="B69" s="53"/>
      <c r="C69" s="54" t="s">
        <v>143</v>
      </c>
      <c r="D69" s="53"/>
      <c r="E69" s="53"/>
      <c r="F69" s="53"/>
      <c r="G69" s="53"/>
      <c r="H69" s="42" t="s">
        <v>134</v>
      </c>
    </row>
    <row r="70" spans="1:8" x14ac:dyDescent="0.2">
      <c r="A70" s="53"/>
      <c r="B70" s="53"/>
      <c r="C70" s="54" t="s">
        <v>133</v>
      </c>
      <c r="D70" s="53"/>
      <c r="E70" s="53" t="s">
        <v>134</v>
      </c>
      <c r="F70" s="59" t="s">
        <v>136</v>
      </c>
      <c r="G70" s="56">
        <v>0</v>
      </c>
      <c r="H70" s="42" t="s">
        <v>134</v>
      </c>
    </row>
    <row r="71" spans="1:8" x14ac:dyDescent="0.2">
      <c r="A71" s="53"/>
      <c r="B71" s="53"/>
      <c r="C71" s="57"/>
      <c r="D71" s="53"/>
      <c r="E71" s="53"/>
      <c r="F71" s="58"/>
      <c r="G71" s="58"/>
      <c r="H71" s="42" t="s">
        <v>134</v>
      </c>
    </row>
    <row r="72" spans="1:8" x14ac:dyDescent="0.2">
      <c r="A72" s="53"/>
      <c r="B72" s="53"/>
      <c r="C72" s="54" t="s">
        <v>144</v>
      </c>
      <c r="D72" s="53"/>
      <c r="E72" s="53"/>
      <c r="F72" s="53"/>
      <c r="G72" s="53"/>
      <c r="H72" s="42" t="s">
        <v>134</v>
      </c>
    </row>
    <row r="73" spans="1:8" x14ac:dyDescent="0.2">
      <c r="A73" s="53"/>
      <c r="B73" s="53"/>
      <c r="C73" s="54" t="s">
        <v>133</v>
      </c>
      <c r="D73" s="53"/>
      <c r="E73" s="53" t="s">
        <v>134</v>
      </c>
      <c r="F73" s="59" t="s">
        <v>136</v>
      </c>
      <c r="G73" s="56">
        <v>0</v>
      </c>
      <c r="H73" s="42" t="s">
        <v>134</v>
      </c>
    </row>
    <row r="74" spans="1:8" x14ac:dyDescent="0.2">
      <c r="A74" s="53"/>
      <c r="B74" s="53"/>
      <c r="C74" s="57"/>
      <c r="D74" s="53"/>
      <c r="E74" s="53"/>
      <c r="F74" s="58"/>
      <c r="G74" s="58"/>
      <c r="H74" s="42" t="s">
        <v>134</v>
      </c>
    </row>
    <row r="75" spans="1:8" x14ac:dyDescent="0.2">
      <c r="A75" s="53"/>
      <c r="B75" s="53"/>
      <c r="C75" s="54" t="s">
        <v>145</v>
      </c>
      <c r="D75" s="53"/>
      <c r="E75" s="53"/>
      <c r="F75" s="58"/>
      <c r="G75" s="58"/>
      <c r="H75" s="42" t="s">
        <v>134</v>
      </c>
    </row>
    <row r="76" spans="1:8" x14ac:dyDescent="0.2">
      <c r="A76" s="53"/>
      <c r="B76" s="53"/>
      <c r="C76" s="54" t="s">
        <v>133</v>
      </c>
      <c r="D76" s="53"/>
      <c r="E76" s="53" t="s">
        <v>134</v>
      </c>
      <c r="F76" s="59" t="s">
        <v>136</v>
      </c>
      <c r="G76" s="56">
        <v>0</v>
      </c>
      <c r="H76" s="42" t="s">
        <v>134</v>
      </c>
    </row>
    <row r="77" spans="1:8" x14ac:dyDescent="0.2">
      <c r="A77" s="53"/>
      <c r="B77" s="53"/>
      <c r="C77" s="57"/>
      <c r="D77" s="53"/>
      <c r="E77" s="53"/>
      <c r="F77" s="58"/>
      <c r="G77" s="58"/>
      <c r="H77" s="42" t="s">
        <v>134</v>
      </c>
    </row>
    <row r="78" spans="1:8" x14ac:dyDescent="0.2">
      <c r="A78" s="53"/>
      <c r="B78" s="53"/>
      <c r="C78" s="54" t="s">
        <v>146</v>
      </c>
      <c r="D78" s="53"/>
      <c r="E78" s="53"/>
      <c r="F78" s="55">
        <v>0</v>
      </c>
      <c r="G78" s="56">
        <v>0</v>
      </c>
      <c r="H78" s="42" t="s">
        <v>134</v>
      </c>
    </row>
    <row r="79" spans="1:8" x14ac:dyDescent="0.2">
      <c r="A79" s="53"/>
      <c r="B79" s="53"/>
      <c r="C79" s="57"/>
      <c r="D79" s="53"/>
      <c r="E79" s="53"/>
      <c r="F79" s="58"/>
      <c r="G79" s="58"/>
      <c r="H79" s="42" t="s">
        <v>134</v>
      </c>
    </row>
    <row r="80" spans="1:8" x14ac:dyDescent="0.2">
      <c r="A80" s="53"/>
      <c r="B80" s="53"/>
      <c r="C80" s="54" t="s">
        <v>147</v>
      </c>
      <c r="D80" s="53"/>
      <c r="E80" s="53"/>
      <c r="F80" s="58"/>
      <c r="G80" s="58"/>
      <c r="H80" s="42" t="s">
        <v>134</v>
      </c>
    </row>
    <row r="81" spans="1:8" x14ac:dyDescent="0.2">
      <c r="A81" s="53"/>
      <c r="B81" s="53"/>
      <c r="C81" s="54" t="s">
        <v>148</v>
      </c>
      <c r="D81" s="53"/>
      <c r="E81" s="53"/>
      <c r="F81" s="58"/>
      <c r="G81" s="58"/>
      <c r="H81" s="42" t="s">
        <v>134</v>
      </c>
    </row>
    <row r="82" spans="1:8" x14ac:dyDescent="0.2">
      <c r="A82" s="53"/>
      <c r="B82" s="53"/>
      <c r="C82" s="54" t="s">
        <v>133</v>
      </c>
      <c r="D82" s="53"/>
      <c r="E82" s="53" t="s">
        <v>134</v>
      </c>
      <c r="F82" s="59" t="s">
        <v>136</v>
      </c>
      <c r="G82" s="56">
        <v>0</v>
      </c>
      <c r="H82" s="42" t="s">
        <v>134</v>
      </c>
    </row>
    <row r="83" spans="1:8" x14ac:dyDescent="0.2">
      <c r="A83" s="53"/>
      <c r="B83" s="53"/>
      <c r="C83" s="57"/>
      <c r="D83" s="53"/>
      <c r="E83" s="53"/>
      <c r="F83" s="58"/>
      <c r="G83" s="58"/>
      <c r="H83" s="42" t="s">
        <v>134</v>
      </c>
    </row>
    <row r="84" spans="1:8" x14ac:dyDescent="0.2">
      <c r="A84" s="53"/>
      <c r="B84" s="53"/>
      <c r="C84" s="54" t="s">
        <v>149</v>
      </c>
      <c r="D84" s="53"/>
      <c r="E84" s="53"/>
      <c r="F84" s="58"/>
      <c r="G84" s="58"/>
      <c r="H84" s="42" t="s">
        <v>134</v>
      </c>
    </row>
    <row r="85" spans="1:8" x14ac:dyDescent="0.2">
      <c r="A85" s="53"/>
      <c r="B85" s="53"/>
      <c r="C85" s="54" t="s">
        <v>133</v>
      </c>
      <c r="D85" s="53"/>
      <c r="E85" s="53" t="s">
        <v>134</v>
      </c>
      <c r="F85" s="59" t="s">
        <v>136</v>
      </c>
      <c r="G85" s="56">
        <v>0</v>
      </c>
      <c r="H85" s="42" t="s">
        <v>134</v>
      </c>
    </row>
    <row r="86" spans="1:8" x14ac:dyDescent="0.2">
      <c r="A86" s="53"/>
      <c r="B86" s="53"/>
      <c r="C86" s="57"/>
      <c r="D86" s="53"/>
      <c r="E86" s="53"/>
      <c r="F86" s="58"/>
      <c r="G86" s="58"/>
      <c r="H86" s="42" t="s">
        <v>134</v>
      </c>
    </row>
    <row r="87" spans="1:8" x14ac:dyDescent="0.2">
      <c r="A87" s="53"/>
      <c r="B87" s="53"/>
      <c r="C87" s="54" t="s">
        <v>150</v>
      </c>
      <c r="D87" s="53"/>
      <c r="E87" s="53"/>
      <c r="F87" s="58"/>
      <c r="G87" s="58"/>
      <c r="H87" s="42" t="s">
        <v>134</v>
      </c>
    </row>
    <row r="88" spans="1:8" x14ac:dyDescent="0.2">
      <c r="A88" s="53"/>
      <c r="B88" s="53"/>
      <c r="C88" s="54" t="s">
        <v>133</v>
      </c>
      <c r="D88" s="53"/>
      <c r="E88" s="53" t="s">
        <v>134</v>
      </c>
      <c r="F88" s="59" t="s">
        <v>136</v>
      </c>
      <c r="G88" s="56">
        <v>0</v>
      </c>
      <c r="H88" s="42" t="s">
        <v>134</v>
      </c>
    </row>
    <row r="89" spans="1:8" x14ac:dyDescent="0.2">
      <c r="A89" s="53"/>
      <c r="B89" s="53"/>
      <c r="C89" s="57"/>
      <c r="D89" s="53"/>
      <c r="E89" s="53"/>
      <c r="F89" s="58"/>
      <c r="G89" s="58"/>
      <c r="H89" s="42" t="s">
        <v>134</v>
      </c>
    </row>
    <row r="90" spans="1:8" x14ac:dyDescent="0.2">
      <c r="A90" s="53"/>
      <c r="B90" s="53"/>
      <c r="C90" s="54" t="s">
        <v>151</v>
      </c>
      <c r="D90" s="53"/>
      <c r="E90" s="53"/>
      <c r="F90" s="58"/>
      <c r="G90" s="58"/>
      <c r="H90" s="42" t="s">
        <v>134</v>
      </c>
    </row>
    <row r="91" spans="1:8" x14ac:dyDescent="0.2">
      <c r="A91" s="48">
        <v>1</v>
      </c>
      <c r="B91" s="49"/>
      <c r="C91" s="49" t="s">
        <v>152</v>
      </c>
      <c r="D91" s="49"/>
      <c r="E91" s="60"/>
      <c r="F91" s="51">
        <v>188.20495069899999</v>
      </c>
      <c r="G91" s="52">
        <v>6.1913610000000001E-2</v>
      </c>
      <c r="H91" s="42">
        <v>6.61</v>
      </c>
    </row>
    <row r="92" spans="1:8" x14ac:dyDescent="0.2">
      <c r="A92" s="53"/>
      <c r="B92" s="53"/>
      <c r="C92" s="54" t="s">
        <v>133</v>
      </c>
      <c r="D92" s="53"/>
      <c r="E92" s="53" t="s">
        <v>134</v>
      </c>
      <c r="F92" s="55">
        <v>188.20495069899999</v>
      </c>
      <c r="G92" s="56">
        <v>6.1913610000000001E-2</v>
      </c>
      <c r="H92" s="42" t="s">
        <v>134</v>
      </c>
    </row>
    <row r="93" spans="1:8" x14ac:dyDescent="0.2">
      <c r="A93" s="53"/>
      <c r="B93" s="53"/>
      <c r="C93" s="57"/>
      <c r="D93" s="53"/>
      <c r="E93" s="53"/>
      <c r="F93" s="58"/>
      <c r="G93" s="58"/>
      <c r="H93" s="42" t="s">
        <v>134</v>
      </c>
    </row>
    <row r="94" spans="1:8" x14ac:dyDescent="0.2">
      <c r="A94" s="53"/>
      <c r="B94" s="53"/>
      <c r="C94" s="54" t="s">
        <v>153</v>
      </c>
      <c r="D94" s="53"/>
      <c r="E94" s="53"/>
      <c r="F94" s="55">
        <v>188.20495069899999</v>
      </c>
      <c r="G94" s="56">
        <v>6.1913610000000001E-2</v>
      </c>
      <c r="H94" s="42" t="s">
        <v>134</v>
      </c>
    </row>
    <row r="95" spans="1:8" x14ac:dyDescent="0.2">
      <c r="A95" s="53"/>
      <c r="B95" s="53"/>
      <c r="C95" s="58"/>
      <c r="D95" s="53"/>
      <c r="E95" s="53"/>
      <c r="F95" s="53"/>
      <c r="G95" s="53"/>
      <c r="H95" s="42" t="s">
        <v>134</v>
      </c>
    </row>
    <row r="96" spans="1:8" x14ac:dyDescent="0.2">
      <c r="A96" s="53"/>
      <c r="B96" s="53"/>
      <c r="C96" s="54" t="s">
        <v>154</v>
      </c>
      <c r="D96" s="53"/>
      <c r="E96" s="53"/>
      <c r="F96" s="53"/>
      <c r="G96" s="53"/>
      <c r="H96" s="42" t="s">
        <v>134</v>
      </c>
    </row>
    <row r="97" spans="1:10" x14ac:dyDescent="0.2">
      <c r="A97" s="53"/>
      <c r="B97" s="53"/>
      <c r="C97" s="54" t="s">
        <v>155</v>
      </c>
      <c r="D97" s="53"/>
      <c r="E97" s="53"/>
      <c r="F97" s="53"/>
      <c r="G97" s="53"/>
      <c r="H97" s="42" t="s">
        <v>134</v>
      </c>
    </row>
    <row r="98" spans="1:10" x14ac:dyDescent="0.2">
      <c r="A98" s="53"/>
      <c r="B98" s="53"/>
      <c r="C98" s="54" t="s">
        <v>133</v>
      </c>
      <c r="D98" s="53"/>
      <c r="E98" s="53" t="s">
        <v>134</v>
      </c>
      <c r="F98" s="59" t="s">
        <v>136</v>
      </c>
      <c r="G98" s="56">
        <v>0</v>
      </c>
      <c r="H98" s="42" t="s">
        <v>134</v>
      </c>
    </row>
    <row r="99" spans="1:10" x14ac:dyDescent="0.2">
      <c r="A99" s="53"/>
      <c r="B99" s="53"/>
      <c r="C99" s="57"/>
      <c r="D99" s="53"/>
      <c r="E99" s="53"/>
      <c r="F99" s="58"/>
      <c r="G99" s="58"/>
      <c r="H99" s="42" t="s">
        <v>134</v>
      </c>
    </row>
    <row r="100" spans="1:10" x14ac:dyDescent="0.2">
      <c r="A100" s="53"/>
      <c r="B100" s="53"/>
      <c r="C100" s="54" t="s">
        <v>158</v>
      </c>
      <c r="D100" s="53"/>
      <c r="E100" s="53"/>
      <c r="F100" s="53"/>
      <c r="G100" s="53"/>
      <c r="H100" s="42" t="s">
        <v>134</v>
      </c>
    </row>
    <row r="101" spans="1:10" x14ac:dyDescent="0.2">
      <c r="A101" s="53"/>
      <c r="B101" s="53"/>
      <c r="C101" s="54" t="s">
        <v>159</v>
      </c>
      <c r="D101" s="53"/>
      <c r="E101" s="53"/>
      <c r="F101" s="53"/>
      <c r="G101" s="53"/>
      <c r="H101" s="42" t="s">
        <v>134</v>
      </c>
    </row>
    <row r="102" spans="1:10" x14ac:dyDescent="0.2">
      <c r="A102" s="53"/>
      <c r="B102" s="53"/>
      <c r="C102" s="54" t="s">
        <v>133</v>
      </c>
      <c r="D102" s="53"/>
      <c r="E102" s="53" t="s">
        <v>134</v>
      </c>
      <c r="F102" s="59" t="s">
        <v>136</v>
      </c>
      <c r="G102" s="56">
        <v>0</v>
      </c>
      <c r="H102" s="42" t="s">
        <v>134</v>
      </c>
    </row>
    <row r="103" spans="1:10" x14ac:dyDescent="0.2">
      <c r="A103" s="53"/>
      <c r="B103" s="53"/>
      <c r="C103" s="57"/>
      <c r="D103" s="53"/>
      <c r="E103" s="53"/>
      <c r="F103" s="58"/>
      <c r="G103" s="58"/>
      <c r="H103" s="42" t="s">
        <v>134</v>
      </c>
    </row>
    <row r="104" spans="1:10" x14ac:dyDescent="0.2">
      <c r="A104" s="53"/>
      <c r="B104" s="53"/>
      <c r="C104" s="54" t="s">
        <v>160</v>
      </c>
      <c r="D104" s="53"/>
      <c r="E104" s="53"/>
      <c r="F104" s="58"/>
      <c r="G104" s="58"/>
      <c r="H104" s="42" t="s">
        <v>134</v>
      </c>
    </row>
    <row r="105" spans="1:10" x14ac:dyDescent="0.2">
      <c r="A105" s="53"/>
      <c r="B105" s="53"/>
      <c r="C105" s="54" t="s">
        <v>133</v>
      </c>
      <c r="D105" s="53"/>
      <c r="E105" s="53" t="s">
        <v>134</v>
      </c>
      <c r="F105" s="59" t="s">
        <v>136</v>
      </c>
      <c r="G105" s="56">
        <v>0</v>
      </c>
      <c r="H105" s="42" t="s">
        <v>134</v>
      </c>
    </row>
    <row r="106" spans="1:10" x14ac:dyDescent="0.2">
      <c r="A106" s="53"/>
      <c r="B106" s="53"/>
      <c r="C106" s="57"/>
      <c r="D106" s="53"/>
      <c r="E106" s="53"/>
      <c r="F106" s="58"/>
      <c r="G106" s="58"/>
      <c r="H106" s="42" t="s">
        <v>134</v>
      </c>
    </row>
    <row r="107" spans="1:10" x14ac:dyDescent="0.2">
      <c r="A107" s="60"/>
      <c r="B107" s="49"/>
      <c r="C107" s="49" t="s">
        <v>161</v>
      </c>
      <c r="D107" s="49"/>
      <c r="E107" s="60"/>
      <c r="F107" s="51">
        <v>6.4111860000000007E-2</v>
      </c>
      <c r="G107" s="52" t="s">
        <v>132</v>
      </c>
      <c r="H107" s="42" t="s">
        <v>134</v>
      </c>
    </row>
    <row r="108" spans="1:10" x14ac:dyDescent="0.2">
      <c r="A108" s="57"/>
      <c r="B108" s="57"/>
      <c r="C108" s="54" t="s">
        <v>162</v>
      </c>
      <c r="D108" s="58"/>
      <c r="E108" s="58"/>
      <c r="F108" s="55">
        <v>3039.799456659</v>
      </c>
      <c r="G108" s="61">
        <v>1.00000003</v>
      </c>
      <c r="H108" s="42" t="s">
        <v>134</v>
      </c>
    </row>
    <row r="109" spans="1:10" ht="12.75" customHeight="1" x14ac:dyDescent="0.2">
      <c r="A109" s="62"/>
      <c r="B109" s="62"/>
      <c r="C109" s="63"/>
      <c r="D109" s="64"/>
      <c r="E109" s="64"/>
      <c r="F109" s="65"/>
      <c r="G109" s="66"/>
      <c r="H109" s="67"/>
    </row>
    <row r="110" spans="1:10" x14ac:dyDescent="0.2">
      <c r="A110" s="62"/>
      <c r="B110" s="68" t="s">
        <v>968</v>
      </c>
      <c r="C110" s="68"/>
      <c r="D110" s="68"/>
      <c r="E110" s="68"/>
      <c r="F110" s="68"/>
      <c r="G110" s="68"/>
      <c r="H110" s="68"/>
      <c r="J110" s="69"/>
    </row>
    <row r="111" spans="1:10" x14ac:dyDescent="0.2">
      <c r="A111" s="62"/>
      <c r="B111" s="68" t="s">
        <v>969</v>
      </c>
      <c r="C111" s="68"/>
      <c r="D111" s="68"/>
      <c r="E111" s="68"/>
      <c r="F111" s="68"/>
      <c r="G111" s="68"/>
      <c r="H111" s="68"/>
      <c r="J111" s="69"/>
    </row>
    <row r="112" spans="1:10" x14ac:dyDescent="0.2">
      <c r="A112" s="62"/>
      <c r="B112" s="68" t="s">
        <v>970</v>
      </c>
      <c r="C112" s="68"/>
      <c r="D112" s="68"/>
      <c r="E112" s="68"/>
      <c r="F112" s="68"/>
      <c r="G112" s="68"/>
      <c r="H112" s="68"/>
      <c r="J112" s="69"/>
    </row>
    <row r="113" spans="1:17" s="72" customFormat="1" ht="66.75" customHeight="1" x14ac:dyDescent="0.25">
      <c r="A113" s="70"/>
      <c r="B113" s="71" t="s">
        <v>971</v>
      </c>
      <c r="C113" s="71"/>
      <c r="D113" s="71"/>
      <c r="E113" s="71"/>
      <c r="F113" s="71"/>
      <c r="G113" s="71"/>
      <c r="H113" s="71"/>
      <c r="I113" s="36"/>
      <c r="J113" s="69"/>
      <c r="K113" s="36"/>
      <c r="L113" s="36"/>
      <c r="M113" s="36"/>
      <c r="N113" s="36"/>
      <c r="O113" s="36"/>
      <c r="P113" s="36"/>
      <c r="Q113" s="36"/>
    </row>
    <row r="114" spans="1:17" x14ac:dyDescent="0.2">
      <c r="A114" s="62"/>
      <c r="B114" s="68" t="s">
        <v>972</v>
      </c>
      <c r="C114" s="68"/>
      <c r="D114" s="68"/>
      <c r="E114" s="68"/>
      <c r="F114" s="68"/>
      <c r="G114" s="68"/>
      <c r="H114" s="68"/>
      <c r="J114" s="69"/>
    </row>
    <row r="115" spans="1:17" x14ac:dyDescent="0.2">
      <c r="A115" s="62"/>
      <c r="B115" s="62"/>
      <c r="C115" s="62"/>
      <c r="D115" s="64"/>
      <c r="E115" s="64"/>
      <c r="F115" s="64"/>
      <c r="G115" s="64"/>
    </row>
    <row r="116" spans="1:17" x14ac:dyDescent="0.2">
      <c r="A116" s="62"/>
      <c r="B116" s="73" t="s">
        <v>163</v>
      </c>
      <c r="C116" s="74"/>
      <c r="D116" s="75"/>
      <c r="E116" s="76"/>
      <c r="F116" s="64"/>
      <c r="G116" s="64"/>
    </row>
    <row r="117" spans="1:17" ht="27.75" customHeight="1" x14ac:dyDescent="0.2">
      <c r="A117" s="62"/>
      <c r="B117" s="77" t="s">
        <v>164</v>
      </c>
      <c r="C117" s="78"/>
      <c r="D117" s="41" t="s">
        <v>165</v>
      </c>
      <c r="E117" s="76"/>
      <c r="F117" s="64"/>
      <c r="G117" s="64"/>
    </row>
    <row r="118" spans="1:17" ht="12.75" customHeight="1" x14ac:dyDescent="0.2">
      <c r="A118" s="62"/>
      <c r="B118" s="77" t="s">
        <v>973</v>
      </c>
      <c r="C118" s="78"/>
      <c r="D118" s="41" t="s">
        <v>165</v>
      </c>
      <c r="E118" s="76"/>
      <c r="F118" s="64"/>
      <c r="G118" s="64"/>
    </row>
    <row r="119" spans="1:17" x14ac:dyDescent="0.2">
      <c r="A119" s="62"/>
      <c r="B119" s="77" t="s">
        <v>166</v>
      </c>
      <c r="C119" s="78"/>
      <c r="D119" s="79" t="s">
        <v>134</v>
      </c>
      <c r="E119" s="76"/>
      <c r="F119" s="64"/>
      <c r="G119" s="64"/>
    </row>
    <row r="120" spans="1:17" x14ac:dyDescent="0.2">
      <c r="A120" s="80"/>
      <c r="B120" s="81" t="s">
        <v>134</v>
      </c>
      <c r="C120" s="81" t="s">
        <v>974</v>
      </c>
      <c r="D120" s="81" t="s">
        <v>167</v>
      </c>
      <c r="E120" s="80"/>
      <c r="F120" s="80"/>
      <c r="G120" s="80"/>
      <c r="H120" s="80"/>
      <c r="J120" s="69"/>
    </row>
    <row r="121" spans="1:17" x14ac:dyDescent="0.2">
      <c r="A121" s="80"/>
      <c r="B121" s="82" t="s">
        <v>168</v>
      </c>
      <c r="C121" s="83">
        <v>46081</v>
      </c>
      <c r="D121" s="83">
        <v>46112</v>
      </c>
      <c r="E121" s="80"/>
      <c r="F121" s="80"/>
      <c r="G121" s="80"/>
      <c r="J121" s="69"/>
    </row>
    <row r="122" spans="1:17" x14ac:dyDescent="0.2">
      <c r="A122" s="84"/>
      <c r="B122" s="44" t="s">
        <v>169</v>
      </c>
      <c r="C122" s="85">
        <v>28.440899999999999</v>
      </c>
      <c r="D122" s="85">
        <v>25.695799999999998</v>
      </c>
      <c r="E122" s="84"/>
      <c r="F122" s="86"/>
      <c r="G122" s="87"/>
    </row>
    <row r="123" spans="1:17" x14ac:dyDescent="0.2">
      <c r="A123" s="84"/>
      <c r="B123" s="44" t="s">
        <v>982</v>
      </c>
      <c r="C123" s="85">
        <v>27.069900000000001</v>
      </c>
      <c r="D123" s="85">
        <v>24.4572</v>
      </c>
      <c r="E123" s="84"/>
      <c r="F123" s="86"/>
      <c r="G123" s="87"/>
    </row>
    <row r="124" spans="1:17" x14ac:dyDescent="0.2">
      <c r="A124" s="84"/>
      <c r="B124" s="44" t="s">
        <v>170</v>
      </c>
      <c r="C124" s="85">
        <v>27.7956</v>
      </c>
      <c r="D124" s="85">
        <v>25.110499999999998</v>
      </c>
      <c r="E124" s="84"/>
      <c r="F124" s="86"/>
      <c r="G124" s="87"/>
    </row>
    <row r="125" spans="1:17" x14ac:dyDescent="0.2">
      <c r="A125" s="84"/>
      <c r="B125" s="44" t="s">
        <v>983</v>
      </c>
      <c r="C125" s="85">
        <v>26.427700000000002</v>
      </c>
      <c r="D125" s="85">
        <v>23.8748</v>
      </c>
      <c r="E125" s="84"/>
      <c r="F125" s="86"/>
      <c r="G125" s="87"/>
    </row>
    <row r="126" spans="1:17" x14ac:dyDescent="0.2">
      <c r="A126" s="84"/>
      <c r="B126" s="84"/>
      <c r="C126" s="84"/>
      <c r="D126" s="84"/>
      <c r="E126" s="84"/>
      <c r="F126" s="84"/>
      <c r="G126" s="84"/>
    </row>
    <row r="127" spans="1:17" x14ac:dyDescent="0.2">
      <c r="A127" s="80"/>
      <c r="B127" s="77" t="s">
        <v>975</v>
      </c>
      <c r="C127" s="78"/>
      <c r="D127" s="41" t="s">
        <v>165</v>
      </c>
      <c r="E127" s="80"/>
      <c r="F127" s="80"/>
      <c r="G127" s="80"/>
    </row>
    <row r="128" spans="1:17" x14ac:dyDescent="0.2">
      <c r="A128" s="80"/>
      <c r="B128" s="88"/>
      <c r="C128" s="88"/>
      <c r="D128" s="88"/>
      <c r="E128" s="80"/>
      <c r="F128" s="80"/>
      <c r="G128" s="80"/>
    </row>
    <row r="129" spans="1:10" x14ac:dyDescent="0.2">
      <c r="A129" s="80"/>
      <c r="B129" s="77" t="s">
        <v>172</v>
      </c>
      <c r="C129" s="78"/>
      <c r="D129" s="41" t="s">
        <v>165</v>
      </c>
      <c r="E129" s="89"/>
      <c r="F129" s="80"/>
      <c r="G129" s="80"/>
    </row>
    <row r="130" spans="1:10" x14ac:dyDescent="0.2">
      <c r="A130" s="80"/>
      <c r="B130" s="77" t="s">
        <v>173</v>
      </c>
      <c r="C130" s="78"/>
      <c r="D130" s="41" t="s">
        <v>165</v>
      </c>
      <c r="E130" s="89"/>
      <c r="F130" s="80"/>
      <c r="G130" s="80"/>
    </row>
    <row r="131" spans="1:10" x14ac:dyDescent="0.2">
      <c r="A131" s="80"/>
      <c r="B131" s="77" t="s">
        <v>174</v>
      </c>
      <c r="C131" s="78"/>
      <c r="D131" s="41" t="s">
        <v>165</v>
      </c>
      <c r="E131" s="89"/>
      <c r="F131" s="80"/>
      <c r="G131" s="80"/>
    </row>
    <row r="132" spans="1:10" x14ac:dyDescent="0.2">
      <c r="A132" s="80"/>
      <c r="B132" s="77" t="s">
        <v>175</v>
      </c>
      <c r="C132" s="78"/>
      <c r="D132" s="90">
        <v>0.14578713310298946</v>
      </c>
      <c r="E132" s="80"/>
      <c r="F132" s="91"/>
      <c r="G132" s="92"/>
    </row>
    <row r="134" spans="1:10" x14ac:dyDescent="0.2">
      <c r="B134" s="93" t="s">
        <v>976</v>
      </c>
      <c r="C134" s="93"/>
    </row>
    <row r="136" spans="1:10" ht="153.75" customHeight="1" x14ac:dyDescent="0.2"/>
    <row r="139" spans="1:10" x14ac:dyDescent="0.2">
      <c r="B139" s="94" t="s">
        <v>977</v>
      </c>
      <c r="C139" s="95"/>
      <c r="D139" s="94"/>
    </row>
    <row r="140" spans="1:10" x14ac:dyDescent="0.2">
      <c r="B140" s="94" t="s">
        <v>992</v>
      </c>
      <c r="D140" s="94"/>
    </row>
    <row r="141" spans="1:10" ht="165" customHeight="1" x14ac:dyDescent="0.2"/>
    <row r="142" spans="1:10" x14ac:dyDescent="0.2">
      <c r="J142" s="39"/>
    </row>
  </sheetData>
  <mergeCells count="18">
    <mergeCell ref="A1:H1"/>
    <mergeCell ref="A2:H2"/>
    <mergeCell ref="A3:H3"/>
    <mergeCell ref="B110:H110"/>
    <mergeCell ref="B111:H111"/>
    <mergeCell ref="B112:H112"/>
    <mergeCell ref="B113:H113"/>
    <mergeCell ref="B114:H114"/>
    <mergeCell ref="B116:D116"/>
    <mergeCell ref="B117:C117"/>
    <mergeCell ref="B118:C118"/>
    <mergeCell ref="B119:C119"/>
    <mergeCell ref="B134:C134"/>
    <mergeCell ref="B127:C127"/>
    <mergeCell ref="B131:C131"/>
    <mergeCell ref="B132:C132"/>
    <mergeCell ref="B129:C129"/>
    <mergeCell ref="B130:C130"/>
  </mergeCells>
  <hyperlinks>
    <hyperlink ref="I1" location="Index!B2" display="Index" xr:uid="{3D46DC6B-BA6F-488C-A235-4C923A17B472}"/>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Index</vt:lpstr>
      <vt:lpstr>CAPEXG</vt:lpstr>
      <vt:lpstr>GLOB</vt:lpstr>
      <vt:lpstr>MIDCAP</vt:lpstr>
      <vt:lpstr>MULTIP</vt:lpstr>
      <vt:lpstr>SLTADV3</vt:lpstr>
      <vt:lpstr>SLTADV4</vt:lpstr>
      <vt:lpstr>SLTAX3</vt:lpstr>
      <vt:lpstr>SLTAX4</vt:lpstr>
      <vt:lpstr>SLTAX5</vt:lpstr>
      <vt:lpstr>SLTAX6</vt:lpstr>
      <vt:lpstr>SMILE</vt:lpstr>
      <vt:lpstr>SPAHF</vt:lpstr>
      <vt:lpstr>SPARF</vt:lpstr>
      <vt:lpstr>SPBAF</vt:lpstr>
      <vt:lpstr>SPDYF</vt:lpstr>
      <vt:lpstr>SPESF</vt:lpstr>
      <vt:lpstr>SPFOCUS</vt:lpstr>
      <vt:lpstr>SPMUCF</vt:lpstr>
      <vt:lpstr>SPSN100</vt:lpstr>
      <vt:lpstr>SPTAX</vt:lpstr>
      <vt:lpstr>SRURAL</vt:lpstr>
      <vt:lpstr>SSFUND</vt:lpstr>
      <vt:lpstr>STAX</vt:lpstr>
      <vt:lpstr>SUNBCF</vt:lpstr>
      <vt:lpstr>SUNCYF</vt:lpstr>
      <vt:lpstr>SUNFCF</vt:lpstr>
      <vt:lpstr>SUNFOP</vt:lpstr>
      <vt:lpstr>SUNIPA</vt:lpstr>
      <vt:lpstr>SUNMAF</vt:lpstr>
      <vt:lpstr>SUNMFF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Bala Subramani P - Sundaram Mutual</dc:creator>
  <cp:lastModifiedBy>Bala Subramani P - Sundaram Mutual</cp:lastModifiedBy>
  <dcterms:created xsi:type="dcterms:W3CDTF">2026-04-01T10:00:31Z</dcterms:created>
  <dcterms:modified xsi:type="dcterms:W3CDTF">2026-04-09T13:16:22Z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a6dec7-ad36-4603-99ea-a4fb4d4185bf_Enabled">
    <vt:lpwstr>true</vt:lpwstr>
  </property>
  <property fmtid="{D5CDD505-2E9C-101B-9397-08002B2CF9AE}" pid="3" name="MSIP_Label_3fa6dec7-ad36-4603-99ea-a4fb4d4185bf_SetDate">
    <vt:lpwstr>2026-04-01T10:00:31Z</vt:lpwstr>
  </property>
  <property fmtid="{D5CDD505-2E9C-101B-9397-08002B2CF9AE}" pid="4" name="MSIP_Label_3fa6dec7-ad36-4603-99ea-a4fb4d4185bf_Method">
    <vt:lpwstr>Privileged</vt:lpwstr>
  </property>
  <property fmtid="{D5CDD505-2E9C-101B-9397-08002B2CF9AE}" pid="5" name="MSIP_Label_3fa6dec7-ad36-4603-99ea-a4fb4d4185bf_Name">
    <vt:lpwstr>Internal Use Only</vt:lpwstr>
  </property>
  <property fmtid="{D5CDD505-2E9C-101B-9397-08002B2CF9AE}" pid="6" name="MSIP_Label_3fa6dec7-ad36-4603-99ea-a4fb4d4185bf_SiteId">
    <vt:lpwstr>b8d87d45-aff7-4067-8708-1c35bbaab723</vt:lpwstr>
  </property>
  <property fmtid="{D5CDD505-2E9C-101B-9397-08002B2CF9AE}" pid="7" name="MSIP_Label_3fa6dec7-ad36-4603-99ea-a4fb4d4185bf_ActionId">
    <vt:lpwstr>f3405df8-942f-4b33-a286-db286eefa91e</vt:lpwstr>
  </property>
  <property fmtid="{D5CDD505-2E9C-101B-9397-08002B2CF9AE}" pid="8" name="MSIP_Label_3fa6dec7-ad36-4603-99ea-a4fb4d4185bf_ContentBits">
    <vt:lpwstr>1</vt:lpwstr>
  </property>
  <property fmtid="{D5CDD505-2E9C-101B-9397-08002B2CF9AE}" pid="9" name="MSIP_Label_3fa6dec7-ad36-4603-99ea-a4fb4d4185bf_Tag">
    <vt:lpwstr>10, 0, 1, 1</vt:lpwstr>
  </property>
</Properties>
</file>