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X:\DEBT_BACKOFFICE\Debt_Factsheets\2026 - Monthly Portfolio\4. 30-Apr-2026\"/>
    </mc:Choice>
  </mc:AlternateContent>
  <xr:revisionPtr revIDLastSave="0" documentId="13_ncr:1_{31E981B7-3291-435F-9131-4E307E1514C7}" xr6:coauthVersionLast="47" xr6:coauthVersionMax="47" xr10:uidLastSave="{00000000-0000-0000-0000-000000000000}"/>
  <bookViews>
    <workbookView xWindow="-120" yWindow="-120" windowWidth="24240" windowHeight="13020" tabRatio="892" xr2:uid="{B769DB9A-0603-4CF3-95B6-81DFA58D1622}"/>
  </bookViews>
  <sheets>
    <sheet name="Index" sheetId="32" r:id="rId1"/>
    <sheet name="CAPEXG" sheetId="1" r:id="rId2"/>
    <sheet name="GLOB" sheetId="31" r:id="rId3"/>
    <sheet name="MIDCAP" sheetId="2" r:id="rId4"/>
    <sheet name="MULTIP" sheetId="3" r:id="rId5"/>
    <sheet name="SLTADV3" sheetId="4" r:id="rId6"/>
    <sheet name="SLTADV4" sheetId="5" r:id="rId7"/>
    <sheet name="SLTAX3" sheetId="6" r:id="rId8"/>
    <sheet name="SLTAX4" sheetId="7" r:id="rId9"/>
    <sheet name="SLTAX5" sheetId="8" r:id="rId10"/>
    <sheet name="SLTAX6" sheetId="9" r:id="rId11"/>
    <sheet name="SMILE" sheetId="11" r:id="rId12"/>
    <sheet name="SPAHF" sheetId="12" r:id="rId13"/>
    <sheet name="SPARF" sheetId="13" r:id="rId14"/>
    <sheet name="SPBAF" sheetId="14" r:id="rId15"/>
    <sheet name="SPDYF" sheetId="15" r:id="rId16"/>
    <sheet name="SPESF" sheetId="16" r:id="rId17"/>
    <sheet name="SPFOCUS" sheetId="17" r:id="rId18"/>
    <sheet name="SPMUCF" sheetId="18" r:id="rId19"/>
    <sheet name="SPSN100" sheetId="19" r:id="rId20"/>
    <sheet name="SPTAX" sheetId="20" r:id="rId21"/>
    <sheet name="SRURAL" sheetId="21" r:id="rId22"/>
    <sheet name="SSFUND" sheetId="22" r:id="rId23"/>
    <sheet name="STAX" sheetId="23" r:id="rId24"/>
    <sheet name="SUNBCF" sheetId="24" r:id="rId25"/>
    <sheet name="SUNCYF" sheetId="25" r:id="rId26"/>
    <sheet name="SUNFCF" sheetId="26" r:id="rId27"/>
    <sheet name="SUNFOP" sheetId="27" r:id="rId28"/>
    <sheet name="SUNIPA" sheetId="28" r:id="rId29"/>
    <sheet name="SUNMAF" sheetId="29" r:id="rId30"/>
    <sheet name="SUNMFF" sheetId="30" r:id="rId31"/>
  </sheets>
  <definedNames>
    <definedName name="_xlnm._FilterDatabase" localSheetId="0" hidden="1">Index!$A$1:$C$26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6" i="22" l="1"/>
  <c r="G102" i="2"/>
  <c r="F102" i="2"/>
  <c r="D92" i="31"/>
  <c r="G119" i="29"/>
  <c r="G92" i="29"/>
  <c r="F92" i="29"/>
  <c r="F90" i="29"/>
  <c r="F154" i="29" s="1"/>
  <c r="G154" i="29" s="1"/>
  <c r="G89" i="29"/>
  <c r="G88" i="29"/>
  <c r="G87" i="29"/>
  <c r="G86" i="29"/>
  <c r="G85" i="29"/>
  <c r="G84" i="29"/>
  <c r="G83" i="29"/>
  <c r="G82" i="29"/>
  <c r="G81" i="29"/>
  <c r="G90" i="29" s="1"/>
  <c r="F117" i="29"/>
  <c r="F119" i="29" s="1"/>
  <c r="G67" i="20"/>
  <c r="F67" i="20"/>
  <c r="D133" i="20" s="1"/>
  <c r="G59" i="20"/>
  <c r="F59" i="20"/>
  <c r="G83" i="18"/>
  <c r="F83" i="18"/>
  <c r="D149" i="18" s="1"/>
  <c r="G69" i="18"/>
  <c r="F69" i="18"/>
  <c r="F168" i="16"/>
  <c r="G168" i="16" s="1"/>
  <c r="G136" i="16"/>
  <c r="F136" i="16"/>
  <c r="F138" i="16" s="1"/>
  <c r="G110" i="16"/>
  <c r="F110" i="16"/>
  <c r="F108" i="16"/>
  <c r="G107" i="16"/>
  <c r="G106" i="16"/>
  <c r="G105" i="16"/>
  <c r="G104" i="16"/>
  <c r="G103" i="16"/>
  <c r="G102" i="16"/>
  <c r="G101" i="16"/>
  <c r="G100" i="16"/>
  <c r="G99" i="16"/>
  <c r="G98" i="16"/>
  <c r="G97" i="16"/>
  <c r="G96" i="16"/>
  <c r="G95" i="16"/>
  <c r="G94" i="16"/>
  <c r="G93" i="16"/>
  <c r="G92" i="16"/>
  <c r="G91" i="16"/>
  <c r="G90" i="16"/>
  <c r="G89" i="16"/>
  <c r="G88" i="16"/>
  <c r="G87" i="16"/>
  <c r="D137" i="15"/>
  <c r="F49" i="15"/>
  <c r="F11" i="15"/>
  <c r="F61" i="15" s="1"/>
  <c r="F82" i="15" s="1"/>
  <c r="F127" i="15" s="1"/>
  <c r="F107" i="14"/>
  <c r="F171" i="14" s="1"/>
  <c r="F88" i="14"/>
  <c r="F15" i="14"/>
  <c r="F46" i="14"/>
  <c r="I188" i="13"/>
  <c r="F188" i="13"/>
  <c r="F156" i="13"/>
  <c r="G156" i="13" s="1"/>
  <c r="G103" i="13"/>
  <c r="F103"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85" i="12"/>
  <c r="G190" i="12" s="1"/>
  <c r="G238" i="12"/>
  <c r="J224" i="12"/>
  <c r="F224" i="12"/>
  <c r="F70" i="12"/>
  <c r="D200" i="12"/>
  <c r="F79" i="12"/>
  <c r="F47" i="12"/>
  <c r="F27" i="12"/>
  <c r="F63" i="12" s="1"/>
  <c r="D150" i="11"/>
  <c r="G118" i="2"/>
  <c r="G119" i="2"/>
  <c r="G121" i="2" s="1"/>
  <c r="F119" i="2"/>
  <c r="F121" i="2" s="1"/>
  <c r="D131" i="1"/>
  <c r="G108" i="16" l="1"/>
  <c r="G49" i="15"/>
  <c r="G11" i="15"/>
  <c r="F89" i="14"/>
  <c r="F73" i="14"/>
  <c r="F80" i="12"/>
  <c r="F85" i="12" s="1"/>
  <c r="F190" i="12" s="1"/>
  <c r="G61" i="15" l="1"/>
  <c r="G82" i="15" s="1"/>
  <c r="G127" i="15" s="1"/>
  <c r="F109" i="14"/>
  <c r="F172" i="14" s="1"/>
  <c r="G79" i="12"/>
  <c r="G80" i="12" s="1"/>
  <c r="G27" i="12"/>
  <c r="G47" i="12"/>
  <c r="G46" i="14" l="1"/>
  <c r="G106" i="14"/>
  <c r="G105" i="14"/>
  <c r="G104" i="14"/>
  <c r="G103" i="14"/>
  <c r="G102" i="14"/>
  <c r="G101" i="14"/>
  <c r="G100" i="14"/>
  <c r="G99" i="14"/>
  <c r="G98" i="14"/>
  <c r="G97" i="14"/>
  <c r="G96" i="14"/>
  <c r="G95" i="14"/>
  <c r="G94" i="14"/>
  <c r="G93" i="14"/>
  <c r="G92" i="14"/>
  <c r="G171" i="14"/>
  <c r="G15" i="14"/>
  <c r="G88" i="14"/>
  <c r="G89" i="14" s="1"/>
  <c r="G63" i="12"/>
  <c r="G107" i="14" l="1"/>
  <c r="G73" i="14"/>
  <c r="G109" i="14" s="1"/>
  <c r="G172" i="14" s="1"/>
</calcChain>
</file>

<file path=xl/sharedStrings.xml><?xml version="1.0" encoding="utf-8"?>
<sst xmlns="http://schemas.openxmlformats.org/spreadsheetml/2006/main" count="12834" uniqueCount="1235">
  <si>
    <t>SUNDARAM MUTUAL FUND</t>
  </si>
  <si>
    <t>Sundaram Infrastructure Advantage Fund</t>
  </si>
  <si>
    <t>SL No</t>
  </si>
  <si>
    <t>ISIN Code</t>
  </si>
  <si>
    <t>Name of the instrument</t>
  </si>
  <si>
    <t>Rating / 
Industry</t>
  </si>
  <si>
    <t>Quantity</t>
  </si>
  <si>
    <t>Mkt Value
Rs. in Lacs</t>
  </si>
  <si>
    <t>% of Net Asset</t>
  </si>
  <si>
    <t>A) Equity &amp; Equity Related</t>
  </si>
  <si>
    <t>(a) Listed / awaiting listing on Stock Exchange</t>
  </si>
  <si>
    <t>INE018A01030</t>
  </si>
  <si>
    <t>Larsen &amp; Toubro Ltd</t>
  </si>
  <si>
    <t>Construction</t>
  </si>
  <si>
    <t>INE397D01024</t>
  </si>
  <si>
    <t>Bharti Airtel Ltd</t>
  </si>
  <si>
    <t>Telecom - Services</t>
  </si>
  <si>
    <t>INE002A01018</t>
  </si>
  <si>
    <t>Reliance Industries Ltd</t>
  </si>
  <si>
    <t>Petroleum Products</t>
  </si>
  <si>
    <t>INE733E01010</t>
  </si>
  <si>
    <t>NTPC LTD</t>
  </si>
  <si>
    <t>Power</t>
  </si>
  <si>
    <t>INE481G01011</t>
  </si>
  <si>
    <t>Ultratech Cement Ltd</t>
  </si>
  <si>
    <t>Cement &amp; Cement Products</t>
  </si>
  <si>
    <t>INE263A01024</t>
  </si>
  <si>
    <t>Bharat Electronics Ltd</t>
  </si>
  <si>
    <t>Aerospace &amp; Defense</t>
  </si>
  <si>
    <t>INE752E01010</t>
  </si>
  <si>
    <t>Power Grid Corporation of India Ltd</t>
  </si>
  <si>
    <t>INE07Y701011</t>
  </si>
  <si>
    <t>Hitachi Energy India Ltd</t>
  </si>
  <si>
    <t>Electrical Equipment</t>
  </si>
  <si>
    <t>INE200A01026</t>
  </si>
  <si>
    <t>GE Vernova T and D India Ltd</t>
  </si>
  <si>
    <t>INE062A01020</t>
  </si>
  <si>
    <t>State Bank of India</t>
  </si>
  <si>
    <t>Banks</t>
  </si>
  <si>
    <t>INE146L01010</t>
  </si>
  <si>
    <t>Kirloskar Oil Engines Ltd</t>
  </si>
  <si>
    <t>Industrial Products</t>
  </si>
  <si>
    <t>INE245A01021</t>
  </si>
  <si>
    <t>TATA Power Company Ltd</t>
  </si>
  <si>
    <t>INE419M01027</t>
  </si>
  <si>
    <t>TD Power Systems Ltd</t>
  </si>
  <si>
    <t>INE090A01021</t>
  </si>
  <si>
    <t>ICICI Bank Ltd</t>
  </si>
  <si>
    <t>INE284S01014</t>
  </si>
  <si>
    <t>S.J.S. Enterprises Ltd</t>
  </si>
  <si>
    <t>Auto Components</t>
  </si>
  <si>
    <t>INE029A01011</t>
  </si>
  <si>
    <t>Bharat Petroleum Corporation Ltd</t>
  </si>
  <si>
    <t>INE220B01022</t>
  </si>
  <si>
    <t>Kalpataru Projects International Ltd</t>
  </si>
  <si>
    <t>INE371P01015</t>
  </si>
  <si>
    <t>Amber Enterprises India Ltd</t>
  </si>
  <si>
    <t>Consumer Durables</t>
  </si>
  <si>
    <t>INE742F01042</t>
  </si>
  <si>
    <t>Adani Ports and Special Economic Zone Ltd</t>
  </si>
  <si>
    <t>Transport Infrastructure</t>
  </si>
  <si>
    <t>INE213A01029</t>
  </si>
  <si>
    <t>Oil &amp; Natural Gas Corporation Ltd</t>
  </si>
  <si>
    <t>Oil</t>
  </si>
  <si>
    <t>INE152A01029</t>
  </si>
  <si>
    <t>Thermax Ltd</t>
  </si>
  <si>
    <t>INE284A01012</t>
  </si>
  <si>
    <t>ESAB India Ltd</t>
  </si>
  <si>
    <t>INE813H01021</t>
  </si>
  <si>
    <t>Torrent Power Ltd</t>
  </si>
  <si>
    <t>INE999A01023</t>
  </si>
  <si>
    <t>KSB LTD</t>
  </si>
  <si>
    <t>INE342J01019</t>
  </si>
  <si>
    <t>ZF Commercial Vehicle Control Systems I Ltd</t>
  </si>
  <si>
    <t>INE040H01021</t>
  </si>
  <si>
    <t>Suzlon Energy Ltd</t>
  </si>
  <si>
    <t>INE121J01017</t>
  </si>
  <si>
    <t>Indus Towers Ltd (Prev Bharti Infratel Ltd)</t>
  </si>
  <si>
    <t>INE823G01014</t>
  </si>
  <si>
    <t>JK Cement Ltd</t>
  </si>
  <si>
    <t>INE298A01020</t>
  </si>
  <si>
    <t>Cummins India Ltd</t>
  </si>
  <si>
    <t>INE003A01024</t>
  </si>
  <si>
    <t>Siemens Ltd</t>
  </si>
  <si>
    <t>INE00LO01017</t>
  </si>
  <si>
    <t>Craftsman Automation Ltd</t>
  </si>
  <si>
    <t>INE148O01028</t>
  </si>
  <si>
    <t>Delhivery Ltd</t>
  </si>
  <si>
    <t>Transport Services</t>
  </si>
  <si>
    <t>INE117A01022</t>
  </si>
  <si>
    <t>ABB India Ltd</t>
  </si>
  <si>
    <t>INE257A01026</t>
  </si>
  <si>
    <t>Bharat Heavy Electricals Ltd</t>
  </si>
  <si>
    <t>INE646L01027</t>
  </si>
  <si>
    <t>Interglobe Aviation Ltd</t>
  </si>
  <si>
    <t>INE868B01028</t>
  </si>
  <si>
    <t>NCC Ltd</t>
  </si>
  <si>
    <t>INE513A01022</t>
  </si>
  <si>
    <t>Schaeffler India Ltd</t>
  </si>
  <si>
    <t>INE129A01019</t>
  </si>
  <si>
    <t>GAIL (India) Ltd</t>
  </si>
  <si>
    <t>Gas</t>
  </si>
  <si>
    <t>INE343G01021</t>
  </si>
  <si>
    <t>Bharti Hexacom Ltd</t>
  </si>
  <si>
    <t>INE152M01016</t>
  </si>
  <si>
    <t>Triveni Turbine Ltd</t>
  </si>
  <si>
    <t>INE671H01015</t>
  </si>
  <si>
    <t>Sobha Ltd</t>
  </si>
  <si>
    <t>Realty</t>
  </si>
  <si>
    <t>INE437A01024</t>
  </si>
  <si>
    <t>Apollo Hospitals Enterprise Ltd</t>
  </si>
  <si>
    <t>Healthcare Services</t>
  </si>
  <si>
    <t>INE811A01020</t>
  </si>
  <si>
    <t>Kirlosakar Pneumatic Company Ltd</t>
  </si>
  <si>
    <t>INE205B01031</t>
  </si>
  <si>
    <t>Elecon Engineering Company Ltd</t>
  </si>
  <si>
    <t>INE880J01026</t>
  </si>
  <si>
    <t>JSW Infrastructure Ltd</t>
  </si>
  <si>
    <t>INE079A01024</t>
  </si>
  <si>
    <t>Ambuja Cements Ltd</t>
  </si>
  <si>
    <t>INE081A01020</t>
  </si>
  <si>
    <t>Tata Steel Ltd</t>
  </si>
  <si>
    <t>Ferrous Metals</t>
  </si>
  <si>
    <t>INE749A01030</t>
  </si>
  <si>
    <t>Jindal Steel &amp; Power Ltd</t>
  </si>
  <si>
    <t>INE1NPP01017</t>
  </si>
  <si>
    <t>Siemens Energy India Limited</t>
  </si>
  <si>
    <t>INE111A01025</t>
  </si>
  <si>
    <t>Container Corporation of India Ltd</t>
  </si>
  <si>
    <t>INE551A01022</t>
  </si>
  <si>
    <t>Engineering Services</t>
  </si>
  <si>
    <t>#</t>
  </si>
  <si>
    <t>Sub Total</t>
  </si>
  <si>
    <t/>
  </si>
  <si>
    <t>(b) Overseas Security</t>
  </si>
  <si>
    <t xml:space="preserve">0 </t>
  </si>
  <si>
    <t>(c) Privately Placed / Unlisted</t>
  </si>
  <si>
    <t>(d) Preference / Right Shares</t>
  </si>
  <si>
    <t>(e) Warrants</t>
  </si>
  <si>
    <t>f) Derivative</t>
  </si>
  <si>
    <t>Total for Equity &amp; Equity Related</t>
  </si>
  <si>
    <t>B) Debt Instruments</t>
  </si>
  <si>
    <t>(b) Privately Placed / Unlisted</t>
  </si>
  <si>
    <t>(c) Govt Security</t>
  </si>
  <si>
    <t>(d) Securitized Debt Instruments</t>
  </si>
  <si>
    <t>Total for Debt Instruments</t>
  </si>
  <si>
    <t>C) Money Market Instruments</t>
  </si>
  <si>
    <t>(a) Certificate of Deposits</t>
  </si>
  <si>
    <t>(b) Commercial Papers</t>
  </si>
  <si>
    <t>(c) Treasury Bills</t>
  </si>
  <si>
    <t>(d) ReverseRepo / TREPS</t>
  </si>
  <si>
    <t>TREPS</t>
  </si>
  <si>
    <t>Total for Money Market Instruments</t>
  </si>
  <si>
    <t>D) Mutual Fund Units</t>
  </si>
  <si>
    <t>(a) Investment in Mutual Fund Units</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</si>
  <si>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</si>
  <si>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</si>
  <si>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</si>
  <si>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</si>
  <si>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</si>
  <si>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</si>
  <si>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</si>
  <si>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</si>
  <si>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c) NAV  per  unit (Rupees per unit)</t>
  </si>
  <si>
    <t>At the end</t>
  </si>
  <si>
    <t>Option</t>
  </si>
  <si>
    <t>Direct Plan - Growth</t>
  </si>
  <si>
    <t>Regular Plan - Growth</t>
  </si>
  <si>
    <t>d) Dividend declared during the period (Rupees per unit)</t>
  </si>
  <si>
    <t>e) Total outstanding exposure in derivative instruments at the end of the period</t>
  </si>
  <si>
    <t>f) Total investments in foreign securities /ADR'S/GDR'S at the end of the period</t>
  </si>
  <si>
    <t>g) Repo in corporate debt</t>
  </si>
  <si>
    <t>h) Portfolio Turnover Ratio</t>
  </si>
  <si>
    <t>Sundaram Mid Cap Fund</t>
  </si>
  <si>
    <t>INE774D01024</t>
  </si>
  <si>
    <t>Mahindra &amp; Mahindra Financial Services Ltd</t>
  </si>
  <si>
    <t>Finance</t>
  </si>
  <si>
    <t>INE118H01025</t>
  </si>
  <si>
    <t>BSE Ltd</t>
  </si>
  <si>
    <t>Capital Markets</t>
  </si>
  <si>
    <t>INE169A01031</t>
  </si>
  <si>
    <t>Coromandel International Ltd</t>
  </si>
  <si>
    <t>Fertilizers &amp; Agrochemicals</t>
  </si>
  <si>
    <t>INE171A01029</t>
  </si>
  <si>
    <t>The Federal Bank Ltd</t>
  </si>
  <si>
    <t>INE303R01014</t>
  </si>
  <si>
    <t>Kalyan Jewellers India Ltd</t>
  </si>
  <si>
    <t>INE092T01019</t>
  </si>
  <si>
    <t>IDFC First Bank Ltd</t>
  </si>
  <si>
    <t>INE180A01020</t>
  </si>
  <si>
    <t>Max Financial Services Ltd</t>
  </si>
  <si>
    <t>Insurance</t>
  </si>
  <si>
    <t>INE196A01026</t>
  </si>
  <si>
    <t>Marico Ltd</t>
  </si>
  <si>
    <t>Agricultural Food &amp; Other Products</t>
  </si>
  <si>
    <t>INE061F01013</t>
  </si>
  <si>
    <t>Fortis Health Care Ltd</t>
  </si>
  <si>
    <t>INE211B01039</t>
  </si>
  <si>
    <t>The Phoenix Mills Ltd</t>
  </si>
  <si>
    <t>INE326A01037</t>
  </si>
  <si>
    <t>Lupin Ltd</t>
  </si>
  <si>
    <t>Pharmaceuticals &amp; Biotechnology</t>
  </si>
  <si>
    <t>INE417T01026</t>
  </si>
  <si>
    <t>PB Fintech Ltd</t>
  </si>
  <si>
    <t>Financial Technology (Fintech)</t>
  </si>
  <si>
    <t>INE455K01017</t>
  </si>
  <si>
    <t>Polycab India Ltd</t>
  </si>
  <si>
    <t>INE562A01011</t>
  </si>
  <si>
    <t>Indian Bank</t>
  </si>
  <si>
    <t>INE591G01025</t>
  </si>
  <si>
    <t>Coforge Ltd</t>
  </si>
  <si>
    <t>It - Software</t>
  </si>
  <si>
    <t>INE949L01017</t>
  </si>
  <si>
    <t>AU Small Finance Bank Ltd</t>
  </si>
  <si>
    <t>INE797F01020</t>
  </si>
  <si>
    <t>Jubilant Foodworks Ltd</t>
  </si>
  <si>
    <t>Leisure Services</t>
  </si>
  <si>
    <t>INE105A01035</t>
  </si>
  <si>
    <t>TVS Holdings Ltd</t>
  </si>
  <si>
    <t>INE094A01015</t>
  </si>
  <si>
    <t>Hindustan Petroleum Corporation Ltd</t>
  </si>
  <si>
    <t>INE073K01018</t>
  </si>
  <si>
    <t>Sona BLW Precision Forgings Ltd</t>
  </si>
  <si>
    <t>INE466L01038</t>
  </si>
  <si>
    <t>360 ONE WAM Ltd (Prev IIFL Wealth Management Ltd)</t>
  </si>
  <si>
    <t>INE262H01021</t>
  </si>
  <si>
    <t>Persistent Systems Ltd</t>
  </si>
  <si>
    <t>INE494B01023</t>
  </si>
  <si>
    <t>TVS Motor Company Ltd</t>
  </si>
  <si>
    <t>Automobiles</t>
  </si>
  <si>
    <t>INE068V01023</t>
  </si>
  <si>
    <t>Gland Pharma Ltd</t>
  </si>
  <si>
    <t>INE974X01010</t>
  </si>
  <si>
    <t>Tube Investments of India Ltd</t>
  </si>
  <si>
    <t>INE935N01020</t>
  </si>
  <si>
    <t>Dixon Technologies (India) Ltd</t>
  </si>
  <si>
    <t>INE540L01014</t>
  </si>
  <si>
    <t>Alkem Laboratories Ltd</t>
  </si>
  <si>
    <t>INE338I01027</t>
  </si>
  <si>
    <t>Motilal Oswal Financial Services Ltd</t>
  </si>
  <si>
    <t>INE600L01024</t>
  </si>
  <si>
    <t>Dr Lal Path Labs Ltd</t>
  </si>
  <si>
    <t>INE095A01012</t>
  </si>
  <si>
    <t>IndusInd Bank Ltd</t>
  </si>
  <si>
    <t>INE259A01022</t>
  </si>
  <si>
    <t>Colgate Palmolive (India) Ltd</t>
  </si>
  <si>
    <t>Personal Products</t>
  </si>
  <si>
    <t>INE010V01017</t>
  </si>
  <si>
    <t>L&amp;T Technology Services Ltd</t>
  </si>
  <si>
    <t>It - Services</t>
  </si>
  <si>
    <t>INE811K01011</t>
  </si>
  <si>
    <t>Prestige Estates Projects Ltd</t>
  </si>
  <si>
    <t>INE548C01032</t>
  </si>
  <si>
    <t>Emami Ltd</t>
  </si>
  <si>
    <t>INE388Y01029</t>
  </si>
  <si>
    <t>FSN E–Commerce Ventures Ltd(NYKAA)</t>
  </si>
  <si>
    <t>Retailing</t>
  </si>
  <si>
    <t>INE634S01028</t>
  </si>
  <si>
    <t>Mankind Pharma Ltd</t>
  </si>
  <si>
    <t>INE195A01028</t>
  </si>
  <si>
    <t>Supreme Industries Ltd</t>
  </si>
  <si>
    <t>INE702C01027</t>
  </si>
  <si>
    <t>APL Apollo Tubes Ltd</t>
  </si>
  <si>
    <t>INE027H01010</t>
  </si>
  <si>
    <t>Max Healthcare Institute Ltd</t>
  </si>
  <si>
    <t>INE288B01029</t>
  </si>
  <si>
    <t>Deepak Nitrite Ltd</t>
  </si>
  <si>
    <t>Chemicals &amp; Petrochemicals</t>
  </si>
  <si>
    <t>INE405E01023</t>
  </si>
  <si>
    <t>UNO Minda Ltd</t>
  </si>
  <si>
    <t>INE848E01016</t>
  </si>
  <si>
    <t>NHPC Ltd</t>
  </si>
  <si>
    <t>INE0BS701011</t>
  </si>
  <si>
    <t>Premier Energies Ltd</t>
  </si>
  <si>
    <t>INE121E01018</t>
  </si>
  <si>
    <t>JSW Energy Ltd</t>
  </si>
  <si>
    <t>INE179A01014</t>
  </si>
  <si>
    <t>Procter &amp; Gamble Hygiene and Health Care Ltd</t>
  </si>
  <si>
    <t>INE438A01022</t>
  </si>
  <si>
    <t>Apollo Tyres Ltd</t>
  </si>
  <si>
    <t>INE324D01010</t>
  </si>
  <si>
    <t>LG Electronics India Ltd</t>
  </si>
  <si>
    <t>INE982J01020</t>
  </si>
  <si>
    <t>One 97 Communications Ltd</t>
  </si>
  <si>
    <t>INE00H001014</t>
  </si>
  <si>
    <t>Swiggy Ltd</t>
  </si>
  <si>
    <t>INE298J01013</t>
  </si>
  <si>
    <t>Nippon Life India Asset Management Ltd</t>
  </si>
  <si>
    <t>INE0HOQ01053</t>
  </si>
  <si>
    <t>Billionbrains Garage Ventures Ltd</t>
  </si>
  <si>
    <t>INE246F01010</t>
  </si>
  <si>
    <t>Gujarat State Petronet Ltd</t>
  </si>
  <si>
    <t>INE427F01016</t>
  </si>
  <si>
    <t>Chalet Hotels Ltd</t>
  </si>
  <si>
    <t>INE212S01015</t>
  </si>
  <si>
    <t>Fractal Analytics Ltd</t>
  </si>
  <si>
    <t>INE872J01023</t>
  </si>
  <si>
    <t>Devyani international limited</t>
  </si>
  <si>
    <t>INE663F01032</t>
  </si>
  <si>
    <t>Info Edge (India) Ltd</t>
  </si>
  <si>
    <t>INE536A01023</t>
  </si>
  <si>
    <t>Grindwell Norton Ltd</t>
  </si>
  <si>
    <t>INE065X01017</t>
  </si>
  <si>
    <t>Indegene Limited</t>
  </si>
  <si>
    <t>INE603J01030</t>
  </si>
  <si>
    <t>PI Industries Ltd</t>
  </si>
  <si>
    <t>INE944F01028</t>
  </si>
  <si>
    <t>Radico Khaitan Ltd</t>
  </si>
  <si>
    <t>Beverages</t>
  </si>
  <si>
    <t>INE139A01034</t>
  </si>
  <si>
    <t>National Aluminium Company Ltd</t>
  </si>
  <si>
    <t>Non - Ferrous Metals</t>
  </si>
  <si>
    <t>INE463A01038</t>
  </si>
  <si>
    <t>Berger Paints (I) Ltd</t>
  </si>
  <si>
    <t>INE093I01010</t>
  </si>
  <si>
    <t>Oberoi Realty Ltd</t>
  </si>
  <si>
    <t>INE686F01025</t>
  </si>
  <si>
    <t>United Breweries Ltd</t>
  </si>
  <si>
    <t>INE494B04019</t>
  </si>
  <si>
    <t>TVS Motor Company Ltd 6.00% (Cumulative Non-Convertible Redeemable Preference Share) 01-Sep-2026</t>
  </si>
  <si>
    <t>INF173K01GU0</t>
  </si>
  <si>
    <t>Sundaram Large and Mid Cap Fund</t>
  </si>
  <si>
    <t>INE721A01047</t>
  </si>
  <si>
    <t>Shriram Finance Ltd</t>
  </si>
  <si>
    <t>INE881D01027</t>
  </si>
  <si>
    <t>Oracle Financial Services Software Ltd</t>
  </si>
  <si>
    <t>INE758T01015</t>
  </si>
  <si>
    <t>Zomato Ltd</t>
  </si>
  <si>
    <t>INE00WC01027</t>
  </si>
  <si>
    <t>Affle (India) Ltd</t>
  </si>
  <si>
    <t>INE745G01043</t>
  </si>
  <si>
    <t>Multi Commodity Exchange of India Ltd</t>
  </si>
  <si>
    <t>INE128S01021</t>
  </si>
  <si>
    <t>Five-Star Business Finance Ltd</t>
  </si>
  <si>
    <t>INE732I01021</t>
  </si>
  <si>
    <t>Angel One Ltd</t>
  </si>
  <si>
    <t>INE200M01039</t>
  </si>
  <si>
    <t>Varun Beverages Ltd</t>
  </si>
  <si>
    <t>INE238A01034</t>
  </si>
  <si>
    <t>Axis Bank Ltd</t>
  </si>
  <si>
    <t>INE101A01026</t>
  </si>
  <si>
    <t>Mahindra &amp; Mahindra Ltd</t>
  </si>
  <si>
    <t>INE028A01039</t>
  </si>
  <si>
    <t>Bank of Baroda</t>
  </si>
  <si>
    <t>INE864I01014</t>
  </si>
  <si>
    <t>MTAR Technologies Ltd</t>
  </si>
  <si>
    <t>INE551W01018</t>
  </si>
  <si>
    <t>Ujjivan Small Finance Bank Ltd</t>
  </si>
  <si>
    <t>INE0CLI01024</t>
  </si>
  <si>
    <t>Rate Gain Travel Technologies Ltd</t>
  </si>
  <si>
    <t>INE346A01027</t>
  </si>
  <si>
    <t>ICICI Prudential Asset Management Company Ltd</t>
  </si>
  <si>
    <t>INE794A01010</t>
  </si>
  <si>
    <t>Neuland Laboratories Ltd</t>
  </si>
  <si>
    <t>Margin Money For Derivatives</t>
  </si>
  <si>
    <t>Sundaram Long Term Tax Advantage Fund Series III</t>
  </si>
  <si>
    <t>INE914M01019</t>
  </si>
  <si>
    <t>Aster DM Healthcare Ltd</t>
  </si>
  <si>
    <t>INE679A01013</t>
  </si>
  <si>
    <t>CSB Bank Ltd</t>
  </si>
  <si>
    <t>INE063P01018</t>
  </si>
  <si>
    <t>Equitas Small Finance Bank Limited</t>
  </si>
  <si>
    <t>INE08ZM01014</t>
  </si>
  <si>
    <t>Green Panel Industries Ltd</t>
  </si>
  <si>
    <t>INE806T01020</t>
  </si>
  <si>
    <t>Sapphire Foods India Ltd</t>
  </si>
  <si>
    <t>INE199A01012</t>
  </si>
  <si>
    <t>Procter &amp; Gamble Health Ltd</t>
  </si>
  <si>
    <t>INE429E01023</t>
  </si>
  <si>
    <t>Safari Industries (India) Ltd</t>
  </si>
  <si>
    <t>INE477A01020</t>
  </si>
  <si>
    <t>Can Fin Homes Ltd</t>
  </si>
  <si>
    <t>INE191H01014</t>
  </si>
  <si>
    <t>PVR INOX Ltd</t>
  </si>
  <si>
    <t>Entertainment</t>
  </si>
  <si>
    <t>INE572A01036</t>
  </si>
  <si>
    <t>JB Chemicals &amp; Pharmaceuticals Ltd</t>
  </si>
  <si>
    <t>INE285J01028</t>
  </si>
  <si>
    <t>SIS Ltd</t>
  </si>
  <si>
    <t>Other Consumer Services</t>
  </si>
  <si>
    <t>INE987B01026</t>
  </si>
  <si>
    <t>Natco Pharma Ltd</t>
  </si>
  <si>
    <t>INE572E01012</t>
  </si>
  <si>
    <t>PNB Housing Finance Ltd</t>
  </si>
  <si>
    <t>INE149A01033</t>
  </si>
  <si>
    <t>Cholamandalam Financial Holdings Ltd</t>
  </si>
  <si>
    <t>INE386D01027</t>
  </si>
  <si>
    <t>Shivalik Bimetal Controls Ltd</t>
  </si>
  <si>
    <t>INE791I01019</t>
  </si>
  <si>
    <t>Brigade Enterprises Ltd</t>
  </si>
  <si>
    <t>INE743M01012</t>
  </si>
  <si>
    <t>RHI Magnesita India Ltd</t>
  </si>
  <si>
    <t>INE136S01016</t>
  </si>
  <si>
    <t>Neogen Chemicals Ltd</t>
  </si>
  <si>
    <t>INE559R01029</t>
  </si>
  <si>
    <t>Landmark Cars Ltd</t>
  </si>
  <si>
    <t>INE836A01035</t>
  </si>
  <si>
    <t>Birlasoft Ltd</t>
  </si>
  <si>
    <t>INE348B01021</t>
  </si>
  <si>
    <t>Century Plyboards (India) Ltd</t>
  </si>
  <si>
    <t>INE0JA001018</t>
  </si>
  <si>
    <t>Venus Pipes &amp; Tubes Ltd</t>
  </si>
  <si>
    <t>INE274F01020</t>
  </si>
  <si>
    <t>Westlife Foodworld Ltd</t>
  </si>
  <si>
    <t>INE216P01012</t>
  </si>
  <si>
    <t>Aavas Financiers Ltd</t>
  </si>
  <si>
    <t>INE845D01014</t>
  </si>
  <si>
    <t>Ganesha Ecosphere Ltd</t>
  </si>
  <si>
    <t>Textiles &amp; Apparels</t>
  </si>
  <si>
    <t>INE411H01032</t>
  </si>
  <si>
    <t>R Systems International Ltd</t>
  </si>
  <si>
    <t>INE126A01031</t>
  </si>
  <si>
    <t>EID Parry India Ltd</t>
  </si>
  <si>
    <t>Food Products</t>
  </si>
  <si>
    <t>INE295F01017</t>
  </si>
  <si>
    <t>Butterfly Gandhimathi Appliances Ltd</t>
  </si>
  <si>
    <t>INE878B01027</t>
  </si>
  <si>
    <t>KEI Industries Ltd</t>
  </si>
  <si>
    <t>INE120A01034</t>
  </si>
  <si>
    <t>Carborundum Universal Ltd</t>
  </si>
  <si>
    <t>Sundaram Long Term Tax Advantage Fund Series IV</t>
  </si>
  <si>
    <t>Sundaram Long Term Micro Cap Tax Advantage Fund Series III</t>
  </si>
  <si>
    <t>Sundaram Long Term Micro Cap Tax Advantage Fund Series IV</t>
  </si>
  <si>
    <t>Sundaram Long Term Micro Cap Tax Advantage Fund Series V</t>
  </si>
  <si>
    <t>Sundaram Long Term Micro Cap Tax Advantage Fund Series VI</t>
  </si>
  <si>
    <t>INE1TAE01010</t>
  </si>
  <si>
    <t>TATA Motors Ltd</t>
  </si>
  <si>
    <t>Agricultural, Commercial &amp; Construction Vehicles</t>
  </si>
  <si>
    <t>INE692A01016</t>
  </si>
  <si>
    <t>Union Bank of India</t>
  </si>
  <si>
    <t>Sundaram Small Cap Fund</t>
  </si>
  <si>
    <t>INE503A01015</t>
  </si>
  <si>
    <t>DCB Bank Ltd</t>
  </si>
  <si>
    <t>INE119A01028</t>
  </si>
  <si>
    <t>Balrampur Chini Mills Ltd</t>
  </si>
  <si>
    <t>INE0UOS01011</t>
  </si>
  <si>
    <t>Sanofi Consumer Healthcare India Ltd</t>
  </si>
  <si>
    <t>INE570A01022</t>
  </si>
  <si>
    <t>Ion Exchange (India) Ltd</t>
  </si>
  <si>
    <t>Other Utilities</t>
  </si>
  <si>
    <t>INE177F01017</t>
  </si>
  <si>
    <t>Kovai Medical Center &amp; Hospital Ltd</t>
  </si>
  <si>
    <t>INE00F201020</t>
  </si>
  <si>
    <t>Prudent Corporate Advisory Services Ltd</t>
  </si>
  <si>
    <t>INE011K01018</t>
  </si>
  <si>
    <t>Tega Industries Ltd</t>
  </si>
  <si>
    <t>Industrial Manufacturing</t>
  </si>
  <si>
    <t>INE02YR01019</t>
  </si>
  <si>
    <t>Electronics Mart India Ltd</t>
  </si>
  <si>
    <t>INE602W01027</t>
  </si>
  <si>
    <t>Senco Gold Ltd</t>
  </si>
  <si>
    <t>INE456Z01021</t>
  </si>
  <si>
    <t>Medi Assist Healthcare Services Ltd</t>
  </si>
  <si>
    <t>INE340A01012</t>
  </si>
  <si>
    <t>Birla Corporation Ltd</t>
  </si>
  <si>
    <t>INE930H01031</t>
  </si>
  <si>
    <t>K.P.R. Mill Ltd</t>
  </si>
  <si>
    <t>INE142Z01019</t>
  </si>
  <si>
    <t>Orient Electric Ltd</t>
  </si>
  <si>
    <t>INE482A01020</t>
  </si>
  <si>
    <t>Ceat Ltd</t>
  </si>
  <si>
    <t>INE094J01016</t>
  </si>
  <si>
    <t>UTI Asset Management Co Ltd</t>
  </si>
  <si>
    <t>INE136B01020</t>
  </si>
  <si>
    <t>Cyient Ltd</t>
  </si>
  <si>
    <t>INE12F801023</t>
  </si>
  <si>
    <t>OnEMI Technology Solutions LTD</t>
  </si>
  <si>
    <t>INE2J8701016</t>
  </si>
  <si>
    <t>SKF India (Industrial) Ltd</t>
  </si>
  <si>
    <t>INE545U01014</t>
  </si>
  <si>
    <t>Bandhan Bank Ltd</t>
  </si>
  <si>
    <t>INE048G01026</t>
  </si>
  <si>
    <t>Navin Fluorine International Ltd</t>
  </si>
  <si>
    <t>INF903JA1FR6</t>
  </si>
  <si>
    <t>Sundaram Money Market Fund-Direct Plan - Growth</t>
  </si>
  <si>
    <t>Sundaram Aggressive Hybrid Fund</t>
  </si>
  <si>
    <t>INE040A01034</t>
  </si>
  <si>
    <t>HDFC Bank Ltd</t>
  </si>
  <si>
    <t>INE237A01036</t>
  </si>
  <si>
    <t>Kotak Mahindra Bank Ltd</t>
  </si>
  <si>
    <t>INE296A01032</t>
  </si>
  <si>
    <t>Bajaj Finance Ltd</t>
  </si>
  <si>
    <t>INE121A01024</t>
  </si>
  <si>
    <t>Cholamandalam Investment and Finance Company Ltd</t>
  </si>
  <si>
    <t>INE860A01027</t>
  </si>
  <si>
    <t>HCL Technologies Ltd</t>
  </si>
  <si>
    <t>INE030A01027</t>
  </si>
  <si>
    <t>Hindustan UniLever Ltd</t>
  </si>
  <si>
    <t>Diversified Fmcg</t>
  </si>
  <si>
    <t>INE009A01021</t>
  </si>
  <si>
    <t>Infosys Ltd</t>
  </si>
  <si>
    <t>INE192A01025</t>
  </si>
  <si>
    <t>TATA Consumer Products Ltd</t>
  </si>
  <si>
    <t>INE885A01032</t>
  </si>
  <si>
    <t>Amara Raja Energy &amp; Mobility Ltd</t>
  </si>
  <si>
    <t>INE481N01025</t>
  </si>
  <si>
    <t>Home First Finance Company Ltd</t>
  </si>
  <si>
    <t>INE917I01010</t>
  </si>
  <si>
    <t>Bajaj Auto Ltd</t>
  </si>
  <si>
    <t>INE585B01010</t>
  </si>
  <si>
    <t>Maruti Suzuki India Ltd</t>
  </si>
  <si>
    <t>INE044A01036</t>
  </si>
  <si>
    <t>Sun Pharmaceutical Industries Ltd</t>
  </si>
  <si>
    <t>INE007A01025</t>
  </si>
  <si>
    <t>CRISIL Ltd</t>
  </si>
  <si>
    <t>INE203G01027</t>
  </si>
  <si>
    <t>Indraprastha Gas Ltd</t>
  </si>
  <si>
    <t>INE205A01025</t>
  </si>
  <si>
    <t>Vedanta Ltd</t>
  </si>
  <si>
    <t>Diversified Metals</t>
  </si>
  <si>
    <t>Talwandi Sabo Power Ltd</t>
  </si>
  <si>
    <t>Malco Energy Ltd</t>
  </si>
  <si>
    <t>Vedanta Iron and Steel Ltd</t>
  </si>
  <si>
    <t>Vedanta Aluminium Metal Ltd</t>
  </si>
  <si>
    <t>INE2KCE01013</t>
  </si>
  <si>
    <t>Kwality Wall’s (India) Ltd</t>
  </si>
  <si>
    <t>INE852S01026</t>
  </si>
  <si>
    <t>INE261F08EM1</t>
  </si>
  <si>
    <t>National Bank for Agriculture &amp; Rural Development - 7.53% - 24/03/2028</t>
  </si>
  <si>
    <t>ICRA AAA</t>
  </si>
  <si>
    <t>INE261F08EO7</t>
  </si>
  <si>
    <t>National Bank for Agriculture &amp; Rural Development - 7.48% - 15/09/2028</t>
  </si>
  <si>
    <t>CRISIL AAA</t>
  </si>
  <si>
    <t>INE261F08ES8</t>
  </si>
  <si>
    <t>National Bank for Agriculture &amp; Rural Development - 7.01% - 16/03/2029</t>
  </si>
  <si>
    <t>INE403D08298</t>
  </si>
  <si>
    <t>Bharti Telecom Ltd - 7.4% - 01/02/2029</t>
  </si>
  <si>
    <t>INE261F08EP4</t>
  </si>
  <si>
    <t>National Bank for Agriculture &amp; Rural Development - 6.66% - 12/10/2028**</t>
  </si>
  <si>
    <t>INE121A07RZ4</t>
  </si>
  <si>
    <t>Cholamandalam Investment and Finance Company Ltd - 8.54% - 12/04/2029**</t>
  </si>
  <si>
    <t>ICRA AA+</t>
  </si>
  <si>
    <t>INE296A07SV1</t>
  </si>
  <si>
    <t>Bajaj Finance Ltd - 7.82% - 31/01/2034**</t>
  </si>
  <si>
    <t>INE403D08231</t>
  </si>
  <si>
    <t>Bharti Telecom Ltd - 8.65% - 05/11/2027**</t>
  </si>
  <si>
    <t>INE134E08MB9</t>
  </si>
  <si>
    <t>Power Finance Corporation Ltd - 7.82% - 06/03/2038**</t>
  </si>
  <si>
    <t>INE721A07RH9</t>
  </si>
  <si>
    <t>Shriram Finance Ltd - 8.75% - 15/06/2026**</t>
  </si>
  <si>
    <t>INE556F08KM1</t>
  </si>
  <si>
    <t>Small Industries Development Bank of India - 7.79% - 14/05/2027**</t>
  </si>
  <si>
    <t>INE020B08FF1</t>
  </si>
  <si>
    <t>REC LTD - 7.56% - 31/08/2027**</t>
  </si>
  <si>
    <t>INE115A07QZ8</t>
  </si>
  <si>
    <t>LIC Housing Finance Ltd - 7.74% - 22/10/2027</t>
  </si>
  <si>
    <t>INE261F08DV4</t>
  </si>
  <si>
    <t>National Bank for Agriculture &amp; Rural Development - 7.62% - 31/01/2028**</t>
  </si>
  <si>
    <t>INE040A08955</t>
  </si>
  <si>
    <t>HDFC Bank Ltd - 7.7% - 16/05/2028**</t>
  </si>
  <si>
    <t>INE134E08MX3</t>
  </si>
  <si>
    <t>Power Finance Corporation Ltd - 7.6% - 13/04/2029**</t>
  </si>
  <si>
    <t>INE414G07JQ6</t>
  </si>
  <si>
    <t>Muthoot Finance Ltd - 8.05% - 25/11/2027**</t>
  </si>
  <si>
    <t>CRISIL AA+</t>
  </si>
  <si>
    <t>INE556F08KR0</t>
  </si>
  <si>
    <t>Small Industries Development Bank of India - 7.47% - 05/09/2029**</t>
  </si>
  <si>
    <t>INE134E08OC3</t>
  </si>
  <si>
    <t>Power Finance Corporation Ltd - 6.96% - 02/03/2028</t>
  </si>
  <si>
    <t>INE062A08488</t>
  </si>
  <si>
    <t>State Bank of India - 6.93% - 20/10/2035**</t>
  </si>
  <si>
    <t>INE261F08ET6</t>
  </si>
  <si>
    <t>National Bank for Agriculture &amp; Rural Development - 7.1% - 29/03/2029</t>
  </si>
  <si>
    <t>INE261F08EQ2</t>
  </si>
  <si>
    <t>National Bank for Agriculture &amp; Rural Development - 6.85% - 19/01/2029</t>
  </si>
  <si>
    <t>INE053F08338</t>
  </si>
  <si>
    <t>Indian Railway Finance Corporation Ltd - 7.68% - 24/11/2026**</t>
  </si>
  <si>
    <t>INE020B08ES7</t>
  </si>
  <si>
    <t>REC LTD - 7.8% - 30/05/2026</t>
  </si>
  <si>
    <t>INE020B08FL9</t>
  </si>
  <si>
    <t>REC LTD - 7.34% - 30/04/2030**</t>
  </si>
  <si>
    <t>INE115A07QH6</t>
  </si>
  <si>
    <t>LIC Housing Finance Ltd - 8.025% - 23/03/2033**</t>
  </si>
  <si>
    <t>INE134E08MJ2</t>
  </si>
  <si>
    <t>Power Finance Corporation Ltd - 7.77% - 15/04/2028**</t>
  </si>
  <si>
    <t>INE134E08MC7</t>
  </si>
  <si>
    <t>Power Finance Corporation Ltd - 7.77% - 15/07/2026**</t>
  </si>
  <si>
    <t>INE053F08296</t>
  </si>
  <si>
    <t>Indian Railway Finance Corporation Ltd - 7.74% - 15/04/2038**</t>
  </si>
  <si>
    <t>INE414G07II5</t>
  </si>
  <si>
    <t>Muthoot Finance Ltd - 8.4% - 28/08/2028**</t>
  </si>
  <si>
    <t>INE115A07PI6</t>
  </si>
  <si>
    <t>LIC Housing Finance Ltd - 6.17% - 03/09/2026**</t>
  </si>
  <si>
    <t>INE134E08NW3</t>
  </si>
  <si>
    <t>Power Finance Corporation Ltd - 6.73% - 15/10/2027**</t>
  </si>
  <si>
    <t>INE296A07TM8</t>
  </si>
  <si>
    <t>Bajaj Finance Ltd - 7.11% - 10/07/2028**</t>
  </si>
  <si>
    <t>INE572E07258</t>
  </si>
  <si>
    <t>PNB Housing Finance Ltd - 7.28% - 05/06/2028**</t>
  </si>
  <si>
    <t>CARE AA+</t>
  </si>
  <si>
    <t>INE053F08536</t>
  </si>
  <si>
    <t>INE477A07415</t>
  </si>
  <si>
    <t>Can Fin Homes Ltd - 8.09% - 04/01/2027**</t>
  </si>
  <si>
    <t>INE572E07183</t>
  </si>
  <si>
    <t>PNB Housing Finance Ltd - 8.15% - 29/07/2027</t>
  </si>
  <si>
    <t>INE556F08KP4</t>
  </si>
  <si>
    <t>Small Industries Development Bank of India - 7.68% - 10/08/2027**</t>
  </si>
  <si>
    <t>INE756I07EN4</t>
  </si>
  <si>
    <t>HDB Financial Services Ltd - 7.84% - 14/07/2026**</t>
  </si>
  <si>
    <t>INE020B08EI8</t>
  </si>
  <si>
    <t>REC LTD - 7.51% - 31/07/2026</t>
  </si>
  <si>
    <t>INE121A07SN8</t>
  </si>
  <si>
    <t>Cholamandalam Investment and Finance Company Ltd - 7.38% - 28/05/2027**</t>
  </si>
  <si>
    <t>INE756I07FG5</t>
  </si>
  <si>
    <t>HDB Financial Services Ltd - 7.4091% - 05/06/2028**</t>
  </si>
  <si>
    <t>INE134E08NU7</t>
  </si>
  <si>
    <t>Power Finance Corporation Ltd - 6.59% - 15/10/2030**</t>
  </si>
  <si>
    <t>IN0020250091</t>
  </si>
  <si>
    <t>6.48% Central Government Securities 06/10/2035</t>
  </si>
  <si>
    <t>Sovereign</t>
  </si>
  <si>
    <t>IN0020240019</t>
  </si>
  <si>
    <t>7.10% Central Government Securities 08/04/2034</t>
  </si>
  <si>
    <t>IN0020240027</t>
  </si>
  <si>
    <t>7.23% Central Government Securities 15/04/2039</t>
  </si>
  <si>
    <t>IN0020230077</t>
  </si>
  <si>
    <t>7.18%  Government Securities - 24/07/2037</t>
  </si>
  <si>
    <t>IN0020220011</t>
  </si>
  <si>
    <t>IN0020230051</t>
  </si>
  <si>
    <t>7.30% Government Securities - 19/06/2053</t>
  </si>
  <si>
    <t>IN0020240035</t>
  </si>
  <si>
    <t>7.34% Central Government Securities 22/04/2064</t>
  </si>
  <si>
    <t>IN0020240076</t>
  </si>
  <si>
    <t>7.02% Central Government Securities 18/06/2031</t>
  </si>
  <si>
    <t>IN3120230484</t>
  </si>
  <si>
    <t>7.44% Tamil Nadu State Government Securities -20/03/2034</t>
  </si>
  <si>
    <t>IN1920230100</t>
  </si>
  <si>
    <t>7.72% Karnataka State Government Securities - 06/12/2035</t>
  </si>
  <si>
    <t>INE261F16AN0</t>
  </si>
  <si>
    <t>National Bank for Agriculture &amp; Rural Development - 05/03/2027**</t>
  </si>
  <si>
    <t>CRISIL A1+</t>
  </si>
  <si>
    <t>INE160A16UE2</t>
  </si>
  <si>
    <t>Punjab National Bank - 05/02/2027</t>
  </si>
  <si>
    <t>INE261F16AO8</t>
  </si>
  <si>
    <t>National Bank for Agriculture &amp; Rural Development - 10/03/2027**</t>
  </si>
  <si>
    <t>INE556F16CB4</t>
  </si>
  <si>
    <t>Small Industries Development Bank of India - 18/02/2027**</t>
  </si>
  <si>
    <t>INE976I14PZ4</t>
  </si>
  <si>
    <t>Tata Capital Ltd - 21/05/2026**</t>
  </si>
  <si>
    <t>INE556F14LT2</t>
  </si>
  <si>
    <t>Small Industries Development Bank of India - 03/06/2026**</t>
  </si>
  <si>
    <t>Individual &amp; HUF</t>
  </si>
  <si>
    <t>Others</t>
  </si>
  <si>
    <t>Sundaram Arbitrage Fund</t>
  </si>
  <si>
    <t>INE619A01035</t>
  </si>
  <si>
    <t>Patanjali Foods Ltd</t>
  </si>
  <si>
    <t>INE020B01018</t>
  </si>
  <si>
    <t>REC Ltd</t>
  </si>
  <si>
    <t>INE154A01025</t>
  </si>
  <si>
    <t>ITC Ltd</t>
  </si>
  <si>
    <t>INE038A01020</t>
  </si>
  <si>
    <t>Hindalco Industries Ltd</t>
  </si>
  <si>
    <t>INE022Q01020</t>
  </si>
  <si>
    <t>Indian Energy Exchange Ltd</t>
  </si>
  <si>
    <t>INE053A01029</t>
  </si>
  <si>
    <t>The Indian Hotels Company Ltd</t>
  </si>
  <si>
    <t>INE758E01017</t>
  </si>
  <si>
    <t>Jio Financial Services Ltd</t>
  </si>
  <si>
    <t>INE059A01026</t>
  </si>
  <si>
    <t>Cipla Ltd</t>
  </si>
  <si>
    <t>INE216A01030</t>
  </si>
  <si>
    <t>Britannia Industries Ltd</t>
  </si>
  <si>
    <t>INE176B01034</t>
  </si>
  <si>
    <t>Havells India Ltd</t>
  </si>
  <si>
    <t>Stock Future</t>
  </si>
  <si>
    <t>IN0020220037</t>
  </si>
  <si>
    <t>7.38% Central Government Securities 20/06/2027</t>
  </si>
  <si>
    <t>INE530B14GB4</t>
  </si>
  <si>
    <t>IIFL Finance Ltd - 26/05/2026**</t>
  </si>
  <si>
    <t>INE466L14FR8</t>
  </si>
  <si>
    <t>360 ONE WAM Ltd (Prev IIFL Wealth Management Ltd) - 21/01/2027**</t>
  </si>
  <si>
    <t>IN002025Z476</t>
  </si>
  <si>
    <t>IN002025Z229</t>
  </si>
  <si>
    <t>IN002025Z252</t>
  </si>
  <si>
    <t>Sundaram Balanced Advantage Fund</t>
  </si>
  <si>
    <t>INE918I01026</t>
  </si>
  <si>
    <t>Bajaj Finserv Ltd</t>
  </si>
  <si>
    <t>INE522F01014</t>
  </si>
  <si>
    <t>Coal India Ltd</t>
  </si>
  <si>
    <t>Consumable Fuels</t>
  </si>
  <si>
    <t>INE457L01029</t>
  </si>
  <si>
    <t>PG Electroplast Ltd</t>
  </si>
  <si>
    <t>INE066F01020</t>
  </si>
  <si>
    <t>Hindustan Aeronautics Ltd</t>
  </si>
  <si>
    <t>INE020B08FD6</t>
  </si>
  <si>
    <t>REC LTD - 7.58% - 31/05/2029**</t>
  </si>
  <si>
    <t>INE261F08DX0</t>
  </si>
  <si>
    <t>National Bank for Agriculture &amp; Rural Development - 7.58% - 31/07/2026</t>
  </si>
  <si>
    <t>IN0020230135</t>
  </si>
  <si>
    <t>IN0020230036</t>
  </si>
  <si>
    <t>7.17% Government Securities - 17/04/20230</t>
  </si>
  <si>
    <t>-</t>
  </si>
  <si>
    <t>Sundaram Dividend Yield Fund</t>
  </si>
  <si>
    <t>INE669C01036</t>
  </si>
  <si>
    <t>Tech Mahindra Ltd</t>
  </si>
  <si>
    <t>INE486A01021</t>
  </si>
  <si>
    <t>CESC Ltd</t>
  </si>
  <si>
    <t>INE825A01020</t>
  </si>
  <si>
    <t>Vardhman Textiles Ltd</t>
  </si>
  <si>
    <t>INE274J01014</t>
  </si>
  <si>
    <t>Oil India Ltd</t>
  </si>
  <si>
    <t>INE172A01027</t>
  </si>
  <si>
    <t>Castrol India Ltd</t>
  </si>
  <si>
    <t>INE158A01026</t>
  </si>
  <si>
    <t>Hero MotoCorp Ltd</t>
  </si>
  <si>
    <t>INE242A01010</t>
  </si>
  <si>
    <t>Indian Oil Corporation Ltd</t>
  </si>
  <si>
    <t>INE467B01029</t>
  </si>
  <si>
    <t>Tata Consultancy Services Ltd</t>
  </si>
  <si>
    <t>INE102D01028</t>
  </si>
  <si>
    <t>Godrej Consumer Products Ltd</t>
  </si>
  <si>
    <t>INE021A01026</t>
  </si>
  <si>
    <t>Asian Paints Ltd</t>
  </si>
  <si>
    <t>INE462A01022</t>
  </si>
  <si>
    <t>Bayer Cropscience Ltd</t>
  </si>
  <si>
    <t>INE058A01010</t>
  </si>
  <si>
    <t>Sanofi India Ltd</t>
  </si>
  <si>
    <t>IDIA00069477</t>
  </si>
  <si>
    <t>INE759J01022</t>
  </si>
  <si>
    <t>INE02CF01010</t>
  </si>
  <si>
    <t>IDIA00069480</t>
  </si>
  <si>
    <t>Sundaram Equity Savings Fund</t>
  </si>
  <si>
    <t>INE019A01038</t>
  </si>
  <si>
    <t>JSW Steel Ltd</t>
  </si>
  <si>
    <t>INE406A01037</t>
  </si>
  <si>
    <t>Aurobindo Pharma Ltd</t>
  </si>
  <si>
    <t>INE115A07PR7</t>
  </si>
  <si>
    <t>LIC Housing Finance Ltd - 6.65% - 15/02/2027**</t>
  </si>
  <si>
    <t>INE261F08EA6</t>
  </si>
  <si>
    <t>National Bank for Agriculture &amp; Rural Development - 7.5% - 31/08/2026**</t>
  </si>
  <si>
    <t>IN0020230101</t>
  </si>
  <si>
    <t>7.37% Government Securities-23/10/2028</t>
  </si>
  <si>
    <t>IN0020250067</t>
  </si>
  <si>
    <t>6.01% Central Government Securities 21/07/2030</t>
  </si>
  <si>
    <t>IN0020240050</t>
  </si>
  <si>
    <t>7.04% Central Government Securities 03/06/2029</t>
  </si>
  <si>
    <t>Sundaram Focused  Fund</t>
  </si>
  <si>
    <t>INE330T01021</t>
  </si>
  <si>
    <t>Happy Forgings Ltd</t>
  </si>
  <si>
    <t>INE192R01011</t>
  </si>
  <si>
    <t>Avenue Supermarts Ltd</t>
  </si>
  <si>
    <t>INE123W01016</t>
  </si>
  <si>
    <t>SBI Life Insurance Company Ltd</t>
  </si>
  <si>
    <t>INE491A01021</t>
  </si>
  <si>
    <t>City Union Bank Ltd</t>
  </si>
  <si>
    <t>INE849A01020</t>
  </si>
  <si>
    <t>Trent Ltd</t>
  </si>
  <si>
    <t>INE00XB01019</t>
  </si>
  <si>
    <t>Sedemac Mechatronics Ltd</t>
  </si>
  <si>
    <t>INE03JT01014</t>
  </si>
  <si>
    <t>Go Digit General Insurance Ltd</t>
  </si>
  <si>
    <t>INE389H01022</t>
  </si>
  <si>
    <t>KEC International Ltd</t>
  </si>
  <si>
    <t>Sundaram Multi Cap Fund</t>
  </si>
  <si>
    <t>INE668F01031</t>
  </si>
  <si>
    <t>Jyothy Laboratories Ltd</t>
  </si>
  <si>
    <t>Household Products</t>
  </si>
  <si>
    <t>INE112L01020</t>
  </si>
  <si>
    <t>Metropolis Healthcare Ltd</t>
  </si>
  <si>
    <t>INE147E01013</t>
  </si>
  <si>
    <t>INE348C01011</t>
  </si>
  <si>
    <t>Paper, Forest &amp; Jute Products</t>
  </si>
  <si>
    <t>INE604A01011</t>
  </si>
  <si>
    <t>INE406B01019</t>
  </si>
  <si>
    <t>IDIA00069359</t>
  </si>
  <si>
    <t>IDIA00069356</t>
  </si>
  <si>
    <t>INE431E01011</t>
  </si>
  <si>
    <t>Healthcare Equipment &amp; Supplies</t>
  </si>
  <si>
    <t>Sundaram Nifty 100 Equal Weight Fund</t>
  </si>
  <si>
    <t>INE814H01029</t>
  </si>
  <si>
    <t>Adani Power Ltd</t>
  </si>
  <si>
    <t>INE364U01010</t>
  </si>
  <si>
    <t>Adani Green Energy Ltd</t>
  </si>
  <si>
    <t>INE931S01010</t>
  </si>
  <si>
    <t>Adani Energy Solutions Ltd</t>
  </si>
  <si>
    <t>INE423A01024</t>
  </si>
  <si>
    <t>Adani Enterprises</t>
  </si>
  <si>
    <t>Metals &amp; Minerals Trading</t>
  </si>
  <si>
    <t>INE670K01029</t>
  </si>
  <si>
    <t>Lodha Developers Ltd</t>
  </si>
  <si>
    <t>INE239A01024</t>
  </si>
  <si>
    <t>Nestle India Ltd</t>
  </si>
  <si>
    <t>INE067A01029</t>
  </si>
  <si>
    <t>CG Power and Industrial Solutions Ltd</t>
  </si>
  <si>
    <t>INE343H01029</t>
  </si>
  <si>
    <t>Solar Industries India Ltd</t>
  </si>
  <si>
    <t>INE267A01025</t>
  </si>
  <si>
    <t>Hindustan Zinc Ltd</t>
  </si>
  <si>
    <t>INE323A01026</t>
  </si>
  <si>
    <t>Bosch Ltd</t>
  </si>
  <si>
    <t>INE249Z01020</t>
  </si>
  <si>
    <t>Mazagon Dock Shipbuilders Limited</t>
  </si>
  <si>
    <t>INE127D01025</t>
  </si>
  <si>
    <t>HDFC Asset Management Company Ltd</t>
  </si>
  <si>
    <t>INE134E01011</t>
  </si>
  <si>
    <t>Power Finance Corporation Ltd</t>
  </si>
  <si>
    <t>INE271C01023</t>
  </si>
  <si>
    <t>DLF Ltd</t>
  </si>
  <si>
    <t>INE280A01028</t>
  </si>
  <si>
    <t>Titan Company Ltd</t>
  </si>
  <si>
    <t>INE053F01010</t>
  </si>
  <si>
    <t>Indian Railway Finance Corporation Ltd</t>
  </si>
  <si>
    <t>INE118A01012</t>
  </si>
  <si>
    <t>Bajaj Holdings &amp; Investment Ltd</t>
  </si>
  <si>
    <t>INE155A01022</t>
  </si>
  <si>
    <t>Tata Motors Passenger Vehicles Ltd</t>
  </si>
  <si>
    <t>INE414G01012</t>
  </si>
  <si>
    <t>Muthoot Finance Ltd</t>
  </si>
  <si>
    <t>INE047A01021</t>
  </si>
  <si>
    <t>Grasim Industries Ltd</t>
  </si>
  <si>
    <t>INE775A01035</t>
  </si>
  <si>
    <t>Samvardhana Motherson International Ltd</t>
  </si>
  <si>
    <t>INE361B01024</t>
  </si>
  <si>
    <t>Divis Laboratories Ltd</t>
  </si>
  <si>
    <t>INE075A01022</t>
  </si>
  <si>
    <t>Wipro Ltd</t>
  </si>
  <si>
    <t>INE089A01031</t>
  </si>
  <si>
    <t>Dr. Reddys Laboratories Ltd</t>
  </si>
  <si>
    <t>INE070A01015</t>
  </si>
  <si>
    <t>Shree Cement Ltd</t>
  </si>
  <si>
    <t>INE066A01021</t>
  </si>
  <si>
    <t>Eicher Motors Ltd</t>
  </si>
  <si>
    <t>INE318A01026</t>
  </si>
  <si>
    <t>Pidilite Industries Ltd</t>
  </si>
  <si>
    <t>INE976I01016</t>
  </si>
  <si>
    <t>Tata Capital Ltd</t>
  </si>
  <si>
    <t>INE160A01022</t>
  </si>
  <si>
    <t>Punjab National Bank</t>
  </si>
  <si>
    <t>INE476A01022</t>
  </si>
  <si>
    <t>Canara Bank</t>
  </si>
  <si>
    <t>INE214T01019</t>
  </si>
  <si>
    <t>LTIMindtree Ltd</t>
  </si>
  <si>
    <t>INE010B01027</t>
  </si>
  <si>
    <t>Zydus Lifesciences Ltd</t>
  </si>
  <si>
    <t>INE854D01024</t>
  </si>
  <si>
    <t>United Spirits Ltd</t>
  </si>
  <si>
    <t>INE0V6F01027</t>
  </si>
  <si>
    <t>Hyundai Motor India Ltd</t>
  </si>
  <si>
    <t>INE795G01014</t>
  </si>
  <si>
    <t>HDFC Life Insurance Company Ltd</t>
  </si>
  <si>
    <t>INE685A01028</t>
  </si>
  <si>
    <t>Torrent Pharmaceuticals Ltd</t>
  </si>
  <si>
    <t>Sundaram ELSS Tax Saver Fund</t>
  </si>
  <si>
    <t>INE451A01017</t>
  </si>
  <si>
    <t>Force Motors Ltd</t>
  </si>
  <si>
    <t>INE716A01013</t>
  </si>
  <si>
    <t>Whirlpool of India Ltd</t>
  </si>
  <si>
    <t>INE786A01032</t>
  </si>
  <si>
    <t>JK Lakshmi Cement Ltd</t>
  </si>
  <si>
    <t>INE074A01025</t>
  </si>
  <si>
    <t>Praj Industries Ltd</t>
  </si>
  <si>
    <t>Sundaram Consumption Fund</t>
  </si>
  <si>
    <t>INE00E101023</t>
  </si>
  <si>
    <t>Bikaji Foods International Ltd</t>
  </si>
  <si>
    <t>INE322A01010</t>
  </si>
  <si>
    <t>Gillette India Ltd</t>
  </si>
  <si>
    <t>Sundaram Services Fund</t>
  </si>
  <si>
    <t>INE726G01019</t>
  </si>
  <si>
    <t>ICICI Prudential Life Insurance Company Ltd</t>
  </si>
  <si>
    <t>MU0295S00016</t>
  </si>
  <si>
    <t>Sundaram Value Fund</t>
  </si>
  <si>
    <t>INE002S01010</t>
  </si>
  <si>
    <t>Mahanagar Gas Ltd</t>
  </si>
  <si>
    <t>INE884B01025</t>
  </si>
  <si>
    <t>Kirloskar Ferrous Ind Ltd</t>
  </si>
  <si>
    <t>INE531A01024</t>
  </si>
  <si>
    <t>Kansai Nerolac Paints Ltd</t>
  </si>
  <si>
    <t>INE176A01028</t>
  </si>
  <si>
    <t>Bata India Ltd</t>
  </si>
  <si>
    <t>INE640A01023</t>
  </si>
  <si>
    <t>SKF India Ltd</t>
  </si>
  <si>
    <t>Sundaram Large Cap Fund</t>
  </si>
  <si>
    <t>INE765G01017</t>
  </si>
  <si>
    <t>ICICI Lombard General Insurance Company Ltd</t>
  </si>
  <si>
    <t>Sundaram Business Cycle Fund</t>
  </si>
  <si>
    <t>INE716B01029</t>
  </si>
  <si>
    <t>Tips Music Ltd</t>
  </si>
  <si>
    <t>INE0CAZ01013</t>
  </si>
  <si>
    <t>Urban Company Ltd</t>
  </si>
  <si>
    <t>Sundaram Flexi Cap Fund</t>
  </si>
  <si>
    <t>Sundaram Financial Services Opportunities Fund</t>
  </si>
  <si>
    <t>INE756I01012</t>
  </si>
  <si>
    <t>HDB Financial Services Ltd</t>
  </si>
  <si>
    <t>INF173K01NF7</t>
  </si>
  <si>
    <t>Sundaram Arbitrage Fund - Direct Growth</t>
  </si>
  <si>
    <t>INF173K01GP0</t>
  </si>
  <si>
    <t>Sundaram Short Duration Fund - Direct Growth</t>
  </si>
  <si>
    <t>INF194K01U07</t>
  </si>
  <si>
    <t>Bandhan Short Duration Fund - Direct Growth</t>
  </si>
  <si>
    <t>INF205K01KR8</t>
  </si>
  <si>
    <t>Invesco India Arbitrage Fund - Direct Growth</t>
  </si>
  <si>
    <t>INF277K017Q3</t>
  </si>
  <si>
    <t>Tata Arbitrage Fund - Direct Growth</t>
  </si>
  <si>
    <t>Sundaram Multi Asset Allocation Fund</t>
  </si>
  <si>
    <t>IN0020240183</t>
  </si>
  <si>
    <t>6.75% Central Government Securities 23/12/2029</t>
  </si>
  <si>
    <t>INF200KA16D8</t>
  </si>
  <si>
    <t>SBI-ETF GOLD</t>
  </si>
  <si>
    <t>INF204KB17I5</t>
  </si>
  <si>
    <t>Nippon India ETF Gold Bees</t>
  </si>
  <si>
    <t>INF174KA1HJ8</t>
  </si>
  <si>
    <t>Kotak Mutual Fund - Gold Exchange Traded Fund</t>
  </si>
  <si>
    <t>INF179KC1981</t>
  </si>
  <si>
    <t>HDFC Gold Exchange Traded Fund</t>
  </si>
  <si>
    <t>INF740KA1SW3</t>
  </si>
  <si>
    <t>DSP-GOLD ETF</t>
  </si>
  <si>
    <t>Sundaram Multi-Factor Fund</t>
  </si>
  <si>
    <t>INE465A01025</t>
  </si>
  <si>
    <t>Bharat Forge Ltd</t>
  </si>
  <si>
    <t>INE084A01016</t>
  </si>
  <si>
    <t>Bank of India</t>
  </si>
  <si>
    <t>INE347G01014</t>
  </si>
  <si>
    <t>Petronet LNG Ltd</t>
  </si>
  <si>
    <t>INE208A01029</t>
  </si>
  <si>
    <t>Ashok Leyland Ltd</t>
  </si>
  <si>
    <t>INE114A01011</t>
  </si>
  <si>
    <t>Steel Authority of India Ltd</t>
  </si>
  <si>
    <t>INE031A01017</t>
  </si>
  <si>
    <t>Housing &amp; Urban Development Corporation Ltd</t>
  </si>
  <si>
    <t>INE233A01035</t>
  </si>
  <si>
    <t>Godrej Industries Ltd</t>
  </si>
  <si>
    <t>Diversified</t>
  </si>
  <si>
    <t>INE628A01036</t>
  </si>
  <si>
    <t>UPL Ltd</t>
  </si>
  <si>
    <t>INE01EA01019</t>
  </si>
  <si>
    <t>Vishal Mega Mart Ltd</t>
  </si>
  <si>
    <t>INE379A01028</t>
  </si>
  <si>
    <t>ITC Hotels Ltd</t>
  </si>
  <si>
    <t>YTM (%)</t>
  </si>
  <si>
    <t>Index</t>
  </si>
  <si>
    <t>Hindustan Dorr Oliver Ltd @</t>
  </si>
  <si>
    <t># percentage to NAV of security is less than 0.01% - Wherever applicable</t>
  </si>
  <si>
    <t>** Thinly traded / Non Traded Securities - Wherever applicable</t>
  </si>
  <si>
    <t>^ Net current assets includes interest accrued on fixed income securities - Wherever applicable</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</si>
  <si>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 - Wherever applicable</t>
  </si>
  <si>
    <t>* Investment earmarked for Derivative Margin - Wherever applicable</t>
  </si>
  <si>
    <t>@ The Equity shares of Hindustan Dorr-Oliver Limited were delisted from BSE Limited on 18 July 2018 pursuant to liquidation proceedings; accordingly, the investment was written off in our books during the  FY 2018–19.</t>
  </si>
  <si>
    <t>b) Total value and percentage of illiquid equity / Preference shares @</t>
  </si>
  <si>
    <t>At the beginning</t>
  </si>
  <si>
    <t>Direct Plan - IDCW</t>
  </si>
  <si>
    <t>Regular Plan - IDCW</t>
  </si>
  <si>
    <t>d) IDCW declared during the period (Rupees per unit)</t>
  </si>
  <si>
    <t>Scheme Riskometer :</t>
  </si>
  <si>
    <t>Tier I Benchmark Riskometer :</t>
  </si>
  <si>
    <t xml:space="preserve">                     NIFTY Infrastructure TRI</t>
  </si>
  <si>
    <t>Monthly Portfolio Statement for the month ended 30 April 2026</t>
  </si>
  <si>
    <t>(e) Non-Convertible Preference Shares</t>
  </si>
  <si>
    <t>Sundaram Liquid Fund - Direct Growth*</t>
  </si>
  <si>
    <t>Tier II Benchmark Riskometer :</t>
  </si>
  <si>
    <t xml:space="preserve">                        Nifty Mid Cap 150 TRI</t>
  </si>
  <si>
    <t xml:space="preserve">                            Nifty Mid Cap 100 TRI</t>
  </si>
  <si>
    <t xml:space="preserve">           Nifty Large Mid Cap 250 TRI</t>
  </si>
  <si>
    <t xml:space="preserve">                           BSE 500 TRI</t>
  </si>
  <si>
    <t xml:space="preserve">                                    BSE 500 TRI</t>
  </si>
  <si>
    <t xml:space="preserve">                    Nifty Small Cap 100 TRI</t>
  </si>
  <si>
    <t xml:space="preserve">                   Nifty Small Cap 100 TRI</t>
  </si>
  <si>
    <t xml:space="preserve">                      Nifty Small Cap 100 TRI</t>
  </si>
  <si>
    <t xml:space="preserve">                     Nifty Small Cap 100 TRI</t>
  </si>
  <si>
    <t xml:space="preserve">           Nifty Small Cap 250 TRI</t>
  </si>
  <si>
    <t xml:space="preserve">           Nifty Small Cap 100 TRI</t>
  </si>
  <si>
    <t>INE041025011</t>
  </si>
  <si>
    <t>Embassy Office Parks (REIT)</t>
  </si>
  <si>
    <t>INE0FDU25010</t>
  </si>
  <si>
    <t>Brookfield India Real Estate Trust REIT</t>
  </si>
  <si>
    <t>Chennai Super Kings Ltd @</t>
  </si>
  <si>
    <t>Yield to call date %</t>
  </si>
  <si>
    <t>(f) Convertible Debenture</t>
  </si>
  <si>
    <t>INE121A08PJ0</t>
  </si>
  <si>
    <t>7.5% Cholamandalam Investment and Company Ltd - 30/09/2026</t>
  </si>
  <si>
    <t>Unrated</t>
  </si>
  <si>
    <t>g) Derivative</t>
  </si>
  <si>
    <t>Cash and Other Net Current Assets^</t>
  </si>
  <si>
    <t>Refer below point i)</t>
  </si>
  <si>
    <t>Direct Plan - Monthly IDCW</t>
  </si>
  <si>
    <t>Regular Plan - Monthly IDCW</t>
  </si>
  <si>
    <t>ISIN</t>
  </si>
  <si>
    <t>NAME OF THE SECURITY</t>
  </si>
  <si>
    <t>TOTAL AMOUNT DUE (Rs. in Lacs)</t>
  </si>
  <si>
    <t>(Rs. in Lacs)</t>
  </si>
  <si>
    <t xml:space="preserve">Total Cost  </t>
  </si>
  <si>
    <t xml:space="preserve">Discounting Charges / Interest accrued till maturity </t>
  </si>
  <si>
    <t>Total CP Outstanding</t>
  </si>
  <si>
    <t>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</si>
  <si>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</si>
  <si>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</si>
  <si>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</si>
  <si>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</si>
  <si>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</si>
  <si>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</si>
  <si>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</si>
  <si>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</si>
  <si>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</si>
  <si>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</si>
  <si>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VALUE OF THE SECURITY CONSIDERED UNDER NET RECEIVABLES</t>
  </si>
  <si>
    <t>% TO AUM</t>
  </si>
  <si>
    <t>INE528G08394</t>
  </si>
  <si>
    <t>9%-YES BANK LTD-NCD-Call opt-18/10/2022-Perpetual Bond $</t>
  </si>
  <si>
    <t>TOTAL AMOUNT INCLUDING INTEREST DUE TO THE SCHEME</t>
  </si>
  <si>
    <t>TOTAL AMOUNT DUE</t>
  </si>
  <si>
    <t>PRINCIPAL (Rs. in Lacs)</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</si>
  <si>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</si>
  <si>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</si>
  <si>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</si>
  <si>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Portfolio Information</t>
  </si>
  <si>
    <t>Scheme Name :</t>
  </si>
  <si>
    <t>Description (if any)</t>
  </si>
  <si>
    <t xml:space="preserve">Annualised Portfolio YTM %* : </t>
  </si>
  <si>
    <t>Macaulay Duration (years) - only for Debt portion (years)</t>
  </si>
  <si>
    <t>Residual Maturity (years) - only for Debt portion (years)</t>
  </si>
  <si>
    <t xml:space="preserve">As on (Date) </t>
  </si>
  <si>
    <t>*** in case of semi annual YTM,  it will be annualised </t>
  </si>
  <si>
    <t xml:space="preserve">           CRISIL Hybrid 35 Plus 65 - Aggressive Index</t>
  </si>
  <si>
    <t>Bharti Airtel Ltd JUN-2026</t>
  </si>
  <si>
    <t>Bank of Baroda JUN-2026</t>
  </si>
  <si>
    <t>HDFC Bank Ltd JUN-2026</t>
  </si>
  <si>
    <t>Eternal Ltd ( Previously named as Zomato Ltd ) JUN-2026</t>
  </si>
  <si>
    <t>Maruti Suzuki India Ltd JUN-2026</t>
  </si>
  <si>
    <t>ITC Ltd JUN-2026</t>
  </si>
  <si>
    <t>Maruti Suzuki India Ltd MAY-2026</t>
  </si>
  <si>
    <t>GAIL (India) Ltd MAY-2026</t>
  </si>
  <si>
    <t>Havells India Ltd MAY-2026</t>
  </si>
  <si>
    <t>Hindalco Industries Ltd JUN-2026</t>
  </si>
  <si>
    <t>Britannia Industries Ltd    MAY-2026</t>
  </si>
  <si>
    <t>Cipla Ltd MAY-2026</t>
  </si>
  <si>
    <t>Kotak Mahindra Bank Ltd JUN-2026</t>
  </si>
  <si>
    <t>Mahindra &amp; Mahindra Ltd JUN-2026</t>
  </si>
  <si>
    <t>Fortis Health Care Ltd MAY-2026</t>
  </si>
  <si>
    <t>Bank of Baroda MAY-2026</t>
  </si>
  <si>
    <t>Persistent Systems Ltd MAY-2026</t>
  </si>
  <si>
    <t>Jio Financial Services Ltd (Prev Reliance Strategic Investments Ltd) MAY-2026</t>
  </si>
  <si>
    <t>Eternal Ltd ( Previously named as Zomato Ltd ) MAY-2026</t>
  </si>
  <si>
    <t>Power Grid Corporation of India Ltd JUN-2026</t>
  </si>
  <si>
    <t>Power Grid Corporation of India Ltd MAY-2026</t>
  </si>
  <si>
    <t>Indian Hotels Company Ltd MAY-2026</t>
  </si>
  <si>
    <t>Bharti Airtel Ltd MAY-2026</t>
  </si>
  <si>
    <t>Axis Bank Ltd  JUN-2026</t>
  </si>
  <si>
    <t>Max Financial Services Ltd (Prev: Max India Ltd) MAY-2026</t>
  </si>
  <si>
    <t>Tata Steel Ltd JUN-2026</t>
  </si>
  <si>
    <t>Gujarat Ambuja Cement Co.Ltd MAY-2026</t>
  </si>
  <si>
    <t>Kotak Mahindra Bank Ltd MAY-2026</t>
  </si>
  <si>
    <t>Hindalco Industries Ltd MAY-2026</t>
  </si>
  <si>
    <t>Indian Energy Exchange Ltd MAY-2026</t>
  </si>
  <si>
    <t>Marico Ltd (Pre Marico Industries Ltd) MAY-2026</t>
  </si>
  <si>
    <t>ICICI Bank Ltd JUN-2026</t>
  </si>
  <si>
    <t>ICICI Bank Ltd MAY-2026</t>
  </si>
  <si>
    <t>Axis Bank Ltd  MAY-2026</t>
  </si>
  <si>
    <t>Reliance Industries Ltd JUN-2026</t>
  </si>
  <si>
    <t>National Aluminium Company Ltd MAY-2026</t>
  </si>
  <si>
    <t>ITC Ltd MAY-2026</t>
  </si>
  <si>
    <t>TVS Motor Company Ltd   MAY-2026</t>
  </si>
  <si>
    <t>Bajaj Finance Ltd JUN-2026</t>
  </si>
  <si>
    <t>REC Ltd (Prev : Rural Electrification Corporation Ltd) MAY-2026</t>
  </si>
  <si>
    <t>Patanjali Foods Ltd(Prev Ruchi Soya Industries Ltd) MAY-2026</t>
  </si>
  <si>
    <t>Reliance Industries Ltd MAY-2026</t>
  </si>
  <si>
    <t>Bajaj Finance Ltd MAY-2026</t>
  </si>
  <si>
    <t>HDFC Bank Ltd MAY-2026</t>
  </si>
  <si>
    <t>Larsen &amp; Toubro Ltd JUN-2026</t>
  </si>
  <si>
    <t>State Bank Of India Ltd MAY-2026</t>
  </si>
  <si>
    <t>++ Aggregate Investments by Other schemes of Sundaram Mutual Fund - Rs. 1,529.22 Lakhs</t>
  </si>
  <si>
    <t>Annexure-A</t>
  </si>
  <si>
    <t xml:space="preserve">           NIFTY 50 Arbitrage INDEX</t>
  </si>
  <si>
    <t>360 ONE WAM Ltd (Prev IIFL Wealth Management Ltd) MAY-2026</t>
  </si>
  <si>
    <t>Union Bank of India MAY-2026</t>
  </si>
  <si>
    <t>Hindustan Aeronautics Ltd MAY-2026</t>
  </si>
  <si>
    <t>PG Electroplast Ltd MAY-2026</t>
  </si>
  <si>
    <t>Coal India Ltd MAY-2026</t>
  </si>
  <si>
    <t>Bajaj Finserv Ltd MAY-2026</t>
  </si>
  <si>
    <t>Multi Commodity Exchange of India Limited MAY-2026</t>
  </si>
  <si>
    <t xml:space="preserve">           NIFTY 50 Hybrid Composite Debt 50 : 50 INDEX</t>
  </si>
  <si>
    <t>Sandur Laminates Ltd @</t>
  </si>
  <si>
    <t>Crystal Cable Industries Ltd @</t>
  </si>
  <si>
    <t>Tirrihannah Company Ltd @</t>
  </si>
  <si>
    <t>Minerava Holdings Ltd @</t>
  </si>
  <si>
    <t>Name of The security</t>
  </si>
  <si>
    <t xml:space="preserve">ISIN </t>
  </si>
  <si>
    <t>Net receivable/Market value  (Rs. Lakh)</t>
  </si>
  <si>
    <t>% to NAV</t>
  </si>
  <si>
    <t>Total Amount(Principal &amp; Interest)  (Rs. Lakh)</t>
  </si>
  <si>
    <t>21.50% Dewan Rubber Ltd</t>
  </si>
  <si>
    <t>Not Available</t>
  </si>
  <si>
    <t>Chemox Chemicals Industries</t>
  </si>
  <si>
    <t xml:space="preserve">                                NIFTY 500 TRI</t>
  </si>
  <si>
    <t xml:space="preserve">           NIFTY Dividend Opportunities 50 TRI</t>
  </si>
  <si>
    <t>Oil &amp; Natural Gas Corpn.Ltd MAY-2026</t>
  </si>
  <si>
    <t>Sun Pharmaceuticals Ltd MAY-2026</t>
  </si>
  <si>
    <t>Larsen &amp; Toubro Ltd MAY-2026</t>
  </si>
  <si>
    <t>Aurobindo Pharma Ltd-Equ MAY-2026</t>
  </si>
  <si>
    <t>NTPC Ltd MAY-2026</t>
  </si>
  <si>
    <t>JSW Steel Ltd MAY-2026</t>
  </si>
  <si>
    <t>Mahindra &amp; Mahindra Ltd MAY-2026</t>
  </si>
  <si>
    <t>TVS Motor Company Ltd 6.00% (Preference Share) 01-Sep-2026</t>
  </si>
  <si>
    <t xml:space="preserve">                      Nifty Equity Savings TRI</t>
  </si>
  <si>
    <t xml:space="preserve">                              Nifty 500 TRI</t>
  </si>
  <si>
    <t xml:space="preserve">           Nifty Large MID CAP 250 TRI</t>
  </si>
  <si>
    <t>Crescent Finstock Ltd @</t>
  </si>
  <si>
    <t>Balmer Lawrie Freight Containers Ltd @</t>
  </si>
  <si>
    <t>Precision Fasteners Ltd @</t>
  </si>
  <si>
    <t>Virtual Dynamics Software Ltd @</t>
  </si>
  <si>
    <t>Noble Brothers Impex Ltd @</t>
  </si>
  <si>
    <t>Sangam Health Care Products Ltd @</t>
  </si>
  <si>
    <t>Mukerian Papers Ltd @</t>
  </si>
  <si>
    <t>15% Premier Vinyl Ltd</t>
  </si>
  <si>
    <t xml:space="preserve">           Nifty 500 MultiCap 50:25:25 TRI</t>
  </si>
  <si>
    <t xml:space="preserve">          Nifty 100 Equal Weighted Index TRI</t>
  </si>
  <si>
    <t>18% Jord Engineering Ltd</t>
  </si>
  <si>
    <t xml:space="preserve">                          NIFTY 500 TRI</t>
  </si>
  <si>
    <t xml:space="preserve">           Nifty India Consumption TRI</t>
  </si>
  <si>
    <t>Make My Trip Ltd (USD)</t>
  </si>
  <si>
    <t xml:space="preserve">           NIFTY Services Sector TRI</t>
  </si>
  <si>
    <t xml:space="preserve">           NIFTY 500 MULTICAP 50:25:25 TRI</t>
  </si>
  <si>
    <t xml:space="preserve">                       NIFTY 500_TRI</t>
  </si>
  <si>
    <t xml:space="preserve">               Nifty 100 TRI</t>
  </si>
  <si>
    <t xml:space="preserve">                      Nifty_500_ TRI</t>
  </si>
  <si>
    <t xml:space="preserve">                  Nifty 500 TRI</t>
  </si>
  <si>
    <t xml:space="preserve">           Nifty Financial Services TRI</t>
  </si>
  <si>
    <t>60% Nifty Short Duration Debt Index A-II + 40% Nifty 50 Arbitrage TRI</t>
  </si>
  <si>
    <t>Bharat Petroleum Corpn Ltd MAY-2026</t>
  </si>
  <si>
    <t>NIFTY 500 TRI (65%) + NIFTY Short Duration Debt Index (10%) + Domestic Prices of Gold (25%)</t>
  </si>
  <si>
    <t>HCL Technologies Ltd MAY-2026</t>
  </si>
  <si>
    <t xml:space="preserve">                     BSE 200 TRI</t>
  </si>
  <si>
    <t>Sundaram Global Brand Theme-Equity Active FOF</t>
  </si>
  <si>
    <t>Monthly Portfolio Statement for the month ended 30 April2026</t>
  </si>
  <si>
    <t>SG9999013908</t>
  </si>
  <si>
    <t>Sundaram Global Brand Fund - Master Class</t>
  </si>
  <si>
    <t xml:space="preserve"> (a) Investments in Foreign Securities - Units of Mutual Funds</t>
  </si>
  <si>
    <t xml:space="preserve">                    MSCI ACWI TRI</t>
  </si>
  <si>
    <t>S.NO.</t>
  </si>
  <si>
    <t>ACRONYM</t>
  </si>
  <si>
    <t>SCHEME NAME</t>
  </si>
  <si>
    <t>CAPEXG</t>
  </si>
  <si>
    <t>GLOB</t>
  </si>
  <si>
    <t>MIDCAP</t>
  </si>
  <si>
    <t>MULTIP</t>
  </si>
  <si>
    <t>Sundaram Large And Mid Cap Fund</t>
  </si>
  <si>
    <t>SLTADV3</t>
  </si>
  <si>
    <t>Sundaram Long Term Advantage Fund Series III</t>
  </si>
  <si>
    <t>SLTADV4</t>
  </si>
  <si>
    <t>Sundaram Long Term Advantage Fund Series IV</t>
  </si>
  <si>
    <t>SLTAX3</t>
  </si>
  <si>
    <t>SLTAX4</t>
  </si>
  <si>
    <t>SLTAX5</t>
  </si>
  <si>
    <t>SLTAX6</t>
  </si>
  <si>
    <t>SMILE</t>
  </si>
  <si>
    <t>SPAHF</t>
  </si>
  <si>
    <t>SPARF</t>
  </si>
  <si>
    <t xml:space="preserve">Sundaram Arbitrage Fund </t>
  </si>
  <si>
    <t>SPBAF</t>
  </si>
  <si>
    <t>SPDYF</t>
  </si>
  <si>
    <t>SPESF</t>
  </si>
  <si>
    <t>SPFOCUS</t>
  </si>
  <si>
    <t>Sundaram Focused  Fund</t>
  </si>
  <si>
    <t>SPMUCF</t>
  </si>
  <si>
    <t>SPSN100</t>
  </si>
  <si>
    <t>Sundaram NIFTY 100 Equal Weight Fund</t>
  </si>
  <si>
    <t>SPTAX</t>
  </si>
  <si>
    <t>SRURAL</t>
  </si>
  <si>
    <t>SSFUND</t>
  </si>
  <si>
    <t>STAX</t>
  </si>
  <si>
    <t>SUNBCF</t>
  </si>
  <si>
    <t>SUNFCF</t>
  </si>
  <si>
    <t>SUNFOP</t>
  </si>
  <si>
    <t>SUNMAF</t>
  </si>
  <si>
    <t>SUNCYF</t>
  </si>
  <si>
    <t>SUNMFF</t>
  </si>
  <si>
    <t>SUNIPA</t>
  </si>
  <si>
    <t>Sundaram Income Plus Arbitrage Active FoF</t>
  </si>
  <si>
    <t>Sundaram Money Market Fund-Direct Plan - Growth*</t>
  </si>
  <si>
    <t>7.10% Central Government Securities 18/04/2029*</t>
  </si>
  <si>
    <t>7.23% Central Government Securities 15/04/2039*</t>
  </si>
  <si>
    <t>6.48% Central Government Securities 06/10/2035*</t>
  </si>
  <si>
    <t>7.38% Central Government Securities 20/06/2027*</t>
  </si>
  <si>
    <t>364 Days - T Bill - 17/09/2026*</t>
  </si>
  <si>
    <t>364 Days - T Bill - 25/02/2027*</t>
  </si>
  <si>
    <t>364 Days - T Bill - 28/08/2026*</t>
  </si>
  <si>
    <t>7.32% Government Securities-13/11/2030*</t>
  </si>
  <si>
    <t>7.37% Government Securities-23/10/2028*</t>
  </si>
  <si>
    <t>6.01% Central Government Securities 21/07/2030*</t>
  </si>
  <si>
    <t>7.04% Central Government Securities 03/06/2029*</t>
  </si>
  <si>
    <t>DERIVATIVES DISCLOSURE</t>
  </si>
  <si>
    <t>Disclosure regarding Derivative positions pursuant to SEBI Circular no CIR/IMD/DF/11/2010 dated August18,2010</t>
  </si>
  <si>
    <t>DETAILS OF INVESTMENTS IN DERIVATIVE INSTRUMENTS</t>
  </si>
  <si>
    <t>A. Hedging Positions through Futures as on April 30, 2026 :</t>
  </si>
  <si>
    <t>Scheme Name</t>
  </si>
  <si>
    <t>Underlying</t>
  </si>
  <si>
    <t>Long/Short</t>
  </si>
  <si>
    <t>Futures Price When Purchased</t>
  </si>
  <si>
    <t>Current Price of the contract</t>
  </si>
  <si>
    <t>Margin maintained in       (Rs in Lakhs)*</t>
  </si>
  <si>
    <t>short</t>
  </si>
  <si>
    <t xml:space="preserve">Total percentage of existing assets hedged through futures as a percentage of net assets </t>
  </si>
  <si>
    <t>%</t>
  </si>
  <si>
    <t>For the period ended April 30, 2026 following were the hedging transactions through futures which have been squared off/ expired</t>
  </si>
  <si>
    <t>Total Number of contracts where futures were Bought</t>
  </si>
  <si>
    <t>Total Number of contracts where futures were Sold</t>
  </si>
  <si>
    <t>Gross Notional value of contracts where futures were bought                      (Rs. in Lakhs)</t>
  </si>
  <si>
    <t>Gross Notional value of contracts where futures were sold        (Rs. in Lakhs)</t>
  </si>
  <si>
    <t>Net Profit / (Loss) value on all contracts combined       (Rs. in lakhs)</t>
  </si>
  <si>
    <t>B. Other than hedging positions through futures as on April 30, 2026 : NIL</t>
  </si>
  <si>
    <t>Long</t>
  </si>
  <si>
    <t xml:space="preserve">Total percentage of existing assets other than hedged through futures as a percentage of net assets </t>
  </si>
  <si>
    <t>For the period ended April 30, 2026 following were the non-hedging transactions through futures which have been squared off / expired</t>
  </si>
  <si>
    <t>Gross Notional value of contracts where futures were sold      ( Rs. in Lakhs)</t>
  </si>
  <si>
    <t>Net Profit / (Loss) value on all contracts combined      (Rs. in lakhs)</t>
  </si>
  <si>
    <t>C. Hedging Positions through Put Options as on April 30, 2026: NIL</t>
  </si>
  <si>
    <t>D. Other than Hedging Positions through options as on April 30, 2026 : NIL</t>
  </si>
  <si>
    <t>E. Hedging Positions through Swaps as on April 30, 2026:</t>
  </si>
  <si>
    <t>Scheme name</t>
  </si>
  <si>
    <t>Swap Type</t>
  </si>
  <si>
    <t>Underlying Security</t>
  </si>
  <si>
    <t>Long Position</t>
  </si>
  <si>
    <t>Short Position</t>
  </si>
  <si>
    <t>Notional Value (Rs. in lacs.)</t>
  </si>
  <si>
    <t>Maturity date</t>
  </si>
  <si>
    <t>Sundaram Ultra Short Duration  Fund</t>
  </si>
  <si>
    <t>Fixed to Float</t>
  </si>
  <si>
    <t>Federal Bank Ltd CD MD 04-03-2027</t>
  </si>
  <si>
    <t>Receiving Floating</t>
  </si>
  <si>
    <t>Pay Fixed</t>
  </si>
  <si>
    <t>7.65% HDB Financial Services NCD MD 10-09-2027</t>
  </si>
  <si>
    <t>7.80% NABARD NCD MD 15-03-2027</t>
  </si>
  <si>
    <t>6.9% LIC Housing Finance Ltd NCD MD 17-09-2027</t>
  </si>
  <si>
    <t>8.65% Bharti Telecom Ltd NCD MD 05-11-2027</t>
  </si>
  <si>
    <t>NABARD CD MD 18-03-2027</t>
  </si>
  <si>
    <t>Axis Bank Ltd CD MD 26-11-2026</t>
  </si>
  <si>
    <t>Axis Bank Ltd CD MD 27-11-2026</t>
  </si>
  <si>
    <t>Canara Bank CD MD 15-09-2026</t>
  </si>
  <si>
    <t>F. Hedging Positions through Interest Rate Futures as on April 30, 2026: NIL</t>
  </si>
  <si>
    <t>For the period ended April 30, 2026 following were the non-hedging transactions through futures which have been squared off / expired : Nil</t>
  </si>
  <si>
    <t>Indian Railway Finance Corporation Ltd - 01/12/2035**</t>
  </si>
  <si>
    <t>INE694L01019</t>
  </si>
  <si>
    <t>INE704J01044</t>
  </si>
  <si>
    <t>INE1CLE01013</t>
  </si>
  <si>
    <t>INE1CDF01017</t>
  </si>
  <si>
    <t>i) Exposure to securities classified as below investment grade or default as on 30-Apr-2026</t>
  </si>
  <si>
    <t>% to AUM as on 30-Apr-2026</t>
  </si>
  <si>
    <t>30-Apr-2026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</si>
</sst>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1014009]General"/>
    <numFmt numFmtId="165" formatCode="[$-1014009]###0;\(###0\)"/>
    <numFmt numFmtId="166" formatCode="[$-1014009]###0.00;\(###0.00\)"/>
    <numFmt numFmtId="167" formatCode="[$-1014009]###0.00%;\(###0.00%\)"/>
    <numFmt numFmtId="168" formatCode="[$-1014009]#,##0.00\ %;\(#,##0.00\)"/>
    <numFmt numFmtId="169" formatCode="[$-1014009]#.0000"/>
    <numFmt numFmtId="170" formatCode="[$-1014009]#,##0.00%"/>
    <numFmt numFmtId="171" formatCode="[$-1014009]###0.0000;\(###0.0000\)"/>
    <numFmt numFmtId="172" formatCode="[$-1014009]#,##0.000000;\-#,##0.000000"/>
    <numFmt numFmtId="173" formatCode="_(* #,##0.00_);_(* \(#,##0.00\);_(* &quot;-&quot;??_);_(@_)"/>
    <numFmt numFmtId="174" formatCode="[$-1014009]#,##0.00;\(#,##0.00\)"/>
    <numFmt numFmtId="175" formatCode="_(* #,##0_);_(* \(#,##0\);_(* &quot;-&quot;??_);_(@_)"/>
    <numFmt numFmtId="176" formatCode="_(* #,##0.000_);_(* \(#,##0.000\);_(* &quot;-&quot;??_);_(@_)"/>
    <numFmt numFmtId="177" formatCode="0.00000000"/>
  </numFmts>
  <fonts count="30" x14ac:knownFonts="1">
    <font>
      <sz val="10"/>
      <name val="Arial"/>
      <charset val="1"/>
    </font>
    <font>
      <sz val="11"/>
      <color theme="1"/>
      <name val="Aptos Narrow"/>
      <family val="2"/>
      <scheme val="minor"/>
    </font>
    <font>
      <sz val="11"/>
      <color theme="1"/>
      <name val="Aptos Narrow"/>
      <family val="2"/>
      <scheme val="minor"/>
    </font>
    <font>
      <sz val="10"/>
      <color indexed="8"/>
      <name val="Calibri"/>
      <charset val="1"/>
    </font>
    <font>
      <b/>
      <sz val="10"/>
      <color indexed="8"/>
      <name val="Calibri"/>
      <charset val="1"/>
    </font>
    <font>
      <b/>
      <i/>
      <sz val="10"/>
      <color indexed="8"/>
      <name val="Calibri"/>
      <charset val="1"/>
    </font>
    <font>
      <b/>
      <sz val="9"/>
      <color indexed="8"/>
      <name val="Calibri"/>
      <charset val="1"/>
    </font>
    <font>
      <sz val="10"/>
      <name val="Arial"/>
      <charset val="1"/>
    </font>
    <font>
      <b/>
      <sz val="11"/>
      <color indexed="8"/>
      <name val="Calibri"/>
      <family val="2"/>
    </font>
    <font>
      <u/>
      <sz val="10"/>
      <color theme="10"/>
      <name val="Arial"/>
      <family val="2"/>
    </font>
    <font>
      <u/>
      <sz val="11"/>
      <color rgb="FF002060"/>
      <name val="Aptos Narrow"/>
      <family val="2"/>
      <scheme val="minor"/>
    </font>
    <font>
      <sz val="10"/>
      <color indexed="8"/>
      <name val="Calibri"/>
      <family val="2"/>
    </font>
    <font>
      <b/>
      <sz val="10"/>
      <color indexed="8"/>
      <name val="Calibri"/>
      <family val="2"/>
    </font>
    <font>
      <b/>
      <i/>
      <sz val="10"/>
      <color indexed="8"/>
      <name val="Calibri"/>
      <family val="2"/>
    </font>
    <font>
      <b/>
      <sz val="10"/>
      <name val="Arial"/>
      <family val="2"/>
    </font>
    <font>
      <sz val="10"/>
      <name val="Calibri"/>
      <family val="2"/>
    </font>
    <font>
      <sz val="10"/>
      <color theme="1"/>
      <name val="Calibri"/>
      <family val="2"/>
    </font>
    <font>
      <b/>
      <sz val="10"/>
      <color theme="1"/>
      <name val="Aptos Narrow"/>
      <family val="2"/>
      <scheme val="minor"/>
    </font>
    <font>
      <sz val="10"/>
      <name val="Arial"/>
      <family val="2"/>
    </font>
    <font>
      <sz val="10"/>
      <color theme="1"/>
      <name val="Aptos Narrow"/>
      <family val="2"/>
      <scheme val="minor"/>
    </font>
    <font>
      <sz val="11"/>
      <color indexed="8"/>
      <name val="Calibri"/>
      <family val="2"/>
    </font>
    <font>
      <b/>
      <sz val="10"/>
      <name val="Aptos Narrow"/>
      <family val="2"/>
      <scheme val="minor"/>
    </font>
    <font>
      <b/>
      <sz val="10"/>
      <color theme="1"/>
      <name val="Calibri"/>
      <family val="2"/>
    </font>
    <font>
      <b/>
      <sz val="11"/>
      <name val="Aptos Narrow"/>
      <family val="2"/>
      <scheme val="minor"/>
    </font>
    <font>
      <sz val="11"/>
      <name val="Aptos Narrow"/>
      <family val="2"/>
      <scheme val="minor"/>
    </font>
    <font>
      <b/>
      <sz val="10"/>
      <name val="Calibri"/>
      <family val="2"/>
    </font>
    <font>
      <sz val="10"/>
      <name val="Aptos Narrow"/>
      <family val="2"/>
      <scheme val="minor"/>
    </font>
    <font>
      <u/>
      <sz val="11"/>
      <color theme="10"/>
      <name val="Aptos Narrow"/>
      <family val="2"/>
      <scheme val="minor"/>
    </font>
    <font>
      <sz val="10"/>
      <color indexed="8"/>
      <name val="Aptos Narrow"/>
      <family val="2"/>
      <scheme val="minor"/>
    </font>
    <font>
      <b/>
      <sz val="10"/>
      <color rgb="FF000000"/>
      <name val="Aptos Narrow"/>
      <family val="2"/>
      <scheme val="minor"/>
    </font>
  </fonts>
  <fills count="2">
    <fill>
      <patternFill patternType="none"/>
    </fill>
    <fill>
      <patternFill patternType="gray125"/>
    </fill>
  </fills>
  <borders count="26">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5">
    <xf numFmtId="0" fontId="0" fillId="0" borderId="0">
      <alignment wrapText="1"/>
    </xf>
    <xf numFmtId="43" fontId="7" fillId="0" borderId="0" applyFon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alignment wrapText="1"/>
    </xf>
    <xf numFmtId="0" fontId="2" fillId="0" borderId="0"/>
    <xf numFmtId="0" fontId="2" fillId="0" borderId="0"/>
    <xf numFmtId="0" fontId="18" fillId="0" borderId="0">
      <alignment wrapText="1"/>
    </xf>
    <xf numFmtId="43" fontId="2" fillId="0" borderId="0" applyFont="0" applyFill="0" applyBorder="0" applyAlignment="0" applyProtection="0"/>
    <xf numFmtId="9" fontId="20" fillId="0" borderId="0" applyFont="0" applyFill="0" applyBorder="0" applyAlignment="0" applyProtection="0"/>
    <xf numFmtId="0" fontId="18" fillId="0" borderId="0">
      <alignment wrapText="1"/>
    </xf>
    <xf numFmtId="0" fontId="18" fillId="0" borderId="0">
      <alignment wrapText="1"/>
    </xf>
    <xf numFmtId="43" fontId="7"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276">
    <xf numFmtId="0" fontId="0" fillId="0" borderId="0" xfId="0">
      <alignment wrapText="1"/>
    </xf>
    <xf numFmtId="0" fontId="10" fillId="0" borderId="0" xfId="3" applyFont="1" applyFill="1" applyBorder="1" applyAlignment="1">
      <alignment horizontal="center" vertical="center" wrapText="1"/>
    </xf>
    <xf numFmtId="43" fontId="19" fillId="0" borderId="10" xfId="7" applyFont="1" applyFill="1" applyBorder="1"/>
    <xf numFmtId="4" fontId="19" fillId="0" borderId="10" xfId="8" applyNumberFormat="1" applyFont="1" applyFill="1" applyBorder="1"/>
    <xf numFmtId="0" fontId="9" fillId="0" borderId="0" xfId="3" applyFill="1" applyAlignment="1"/>
    <xf numFmtId="175" fontId="16" fillId="0" borderId="0" xfId="1" applyNumberFormat="1" applyFont="1" applyFill="1"/>
    <xf numFmtId="43" fontId="16" fillId="0" borderId="0" xfId="1" applyFont="1" applyFill="1"/>
    <xf numFmtId="10" fontId="16" fillId="0" borderId="0" xfId="2" applyNumberFormat="1" applyFont="1" applyFill="1" applyBorder="1" applyAlignment="1">
      <alignment vertical="center"/>
    </xf>
    <xf numFmtId="4" fontId="15" fillId="0" borderId="10" xfId="7" applyNumberFormat="1" applyFont="1" applyFill="1" applyBorder="1" applyAlignment="1">
      <alignment horizontal="center" vertical="center"/>
    </xf>
    <xf numFmtId="10" fontId="15" fillId="0" borderId="10" xfId="7" applyNumberFormat="1" applyFont="1" applyFill="1" applyBorder="1" applyAlignment="1">
      <alignment horizontal="center" vertical="center"/>
    </xf>
    <xf numFmtId="4" fontId="26" fillId="0" borderId="10" xfId="7" applyNumberFormat="1" applyFont="1" applyFill="1" applyBorder="1" applyAlignment="1">
      <alignment horizontal="center" vertical="center"/>
    </xf>
    <xf numFmtId="10" fontId="26" fillId="0" borderId="10" xfId="7" applyNumberFormat="1" applyFont="1" applyFill="1" applyBorder="1" applyAlignment="1">
      <alignment horizontal="center" vertical="center"/>
    </xf>
    <xf numFmtId="175" fontId="19" fillId="0" borderId="0" xfId="1" applyNumberFormat="1" applyFont="1" applyFill="1"/>
    <xf numFmtId="43" fontId="19" fillId="0" borderId="0" xfId="1" applyFont="1" applyFill="1"/>
    <xf numFmtId="43" fontId="26" fillId="0" borderId="8" xfId="7" applyFont="1" applyFill="1" applyBorder="1" applyAlignment="1">
      <alignment horizontal="right" vertical="center"/>
    </xf>
    <xf numFmtId="43" fontId="26" fillId="0" borderId="8" xfId="7" applyFont="1" applyFill="1" applyBorder="1" applyAlignment="1">
      <alignment horizontal="center" vertical="center"/>
    </xf>
    <xf numFmtId="0" fontId="23" fillId="0" borderId="23" xfId="12" applyFont="1" applyBorder="1" applyAlignment="1">
      <alignment horizontal="center" vertical="center"/>
    </xf>
    <xf numFmtId="0" fontId="24" fillId="0" borderId="0" xfId="9" applyFont="1">
      <alignment wrapText="1"/>
    </xf>
    <xf numFmtId="0" fontId="24" fillId="0" borderId="23" xfId="9" applyFont="1" applyBorder="1" applyAlignment="1">
      <alignment horizontal="center" wrapText="1"/>
    </xf>
    <xf numFmtId="0" fontId="27" fillId="0" borderId="23" xfId="3" applyFont="1" applyBorder="1" applyAlignment="1"/>
    <xf numFmtId="0" fontId="24" fillId="0" borderId="23" xfId="9" applyFont="1" applyBorder="1" applyAlignment="1"/>
    <xf numFmtId="0" fontId="9" fillId="0" borderId="23" xfId="3" applyBorder="1" applyAlignment="1"/>
    <xf numFmtId="39" fontId="26" fillId="0" borderId="24" xfId="1" applyNumberFormat="1" applyFont="1" applyFill="1" applyBorder="1" applyAlignment="1">
      <alignment horizontal="center"/>
    </xf>
    <xf numFmtId="43" fontId="26" fillId="0" borderId="0" xfId="1" applyFont="1" applyFill="1" applyBorder="1"/>
    <xf numFmtId="37" fontId="26" fillId="0" borderId="23" xfId="1" applyNumberFormat="1" applyFont="1" applyFill="1" applyBorder="1" applyAlignment="1">
      <alignment horizontal="center"/>
    </xf>
    <xf numFmtId="39" fontId="26" fillId="0" borderId="23" xfId="1" applyNumberFormat="1" applyFont="1" applyFill="1" applyBorder="1" applyAlignment="1">
      <alignment horizontal="center"/>
    </xf>
    <xf numFmtId="175" fontId="26" fillId="0" borderId="24" xfId="1" applyNumberFormat="1" applyFont="1" applyFill="1" applyBorder="1" applyAlignment="1">
      <alignment horizontal="left" vertical="top"/>
    </xf>
    <xf numFmtId="176" fontId="26" fillId="0" borderId="0" xfId="1" applyNumberFormat="1" applyFont="1" applyFill="1" applyBorder="1" applyAlignment="1">
      <alignment horizontal="center" vertical="top" wrapText="1"/>
    </xf>
    <xf numFmtId="4" fontId="26" fillId="0" borderId="0" xfId="1" applyNumberFormat="1" applyFont="1" applyFill="1" applyBorder="1"/>
    <xf numFmtId="43" fontId="26" fillId="0" borderId="24" xfId="1" applyFont="1" applyFill="1" applyBorder="1" applyAlignment="1">
      <alignment horizontal="left" vertical="top"/>
    </xf>
    <xf numFmtId="14" fontId="26" fillId="0" borderId="24" xfId="1" applyNumberFormat="1" applyFont="1" applyFill="1" applyBorder="1" applyAlignment="1">
      <alignment horizontal="center" vertical="top"/>
    </xf>
    <xf numFmtId="0" fontId="16" fillId="0" borderId="12" xfId="1" applyNumberFormat="1" applyFont="1" applyFill="1" applyBorder="1" applyAlignment="1">
      <alignment horizontal="center" vertical="center"/>
    </xf>
    <xf numFmtId="0" fontId="16" fillId="0" borderId="14" xfId="1" applyNumberFormat="1" applyFont="1" applyFill="1" applyBorder="1" applyAlignment="1">
      <alignment horizontal="center" vertical="center"/>
    </xf>
    <xf numFmtId="0" fontId="8" fillId="0" borderId="8" xfId="0" applyFont="1" applyFill="1" applyBorder="1" applyAlignment="1">
      <alignment horizontal="center" vertical="center" wrapText="1" readingOrder="1"/>
    </xf>
    <xf numFmtId="0" fontId="0" fillId="0" borderId="0" xfId="0" applyFill="1">
      <alignment wrapText="1"/>
    </xf>
    <xf numFmtId="0" fontId="8" fillId="0" borderId="9" xfId="0" applyFont="1" applyFill="1" applyBorder="1" applyAlignment="1">
      <alignment horizontal="center" vertical="center" wrapText="1" readingOrder="1"/>
    </xf>
    <xf numFmtId="0" fontId="8" fillId="0" borderId="7" xfId="0" applyFont="1" applyFill="1" applyBorder="1" applyAlignment="1">
      <alignment horizontal="center" vertical="center" wrapText="1" readingOrder="1"/>
    </xf>
    <xf numFmtId="0" fontId="0" fillId="0" borderId="0" xfId="0" applyFill="1" applyAlignment="1">
      <alignment horizontal="center" vertical="center" wrapText="1"/>
    </xf>
    <xf numFmtId="0" fontId="11" fillId="0" borderId="4" xfId="0" applyFont="1" applyFill="1" applyBorder="1" applyAlignment="1">
      <alignment horizontal="right" vertical="top" wrapText="1" readingOrder="1"/>
    </xf>
    <xf numFmtId="0" fontId="12" fillId="0" borderId="4" xfId="0" applyFont="1" applyFill="1" applyBorder="1" applyAlignment="1">
      <alignment horizontal="left" vertical="center" wrapText="1" readingOrder="1"/>
    </xf>
    <xf numFmtId="166" fontId="11" fillId="0" borderId="10" xfId="0" applyNumberFormat="1" applyFont="1" applyFill="1" applyBorder="1" applyAlignment="1">
      <alignment horizontal="right" vertical="center" wrapText="1" readingOrder="1"/>
    </xf>
    <xf numFmtId="164" fontId="11" fillId="0" borderId="4" xfId="0" applyNumberFormat="1" applyFont="1" applyFill="1" applyBorder="1" applyAlignment="1">
      <alignment horizontal="right" vertical="center" wrapText="1" readingOrder="1"/>
    </xf>
    <xf numFmtId="0" fontId="11" fillId="0" borderId="4" xfId="0" applyFont="1" applyFill="1" applyBorder="1" applyAlignment="1">
      <alignment horizontal="left" vertical="center" wrapText="1" readingOrder="1"/>
    </xf>
    <xf numFmtId="165" fontId="11" fillId="0" borderId="4" xfId="0" applyNumberFormat="1" applyFont="1" applyFill="1" applyBorder="1" applyAlignment="1">
      <alignment horizontal="right" vertical="center" wrapText="1" readingOrder="1"/>
    </xf>
    <xf numFmtId="166" fontId="11" fillId="0" borderId="4" xfId="0" applyNumberFormat="1" applyFont="1" applyFill="1" applyBorder="1" applyAlignment="1">
      <alignment horizontal="right" vertical="center" wrapText="1" readingOrder="1"/>
    </xf>
    <xf numFmtId="167" fontId="11" fillId="0" borderId="4" xfId="0" applyNumberFormat="1" applyFont="1" applyFill="1" applyBorder="1" applyAlignment="1">
      <alignment horizontal="right" vertical="center" wrapText="1" readingOrder="1"/>
    </xf>
    <xf numFmtId="164" fontId="3" fillId="0" borderId="4" xfId="0" applyNumberFormat="1" applyFont="1" applyFill="1" applyBorder="1" applyAlignment="1">
      <alignment horizontal="right" vertical="center" wrapText="1" readingOrder="1"/>
    </xf>
    <xf numFmtId="0" fontId="3" fillId="0" borderId="4" xfId="0" applyFont="1" applyFill="1" applyBorder="1" applyAlignment="1">
      <alignment horizontal="left" vertical="center" wrapText="1" readingOrder="1"/>
    </xf>
    <xf numFmtId="165" fontId="3" fillId="0" borderId="4" xfId="0" applyNumberFormat="1" applyFont="1" applyFill="1" applyBorder="1" applyAlignment="1">
      <alignment horizontal="right" vertical="center" wrapText="1" readingOrder="1"/>
    </xf>
    <xf numFmtId="166" fontId="3" fillId="0" borderId="4" xfId="0" applyNumberFormat="1" applyFont="1" applyFill="1" applyBorder="1" applyAlignment="1">
      <alignment horizontal="right" vertical="center" wrapText="1" readingOrder="1"/>
    </xf>
    <xf numFmtId="167" fontId="3" fillId="0" borderId="4" xfId="0" applyNumberFormat="1" applyFont="1" applyFill="1" applyBorder="1" applyAlignment="1">
      <alignment horizontal="right" vertical="center" wrapText="1" readingOrder="1"/>
    </xf>
    <xf numFmtId="0" fontId="3" fillId="0" borderId="4" xfId="0" applyFont="1" applyFill="1" applyBorder="1" applyAlignment="1">
      <alignment horizontal="right" vertical="top" wrapText="1" readingOrder="1"/>
    </xf>
    <xf numFmtId="0" fontId="4" fillId="0" borderId="4" xfId="0" applyFont="1" applyFill="1" applyBorder="1" applyAlignment="1">
      <alignment horizontal="left" vertical="center" wrapText="1" readingOrder="1"/>
    </xf>
    <xf numFmtId="166" fontId="4" fillId="0" borderId="4" xfId="0" applyNumberFormat="1" applyFont="1" applyFill="1" applyBorder="1" applyAlignment="1">
      <alignment horizontal="right" vertical="center" wrapText="1" readingOrder="1"/>
    </xf>
    <xf numFmtId="167" fontId="4" fillId="0" borderId="4" xfId="0" applyNumberFormat="1" applyFont="1" applyFill="1" applyBorder="1" applyAlignment="1">
      <alignment horizontal="right" vertical="center" wrapText="1" readingOrder="1"/>
    </xf>
    <xf numFmtId="0" fontId="5" fillId="0" borderId="4" xfId="0" applyFont="1" applyFill="1" applyBorder="1" applyAlignment="1">
      <alignment horizontal="left" vertical="center" wrapText="1" readingOrder="1"/>
    </xf>
    <xf numFmtId="0" fontId="5" fillId="0" borderId="4" xfId="0" applyFont="1" applyFill="1" applyBorder="1" applyAlignment="1">
      <alignment horizontal="right" vertical="center" wrapText="1" readingOrder="1"/>
    </xf>
    <xf numFmtId="0" fontId="4" fillId="0" borderId="4" xfId="0" applyFont="1" applyFill="1" applyBorder="1" applyAlignment="1">
      <alignment horizontal="right" vertical="center" wrapText="1" readingOrder="1"/>
    </xf>
    <xf numFmtId="0" fontId="3" fillId="0" borderId="4" xfId="0" applyFont="1" applyFill="1" applyBorder="1" applyAlignment="1">
      <alignment horizontal="right" vertical="center" wrapText="1" readingOrder="1"/>
    </xf>
    <xf numFmtId="168" fontId="4" fillId="0" borderId="4" xfId="0" applyNumberFormat="1" applyFont="1" applyFill="1" applyBorder="1" applyAlignment="1">
      <alignment horizontal="right" vertical="center" wrapText="1" readingOrder="1"/>
    </xf>
    <xf numFmtId="0" fontId="13" fillId="0" borderId="0" xfId="0" applyFont="1" applyFill="1" applyAlignment="1">
      <alignment horizontal="left" vertical="center" wrapText="1" readingOrder="1"/>
    </xf>
    <xf numFmtId="0" fontId="12" fillId="0" borderId="0" xfId="0" applyFont="1" applyFill="1" applyAlignment="1">
      <alignment horizontal="left" vertical="center" wrapText="1" readingOrder="1"/>
    </xf>
    <xf numFmtId="0" fontId="13" fillId="0" borderId="0" xfId="0" applyFont="1" applyFill="1" applyAlignment="1">
      <alignment horizontal="right" vertical="center" wrapText="1" readingOrder="1"/>
    </xf>
    <xf numFmtId="166" fontId="12" fillId="0" borderId="0" xfId="0" applyNumberFormat="1" applyFont="1" applyFill="1" applyAlignment="1">
      <alignment horizontal="right" vertical="center" wrapText="1" readingOrder="1"/>
    </xf>
    <xf numFmtId="168" fontId="12" fillId="0" borderId="0" xfId="0" applyNumberFormat="1" applyFont="1" applyFill="1" applyAlignment="1">
      <alignment horizontal="right" vertical="center" wrapText="1" readingOrder="1"/>
    </xf>
    <xf numFmtId="166" fontId="11" fillId="0" borderId="0" xfId="0" applyNumberFormat="1" applyFont="1" applyFill="1" applyAlignment="1">
      <alignment horizontal="right" vertical="center" wrapText="1" readingOrder="1"/>
    </xf>
    <xf numFmtId="0" fontId="11" fillId="0" borderId="0" xfId="0" applyFont="1" applyFill="1" applyAlignment="1">
      <alignment horizontal="left" vertical="center" wrapText="1" readingOrder="1"/>
    </xf>
    <xf numFmtId="0" fontId="14" fillId="0" borderId="0" xfId="0" applyFont="1" applyFill="1" applyAlignment="1">
      <alignment horizontal="center" vertical="center" wrapText="1"/>
    </xf>
    <xf numFmtId="0" fontId="13" fillId="0" borderId="0" xfId="4" applyFont="1" applyFill="1" applyAlignment="1">
      <alignment horizontal="left" vertical="center" wrapText="1" readingOrder="1"/>
    </xf>
    <xf numFmtId="0" fontId="11" fillId="0" borderId="0" xfId="0" applyFont="1" applyFill="1" applyAlignment="1">
      <alignment horizontal="justify" vertical="top" wrapText="1" readingOrder="1"/>
    </xf>
    <xf numFmtId="0" fontId="2" fillId="0" borderId="0" xfId="4" applyFill="1" applyAlignment="1">
      <alignment wrapText="1"/>
    </xf>
    <xf numFmtId="0" fontId="11" fillId="0" borderId="0" xfId="0" quotePrefix="1" applyFont="1" applyFill="1" applyAlignment="1">
      <alignment horizontal="left" vertical="center" wrapText="1" readingOrder="1"/>
    </xf>
    <xf numFmtId="0" fontId="12" fillId="0" borderId="1" xfId="0" applyFont="1" applyFill="1" applyBorder="1" applyAlignment="1">
      <alignment horizontal="left" vertical="center" wrapText="1" readingOrder="1"/>
    </xf>
    <xf numFmtId="0" fontId="12" fillId="0" borderId="2" xfId="0" applyFont="1" applyFill="1" applyBorder="1" applyAlignment="1">
      <alignment horizontal="left" vertical="center" wrapText="1" readingOrder="1"/>
    </xf>
    <xf numFmtId="0" fontId="12" fillId="0" borderId="3" xfId="0" applyFont="1" applyFill="1" applyBorder="1" applyAlignment="1">
      <alignment horizontal="left" vertical="center" wrapText="1" readingOrder="1"/>
    </xf>
    <xf numFmtId="0" fontId="13" fillId="0" borderId="6" xfId="0" applyFont="1" applyFill="1" applyBorder="1" applyAlignment="1">
      <alignment horizontal="right" vertical="center" wrapText="1" readingOrder="1"/>
    </xf>
    <xf numFmtId="0" fontId="11" fillId="0" borderId="1" xfId="0" applyFont="1" applyFill="1" applyBorder="1" applyAlignment="1">
      <alignment horizontal="left" vertical="center" wrapText="1" readingOrder="1"/>
    </xf>
    <xf numFmtId="0" fontId="11" fillId="0" borderId="3" xfId="0" applyFont="1" applyFill="1" applyBorder="1" applyAlignment="1">
      <alignment horizontal="left" vertical="center" wrapText="1" readingOrder="1"/>
    </xf>
    <xf numFmtId="0" fontId="13" fillId="0" borderId="4" xfId="0" applyFont="1" applyFill="1" applyBorder="1" applyAlignment="1">
      <alignment horizontal="right" vertical="center" wrapText="1" readingOrder="1"/>
    </xf>
    <xf numFmtId="0" fontId="11" fillId="0" borderId="0" xfId="0" applyFont="1" applyFill="1" applyAlignment="1">
      <alignment horizontal="right" vertical="top" wrapText="1" readingOrder="1"/>
    </xf>
    <xf numFmtId="0" fontId="12" fillId="0" borderId="4" xfId="0" applyFont="1" applyFill="1" applyBorder="1" applyAlignment="1">
      <alignment horizontal="right" vertical="top" wrapText="1" readingOrder="1"/>
    </xf>
    <xf numFmtId="0" fontId="12" fillId="0" borderId="4" xfId="0" applyFont="1" applyFill="1" applyBorder="1" applyAlignment="1">
      <alignment horizontal="center" vertical="top" wrapText="1" readingOrder="1"/>
    </xf>
    <xf numFmtId="15" fontId="12" fillId="0" borderId="4" xfId="0" applyNumberFormat="1" applyFont="1" applyFill="1" applyBorder="1" applyAlignment="1">
      <alignment horizontal="right" vertical="top" wrapText="1" readingOrder="1"/>
    </xf>
    <xf numFmtId="0" fontId="3" fillId="0" borderId="0" xfId="0" applyFont="1" applyFill="1" applyAlignment="1">
      <alignment horizontal="right" vertical="top" wrapText="1" readingOrder="1"/>
    </xf>
    <xf numFmtId="169" fontId="3" fillId="0" borderId="4" xfId="0" applyNumberFormat="1" applyFont="1" applyFill="1" applyBorder="1" applyAlignment="1">
      <alignment horizontal="right" vertical="center" wrapText="1" readingOrder="1"/>
    </xf>
    <xf numFmtId="0" fontId="3" fillId="0" borderId="0" xfId="0" applyFont="1" applyFill="1" applyAlignment="1">
      <alignment horizontal="left" vertical="center" wrapText="1" readingOrder="1"/>
    </xf>
    <xf numFmtId="0" fontId="3" fillId="0" borderId="0" xfId="0" applyFont="1" applyFill="1" applyAlignment="1">
      <alignment horizontal="right" vertical="center" wrapText="1" readingOrder="1"/>
    </xf>
    <xf numFmtId="0" fontId="11" fillId="0" borderId="5" xfId="0" applyFont="1" applyFill="1" applyBorder="1" applyAlignment="1">
      <alignment horizontal="left" vertical="center" wrapText="1" readingOrder="1"/>
    </xf>
    <xf numFmtId="0" fontId="12" fillId="0" borderId="5" xfId="0" applyFont="1" applyFill="1" applyBorder="1" applyAlignment="1">
      <alignment horizontal="left" vertical="center" wrapText="1" readingOrder="1"/>
    </xf>
    <xf numFmtId="0" fontId="11" fillId="0" borderId="0" xfId="0" applyFont="1" applyFill="1" applyAlignment="1">
      <alignment horizontal="left" vertical="center" wrapText="1" readingOrder="1"/>
    </xf>
    <xf numFmtId="0" fontId="11" fillId="0" borderId="0" xfId="0" applyFont="1" applyFill="1" applyAlignment="1">
      <alignment horizontal="right" vertical="center" wrapText="1" readingOrder="1"/>
    </xf>
    <xf numFmtId="0" fontId="11" fillId="0" borderId="6" xfId="0" applyFont="1" applyFill="1" applyBorder="1" applyAlignment="1">
      <alignment horizontal="right" vertical="top" wrapText="1" readingOrder="1"/>
    </xf>
    <xf numFmtId="170" fontId="12" fillId="0" borderId="4" xfId="0" applyNumberFormat="1" applyFont="1" applyFill="1" applyBorder="1" applyAlignment="1">
      <alignment horizontal="left" vertical="center" wrapText="1" readingOrder="1"/>
    </xf>
    <xf numFmtId="0" fontId="14" fillId="0" borderId="0" xfId="0" applyFont="1" applyFill="1" applyAlignment="1">
      <alignment horizontal="left" vertical="top" wrapText="1"/>
    </xf>
    <xf numFmtId="0" fontId="14" fillId="0" borderId="0" xfId="0" applyFont="1" applyFill="1" applyAlignment="1"/>
    <xf numFmtId="0" fontId="0" fillId="0" borderId="0" xfId="0" applyFill="1" applyAlignment="1"/>
    <xf numFmtId="0" fontId="8" fillId="0" borderId="10" xfId="0" applyFont="1" applyFill="1" applyBorder="1" applyAlignment="1">
      <alignment horizontal="center" vertical="center" wrapText="1" readingOrder="1"/>
    </xf>
    <xf numFmtId="0" fontId="0" fillId="0" borderId="0" xfId="0" applyFill="1" applyAlignment="1">
      <alignment horizontal="center" vertical="top" readingOrder="1"/>
    </xf>
    <xf numFmtId="0" fontId="13" fillId="0" borderId="4" xfId="0" applyFont="1" applyFill="1" applyBorder="1" applyAlignment="1">
      <alignment horizontal="left" vertical="center" wrapText="1" readingOrder="1"/>
    </xf>
    <xf numFmtId="166" fontId="12" fillId="0" borderId="4" xfId="0" applyNumberFormat="1" applyFont="1" applyFill="1" applyBorder="1" applyAlignment="1">
      <alignment horizontal="right" vertical="center" wrapText="1" readingOrder="1"/>
    </xf>
    <xf numFmtId="167" fontId="12" fillId="0" borderId="4" xfId="0" applyNumberFormat="1" applyFont="1" applyFill="1" applyBorder="1" applyAlignment="1">
      <alignment horizontal="right" vertical="center" wrapText="1" readingOrder="1"/>
    </xf>
    <xf numFmtId="171" fontId="3" fillId="0" borderId="4" xfId="0" applyNumberFormat="1" applyFont="1" applyFill="1" applyBorder="1" applyAlignment="1">
      <alignment horizontal="right" vertical="center" wrapText="1" readingOrder="1"/>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11" fillId="0" borderId="10" xfId="0" applyFont="1" applyFill="1" applyBorder="1" applyAlignment="1">
      <alignment horizontal="left" vertical="center" wrapText="1" readingOrder="1"/>
    </xf>
    <xf numFmtId="0" fontId="15" fillId="0" borderId="10" xfId="0" applyFont="1" applyFill="1" applyBorder="1" applyAlignment="1">
      <alignment horizontal="center" vertical="center" wrapText="1"/>
    </xf>
    <xf numFmtId="0" fontId="15" fillId="0" borderId="10" xfId="0" applyFont="1" applyFill="1" applyBorder="1">
      <alignment wrapText="1"/>
    </xf>
    <xf numFmtId="0" fontId="11" fillId="0" borderId="12" xfId="0" applyFont="1" applyFill="1" applyBorder="1" applyAlignment="1">
      <alignment horizontal="left" vertical="center" wrapText="1" readingOrder="1"/>
    </xf>
    <xf numFmtId="0" fontId="11" fillId="0" borderId="14" xfId="0" applyFont="1" applyFill="1" applyBorder="1" applyAlignment="1">
      <alignment horizontal="left" vertical="center" wrapText="1" readingOrder="1"/>
    </xf>
    <xf numFmtId="0" fontId="15" fillId="0" borderId="10" xfId="0" applyFont="1" applyFill="1" applyBorder="1" applyAlignment="1">
      <alignment horizontal="justify" vertical="center" wrapText="1"/>
    </xf>
    <xf numFmtId="174" fontId="12" fillId="0" borderId="4" xfId="0" applyNumberFormat="1" applyFont="1" applyFill="1" applyBorder="1" applyAlignment="1">
      <alignment horizontal="left" vertical="center" wrapText="1" readingOrder="1"/>
    </xf>
    <xf numFmtId="14" fontId="15" fillId="0" borderId="10" xfId="0" quotePrefix="1" applyNumberFormat="1" applyFont="1" applyFill="1" applyBorder="1" applyAlignment="1">
      <alignment horizontal="justify" vertical="center" wrapText="1"/>
    </xf>
    <xf numFmtId="0" fontId="11" fillId="0" borderId="13" xfId="0" applyFont="1" applyFill="1" applyBorder="1" applyAlignment="1">
      <alignment horizontal="left" vertical="center" wrapText="1" readingOrder="1"/>
    </xf>
    <xf numFmtId="0" fontId="26" fillId="0" borderId="0" xfId="0" applyFont="1" applyFill="1" applyAlignment="1"/>
    <xf numFmtId="0" fontId="21" fillId="0" borderId="0" xfId="0" applyFont="1" applyFill="1" applyAlignment="1"/>
    <xf numFmtId="0" fontId="21" fillId="0" borderId="0" xfId="0" applyFont="1" applyFill="1" applyAlignment="1">
      <alignment horizontal="center"/>
    </xf>
    <xf numFmtId="0" fontId="21" fillId="0" borderId="24" xfId="0" applyFont="1" applyFill="1" applyBorder="1" applyAlignment="1">
      <alignment horizontal="center" vertical="center"/>
    </xf>
    <xf numFmtId="0" fontId="21" fillId="0" borderId="24" xfId="0" applyFont="1" applyFill="1" applyBorder="1" applyAlignment="1">
      <alignment horizontal="center" vertical="center" wrapText="1"/>
    </xf>
    <xf numFmtId="0" fontId="26" fillId="0" borderId="24" xfId="0" applyFont="1" applyFill="1" applyBorder="1" applyAlignment="1">
      <alignment horizontal="left" vertical="top"/>
    </xf>
    <xf numFmtId="0" fontId="26" fillId="0" borderId="24" xfId="0" applyFont="1" applyFill="1" applyBorder="1" applyAlignment="1">
      <alignment horizontal="center" vertical="top"/>
    </xf>
    <xf numFmtId="174" fontId="28" fillId="0" borderId="4" xfId="9" applyNumberFormat="1" applyFont="1" applyFill="1" applyBorder="1" applyAlignment="1">
      <alignment horizontal="center" vertical="center" wrapText="1" readingOrder="1"/>
    </xf>
    <xf numFmtId="2" fontId="28" fillId="0" borderId="4" xfId="9" applyNumberFormat="1" applyFont="1" applyFill="1" applyBorder="1" applyAlignment="1">
      <alignment horizontal="center" vertical="center" wrapText="1" readingOrder="1"/>
    </xf>
    <xf numFmtId="2" fontId="26" fillId="0" borderId="24" xfId="0" applyNumberFormat="1" applyFont="1" applyFill="1" applyBorder="1" applyAlignment="1">
      <alignment horizontal="center" vertical="center" wrapText="1"/>
    </xf>
    <xf numFmtId="2" fontId="26" fillId="0" borderId="0" xfId="0" applyNumberFormat="1" applyFont="1" applyFill="1" applyAlignment="1"/>
    <xf numFmtId="174" fontId="26" fillId="0" borderId="0" xfId="0" applyNumberFormat="1" applyFont="1" applyFill="1" applyAlignment="1"/>
    <xf numFmtId="0" fontId="21" fillId="0" borderId="24" xfId="0" applyFont="1" applyFill="1" applyBorder="1" applyAlignment="1">
      <alignment horizontal="center"/>
    </xf>
    <xf numFmtId="0" fontId="26" fillId="0" borderId="24" xfId="0" applyFont="1" applyFill="1" applyBorder="1" applyAlignment="1"/>
    <xf numFmtId="2" fontId="26" fillId="0" borderId="24" xfId="0" applyNumberFormat="1" applyFont="1" applyFill="1" applyBorder="1" applyAlignment="1">
      <alignment horizontal="center"/>
    </xf>
    <xf numFmtId="0" fontId="26" fillId="0" borderId="23" xfId="0" applyFont="1" applyFill="1" applyBorder="1" applyAlignment="1">
      <alignment horizontal="left" vertical="top"/>
    </xf>
    <xf numFmtId="0" fontId="26" fillId="0" borderId="0" xfId="0" applyFont="1" applyFill="1" applyAlignment="1">
      <alignment horizontal="left" vertical="top"/>
    </xf>
    <xf numFmtId="174" fontId="28" fillId="0" borderId="0" xfId="0" applyNumberFormat="1" applyFont="1" applyFill="1" applyAlignment="1">
      <alignment horizontal="center" vertical="center" wrapText="1" readingOrder="1"/>
    </xf>
    <xf numFmtId="39" fontId="26" fillId="0" borderId="0" xfId="0" applyNumberFormat="1" applyFont="1" applyFill="1" applyAlignment="1"/>
    <xf numFmtId="0" fontId="26" fillId="0" borderId="24" xfId="0" applyFont="1" applyFill="1" applyBorder="1" applyAlignment="1">
      <alignment horizontal="center" vertical="top" wrapText="1"/>
    </xf>
    <xf numFmtId="37" fontId="26" fillId="0" borderId="0" xfId="0" applyNumberFormat="1" applyFont="1" applyFill="1" applyAlignment="1"/>
    <xf numFmtId="0" fontId="21" fillId="0" borderId="0" xfId="0" applyFont="1" applyFill="1" applyAlignment="1">
      <alignment vertical="top" wrapText="1"/>
    </xf>
    <xf numFmtId="0" fontId="26" fillId="0" borderId="0" xfId="0" applyFont="1" applyFill="1" applyAlignment="1">
      <alignment horizontal="center"/>
    </xf>
    <xf numFmtId="2" fontId="26" fillId="0" borderId="0" xfId="0" applyNumberFormat="1" applyFont="1" applyFill="1" applyAlignment="1">
      <alignment horizontal="right"/>
    </xf>
    <xf numFmtId="173" fontId="26" fillId="0" borderId="0" xfId="0" applyNumberFormat="1" applyFont="1" applyFill="1" applyAlignment="1"/>
    <xf numFmtId="0" fontId="26" fillId="0" borderId="0" xfId="0" applyFont="1" applyFill="1" applyAlignment="1">
      <alignment horizontal="right" vertical="top" wrapText="1"/>
    </xf>
    <xf numFmtId="4" fontId="26" fillId="0" borderId="0" xfId="0" applyNumberFormat="1" applyFont="1" applyFill="1" applyAlignment="1"/>
    <xf numFmtId="0" fontId="17" fillId="0" borderId="24" xfId="0" applyFont="1" applyFill="1" applyBorder="1" applyAlignment="1"/>
    <xf numFmtId="0" fontId="17" fillId="0" borderId="24" xfId="0" applyFont="1" applyFill="1" applyBorder="1" applyAlignment="1">
      <alignment horizontal="left" wrapText="1"/>
    </xf>
    <xf numFmtId="0" fontId="29" fillId="0" borderId="24" xfId="0" applyFont="1" applyFill="1" applyBorder="1" applyAlignment="1">
      <alignment horizontal="left" wrapText="1"/>
    </xf>
    <xf numFmtId="43" fontId="26" fillId="0" borderId="0" xfId="1" applyFont="1" applyFill="1"/>
    <xf numFmtId="43" fontId="0" fillId="0" borderId="0" xfId="1" applyFont="1" applyFill="1" applyAlignment="1">
      <alignment wrapText="1"/>
    </xf>
    <xf numFmtId="0" fontId="3" fillId="0" borderId="1" xfId="0" applyFont="1" applyFill="1" applyBorder="1" applyAlignment="1">
      <alignment horizontal="left" vertical="center" wrapText="1" readingOrder="1"/>
    </xf>
    <xf numFmtId="0" fontId="3" fillId="0" borderId="3" xfId="0" applyFont="1" applyFill="1" applyBorder="1" applyAlignment="1">
      <alignment horizontal="left" vertical="center" wrapText="1" readingOrder="1"/>
    </xf>
    <xf numFmtId="0" fontId="6" fillId="0" borderId="4" xfId="0" applyFont="1" applyFill="1" applyBorder="1" applyAlignment="1">
      <alignment horizontal="left" vertical="center" wrapText="1" readingOrder="1"/>
    </xf>
    <xf numFmtId="0" fontId="6" fillId="0" borderId="4" xfId="0" applyFont="1" applyFill="1" applyBorder="1" applyAlignment="1">
      <alignment horizontal="right" vertical="center" wrapText="1" readingOrder="1"/>
    </xf>
    <xf numFmtId="172" fontId="3" fillId="0" borderId="4" xfId="0" applyNumberFormat="1" applyFont="1" applyFill="1" applyBorder="1" applyAlignment="1">
      <alignment horizontal="right" vertical="center" wrapText="1" readingOrder="1"/>
    </xf>
    <xf numFmtId="166" fontId="12" fillId="0" borderId="4" xfId="0" applyNumberFormat="1" applyFont="1" applyFill="1" applyBorder="1" applyAlignment="1">
      <alignment horizontal="left" vertical="center" wrapText="1" readingOrder="1"/>
    </xf>
    <xf numFmtId="0" fontId="18" fillId="0" borderId="0" xfId="0" applyFont="1" applyFill="1" applyAlignment="1"/>
    <xf numFmtId="0" fontId="15" fillId="0" borderId="0" xfId="0" applyFont="1" applyFill="1" applyAlignment="1"/>
    <xf numFmtId="0" fontId="19" fillId="0" borderId="0" xfId="0" applyFont="1" applyFill="1" applyAlignment="1"/>
    <xf numFmtId="0" fontId="17" fillId="0" borderId="8" xfId="0" applyFont="1" applyFill="1" applyBorder="1" applyAlignment="1">
      <alignment horizontal="center" wrapText="1"/>
    </xf>
    <xf numFmtId="0" fontId="26" fillId="0" borderId="8" xfId="0" applyFont="1" applyFill="1" applyBorder="1" applyAlignment="1">
      <alignment horizontal="left" vertical="center"/>
    </xf>
    <xf numFmtId="0" fontId="26" fillId="0" borderId="8" xfId="0" applyFont="1" applyFill="1" applyBorder="1" applyAlignment="1">
      <alignment horizontal="center" vertical="center"/>
    </xf>
    <xf numFmtId="4" fontId="26" fillId="0" borderId="8" xfId="0" applyNumberFormat="1" applyFont="1" applyFill="1" applyBorder="1" applyAlignment="1">
      <alignment horizontal="right" vertical="center"/>
    </xf>
    <xf numFmtId="0" fontId="17" fillId="0" borderId="10" xfId="0" applyFont="1" applyFill="1" applyBorder="1" applyAlignment="1">
      <alignment horizontal="center" vertical="center" wrapText="1"/>
    </xf>
    <xf numFmtId="0" fontId="26" fillId="0" borderId="10" xfId="0" applyFont="1" applyFill="1" applyBorder="1" applyAlignment="1">
      <alignment horizontal="left" vertical="center"/>
    </xf>
    <xf numFmtId="0" fontId="26" fillId="0" borderId="10" xfId="0" applyFont="1" applyFill="1" applyBorder="1" applyAlignment="1">
      <alignment horizontal="center" vertical="center"/>
    </xf>
    <xf numFmtId="4" fontId="26" fillId="0" borderId="10" xfId="0" applyNumberFormat="1" applyFont="1" applyFill="1" applyBorder="1" applyAlignment="1">
      <alignment horizontal="center" vertical="center"/>
    </xf>
    <xf numFmtId="0" fontId="3" fillId="0" borderId="25" xfId="0" applyFont="1" applyFill="1" applyBorder="1" applyAlignment="1">
      <alignment horizontal="left" vertical="center" wrapText="1" readingOrder="1"/>
    </xf>
    <xf numFmtId="0" fontId="12" fillId="0" borderId="4" xfId="0" applyFont="1" applyFill="1" applyBorder="1" applyAlignment="1">
      <alignment horizontal="right" vertical="center" wrapText="1" readingOrder="1"/>
    </xf>
    <xf numFmtId="177" fontId="0" fillId="0" borderId="0" xfId="0" applyNumberFormat="1" applyFill="1">
      <alignment wrapText="1"/>
    </xf>
    <xf numFmtId="0" fontId="3" fillId="0" borderId="5" xfId="0" applyFont="1" applyFill="1" applyBorder="1" applyAlignment="1">
      <alignment horizontal="left" vertical="center" wrapText="1" readingOrder="1"/>
    </xf>
    <xf numFmtId="0" fontId="4" fillId="0" borderId="5" xfId="0" applyFont="1" applyFill="1" applyBorder="1" applyAlignment="1">
      <alignment horizontal="left" vertical="center" wrapText="1" readingOrder="1"/>
    </xf>
    <xf numFmtId="0" fontId="15" fillId="0" borderId="10" xfId="0" applyFont="1" applyFill="1" applyBorder="1" applyAlignment="1">
      <alignment horizontal="justify" vertical="center"/>
    </xf>
    <xf numFmtId="0" fontId="21" fillId="0" borderId="23" xfId="0" applyFont="1" applyFill="1" applyBorder="1" applyAlignment="1">
      <alignment horizontal="center" vertical="center"/>
    </xf>
    <xf numFmtId="0" fontId="21" fillId="0" borderId="23" xfId="0" applyFont="1" applyFill="1" applyBorder="1" applyAlignment="1">
      <alignment horizontal="center" vertical="center" wrapText="1"/>
    </xf>
    <xf numFmtId="0" fontId="26" fillId="0" borderId="23" xfId="0" applyFont="1" applyFill="1" applyBorder="1" applyAlignment="1">
      <alignment horizontal="center" vertical="center"/>
    </xf>
    <xf numFmtId="0" fontId="26" fillId="0" borderId="0" xfId="0" applyFont="1" applyFill="1" applyAlignment="1">
      <alignment horizontal="center" vertical="center" wrapText="1"/>
    </xf>
    <xf numFmtId="0" fontId="26" fillId="0" borderId="23" xfId="0" applyFont="1" applyFill="1" applyBorder="1" applyAlignment="1">
      <alignment horizontal="center" vertical="center" wrapText="1"/>
    </xf>
    <xf numFmtId="167" fontId="15" fillId="0" borderId="4" xfId="0" applyNumberFormat="1" applyFont="1" applyFill="1" applyBorder="1" applyAlignment="1">
      <alignment horizontal="right" vertical="center" wrapText="1" readingOrder="1"/>
    </xf>
    <xf numFmtId="0" fontId="15" fillId="0" borderId="0" xfId="0" applyFont="1" applyFill="1">
      <alignment wrapText="1"/>
    </xf>
    <xf numFmtId="0" fontId="16" fillId="0" borderId="0" xfId="0" applyFont="1" applyFill="1" applyAlignment="1"/>
    <xf numFmtId="0" fontId="22" fillId="0" borderId="10" xfId="0" applyFont="1" applyFill="1" applyBorder="1" applyAlignment="1">
      <alignment horizontal="left" wrapText="1"/>
    </xf>
    <xf numFmtId="0" fontId="22" fillId="0" borderId="10" xfId="0" applyFont="1" applyFill="1" applyBorder="1" applyAlignment="1">
      <alignment horizontal="center" wrapText="1"/>
    </xf>
    <xf numFmtId="0" fontId="15" fillId="0" borderId="10" xfId="0" applyFont="1" applyFill="1" applyBorder="1" applyAlignment="1">
      <alignment horizontal="left" vertical="center" wrapText="1"/>
    </xf>
    <xf numFmtId="0" fontId="15" fillId="0" borderId="10" xfId="0" applyFont="1" applyFill="1" applyBorder="1" applyAlignment="1">
      <alignment horizontal="center" vertical="center"/>
    </xf>
    <xf numFmtId="4" fontId="15" fillId="0" borderId="10" xfId="0" applyNumberFormat="1" applyFont="1" applyFill="1" applyBorder="1" applyAlignment="1">
      <alignment horizontal="center" vertical="center"/>
    </xf>
    <xf numFmtId="10" fontId="0" fillId="0" borderId="0" xfId="2" applyNumberFormat="1" applyFont="1" applyFill="1" applyAlignment="1">
      <alignment wrapText="1"/>
    </xf>
    <xf numFmtId="0" fontId="12" fillId="0" borderId="4" xfId="10" applyFont="1" applyFill="1" applyBorder="1" applyAlignment="1">
      <alignment horizontal="left" vertical="center" wrapText="1" readingOrder="1"/>
    </xf>
    <xf numFmtId="0" fontId="0" fillId="0" borderId="0" xfId="0" applyFill="1" applyAlignment="1">
      <alignment vertical="center" wrapText="1"/>
    </xf>
    <xf numFmtId="0" fontId="17" fillId="0" borderId="11" xfId="5" applyFont="1" applyFill="1" applyBorder="1" applyAlignment="1">
      <alignment horizontal="center" vertical="center"/>
    </xf>
    <xf numFmtId="0" fontId="17" fillId="0" borderId="12" xfId="5" applyFont="1" applyFill="1" applyBorder="1" applyAlignment="1">
      <alignment horizontal="center" vertical="center"/>
    </xf>
    <xf numFmtId="0" fontId="17" fillId="0" borderId="13" xfId="5" applyFont="1" applyFill="1" applyBorder="1" applyAlignment="1">
      <alignment horizontal="center" vertical="center"/>
    </xf>
    <xf numFmtId="0" fontId="17" fillId="0" borderId="14" xfId="5" applyFont="1" applyFill="1" applyBorder="1" applyAlignment="1">
      <alignment horizontal="center" vertical="center"/>
    </xf>
    <xf numFmtId="0" fontId="17" fillId="0" borderId="12" xfId="5" applyFont="1" applyFill="1" applyBorder="1" applyAlignment="1">
      <alignment horizontal="center" vertical="center" wrapText="1"/>
    </xf>
    <xf numFmtId="0" fontId="17" fillId="0" borderId="13" xfId="5" applyFont="1" applyFill="1" applyBorder="1" applyAlignment="1">
      <alignment horizontal="center" vertical="center" wrapText="1"/>
    </xf>
    <xf numFmtId="0" fontId="17" fillId="0" borderId="14" xfId="5" applyFont="1" applyFill="1" applyBorder="1" applyAlignment="1">
      <alignment horizontal="center" vertical="center" wrapText="1"/>
    </xf>
    <xf numFmtId="0" fontId="18" fillId="0" borderId="0" xfId="6" applyFill="1">
      <alignment wrapText="1"/>
    </xf>
    <xf numFmtId="0" fontId="17" fillId="0" borderId="15" xfId="5" applyFont="1" applyFill="1" applyBorder="1" applyAlignment="1">
      <alignment horizontal="center" vertical="center"/>
    </xf>
    <xf numFmtId="0" fontId="17" fillId="0" borderId="11" xfId="5" applyFont="1" applyFill="1" applyBorder="1" applyAlignment="1">
      <alignment horizontal="center" vertical="center" wrapText="1"/>
    </xf>
    <xf numFmtId="0" fontId="17" fillId="0" borderId="16" xfId="5" applyFont="1" applyFill="1" applyBorder="1" applyAlignment="1">
      <alignment horizontal="center" vertical="center" wrapText="1"/>
    </xf>
    <xf numFmtId="0" fontId="17" fillId="0" borderId="17" xfId="5" applyFont="1" applyFill="1" applyBorder="1" applyAlignment="1">
      <alignment horizontal="center" vertical="center" wrapText="1"/>
    </xf>
    <xf numFmtId="0" fontId="17" fillId="0" borderId="7" xfId="5" applyFont="1" applyFill="1" applyBorder="1" applyAlignment="1">
      <alignment horizontal="center" vertical="center"/>
    </xf>
    <xf numFmtId="0" fontId="17" fillId="0" borderId="7" xfId="5" applyFont="1" applyFill="1" applyBorder="1" applyAlignment="1">
      <alignment horizontal="center" vertical="center" wrapText="1"/>
    </xf>
    <xf numFmtId="0" fontId="17" fillId="0" borderId="10" xfId="5" applyFont="1" applyFill="1" applyBorder="1" applyAlignment="1">
      <alignment horizontal="center" vertical="center" wrapText="1"/>
    </xf>
    <xf numFmtId="0" fontId="19" fillId="0" borderId="10" xfId="5" applyFont="1" applyFill="1" applyBorder="1"/>
    <xf numFmtId="0" fontId="19" fillId="0" borderId="10" xfId="5" applyFont="1" applyFill="1" applyBorder="1" applyAlignment="1">
      <alignment wrapText="1"/>
    </xf>
    <xf numFmtId="4" fontId="15" fillId="0" borderId="10" xfId="0" applyNumberFormat="1" applyFont="1" applyFill="1" applyBorder="1" applyAlignment="1">
      <alignment vertical="center"/>
    </xf>
    <xf numFmtId="173" fontId="19" fillId="0" borderId="10" xfId="5" applyNumberFormat="1" applyFont="1" applyFill="1" applyBorder="1"/>
    <xf numFmtId="0" fontId="15" fillId="0" borderId="0" xfId="0" applyFont="1" applyFill="1" applyAlignment="1">
      <alignment vertical="center" wrapText="1"/>
    </xf>
    <xf numFmtId="0" fontId="15" fillId="0" borderId="0" xfId="0" applyFont="1" applyFill="1" applyAlignment="1">
      <alignment vertical="center"/>
    </xf>
    <xf numFmtId="2" fontId="15" fillId="0" borderId="0" xfId="0" applyNumberFormat="1" applyFont="1" applyFill="1" applyAlignment="1">
      <alignment vertical="center"/>
    </xf>
    <xf numFmtId="4" fontId="15" fillId="0" borderId="0" xfId="0" applyNumberFormat="1" applyFont="1" applyFill="1" applyAlignment="1">
      <alignment vertical="center"/>
    </xf>
    <xf numFmtId="0" fontId="19" fillId="0" borderId="0" xfId="5" applyFont="1" applyFill="1" applyAlignment="1">
      <alignment horizontal="justify" vertical="center" wrapText="1"/>
    </xf>
    <xf numFmtId="0" fontId="19" fillId="0" borderId="0" xfId="5" applyFont="1" applyFill="1" applyAlignment="1">
      <alignment vertical="center" wrapText="1"/>
    </xf>
    <xf numFmtId="0" fontId="26" fillId="0" borderId="0" xfId="0" applyFont="1" applyFill="1" applyAlignment="1">
      <alignment horizontal="left"/>
    </xf>
    <xf numFmtId="0" fontId="26" fillId="0" borderId="0" xfId="0" applyFont="1" applyFill="1" applyAlignment="1">
      <alignment horizontal="right" vertical="top"/>
    </xf>
    <xf numFmtId="2" fontId="26" fillId="0" borderId="0" xfId="0" applyNumberFormat="1" applyFont="1" applyFill="1" applyAlignment="1">
      <alignment horizontal="right" vertical="top"/>
    </xf>
    <xf numFmtId="0" fontId="8" fillId="0" borderId="10" xfId="0" applyFont="1" applyFill="1" applyBorder="1" applyAlignment="1">
      <alignment horizontal="center" vertical="center" wrapText="1" readingOrder="1"/>
    </xf>
    <xf numFmtId="0" fontId="11" fillId="0" borderId="9" xfId="0" applyFont="1" applyFill="1" applyBorder="1" applyAlignment="1">
      <alignment horizontal="right" vertical="top" wrapText="1" readingOrder="1"/>
    </xf>
    <xf numFmtId="0" fontId="12" fillId="0" borderId="9" xfId="0" applyFont="1" applyFill="1" applyBorder="1" applyAlignment="1">
      <alignment horizontal="left" vertical="center" wrapText="1" readingOrder="1"/>
    </xf>
    <xf numFmtId="166" fontId="11" fillId="0" borderId="7" xfId="0" applyNumberFormat="1" applyFont="1" applyFill="1" applyBorder="1" applyAlignment="1">
      <alignment horizontal="right" vertical="center" wrapText="1" readingOrder="1"/>
    </xf>
    <xf numFmtId="0" fontId="6" fillId="0" borderId="4" xfId="0" applyFont="1" applyFill="1" applyBorder="1" applyAlignment="1">
      <alignment horizontal="center" vertical="center" wrapText="1" readingOrder="1"/>
    </xf>
    <xf numFmtId="0" fontId="16" fillId="0" borderId="0" xfId="0" applyFont="1" applyFill="1" applyAlignment="1">
      <alignment vertical="center"/>
    </xf>
    <xf numFmtId="0" fontId="17" fillId="0" borderId="18" xfId="5" applyFont="1" applyFill="1" applyBorder="1" applyAlignment="1">
      <alignment horizontal="center" vertical="center" wrapText="1"/>
    </xf>
    <xf numFmtId="0" fontId="17" fillId="0" borderId="7" xfId="5" applyFont="1" applyFill="1" applyBorder="1" applyAlignment="1">
      <alignment horizontal="center" vertical="center" wrapText="1"/>
    </xf>
    <xf numFmtId="0" fontId="22" fillId="0" borderId="10" xfId="4" applyFont="1" applyFill="1" applyBorder="1" applyAlignment="1">
      <alignment horizontal="center" vertical="center"/>
    </xf>
    <xf numFmtId="0" fontId="22" fillId="0" borderId="12" xfId="4" applyFont="1" applyFill="1" applyBorder="1" applyAlignment="1">
      <alignment horizontal="center" vertical="center" wrapText="1"/>
    </xf>
    <xf numFmtId="0" fontId="22" fillId="0" borderId="14" xfId="4" applyFont="1" applyFill="1" applyBorder="1" applyAlignment="1">
      <alignment horizontal="center" vertical="center" wrapText="1"/>
    </xf>
    <xf numFmtId="0" fontId="22" fillId="0" borderId="10" xfId="4" applyFont="1" applyFill="1" applyBorder="1" applyAlignment="1">
      <alignment horizontal="center" vertical="center"/>
    </xf>
    <xf numFmtId="0" fontId="16" fillId="0" borderId="10" xfId="4" applyFont="1" applyFill="1" applyBorder="1" applyAlignment="1">
      <alignment vertical="center"/>
    </xf>
    <xf numFmtId="0" fontId="16" fillId="0" borderId="10" xfId="4" applyFont="1" applyFill="1" applyBorder="1" applyAlignment="1">
      <alignment vertical="center" wrapText="1"/>
    </xf>
    <xf numFmtId="0" fontId="22" fillId="0" borderId="12" xfId="4" applyFont="1" applyFill="1" applyBorder="1" applyAlignment="1">
      <alignment horizontal="center" vertical="center"/>
    </xf>
    <xf numFmtId="0" fontId="22" fillId="0" borderId="13" xfId="4" applyFont="1" applyFill="1" applyBorder="1" applyAlignment="1">
      <alignment horizontal="center" vertical="center"/>
    </xf>
    <xf numFmtId="0" fontId="22" fillId="0" borderId="14" xfId="4" applyFont="1" applyFill="1" applyBorder="1" applyAlignment="1">
      <alignment horizontal="center" vertical="center"/>
    </xf>
    <xf numFmtId="0" fontId="22" fillId="0" borderId="10" xfId="4" applyFont="1" applyFill="1" applyBorder="1" applyAlignment="1">
      <alignment horizontal="center" vertical="center" wrapText="1"/>
    </xf>
    <xf numFmtId="0" fontId="23" fillId="0" borderId="0" xfId="9" applyFont="1" applyFill="1" applyAlignment="1">
      <alignment horizontal="center" vertical="center"/>
    </xf>
    <xf numFmtId="0" fontId="16" fillId="0" borderId="10" xfId="4" applyFont="1" applyFill="1" applyBorder="1" applyAlignment="1">
      <alignment horizontal="left" vertical="center"/>
    </xf>
    <xf numFmtId="2" fontId="16" fillId="0" borderId="10" xfId="4" applyNumberFormat="1" applyFont="1" applyFill="1" applyBorder="1" applyAlignment="1">
      <alignment horizontal="right" vertical="center" wrapText="1"/>
    </xf>
    <xf numFmtId="4" fontId="16" fillId="0" borderId="10" xfId="4" applyNumberFormat="1" applyFont="1" applyFill="1" applyBorder="1" applyAlignment="1">
      <alignment horizontal="right" vertical="center"/>
    </xf>
    <xf numFmtId="10" fontId="16" fillId="0" borderId="10" xfId="2" applyNumberFormat="1" applyFont="1" applyFill="1" applyBorder="1" applyAlignment="1">
      <alignment vertical="center" wrapText="1"/>
    </xf>
    <xf numFmtId="4" fontId="24" fillId="0" borderId="0" xfId="4" applyNumberFormat="1" applyFont="1" applyFill="1" applyAlignment="1">
      <alignment vertical="center"/>
    </xf>
    <xf numFmtId="0" fontId="16" fillId="0" borderId="12" xfId="4" applyFont="1" applyFill="1" applyBorder="1" applyAlignment="1">
      <alignment horizontal="left" vertical="center" wrapText="1"/>
    </xf>
    <xf numFmtId="0" fontId="16" fillId="0" borderId="13" xfId="4" applyFont="1" applyFill="1" applyBorder="1" applyAlignment="1">
      <alignment horizontal="left" vertical="center" wrapText="1"/>
    </xf>
    <xf numFmtId="0" fontId="16" fillId="0" borderId="14" xfId="4" applyFont="1" applyFill="1" applyBorder="1" applyAlignment="1">
      <alignment horizontal="left" vertical="center" wrapText="1"/>
    </xf>
    <xf numFmtId="0" fontId="25" fillId="0" borderId="10" xfId="0" applyFont="1" applyFill="1" applyBorder="1" applyAlignment="1">
      <alignment horizontal="justify" vertical="center" wrapText="1"/>
    </xf>
    <xf numFmtId="0" fontId="11" fillId="0" borderId="22" xfId="0" applyFont="1" applyFill="1" applyBorder="1" applyAlignment="1">
      <alignment horizontal="right" vertical="top" wrapText="1" readingOrder="1"/>
    </xf>
    <xf numFmtId="0" fontId="12" fillId="0" borderId="22" xfId="0" applyFont="1" applyFill="1" applyBorder="1" applyAlignment="1">
      <alignment horizontal="left" vertical="center" wrapText="1" readingOrder="1"/>
    </xf>
    <xf numFmtId="164" fontId="11" fillId="0" borderId="22" xfId="0" applyNumberFormat="1" applyFont="1" applyFill="1" applyBorder="1" applyAlignment="1">
      <alignment horizontal="right" vertical="center" wrapText="1" readingOrder="1"/>
    </xf>
    <xf numFmtId="0" fontId="11" fillId="0" borderId="22" xfId="0" applyFont="1" applyFill="1" applyBorder="1" applyAlignment="1">
      <alignment horizontal="left" vertical="center" wrapText="1" readingOrder="1"/>
    </xf>
    <xf numFmtId="165" fontId="11" fillId="0" borderId="22" xfId="0" applyNumberFormat="1" applyFont="1" applyFill="1" applyBorder="1" applyAlignment="1">
      <alignment horizontal="right" vertical="center" wrapText="1" readingOrder="1"/>
    </xf>
    <xf numFmtId="166" fontId="11" fillId="0" borderId="22" xfId="0" applyNumberFormat="1" applyFont="1" applyFill="1" applyBorder="1" applyAlignment="1">
      <alignment horizontal="right" vertical="center" wrapText="1" readingOrder="1"/>
    </xf>
    <xf numFmtId="167" fontId="11" fillId="0" borderId="22" xfId="0" applyNumberFormat="1" applyFont="1" applyFill="1" applyBorder="1" applyAlignment="1">
      <alignment horizontal="right" vertical="center" wrapText="1" readingOrder="1"/>
    </xf>
    <xf numFmtId="0" fontId="3" fillId="0" borderId="22" xfId="0" applyFont="1" applyFill="1" applyBorder="1" applyAlignment="1">
      <alignment horizontal="right" vertical="top" wrapText="1" readingOrder="1"/>
    </xf>
    <xf numFmtId="0" fontId="4" fillId="0" borderId="22" xfId="0" applyFont="1" applyFill="1" applyBorder="1" applyAlignment="1">
      <alignment horizontal="left" vertical="center" wrapText="1" readingOrder="1"/>
    </xf>
    <xf numFmtId="0" fontId="4" fillId="0" borderId="22" xfId="0" applyFont="1" applyFill="1" applyBorder="1" applyAlignment="1">
      <alignment horizontal="right" vertical="center" wrapText="1" readingOrder="1"/>
    </xf>
    <xf numFmtId="167" fontId="4" fillId="0" borderId="22" xfId="0" applyNumberFormat="1" applyFont="1" applyFill="1" applyBorder="1" applyAlignment="1">
      <alignment horizontal="right" vertical="center" wrapText="1" readingOrder="1"/>
    </xf>
    <xf numFmtId="0" fontId="5" fillId="0" borderId="22" xfId="0" applyFont="1" applyFill="1" applyBorder="1" applyAlignment="1">
      <alignment horizontal="left" vertical="center" wrapText="1" readingOrder="1"/>
    </xf>
    <xf numFmtId="0" fontId="5" fillId="0" borderId="22" xfId="0" applyFont="1" applyFill="1" applyBorder="1" applyAlignment="1">
      <alignment horizontal="right" vertical="center" wrapText="1" readingOrder="1"/>
    </xf>
    <xf numFmtId="166" fontId="4" fillId="0" borderId="22" xfId="0" applyNumberFormat="1" applyFont="1" applyFill="1" applyBorder="1" applyAlignment="1">
      <alignment horizontal="right" vertical="center" wrapText="1" readingOrder="1"/>
    </xf>
    <xf numFmtId="164" fontId="3" fillId="0" borderId="22" xfId="0" applyNumberFormat="1" applyFont="1" applyFill="1" applyBorder="1" applyAlignment="1">
      <alignment horizontal="right" vertical="center" wrapText="1" readingOrder="1"/>
    </xf>
    <xf numFmtId="0" fontId="3" fillId="0" borderId="22" xfId="0" applyFont="1" applyFill="1" applyBorder="1" applyAlignment="1">
      <alignment horizontal="left" vertical="center" wrapText="1" readingOrder="1"/>
    </xf>
    <xf numFmtId="0" fontId="3" fillId="0" borderId="22" xfId="0" applyFont="1" applyFill="1" applyBorder="1" applyAlignment="1">
      <alignment horizontal="right" vertical="center" wrapText="1" readingOrder="1"/>
    </xf>
    <xf numFmtId="166" fontId="3" fillId="0" borderId="22" xfId="0" applyNumberFormat="1" applyFont="1" applyFill="1" applyBorder="1" applyAlignment="1">
      <alignment horizontal="right" vertical="center" wrapText="1" readingOrder="1"/>
    </xf>
    <xf numFmtId="167" fontId="3" fillId="0" borderId="22" xfId="0" applyNumberFormat="1" applyFont="1" applyFill="1" applyBorder="1" applyAlignment="1">
      <alignment horizontal="right" vertical="center" wrapText="1" readingOrder="1"/>
    </xf>
    <xf numFmtId="171" fontId="3" fillId="0" borderId="22" xfId="0" applyNumberFormat="1" applyFont="1" applyFill="1" applyBorder="1" applyAlignment="1">
      <alignment horizontal="right" vertical="center" wrapText="1" readingOrder="1"/>
    </xf>
    <xf numFmtId="168" fontId="4" fillId="0" borderId="22" xfId="0" applyNumberFormat="1" applyFont="1" applyFill="1" applyBorder="1" applyAlignment="1">
      <alignment horizontal="right" vertical="center" wrapText="1" readingOrder="1"/>
    </xf>
    <xf numFmtId="0" fontId="13" fillId="0" borderId="0" xfId="12" applyFont="1" applyFill="1" applyAlignment="1">
      <alignment horizontal="left" vertical="center" wrapText="1" readingOrder="1"/>
    </xf>
    <xf numFmtId="0" fontId="1" fillId="0" borderId="0" xfId="12" applyFill="1" applyAlignment="1">
      <alignment wrapText="1"/>
    </xf>
    <xf numFmtId="0" fontId="12" fillId="0" borderId="19" xfId="0" applyFont="1" applyFill="1" applyBorder="1" applyAlignment="1">
      <alignment horizontal="left" vertical="center" wrapText="1" readingOrder="1"/>
    </xf>
    <xf numFmtId="0" fontId="12" fillId="0" borderId="20" xfId="0" applyFont="1" applyFill="1" applyBorder="1" applyAlignment="1">
      <alignment horizontal="left" vertical="center" wrapText="1" readingOrder="1"/>
    </xf>
    <xf numFmtId="0" fontId="12" fillId="0" borderId="21" xfId="0" applyFont="1" applyFill="1" applyBorder="1" applyAlignment="1">
      <alignment horizontal="left" vertical="center" wrapText="1" readingOrder="1"/>
    </xf>
    <xf numFmtId="0" fontId="11" fillId="0" borderId="19" xfId="0" applyFont="1" applyFill="1" applyBorder="1" applyAlignment="1">
      <alignment horizontal="left" vertical="center" wrapText="1" readingOrder="1"/>
    </xf>
    <xf numFmtId="0" fontId="11" fillId="0" borderId="21" xfId="0" applyFont="1" applyFill="1" applyBorder="1" applyAlignment="1">
      <alignment horizontal="left" vertical="center" wrapText="1" readingOrder="1"/>
    </xf>
    <xf numFmtId="0" fontId="13" fillId="0" borderId="22" xfId="0" applyFont="1" applyFill="1" applyBorder="1" applyAlignment="1">
      <alignment horizontal="right" vertical="center" wrapText="1" readingOrder="1"/>
    </xf>
    <xf numFmtId="0" fontId="12" fillId="0" borderId="22" xfId="0" applyFont="1" applyFill="1" applyBorder="1" applyAlignment="1">
      <alignment horizontal="right" vertical="top" wrapText="1" readingOrder="1"/>
    </xf>
    <xf numFmtId="0" fontId="12" fillId="0" borderId="22" xfId="0" applyFont="1" applyFill="1" applyBorder="1" applyAlignment="1">
      <alignment horizontal="center" vertical="top" wrapText="1" readingOrder="1"/>
    </xf>
    <xf numFmtId="15" fontId="12" fillId="0" borderId="22" xfId="0" applyNumberFormat="1" applyFont="1" applyFill="1" applyBorder="1" applyAlignment="1">
      <alignment horizontal="right" vertical="top" wrapText="1" readingOrder="1"/>
    </xf>
    <xf numFmtId="169" fontId="3" fillId="0" borderId="22" xfId="0" applyNumberFormat="1" applyFont="1" applyFill="1" applyBorder="1" applyAlignment="1">
      <alignment horizontal="right" vertical="center" wrapText="1" readingOrder="1"/>
    </xf>
    <xf numFmtId="0" fontId="18" fillId="0" borderId="0" xfId="9" applyFill="1">
      <alignment wrapText="1"/>
    </xf>
    <xf numFmtId="170" fontId="12" fillId="0" borderId="22" xfId="0" applyNumberFormat="1" applyFont="1" applyFill="1" applyBorder="1" applyAlignment="1">
      <alignment horizontal="left" vertical="center" wrapText="1" readingOrder="1"/>
    </xf>
  </cellXfs>
  <cellStyles count="15">
    <cellStyle name="Comma" xfId="1" builtinId="3"/>
    <cellStyle name="Comma 2" xfId="7" xr:uid="{7C9CBFCF-2164-411E-B3E2-CD4B2DA3C4BE}"/>
    <cellStyle name="Comma 2 2" xfId="14" xr:uid="{33BB857C-B736-43A3-8BB4-131457717D03}"/>
    <cellStyle name="Comma 3" xfId="11" xr:uid="{E640C48C-4914-4203-8DF9-93AF8E1AF38F}"/>
    <cellStyle name="Hyperlink 2" xfId="3" xr:uid="{0967AB73-13A4-4C66-9E31-78D7D54DE609}"/>
    <cellStyle name="Normal" xfId="0" builtinId="0"/>
    <cellStyle name="Normal 2" xfId="9" xr:uid="{018E0516-B5F3-4C39-8DF7-BD8D2D179558}"/>
    <cellStyle name="Normal 2 2" xfId="10" xr:uid="{7DB4825B-1273-43CE-AE4F-6CB9BB67E3D2}"/>
    <cellStyle name="Normal 2 2 2" xfId="5" xr:uid="{0CE7DBCA-70D8-4AA2-81D3-45D78BBCCA98}"/>
    <cellStyle name="Normal 2 2 2 2" xfId="13" xr:uid="{16A1B8BF-F9F1-4C32-8ECD-50125E704891}"/>
    <cellStyle name="Normal 2 2 3 2 2 3 2 2 2 2" xfId="4" xr:uid="{12F070F3-5F17-4D39-91E8-92CF1B79A296}"/>
    <cellStyle name="Normal 2 2 3 2 2 3 2 2 2 2 2" xfId="12" xr:uid="{E0C121F0-FEFB-40CF-8C3A-BA5CA479C86C}"/>
    <cellStyle name="Normal 3" xfId="6" xr:uid="{B84CF3E2-68E8-4635-94DE-ECEDED9261B4}"/>
    <cellStyle name="Percent" xfId="2" builtinId="5"/>
    <cellStyle name="Percent 2" xfId="8" xr:uid="{7D1AEA3B-77CE-4878-9224-8B666C2CF2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390524</xdr:colOff>
      <xdr:row>148</xdr:row>
      <xdr:rowOff>0</xdr:rowOff>
    </xdr:from>
    <xdr:to>
      <xdr:col>2</xdr:col>
      <xdr:colOff>2285549</xdr:colOff>
      <xdr:row>149</xdr:row>
      <xdr:rowOff>27375</xdr:rowOff>
    </xdr:to>
    <xdr:pic>
      <xdr:nvPicPr>
        <xdr:cNvPr id="2" name="Picture 1">
          <a:extLst>
            <a:ext uri="{FF2B5EF4-FFF2-40B4-BE49-F238E27FC236}">
              <a16:creationId xmlns:a16="http://schemas.microsoft.com/office/drawing/2014/main" id="{71967FA0-BE96-4B50-AF24-3BC7F5B46C6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946100"/>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153</xdr:row>
      <xdr:rowOff>0</xdr:rowOff>
    </xdr:from>
    <xdr:to>
      <xdr:col>2</xdr:col>
      <xdr:colOff>2285549</xdr:colOff>
      <xdr:row>153</xdr:row>
      <xdr:rowOff>1980000</xdr:rowOff>
    </xdr:to>
    <xdr:pic>
      <xdr:nvPicPr>
        <xdr:cNvPr id="3" name="Picture 2">
          <a:extLst>
            <a:ext uri="{FF2B5EF4-FFF2-40B4-BE49-F238E27FC236}">
              <a16:creationId xmlns:a16="http://schemas.microsoft.com/office/drawing/2014/main" id="{49641D25-8C70-456B-AD36-6D257471D63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54642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2285549</xdr:colOff>
      <xdr:row>138</xdr:row>
      <xdr:rowOff>27375</xdr:rowOff>
    </xdr:to>
    <xdr:pic>
      <xdr:nvPicPr>
        <xdr:cNvPr id="2" name="Picture 1">
          <a:extLst>
            <a:ext uri="{FF2B5EF4-FFF2-40B4-BE49-F238E27FC236}">
              <a16:creationId xmlns:a16="http://schemas.microsoft.com/office/drawing/2014/main" id="{526F6600-A5B5-4491-A74B-A7B84BEA5D4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850600"/>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2285549</xdr:colOff>
      <xdr:row>142</xdr:row>
      <xdr:rowOff>1980000</xdr:rowOff>
    </xdr:to>
    <xdr:pic>
      <xdr:nvPicPr>
        <xdr:cNvPr id="3" name="Picture 2">
          <a:extLst>
            <a:ext uri="{FF2B5EF4-FFF2-40B4-BE49-F238E27FC236}">
              <a16:creationId xmlns:a16="http://schemas.microsoft.com/office/drawing/2014/main" id="{4C88961E-3595-4300-9851-AA0042DE4E2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45092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390523</xdr:colOff>
      <xdr:row>167</xdr:row>
      <xdr:rowOff>0</xdr:rowOff>
    </xdr:from>
    <xdr:to>
      <xdr:col>2</xdr:col>
      <xdr:colOff>2352523</xdr:colOff>
      <xdr:row>168</xdr:row>
      <xdr:rowOff>27375</xdr:rowOff>
    </xdr:to>
    <xdr:pic>
      <xdr:nvPicPr>
        <xdr:cNvPr id="2" name="Picture 1">
          <a:extLst>
            <a:ext uri="{FF2B5EF4-FFF2-40B4-BE49-F238E27FC236}">
              <a16:creationId xmlns:a16="http://schemas.microsoft.com/office/drawing/2014/main" id="{49510206-3822-477E-83D8-8274D61AA6C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9165550"/>
          <a:ext cx="3790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172</xdr:row>
      <xdr:rowOff>0</xdr:rowOff>
    </xdr:from>
    <xdr:to>
      <xdr:col>2</xdr:col>
      <xdr:colOff>2341723</xdr:colOff>
      <xdr:row>172</xdr:row>
      <xdr:rowOff>1980000</xdr:rowOff>
    </xdr:to>
    <xdr:pic>
      <xdr:nvPicPr>
        <xdr:cNvPr id="3" name="Picture 2">
          <a:extLst>
            <a:ext uri="{FF2B5EF4-FFF2-40B4-BE49-F238E27FC236}">
              <a16:creationId xmlns:a16="http://schemas.microsoft.com/office/drawing/2014/main" id="{30F91DAF-35B9-48CE-99B1-222C502E7F1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317658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38098</xdr:colOff>
      <xdr:row>171</xdr:row>
      <xdr:rowOff>152401</xdr:rowOff>
    </xdr:from>
    <xdr:to>
      <xdr:col>5</xdr:col>
      <xdr:colOff>922498</xdr:colOff>
      <xdr:row>172</xdr:row>
      <xdr:rowOff>1970476</xdr:rowOff>
    </xdr:to>
    <xdr:pic>
      <xdr:nvPicPr>
        <xdr:cNvPr id="4" name="Picture 3">
          <a:extLst>
            <a:ext uri="{FF2B5EF4-FFF2-40B4-BE49-F238E27FC236}">
              <a16:creationId xmlns:a16="http://schemas.microsoft.com/office/drawing/2014/main" id="{58F8164C-2837-4477-B4D8-4E3B3D820EA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72048" y="31756351"/>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254</xdr:row>
      <xdr:rowOff>0</xdr:rowOff>
    </xdr:from>
    <xdr:to>
      <xdr:col>2</xdr:col>
      <xdr:colOff>2425125</xdr:colOff>
      <xdr:row>255</xdr:row>
      <xdr:rowOff>27375</xdr:rowOff>
    </xdr:to>
    <xdr:pic>
      <xdr:nvPicPr>
        <xdr:cNvPr id="2" name="Picture 1">
          <a:extLst>
            <a:ext uri="{FF2B5EF4-FFF2-40B4-BE49-F238E27FC236}">
              <a16:creationId xmlns:a16="http://schemas.microsoft.com/office/drawing/2014/main" id="{62EAEE9D-7A35-4E7B-BA28-980584367A1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49129950"/>
          <a:ext cx="37872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259</xdr:row>
      <xdr:rowOff>171450</xdr:rowOff>
    </xdr:from>
    <xdr:to>
      <xdr:col>2</xdr:col>
      <xdr:colOff>2415600</xdr:colOff>
      <xdr:row>260</xdr:row>
      <xdr:rowOff>55950</xdr:rowOff>
    </xdr:to>
    <xdr:pic>
      <xdr:nvPicPr>
        <xdr:cNvPr id="3" name="Picture 2">
          <a:extLst>
            <a:ext uri="{FF2B5EF4-FFF2-40B4-BE49-F238E27FC236}">
              <a16:creationId xmlns:a16="http://schemas.microsoft.com/office/drawing/2014/main" id="{EDB76FE8-3E0C-4D72-A918-5F2ED6F5D3A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51901725"/>
          <a:ext cx="37872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216</xdr:row>
      <xdr:rowOff>0</xdr:rowOff>
    </xdr:from>
    <xdr:to>
      <xdr:col>2</xdr:col>
      <xdr:colOff>2313150</xdr:colOff>
      <xdr:row>216</xdr:row>
      <xdr:rowOff>1980000</xdr:rowOff>
    </xdr:to>
    <xdr:pic>
      <xdr:nvPicPr>
        <xdr:cNvPr id="2" name="Picture 1">
          <a:extLst>
            <a:ext uri="{FF2B5EF4-FFF2-40B4-BE49-F238E27FC236}">
              <a16:creationId xmlns:a16="http://schemas.microsoft.com/office/drawing/2014/main" id="{6AC1BE31-D9FE-4F8C-BB3B-DD99E5D53A5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90906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211</xdr:row>
      <xdr:rowOff>0</xdr:rowOff>
    </xdr:from>
    <xdr:to>
      <xdr:col>2</xdr:col>
      <xdr:colOff>2313150</xdr:colOff>
      <xdr:row>212</xdr:row>
      <xdr:rowOff>27375</xdr:rowOff>
    </xdr:to>
    <xdr:pic>
      <xdr:nvPicPr>
        <xdr:cNvPr id="3" name="Picture 2">
          <a:extLst>
            <a:ext uri="{FF2B5EF4-FFF2-40B4-BE49-F238E27FC236}">
              <a16:creationId xmlns:a16="http://schemas.microsoft.com/office/drawing/2014/main" id="{CE837470-198B-40D8-8DC7-68FB746A50E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64902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390524</xdr:colOff>
      <xdr:row>219</xdr:row>
      <xdr:rowOff>133350</xdr:rowOff>
    </xdr:from>
    <xdr:to>
      <xdr:col>2</xdr:col>
      <xdr:colOff>1971224</xdr:colOff>
      <xdr:row>220</xdr:row>
      <xdr:rowOff>17850</xdr:rowOff>
    </xdr:to>
    <xdr:pic>
      <xdr:nvPicPr>
        <xdr:cNvPr id="2" name="Picture 1">
          <a:extLst>
            <a:ext uri="{FF2B5EF4-FFF2-40B4-BE49-F238E27FC236}">
              <a16:creationId xmlns:a16="http://schemas.microsoft.com/office/drawing/2014/main" id="{7C60DB23-F3B3-4AF0-8098-9D0A38C737F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9700200"/>
          <a:ext cx="343807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9523</xdr:colOff>
      <xdr:row>213</xdr:row>
      <xdr:rowOff>152400</xdr:rowOff>
    </xdr:from>
    <xdr:to>
      <xdr:col>2</xdr:col>
      <xdr:colOff>2247899</xdr:colOff>
      <xdr:row>214</xdr:row>
      <xdr:rowOff>1914525</xdr:rowOff>
    </xdr:to>
    <xdr:pic>
      <xdr:nvPicPr>
        <xdr:cNvPr id="3" name="Picture 2">
          <a:extLst>
            <a:ext uri="{FF2B5EF4-FFF2-40B4-BE49-F238E27FC236}">
              <a16:creationId xmlns:a16="http://schemas.microsoft.com/office/drawing/2014/main" id="{5936C18B-799A-490A-A282-5B35A027272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48" y="36957000"/>
          <a:ext cx="3705226"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457199</xdr:colOff>
      <xdr:row>159</xdr:row>
      <xdr:rowOff>0</xdr:rowOff>
    </xdr:from>
    <xdr:to>
      <xdr:col>2</xdr:col>
      <xdr:colOff>2408399</xdr:colOff>
      <xdr:row>160</xdr:row>
      <xdr:rowOff>27375</xdr:rowOff>
    </xdr:to>
    <xdr:pic>
      <xdr:nvPicPr>
        <xdr:cNvPr id="2" name="Picture 1">
          <a:extLst>
            <a:ext uri="{FF2B5EF4-FFF2-40B4-BE49-F238E27FC236}">
              <a16:creationId xmlns:a16="http://schemas.microsoft.com/office/drawing/2014/main" id="{C2FBA3BD-2498-472C-B02A-73714D3801C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199" y="282987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164</xdr:row>
      <xdr:rowOff>76200</xdr:rowOff>
    </xdr:from>
    <xdr:to>
      <xdr:col>2</xdr:col>
      <xdr:colOff>2332200</xdr:colOff>
      <xdr:row>164</xdr:row>
      <xdr:rowOff>2056200</xdr:rowOff>
    </xdr:to>
    <xdr:pic>
      <xdr:nvPicPr>
        <xdr:cNvPr id="3" name="Picture 2">
          <a:extLst>
            <a:ext uri="{FF2B5EF4-FFF2-40B4-BE49-F238E27FC236}">
              <a16:creationId xmlns:a16="http://schemas.microsoft.com/office/drawing/2014/main" id="{B73721A2-2841-4580-8D74-A6459D30BE1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309753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3105147</xdr:colOff>
      <xdr:row>164</xdr:row>
      <xdr:rowOff>114300</xdr:rowOff>
    </xdr:from>
    <xdr:to>
      <xdr:col>5</xdr:col>
      <xdr:colOff>884397</xdr:colOff>
      <xdr:row>164</xdr:row>
      <xdr:rowOff>2094300</xdr:rowOff>
    </xdr:to>
    <xdr:pic>
      <xdr:nvPicPr>
        <xdr:cNvPr id="4" name="Picture 3">
          <a:extLst>
            <a:ext uri="{FF2B5EF4-FFF2-40B4-BE49-F238E27FC236}">
              <a16:creationId xmlns:a16="http://schemas.microsoft.com/office/drawing/2014/main" id="{9E44DE39-54AA-45AA-921F-4A6EC26F0B9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33947" y="310134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390524</xdr:colOff>
      <xdr:row>212</xdr:row>
      <xdr:rowOff>0</xdr:rowOff>
    </xdr:from>
    <xdr:to>
      <xdr:col>2</xdr:col>
      <xdr:colOff>2313149</xdr:colOff>
      <xdr:row>213</xdr:row>
      <xdr:rowOff>27375</xdr:rowOff>
    </xdr:to>
    <xdr:pic>
      <xdr:nvPicPr>
        <xdr:cNvPr id="2" name="Picture 1">
          <a:extLst>
            <a:ext uri="{FF2B5EF4-FFF2-40B4-BE49-F238E27FC236}">
              <a16:creationId xmlns:a16="http://schemas.microsoft.com/office/drawing/2014/main" id="{2AD903BA-E6C0-4F49-9B74-0EF2320C030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60902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9524</xdr:colOff>
      <xdr:row>217</xdr:row>
      <xdr:rowOff>123825</xdr:rowOff>
    </xdr:from>
    <xdr:to>
      <xdr:col>2</xdr:col>
      <xdr:colOff>2322674</xdr:colOff>
      <xdr:row>218</xdr:row>
      <xdr:rowOff>8325</xdr:rowOff>
    </xdr:to>
    <xdr:pic>
      <xdr:nvPicPr>
        <xdr:cNvPr id="3" name="Picture 2">
          <a:extLst>
            <a:ext uri="{FF2B5EF4-FFF2-40B4-BE49-F238E27FC236}">
              <a16:creationId xmlns:a16="http://schemas.microsoft.com/office/drawing/2014/main" id="{A8188D17-8BD7-4F09-B640-8FA738E937C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49" y="388143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124</xdr:row>
      <xdr:rowOff>0</xdr:rowOff>
    </xdr:from>
    <xdr:to>
      <xdr:col>2</xdr:col>
      <xdr:colOff>2408400</xdr:colOff>
      <xdr:row>125</xdr:row>
      <xdr:rowOff>27375</xdr:rowOff>
    </xdr:to>
    <xdr:pic>
      <xdr:nvPicPr>
        <xdr:cNvPr id="2" name="Picture 1">
          <a:extLst>
            <a:ext uri="{FF2B5EF4-FFF2-40B4-BE49-F238E27FC236}">
              <a16:creationId xmlns:a16="http://schemas.microsoft.com/office/drawing/2014/main" id="{353C9D06-FCE7-45C8-8F6D-0A399DDD55F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217265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129</xdr:row>
      <xdr:rowOff>104775</xdr:rowOff>
    </xdr:from>
    <xdr:to>
      <xdr:col>2</xdr:col>
      <xdr:colOff>2503650</xdr:colOff>
      <xdr:row>129</xdr:row>
      <xdr:rowOff>2084775</xdr:rowOff>
    </xdr:to>
    <xdr:pic>
      <xdr:nvPicPr>
        <xdr:cNvPr id="3" name="Picture 2">
          <a:extLst>
            <a:ext uri="{FF2B5EF4-FFF2-40B4-BE49-F238E27FC236}">
              <a16:creationId xmlns:a16="http://schemas.microsoft.com/office/drawing/2014/main" id="{60258E09-9D86-41B8-884A-82F4091AE94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244316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3105147</xdr:colOff>
      <xdr:row>129</xdr:row>
      <xdr:rowOff>95250</xdr:rowOff>
    </xdr:from>
    <xdr:to>
      <xdr:col>5</xdr:col>
      <xdr:colOff>884397</xdr:colOff>
      <xdr:row>129</xdr:row>
      <xdr:rowOff>2075250</xdr:rowOff>
    </xdr:to>
    <xdr:pic>
      <xdr:nvPicPr>
        <xdr:cNvPr id="4" name="Picture 3">
          <a:extLst>
            <a:ext uri="{FF2B5EF4-FFF2-40B4-BE49-F238E27FC236}">
              <a16:creationId xmlns:a16="http://schemas.microsoft.com/office/drawing/2014/main" id="{48895B50-14D0-42DD-935B-450F9018336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33947" y="244221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371475</xdr:colOff>
      <xdr:row>169</xdr:row>
      <xdr:rowOff>66675</xdr:rowOff>
    </xdr:from>
    <xdr:to>
      <xdr:col>2</xdr:col>
      <xdr:colOff>2294100</xdr:colOff>
      <xdr:row>170</xdr:row>
      <xdr:rowOff>1884750</xdr:rowOff>
    </xdr:to>
    <xdr:pic>
      <xdr:nvPicPr>
        <xdr:cNvPr id="2" name="Picture 1">
          <a:extLst>
            <a:ext uri="{FF2B5EF4-FFF2-40B4-BE49-F238E27FC236}">
              <a16:creationId xmlns:a16="http://schemas.microsoft.com/office/drawing/2014/main" id="{91EF9BDC-F948-4B37-9735-BEFF129BF2C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318420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175</xdr:row>
      <xdr:rowOff>76200</xdr:rowOff>
    </xdr:from>
    <xdr:to>
      <xdr:col>2</xdr:col>
      <xdr:colOff>2294100</xdr:colOff>
      <xdr:row>175</xdr:row>
      <xdr:rowOff>2056200</xdr:rowOff>
    </xdr:to>
    <xdr:pic>
      <xdr:nvPicPr>
        <xdr:cNvPr id="3" name="Picture 2">
          <a:extLst>
            <a:ext uri="{FF2B5EF4-FFF2-40B4-BE49-F238E27FC236}">
              <a16:creationId xmlns:a16="http://schemas.microsoft.com/office/drawing/2014/main" id="{C0B3E25B-B906-4C7D-B13E-44D1DE31659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346138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390523</xdr:colOff>
      <xdr:row>207</xdr:row>
      <xdr:rowOff>57150</xdr:rowOff>
    </xdr:from>
    <xdr:to>
      <xdr:col>2</xdr:col>
      <xdr:colOff>2341723</xdr:colOff>
      <xdr:row>207</xdr:row>
      <xdr:rowOff>2067019</xdr:rowOff>
    </xdr:to>
    <xdr:pic>
      <xdr:nvPicPr>
        <xdr:cNvPr id="2" name="Picture 1">
          <a:extLst>
            <a:ext uri="{FF2B5EF4-FFF2-40B4-BE49-F238E27FC236}">
              <a16:creationId xmlns:a16="http://schemas.microsoft.com/office/drawing/2014/main" id="{D77CD8DA-4E78-4DC1-B16D-3A8F2CB6E7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37661850"/>
          <a:ext cx="3780000" cy="2009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202</xdr:row>
      <xdr:rowOff>85725</xdr:rowOff>
    </xdr:from>
    <xdr:to>
      <xdr:col>2</xdr:col>
      <xdr:colOff>2436975</xdr:colOff>
      <xdr:row>204</xdr:row>
      <xdr:rowOff>17687</xdr:rowOff>
    </xdr:to>
    <xdr:pic>
      <xdr:nvPicPr>
        <xdr:cNvPr id="3" name="Picture 2">
          <a:extLst>
            <a:ext uri="{FF2B5EF4-FFF2-40B4-BE49-F238E27FC236}">
              <a16:creationId xmlns:a16="http://schemas.microsoft.com/office/drawing/2014/main" id="{096765CC-C419-42F6-82FA-2C6210DA9A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35090100"/>
          <a:ext cx="3780000" cy="2046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390522</xdr:colOff>
      <xdr:row>97</xdr:row>
      <xdr:rowOff>0</xdr:rowOff>
    </xdr:from>
    <xdr:to>
      <xdr:col>2</xdr:col>
      <xdr:colOff>2465547</xdr:colOff>
      <xdr:row>98</xdr:row>
      <xdr:rowOff>27375</xdr:rowOff>
    </xdr:to>
    <xdr:pic>
      <xdr:nvPicPr>
        <xdr:cNvPr id="2" name="Picture 1">
          <a:extLst>
            <a:ext uri="{FF2B5EF4-FFF2-40B4-BE49-F238E27FC236}">
              <a16:creationId xmlns:a16="http://schemas.microsoft.com/office/drawing/2014/main" id="{2B728083-9660-4ACC-AD39-8BC66000578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166497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390522</xdr:colOff>
      <xdr:row>102</xdr:row>
      <xdr:rowOff>0</xdr:rowOff>
    </xdr:from>
    <xdr:to>
      <xdr:col>2</xdr:col>
      <xdr:colOff>2465547</xdr:colOff>
      <xdr:row>102</xdr:row>
      <xdr:rowOff>1980000</xdr:rowOff>
    </xdr:to>
    <xdr:pic>
      <xdr:nvPicPr>
        <xdr:cNvPr id="3" name="Picture 2">
          <a:extLst>
            <a:ext uri="{FF2B5EF4-FFF2-40B4-BE49-F238E27FC236}">
              <a16:creationId xmlns:a16="http://schemas.microsoft.com/office/drawing/2014/main" id="{23B6906E-7C97-40A9-9787-DCC367689F6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2" y="192500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76200</xdr:colOff>
      <xdr:row>157</xdr:row>
      <xdr:rowOff>0</xdr:rowOff>
    </xdr:from>
    <xdr:to>
      <xdr:col>2</xdr:col>
      <xdr:colOff>2484600</xdr:colOff>
      <xdr:row>158</xdr:row>
      <xdr:rowOff>27375</xdr:rowOff>
    </xdr:to>
    <xdr:pic>
      <xdr:nvPicPr>
        <xdr:cNvPr id="2" name="Picture 1">
          <a:extLst>
            <a:ext uri="{FF2B5EF4-FFF2-40B4-BE49-F238E27FC236}">
              <a16:creationId xmlns:a16="http://schemas.microsoft.com/office/drawing/2014/main" id="{5B02F7F8-E691-4458-8D07-55E0BB4D557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279177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162</xdr:row>
      <xdr:rowOff>161925</xdr:rowOff>
    </xdr:from>
    <xdr:to>
      <xdr:col>2</xdr:col>
      <xdr:colOff>2408400</xdr:colOff>
      <xdr:row>163</xdr:row>
      <xdr:rowOff>46425</xdr:rowOff>
    </xdr:to>
    <xdr:pic>
      <xdr:nvPicPr>
        <xdr:cNvPr id="3" name="Picture 2">
          <a:extLst>
            <a:ext uri="{FF2B5EF4-FFF2-40B4-BE49-F238E27FC236}">
              <a16:creationId xmlns:a16="http://schemas.microsoft.com/office/drawing/2014/main" id="{560DC5AF-56ED-4ECB-927C-57625CFD96B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306800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390523</xdr:colOff>
      <xdr:row>135</xdr:row>
      <xdr:rowOff>0</xdr:rowOff>
    </xdr:from>
    <xdr:to>
      <xdr:col>2</xdr:col>
      <xdr:colOff>2341723</xdr:colOff>
      <xdr:row>136</xdr:row>
      <xdr:rowOff>27375</xdr:rowOff>
    </xdr:to>
    <xdr:pic>
      <xdr:nvPicPr>
        <xdr:cNvPr id="2" name="Picture 1">
          <a:extLst>
            <a:ext uri="{FF2B5EF4-FFF2-40B4-BE49-F238E27FC236}">
              <a16:creationId xmlns:a16="http://schemas.microsoft.com/office/drawing/2014/main" id="{C757ADB2-B56D-44D7-8316-424B589B7AE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32791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140</xdr:row>
      <xdr:rowOff>0</xdr:rowOff>
    </xdr:from>
    <xdr:to>
      <xdr:col>2</xdr:col>
      <xdr:colOff>2341723</xdr:colOff>
      <xdr:row>140</xdr:row>
      <xdr:rowOff>1980000</xdr:rowOff>
    </xdr:to>
    <xdr:pic>
      <xdr:nvPicPr>
        <xdr:cNvPr id="3" name="Picture 2">
          <a:extLst>
            <a:ext uri="{FF2B5EF4-FFF2-40B4-BE49-F238E27FC236}">
              <a16:creationId xmlns:a16="http://schemas.microsoft.com/office/drawing/2014/main" id="{469F5B82-BF8F-41CA-8D77-D2D19FBB820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258794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390523</xdr:colOff>
      <xdr:row>151</xdr:row>
      <xdr:rowOff>0</xdr:rowOff>
    </xdr:from>
    <xdr:to>
      <xdr:col>2</xdr:col>
      <xdr:colOff>2341723</xdr:colOff>
      <xdr:row>152</xdr:row>
      <xdr:rowOff>27375</xdr:rowOff>
    </xdr:to>
    <xdr:pic>
      <xdr:nvPicPr>
        <xdr:cNvPr id="2" name="Picture 1">
          <a:extLst>
            <a:ext uri="{FF2B5EF4-FFF2-40B4-BE49-F238E27FC236}">
              <a16:creationId xmlns:a16="http://schemas.microsoft.com/office/drawing/2014/main" id="{064A84F8-8DDD-40D1-8DFF-B4F05405896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57746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157</xdr:row>
      <xdr:rowOff>0</xdr:rowOff>
    </xdr:from>
    <xdr:to>
      <xdr:col>2</xdr:col>
      <xdr:colOff>2341723</xdr:colOff>
      <xdr:row>157</xdr:row>
      <xdr:rowOff>1980000</xdr:rowOff>
    </xdr:to>
    <xdr:pic>
      <xdr:nvPicPr>
        <xdr:cNvPr id="3" name="Picture 2">
          <a:extLst>
            <a:ext uri="{FF2B5EF4-FFF2-40B4-BE49-F238E27FC236}">
              <a16:creationId xmlns:a16="http://schemas.microsoft.com/office/drawing/2014/main" id="{2A9B9D1D-EA9D-4F1C-97E1-76610ADBADB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285369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2838448</xdr:colOff>
      <xdr:row>157</xdr:row>
      <xdr:rowOff>0</xdr:rowOff>
    </xdr:from>
    <xdr:to>
      <xdr:col>5</xdr:col>
      <xdr:colOff>617698</xdr:colOff>
      <xdr:row>157</xdr:row>
      <xdr:rowOff>1980000</xdr:rowOff>
    </xdr:to>
    <xdr:pic>
      <xdr:nvPicPr>
        <xdr:cNvPr id="4" name="Picture 3">
          <a:extLst>
            <a:ext uri="{FF2B5EF4-FFF2-40B4-BE49-F238E27FC236}">
              <a16:creationId xmlns:a16="http://schemas.microsoft.com/office/drawing/2014/main" id="{1AC838F5-86BC-436A-A651-B8C3FDCAD7D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48" y="285369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361949</xdr:colOff>
      <xdr:row>153</xdr:row>
      <xdr:rowOff>123825</xdr:rowOff>
    </xdr:from>
    <xdr:to>
      <xdr:col>2</xdr:col>
      <xdr:colOff>2256974</xdr:colOff>
      <xdr:row>154</xdr:row>
      <xdr:rowOff>8325</xdr:rowOff>
    </xdr:to>
    <xdr:pic>
      <xdr:nvPicPr>
        <xdr:cNvPr id="2" name="Picture 1">
          <a:extLst>
            <a:ext uri="{FF2B5EF4-FFF2-40B4-BE49-F238E27FC236}">
              <a16:creationId xmlns:a16="http://schemas.microsoft.com/office/drawing/2014/main" id="{AF5DF9D1-29ED-460F-BBF3-A8AB015EA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965132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148</xdr:row>
      <xdr:rowOff>0</xdr:rowOff>
    </xdr:from>
    <xdr:to>
      <xdr:col>2</xdr:col>
      <xdr:colOff>2285549</xdr:colOff>
      <xdr:row>149</xdr:row>
      <xdr:rowOff>27375</xdr:rowOff>
    </xdr:to>
    <xdr:pic>
      <xdr:nvPicPr>
        <xdr:cNvPr id="3" name="Picture 2">
          <a:extLst>
            <a:ext uri="{FF2B5EF4-FFF2-40B4-BE49-F238E27FC236}">
              <a16:creationId xmlns:a16="http://schemas.microsoft.com/office/drawing/2014/main" id="{6F873DAF-B95F-4EDC-A65B-4E68397276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92717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390523</xdr:colOff>
      <xdr:row>133</xdr:row>
      <xdr:rowOff>0</xdr:rowOff>
    </xdr:from>
    <xdr:to>
      <xdr:col>2</xdr:col>
      <xdr:colOff>2341723</xdr:colOff>
      <xdr:row>134</xdr:row>
      <xdr:rowOff>27375</xdr:rowOff>
    </xdr:to>
    <xdr:pic>
      <xdr:nvPicPr>
        <xdr:cNvPr id="2" name="Picture 1">
          <a:extLst>
            <a:ext uri="{FF2B5EF4-FFF2-40B4-BE49-F238E27FC236}">
              <a16:creationId xmlns:a16="http://schemas.microsoft.com/office/drawing/2014/main" id="{7F0EA1C6-DCA1-4102-A353-4A2908FEB49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31838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138</xdr:row>
      <xdr:rowOff>152400</xdr:rowOff>
    </xdr:from>
    <xdr:to>
      <xdr:col>2</xdr:col>
      <xdr:colOff>2341723</xdr:colOff>
      <xdr:row>139</xdr:row>
      <xdr:rowOff>36900</xdr:rowOff>
    </xdr:to>
    <xdr:pic>
      <xdr:nvPicPr>
        <xdr:cNvPr id="3" name="Picture 2">
          <a:extLst>
            <a:ext uri="{FF2B5EF4-FFF2-40B4-BE49-F238E27FC236}">
              <a16:creationId xmlns:a16="http://schemas.microsoft.com/office/drawing/2014/main" id="{81D48210-C786-4E30-A992-C3E6A484FE0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259365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28574</xdr:colOff>
      <xdr:row>139</xdr:row>
      <xdr:rowOff>0</xdr:rowOff>
    </xdr:from>
    <xdr:to>
      <xdr:col>2</xdr:col>
      <xdr:colOff>2436974</xdr:colOff>
      <xdr:row>140</xdr:row>
      <xdr:rowOff>27375</xdr:rowOff>
    </xdr:to>
    <xdr:pic>
      <xdr:nvPicPr>
        <xdr:cNvPr id="2" name="Picture 1">
          <a:extLst>
            <a:ext uri="{FF2B5EF4-FFF2-40B4-BE49-F238E27FC236}">
              <a16:creationId xmlns:a16="http://schemas.microsoft.com/office/drawing/2014/main" id="{FF53F266-E99D-46B3-B9CA-1BB449EA74E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4" y="238315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9524</xdr:colOff>
      <xdr:row>144</xdr:row>
      <xdr:rowOff>142875</xdr:rowOff>
    </xdr:from>
    <xdr:to>
      <xdr:col>2</xdr:col>
      <xdr:colOff>2417924</xdr:colOff>
      <xdr:row>145</xdr:row>
      <xdr:rowOff>27375</xdr:rowOff>
    </xdr:to>
    <xdr:pic>
      <xdr:nvPicPr>
        <xdr:cNvPr id="3" name="Picture 2">
          <a:extLst>
            <a:ext uri="{FF2B5EF4-FFF2-40B4-BE49-F238E27FC236}">
              <a16:creationId xmlns:a16="http://schemas.microsoft.com/office/drawing/2014/main" id="{07B2C63E-61D5-4D5D-8B3E-449E7689FF6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4" y="265747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390523</xdr:colOff>
      <xdr:row>151</xdr:row>
      <xdr:rowOff>0</xdr:rowOff>
    </xdr:from>
    <xdr:to>
      <xdr:col>2</xdr:col>
      <xdr:colOff>2341723</xdr:colOff>
      <xdr:row>152</xdr:row>
      <xdr:rowOff>27375</xdr:rowOff>
    </xdr:to>
    <xdr:pic>
      <xdr:nvPicPr>
        <xdr:cNvPr id="2" name="Picture 1">
          <a:extLst>
            <a:ext uri="{FF2B5EF4-FFF2-40B4-BE49-F238E27FC236}">
              <a16:creationId xmlns:a16="http://schemas.microsoft.com/office/drawing/2014/main" id="{351583D7-06A4-4426-B1B1-28BDABBCBC6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60985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156</xdr:row>
      <xdr:rowOff>0</xdr:rowOff>
    </xdr:from>
    <xdr:to>
      <xdr:col>2</xdr:col>
      <xdr:colOff>2341723</xdr:colOff>
      <xdr:row>156</xdr:row>
      <xdr:rowOff>1980000</xdr:rowOff>
    </xdr:to>
    <xdr:pic>
      <xdr:nvPicPr>
        <xdr:cNvPr id="3" name="Picture 2">
          <a:extLst>
            <a:ext uri="{FF2B5EF4-FFF2-40B4-BE49-F238E27FC236}">
              <a16:creationId xmlns:a16="http://schemas.microsoft.com/office/drawing/2014/main" id="{C46B53B1-7452-4FCB-9F91-606B30DDEAC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286988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390523</xdr:colOff>
      <xdr:row>128</xdr:row>
      <xdr:rowOff>0</xdr:rowOff>
    </xdr:from>
    <xdr:to>
      <xdr:col>2</xdr:col>
      <xdr:colOff>2341723</xdr:colOff>
      <xdr:row>129</xdr:row>
      <xdr:rowOff>57244</xdr:rowOff>
    </xdr:to>
    <xdr:pic>
      <xdr:nvPicPr>
        <xdr:cNvPr id="2" name="Picture 1">
          <a:extLst>
            <a:ext uri="{FF2B5EF4-FFF2-40B4-BE49-F238E27FC236}">
              <a16:creationId xmlns:a16="http://schemas.microsoft.com/office/drawing/2014/main" id="{3461A51C-F9D6-4A38-8D23-CFB67C2C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2050375"/>
          <a:ext cx="3780000" cy="2009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380998</xdr:colOff>
      <xdr:row>133</xdr:row>
      <xdr:rowOff>85725</xdr:rowOff>
    </xdr:from>
    <xdr:to>
      <xdr:col>2</xdr:col>
      <xdr:colOff>2332198</xdr:colOff>
      <xdr:row>134</xdr:row>
      <xdr:rowOff>94</xdr:rowOff>
    </xdr:to>
    <xdr:pic>
      <xdr:nvPicPr>
        <xdr:cNvPr id="3" name="Picture 2">
          <a:extLst>
            <a:ext uri="{FF2B5EF4-FFF2-40B4-BE49-F238E27FC236}">
              <a16:creationId xmlns:a16="http://schemas.microsoft.com/office/drawing/2014/main" id="{BB743280-A7F3-424C-96F5-17C7370B21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8" y="24736425"/>
          <a:ext cx="3780000" cy="2009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28574</xdr:colOff>
      <xdr:row>107</xdr:row>
      <xdr:rowOff>161925</xdr:rowOff>
    </xdr:from>
    <xdr:to>
      <xdr:col>2</xdr:col>
      <xdr:colOff>2436974</xdr:colOff>
      <xdr:row>108</xdr:row>
      <xdr:rowOff>46425</xdr:rowOff>
    </xdr:to>
    <xdr:pic>
      <xdr:nvPicPr>
        <xdr:cNvPr id="2" name="Picture 1">
          <a:extLst>
            <a:ext uri="{FF2B5EF4-FFF2-40B4-BE49-F238E27FC236}">
              <a16:creationId xmlns:a16="http://schemas.microsoft.com/office/drawing/2014/main" id="{6FCA075C-A021-47AE-95E1-FE762467309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4" y="202787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101</xdr:row>
      <xdr:rowOff>142875</xdr:rowOff>
    </xdr:from>
    <xdr:to>
      <xdr:col>2</xdr:col>
      <xdr:colOff>2456025</xdr:colOff>
      <xdr:row>103</xdr:row>
      <xdr:rowOff>8325</xdr:rowOff>
    </xdr:to>
    <xdr:pic>
      <xdr:nvPicPr>
        <xdr:cNvPr id="3" name="Picture 2">
          <a:extLst>
            <a:ext uri="{FF2B5EF4-FFF2-40B4-BE49-F238E27FC236}">
              <a16:creationId xmlns:a16="http://schemas.microsoft.com/office/drawing/2014/main" id="{9F948E5E-4B89-41FE-AB90-680C7B2D4E9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174974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390523</xdr:colOff>
      <xdr:row>194</xdr:row>
      <xdr:rowOff>0</xdr:rowOff>
    </xdr:from>
    <xdr:to>
      <xdr:col>2</xdr:col>
      <xdr:colOff>2341723</xdr:colOff>
      <xdr:row>195</xdr:row>
      <xdr:rowOff>27375</xdr:rowOff>
    </xdr:to>
    <xdr:pic>
      <xdr:nvPicPr>
        <xdr:cNvPr id="2" name="Picture 1">
          <a:extLst>
            <a:ext uri="{FF2B5EF4-FFF2-40B4-BE49-F238E27FC236}">
              <a16:creationId xmlns:a16="http://schemas.microsoft.com/office/drawing/2014/main" id="{A860D5E9-56E5-4DF2-8BC3-0DCDA2A202D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338709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199</xdr:row>
      <xdr:rowOff>190500</xdr:rowOff>
    </xdr:from>
    <xdr:to>
      <xdr:col>2</xdr:col>
      <xdr:colOff>2446499</xdr:colOff>
      <xdr:row>200</xdr:row>
      <xdr:rowOff>75000</xdr:rowOff>
    </xdr:to>
    <xdr:pic>
      <xdr:nvPicPr>
        <xdr:cNvPr id="3" name="Picture 2">
          <a:extLst>
            <a:ext uri="{FF2B5EF4-FFF2-40B4-BE49-F238E27FC236}">
              <a16:creationId xmlns:a16="http://schemas.microsoft.com/office/drawing/2014/main" id="{C937DE88-F66F-409A-AF08-67C5731F7FE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299" y="366617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184</xdr:row>
      <xdr:rowOff>0</xdr:rowOff>
    </xdr:from>
    <xdr:to>
      <xdr:col>2</xdr:col>
      <xdr:colOff>2285549</xdr:colOff>
      <xdr:row>196</xdr:row>
      <xdr:rowOff>36900</xdr:rowOff>
    </xdr:to>
    <xdr:pic>
      <xdr:nvPicPr>
        <xdr:cNvPr id="2" name="Picture 1">
          <a:extLst>
            <a:ext uri="{FF2B5EF4-FFF2-40B4-BE49-F238E27FC236}">
              <a16:creationId xmlns:a16="http://schemas.microsoft.com/office/drawing/2014/main" id="{0036C129-B8B2-4CF4-9974-FDF74A8EF35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504247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200023</xdr:colOff>
      <xdr:row>184</xdr:row>
      <xdr:rowOff>0</xdr:rowOff>
    </xdr:from>
    <xdr:to>
      <xdr:col>5</xdr:col>
      <xdr:colOff>1084423</xdr:colOff>
      <xdr:row>196</xdr:row>
      <xdr:rowOff>36900</xdr:rowOff>
    </xdr:to>
    <xdr:pic>
      <xdr:nvPicPr>
        <xdr:cNvPr id="3" name="Picture 2">
          <a:extLst>
            <a:ext uri="{FF2B5EF4-FFF2-40B4-BE49-F238E27FC236}">
              <a16:creationId xmlns:a16="http://schemas.microsoft.com/office/drawing/2014/main" id="{877D29D0-5DB9-4B71-8EAF-C01C275CEAA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3973" y="338994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179</xdr:row>
      <xdr:rowOff>0</xdr:rowOff>
    </xdr:from>
    <xdr:to>
      <xdr:col>2</xdr:col>
      <xdr:colOff>2285549</xdr:colOff>
      <xdr:row>180</xdr:row>
      <xdr:rowOff>27375</xdr:rowOff>
    </xdr:to>
    <xdr:pic>
      <xdr:nvPicPr>
        <xdr:cNvPr id="4" name="Picture 3">
          <a:extLst>
            <a:ext uri="{FF2B5EF4-FFF2-40B4-BE49-F238E27FC236}">
              <a16:creationId xmlns:a16="http://schemas.microsoft.com/office/drawing/2014/main" id="{3D6E2FF9-BD94-4060-8D22-BF7785A908E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2442150"/>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390523</xdr:colOff>
      <xdr:row>168</xdr:row>
      <xdr:rowOff>123825</xdr:rowOff>
    </xdr:from>
    <xdr:to>
      <xdr:col>2</xdr:col>
      <xdr:colOff>2341723</xdr:colOff>
      <xdr:row>169</xdr:row>
      <xdr:rowOff>8325</xdr:rowOff>
    </xdr:to>
    <xdr:pic>
      <xdr:nvPicPr>
        <xdr:cNvPr id="2" name="Picture 1">
          <a:extLst>
            <a:ext uri="{FF2B5EF4-FFF2-40B4-BE49-F238E27FC236}">
              <a16:creationId xmlns:a16="http://schemas.microsoft.com/office/drawing/2014/main" id="{9D939335-8B1F-4457-9CC7-41864F84598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310896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163</xdr:row>
      <xdr:rowOff>0</xdr:rowOff>
    </xdr:from>
    <xdr:to>
      <xdr:col>2</xdr:col>
      <xdr:colOff>2341723</xdr:colOff>
      <xdr:row>164</xdr:row>
      <xdr:rowOff>27375</xdr:rowOff>
    </xdr:to>
    <xdr:pic>
      <xdr:nvPicPr>
        <xdr:cNvPr id="3" name="Picture 2">
          <a:extLst>
            <a:ext uri="{FF2B5EF4-FFF2-40B4-BE49-F238E27FC236}">
              <a16:creationId xmlns:a16="http://schemas.microsoft.com/office/drawing/2014/main" id="{760ACC92-34C8-4A79-9763-84DFFE6BE43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283654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162</xdr:row>
      <xdr:rowOff>85725</xdr:rowOff>
    </xdr:from>
    <xdr:to>
      <xdr:col>2</xdr:col>
      <xdr:colOff>2152200</xdr:colOff>
      <xdr:row>174</xdr:row>
      <xdr:rowOff>122625</xdr:rowOff>
    </xdr:to>
    <xdr:pic>
      <xdr:nvPicPr>
        <xdr:cNvPr id="2" name="Picture 1">
          <a:extLst>
            <a:ext uri="{FF2B5EF4-FFF2-40B4-BE49-F238E27FC236}">
              <a16:creationId xmlns:a16="http://schemas.microsoft.com/office/drawing/2014/main" id="{57C68C12-3732-4EE6-A6F3-B98C3016E33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2944177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147</xdr:row>
      <xdr:rowOff>0</xdr:rowOff>
    </xdr:from>
    <xdr:to>
      <xdr:col>2</xdr:col>
      <xdr:colOff>2285549</xdr:colOff>
      <xdr:row>159</xdr:row>
      <xdr:rowOff>36900</xdr:rowOff>
    </xdr:to>
    <xdr:pic>
      <xdr:nvPicPr>
        <xdr:cNvPr id="3" name="Picture 2">
          <a:extLst>
            <a:ext uri="{FF2B5EF4-FFF2-40B4-BE49-F238E27FC236}">
              <a16:creationId xmlns:a16="http://schemas.microsoft.com/office/drawing/2014/main" id="{8A72F80B-5981-44BA-8B3D-6339F7D408A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692717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390524</xdr:colOff>
      <xdr:row>139</xdr:row>
      <xdr:rowOff>0</xdr:rowOff>
    </xdr:from>
    <xdr:to>
      <xdr:col>2</xdr:col>
      <xdr:colOff>2285549</xdr:colOff>
      <xdr:row>140</xdr:row>
      <xdr:rowOff>27375</xdr:rowOff>
    </xdr:to>
    <xdr:pic>
      <xdr:nvPicPr>
        <xdr:cNvPr id="2" name="Picture 1">
          <a:extLst>
            <a:ext uri="{FF2B5EF4-FFF2-40B4-BE49-F238E27FC236}">
              <a16:creationId xmlns:a16="http://schemas.microsoft.com/office/drawing/2014/main" id="{61C3EC3D-E636-4837-9CDA-9809F4B69A2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33637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144</xdr:row>
      <xdr:rowOff>0</xdr:rowOff>
    </xdr:from>
    <xdr:to>
      <xdr:col>2</xdr:col>
      <xdr:colOff>2285549</xdr:colOff>
      <xdr:row>144</xdr:row>
      <xdr:rowOff>1980000</xdr:rowOff>
    </xdr:to>
    <xdr:pic>
      <xdr:nvPicPr>
        <xdr:cNvPr id="3" name="Picture 2">
          <a:extLst>
            <a:ext uri="{FF2B5EF4-FFF2-40B4-BE49-F238E27FC236}">
              <a16:creationId xmlns:a16="http://schemas.microsoft.com/office/drawing/2014/main" id="{4F59CBCA-6DF4-47BE-809E-9B11D07B5F6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936700"/>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139</xdr:row>
      <xdr:rowOff>0</xdr:rowOff>
    </xdr:from>
    <xdr:to>
      <xdr:col>2</xdr:col>
      <xdr:colOff>2285549</xdr:colOff>
      <xdr:row>140</xdr:row>
      <xdr:rowOff>27375</xdr:rowOff>
    </xdr:to>
    <xdr:pic>
      <xdr:nvPicPr>
        <xdr:cNvPr id="2" name="Picture 1">
          <a:extLst>
            <a:ext uri="{FF2B5EF4-FFF2-40B4-BE49-F238E27FC236}">
              <a16:creationId xmlns:a16="http://schemas.microsoft.com/office/drawing/2014/main" id="{6C7C3B89-C056-48AD-8CD7-3F259CBA58C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498300"/>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144</xdr:row>
      <xdr:rowOff>0</xdr:rowOff>
    </xdr:from>
    <xdr:to>
      <xdr:col>2</xdr:col>
      <xdr:colOff>2285549</xdr:colOff>
      <xdr:row>144</xdr:row>
      <xdr:rowOff>1980000</xdr:rowOff>
    </xdr:to>
    <xdr:pic>
      <xdr:nvPicPr>
        <xdr:cNvPr id="3" name="Picture 2">
          <a:extLst>
            <a:ext uri="{FF2B5EF4-FFF2-40B4-BE49-F238E27FC236}">
              <a16:creationId xmlns:a16="http://schemas.microsoft.com/office/drawing/2014/main" id="{917DC233-CA09-46AA-8D9A-560775A2362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09862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665039B7-1FDC-47DC-9DF2-6CBB3485C9C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01252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B0EEDB97-B163-4414-B98D-72D6122AAD2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612850"/>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76C35652-BE67-4337-8A8F-FCF372D66AE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850600"/>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6DCE713B-AAC0-41EA-9329-219D79E65E0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45092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2285549</xdr:colOff>
      <xdr:row>138</xdr:row>
      <xdr:rowOff>27375</xdr:rowOff>
    </xdr:to>
    <xdr:pic>
      <xdr:nvPicPr>
        <xdr:cNvPr id="2" name="Picture 1">
          <a:extLst>
            <a:ext uri="{FF2B5EF4-FFF2-40B4-BE49-F238E27FC236}">
              <a16:creationId xmlns:a16="http://schemas.microsoft.com/office/drawing/2014/main" id="{A0127DCC-BEF9-4AE2-A12B-28F156E9F21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193500"/>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2285549</xdr:colOff>
      <xdr:row>142</xdr:row>
      <xdr:rowOff>1980000</xdr:rowOff>
    </xdr:to>
    <xdr:pic>
      <xdr:nvPicPr>
        <xdr:cNvPr id="3" name="Picture 2">
          <a:extLst>
            <a:ext uri="{FF2B5EF4-FFF2-40B4-BE49-F238E27FC236}">
              <a16:creationId xmlns:a16="http://schemas.microsoft.com/office/drawing/2014/main" id="{E91D9FDC-8DB4-4001-8A24-2CBC866D48F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79382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DA5D-8176-4A66-B0EB-08689BF42BFC}">
  <dimension ref="A1:C31"/>
  <sheetViews>
    <sheetView tabSelected="1" zoomScale="110" zoomScaleNormal="110" workbookViewId="0">
      <pane ySplit="1" topLeftCell="A2" activePane="bottomLeft" state="frozen"/>
      <selection sqref="A1:G1"/>
      <selection pane="bottomLeft" activeCell="B31" sqref="B31"/>
    </sheetView>
  </sheetViews>
  <sheetFormatPr defaultColWidth="9.140625" defaultRowHeight="15" x14ac:dyDescent="0.25"/>
  <cols>
    <col min="1" max="1" width="6.140625" style="17" bestFit="1" customWidth="1"/>
    <col min="2" max="2" width="10.42578125" style="17" bestFit="1" customWidth="1"/>
    <col min="3" max="3" width="56.140625" style="17" bestFit="1" customWidth="1"/>
    <col min="4" max="16384" width="9.140625" style="17"/>
  </cols>
  <sheetData>
    <row r="1" spans="1:3" x14ac:dyDescent="0.25">
      <c r="A1" s="16" t="s">
        <v>1125</v>
      </c>
      <c r="B1" s="16" t="s">
        <v>1126</v>
      </c>
      <c r="C1" s="16" t="s">
        <v>1127</v>
      </c>
    </row>
    <row r="2" spans="1:3" x14ac:dyDescent="0.25">
      <c r="A2" s="18">
        <v>1</v>
      </c>
      <c r="B2" s="19" t="s">
        <v>1128</v>
      </c>
      <c r="C2" s="20" t="s">
        <v>1</v>
      </c>
    </row>
    <row r="3" spans="1:3" x14ac:dyDescent="0.25">
      <c r="A3" s="18">
        <v>2</v>
      </c>
      <c r="B3" s="19" t="s">
        <v>1129</v>
      </c>
      <c r="C3" s="20" t="s">
        <v>1119</v>
      </c>
    </row>
    <row r="4" spans="1:3" x14ac:dyDescent="0.25">
      <c r="A4" s="18">
        <v>3</v>
      </c>
      <c r="B4" s="19" t="s">
        <v>1130</v>
      </c>
      <c r="C4" s="20" t="s">
        <v>173</v>
      </c>
    </row>
    <row r="5" spans="1:3" x14ac:dyDescent="0.25">
      <c r="A5" s="18">
        <v>4</v>
      </c>
      <c r="B5" s="19" t="s">
        <v>1131</v>
      </c>
      <c r="C5" s="20" t="s">
        <v>1132</v>
      </c>
    </row>
    <row r="6" spans="1:3" x14ac:dyDescent="0.25">
      <c r="A6" s="18">
        <v>5</v>
      </c>
      <c r="B6" s="19" t="s">
        <v>1133</v>
      </c>
      <c r="C6" s="20" t="s">
        <v>1134</v>
      </c>
    </row>
    <row r="7" spans="1:3" x14ac:dyDescent="0.25">
      <c r="A7" s="18">
        <v>6</v>
      </c>
      <c r="B7" s="19" t="s">
        <v>1135</v>
      </c>
      <c r="C7" s="20" t="s">
        <v>1136</v>
      </c>
    </row>
    <row r="8" spans="1:3" x14ac:dyDescent="0.25">
      <c r="A8" s="18">
        <v>7</v>
      </c>
      <c r="B8" s="19" t="s">
        <v>1137</v>
      </c>
      <c r="C8" s="20" t="s">
        <v>421</v>
      </c>
    </row>
    <row r="9" spans="1:3" x14ac:dyDescent="0.25">
      <c r="A9" s="18">
        <v>8</v>
      </c>
      <c r="B9" s="19" t="s">
        <v>1138</v>
      </c>
      <c r="C9" s="20" t="s">
        <v>422</v>
      </c>
    </row>
    <row r="10" spans="1:3" x14ac:dyDescent="0.25">
      <c r="A10" s="18">
        <v>9</v>
      </c>
      <c r="B10" s="19" t="s">
        <v>1139</v>
      </c>
      <c r="C10" s="20" t="s">
        <v>423</v>
      </c>
    </row>
    <row r="11" spans="1:3" x14ac:dyDescent="0.25">
      <c r="A11" s="18">
        <v>10</v>
      </c>
      <c r="B11" s="19" t="s">
        <v>1140</v>
      </c>
      <c r="C11" s="20" t="s">
        <v>424</v>
      </c>
    </row>
    <row r="12" spans="1:3" x14ac:dyDescent="0.25">
      <c r="A12" s="18">
        <v>11</v>
      </c>
      <c r="B12" s="19" t="s">
        <v>1141</v>
      </c>
      <c r="C12" s="20" t="s">
        <v>430</v>
      </c>
    </row>
    <row r="13" spans="1:3" x14ac:dyDescent="0.25">
      <c r="A13" s="18">
        <v>12</v>
      </c>
      <c r="B13" s="19" t="s">
        <v>1142</v>
      </c>
      <c r="C13" s="20" t="s">
        <v>475</v>
      </c>
    </row>
    <row r="14" spans="1:3" x14ac:dyDescent="0.25">
      <c r="A14" s="18">
        <v>13</v>
      </c>
      <c r="B14" s="19" t="s">
        <v>1143</v>
      </c>
      <c r="C14" s="20" t="s">
        <v>1144</v>
      </c>
    </row>
    <row r="15" spans="1:3" x14ac:dyDescent="0.25">
      <c r="A15" s="18">
        <v>14</v>
      </c>
      <c r="B15" s="19" t="s">
        <v>1145</v>
      </c>
      <c r="C15" s="20" t="s">
        <v>673</v>
      </c>
    </row>
    <row r="16" spans="1:3" x14ac:dyDescent="0.25">
      <c r="A16" s="18">
        <v>15</v>
      </c>
      <c r="B16" s="19" t="s">
        <v>1146</v>
      </c>
      <c r="C16" s="20" t="s">
        <v>691</v>
      </c>
    </row>
    <row r="17" spans="1:3" x14ac:dyDescent="0.25">
      <c r="A17" s="18">
        <v>16</v>
      </c>
      <c r="B17" s="19" t="s">
        <v>1147</v>
      </c>
      <c r="C17" s="20" t="s">
        <v>720</v>
      </c>
    </row>
    <row r="18" spans="1:3" x14ac:dyDescent="0.25">
      <c r="A18" s="18">
        <v>17</v>
      </c>
      <c r="B18" s="19" t="s">
        <v>1148</v>
      </c>
      <c r="C18" s="20" t="s">
        <v>1149</v>
      </c>
    </row>
    <row r="19" spans="1:3" x14ac:dyDescent="0.25">
      <c r="A19" s="18">
        <v>18</v>
      </c>
      <c r="B19" s="19" t="s">
        <v>1150</v>
      </c>
      <c r="C19" s="20" t="s">
        <v>752</v>
      </c>
    </row>
    <row r="20" spans="1:3" x14ac:dyDescent="0.25">
      <c r="A20" s="18">
        <v>19</v>
      </c>
      <c r="B20" s="19" t="s">
        <v>1151</v>
      </c>
      <c r="C20" s="20" t="s">
        <v>1152</v>
      </c>
    </row>
    <row r="21" spans="1:3" x14ac:dyDescent="0.25">
      <c r="A21" s="18">
        <v>20</v>
      </c>
      <c r="B21" s="19" t="s">
        <v>1153</v>
      </c>
      <c r="C21" s="20" t="s">
        <v>841</v>
      </c>
    </row>
    <row r="22" spans="1:3" x14ac:dyDescent="0.25">
      <c r="A22" s="18">
        <v>21</v>
      </c>
      <c r="B22" s="19" t="s">
        <v>1154</v>
      </c>
      <c r="C22" s="20" t="s">
        <v>850</v>
      </c>
    </row>
    <row r="23" spans="1:3" x14ac:dyDescent="0.25">
      <c r="A23" s="18">
        <v>22</v>
      </c>
      <c r="B23" s="19" t="s">
        <v>1155</v>
      </c>
      <c r="C23" s="20" t="s">
        <v>855</v>
      </c>
    </row>
    <row r="24" spans="1:3" x14ac:dyDescent="0.25">
      <c r="A24" s="18">
        <v>23</v>
      </c>
      <c r="B24" s="19" t="s">
        <v>1156</v>
      </c>
      <c r="C24" s="20" t="s">
        <v>859</v>
      </c>
    </row>
    <row r="25" spans="1:3" x14ac:dyDescent="0.25">
      <c r="A25" s="18">
        <v>24</v>
      </c>
      <c r="B25" s="19" t="s">
        <v>1157</v>
      </c>
      <c r="C25" s="20" t="s">
        <v>870</v>
      </c>
    </row>
    <row r="26" spans="1:3" x14ac:dyDescent="0.25">
      <c r="A26" s="18">
        <v>25</v>
      </c>
      <c r="B26" s="19" t="s">
        <v>1158</v>
      </c>
      <c r="C26" s="20" t="s">
        <v>878</v>
      </c>
    </row>
    <row r="27" spans="1:3" x14ac:dyDescent="0.25">
      <c r="A27" s="18">
        <v>26</v>
      </c>
      <c r="B27" s="19" t="s">
        <v>1159</v>
      </c>
      <c r="C27" s="20" t="s">
        <v>879</v>
      </c>
    </row>
    <row r="28" spans="1:3" x14ac:dyDescent="0.25">
      <c r="A28" s="18">
        <v>27</v>
      </c>
      <c r="B28" s="19" t="s">
        <v>1160</v>
      </c>
      <c r="C28" s="20" t="s">
        <v>892</v>
      </c>
    </row>
    <row r="29" spans="1:3" x14ac:dyDescent="0.25">
      <c r="A29" s="18">
        <v>28</v>
      </c>
      <c r="B29" s="21" t="s">
        <v>1161</v>
      </c>
      <c r="C29" s="20" t="s">
        <v>873</v>
      </c>
    </row>
    <row r="30" spans="1:3" x14ac:dyDescent="0.25">
      <c r="A30" s="18">
        <v>29</v>
      </c>
      <c r="B30" s="21" t="s">
        <v>1162</v>
      </c>
      <c r="C30" s="20" t="s">
        <v>905</v>
      </c>
    </row>
    <row r="31" spans="1:3" x14ac:dyDescent="0.25">
      <c r="A31" s="18">
        <v>30</v>
      </c>
      <c r="B31" s="21" t="s">
        <v>1163</v>
      </c>
      <c r="C31" s="20" t="s">
        <v>1164</v>
      </c>
    </row>
  </sheetData>
  <hyperlinks>
    <hyperlink ref="B4" location="MIDCAP!A1" display="MIDCAP" xr:uid="{4E1BDFAF-A95A-4682-B727-2AE1832144B2}"/>
    <hyperlink ref="B5" location="MULTIP!A1" display="MULTIP" xr:uid="{8395E483-A5C7-4C16-89DC-5EBB088C4AD3}"/>
    <hyperlink ref="B6" location="SLTADV3!A1" display="SLTADV3" xr:uid="{F0D5F1D7-2402-467A-8766-D4FCA09932AE}"/>
    <hyperlink ref="B7" location="SLTADV4!A1" display="SLTADV4" xr:uid="{BA8C56B1-7AF8-4778-ADA4-F4E828A60587}"/>
    <hyperlink ref="B8" location="SLTAX3!A1" display="SLTAX3" xr:uid="{A15D6D16-C350-49B1-828C-CE132423741A}"/>
    <hyperlink ref="B9" location="SLTAX4!A1" display="SLTAX4" xr:uid="{30A3C0DA-DF74-4564-AC58-FEDF9C0F1460}"/>
    <hyperlink ref="B10" location="SLTAX5!A1" display="SLTAX5" xr:uid="{8041732D-29D4-4A76-A0B7-526BB448C146}"/>
    <hyperlink ref="B11" location="SLTAX6!A1" display="SLTAX6" xr:uid="{7E7358C7-6BED-436E-9018-A96BCC73FD6A}"/>
    <hyperlink ref="B12" location="SMILE!A1" display="SMILE" xr:uid="{D64A7CC1-04BE-4926-8D0B-90C9C2974B87}"/>
    <hyperlink ref="B13" location="SPAHF!A1" display="SPAHF" xr:uid="{32E875F4-0F73-4431-83FF-B5C5E3782942}"/>
    <hyperlink ref="B14" location="SPARF!A1" display="SPARF" xr:uid="{A06A796E-D767-4AC3-873B-08A0CC50D6A6}"/>
    <hyperlink ref="B15" location="SPBAF!A1" display="SPBAF" xr:uid="{35F7E7D0-2AA7-4989-A8C3-5D29CE2FD7AA}"/>
    <hyperlink ref="B17" location="SPESF!A1" display="SPESF" xr:uid="{AD336BDA-0E5B-44FC-8866-2467FD5A5B01}"/>
    <hyperlink ref="B18" location="SPFOCUS!A1" display="SPFOCUS" xr:uid="{6199DABE-60D9-4023-AC54-2DD28DFAB7C4}"/>
    <hyperlink ref="B19" location="SPMUCF!A1" display="SPMUCF" xr:uid="{50CF4270-FA87-4A40-BEB5-83382C8946D6}"/>
    <hyperlink ref="B20" location="SPSN100!A1" display="SPSN100" xr:uid="{4CD09ABD-82D7-495C-AAA1-E6AA80752F8C}"/>
    <hyperlink ref="B21" location="SPTAX!A1" display="SPTAX" xr:uid="{860A1F1A-3803-4D06-8B95-D610151622A0}"/>
    <hyperlink ref="B22" location="SRURAL!A1" display="SRURAL" xr:uid="{33BF2778-99C9-48E3-8FBA-E114A20086E7}"/>
    <hyperlink ref="B23" location="SSFUND!A1" display="SSFUND" xr:uid="{1B39ACDC-96AD-4E22-B115-925298ED9BE5}"/>
    <hyperlink ref="B24" location="STAX!A1" display="STAX" xr:uid="{0190180B-DC14-40C0-8037-1FB118DE22C7}"/>
    <hyperlink ref="B25" location="SUNBCF!A1" display="SUNBCF" xr:uid="{855A2A24-EE28-4151-A7FE-4D057CE80892}"/>
    <hyperlink ref="B27" location="SUNFOP!A1" display="SUNFOP" xr:uid="{CF027D43-1732-42DF-8ADE-E1E63511769D}"/>
    <hyperlink ref="B3" location="GLOB!A1" display="GLOB" xr:uid="{74AB59C2-FC8C-4FAC-AECE-A633EF9B9CCD}"/>
    <hyperlink ref="B26" location="SUNFCF!A1" display="SUNFCF" xr:uid="{B786B67B-6DC4-4CC8-8D7B-2C08EBCAD9A6}"/>
    <hyperlink ref="B16" location="SPDYF!A1" display="SPDYF" xr:uid="{26BF96BD-8541-46FB-A801-E54EDC80F12D}"/>
    <hyperlink ref="B2" location="CAPEXG!A1" display="CAPEXG" xr:uid="{2D970D52-367D-45B2-B9CA-75C58ADE19AA}"/>
    <hyperlink ref="B29" location="SUNCYF!A1" display="SUNCYF" xr:uid="{2571BD61-4F60-4B17-A45E-BD7CC5CA847D}"/>
    <hyperlink ref="B30" location="SUNMFF!A1" display="SUNMFF" xr:uid="{B807E79C-843F-4A99-A4FE-83409F44EB84}"/>
    <hyperlink ref="B31" location="SUNIPA!A1" display="SUNIPA" xr:uid="{C21BDEDC-67DC-4724-9E0D-2A325E23A9F5}"/>
    <hyperlink ref="B28" location="SUNMAF!A1" display="SUNMAF" xr:uid="{FFA15BD6-8655-4CA1-B99C-D377DA589E72}"/>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931E5-7B40-4FAB-820F-FDB2FD39F323}">
  <sheetPr>
    <outlinePr summaryBelow="0" summaryRight="0"/>
  </sheetPr>
  <dimension ref="A1:Q144"/>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423</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356</v>
      </c>
      <c r="C7" s="47" t="s">
        <v>357</v>
      </c>
      <c r="D7" s="47" t="s">
        <v>111</v>
      </c>
      <c r="E7" s="48">
        <v>28701</v>
      </c>
      <c r="F7" s="49">
        <v>201.2083605</v>
      </c>
      <c r="G7" s="50">
        <v>6.5832580000000002E-2</v>
      </c>
      <c r="H7" s="40" t="s">
        <v>133</v>
      </c>
    </row>
    <row r="8" spans="1:9" x14ac:dyDescent="0.2">
      <c r="A8" s="46">
        <v>2</v>
      </c>
      <c r="B8" s="47" t="s">
        <v>344</v>
      </c>
      <c r="C8" s="47" t="s">
        <v>345</v>
      </c>
      <c r="D8" s="47" t="s">
        <v>33</v>
      </c>
      <c r="E8" s="48">
        <v>2845</v>
      </c>
      <c r="F8" s="49">
        <v>183.70449500000001</v>
      </c>
      <c r="G8" s="50">
        <v>6.0105560000000002E-2</v>
      </c>
      <c r="H8" s="40" t="s">
        <v>133</v>
      </c>
    </row>
    <row r="9" spans="1:9" x14ac:dyDescent="0.2">
      <c r="A9" s="46">
        <v>3</v>
      </c>
      <c r="B9" s="47" t="s">
        <v>70</v>
      </c>
      <c r="C9" s="47" t="s">
        <v>71</v>
      </c>
      <c r="D9" s="47" t="s">
        <v>41</v>
      </c>
      <c r="E9" s="48">
        <v>15343</v>
      </c>
      <c r="F9" s="49">
        <v>150.14659800000001</v>
      </c>
      <c r="G9" s="50">
        <v>4.9125879999999997E-2</v>
      </c>
      <c r="H9" s="40" t="s">
        <v>133</v>
      </c>
    </row>
    <row r="10" spans="1:9" x14ac:dyDescent="0.2">
      <c r="A10" s="46">
        <v>4</v>
      </c>
      <c r="B10" s="47" t="s">
        <v>328</v>
      </c>
      <c r="C10" s="47" t="s">
        <v>329</v>
      </c>
      <c r="D10" s="47" t="s">
        <v>249</v>
      </c>
      <c r="E10" s="48">
        <v>8793</v>
      </c>
      <c r="F10" s="49">
        <v>125.010081</v>
      </c>
      <c r="G10" s="50">
        <v>4.0901559999999997E-2</v>
      </c>
      <c r="H10" s="40" t="s">
        <v>133</v>
      </c>
    </row>
    <row r="11" spans="1:9" x14ac:dyDescent="0.2">
      <c r="A11" s="46">
        <v>5</v>
      </c>
      <c r="B11" s="47" t="s">
        <v>346</v>
      </c>
      <c r="C11" s="47" t="s">
        <v>347</v>
      </c>
      <c r="D11" s="47" t="s">
        <v>38</v>
      </c>
      <c r="E11" s="48">
        <v>214459</v>
      </c>
      <c r="F11" s="49">
        <v>121.9842792</v>
      </c>
      <c r="G11" s="50">
        <v>3.9911559999999999E-2</v>
      </c>
      <c r="H11" s="40" t="s">
        <v>133</v>
      </c>
    </row>
    <row r="12" spans="1:9" x14ac:dyDescent="0.2">
      <c r="A12" s="46">
        <v>6</v>
      </c>
      <c r="B12" s="47" t="s">
        <v>358</v>
      </c>
      <c r="C12" s="47" t="s">
        <v>359</v>
      </c>
      <c r="D12" s="47" t="s">
        <v>38</v>
      </c>
      <c r="E12" s="48">
        <v>31040</v>
      </c>
      <c r="F12" s="49">
        <v>118.55728000000001</v>
      </c>
      <c r="G12" s="50">
        <v>3.87903E-2</v>
      </c>
      <c r="H12" s="40" t="s">
        <v>133</v>
      </c>
    </row>
    <row r="13" spans="1:9" x14ac:dyDescent="0.2">
      <c r="A13" s="46">
        <v>7</v>
      </c>
      <c r="B13" s="47" t="s">
        <v>334</v>
      </c>
      <c r="C13" s="47" t="s">
        <v>335</v>
      </c>
      <c r="D13" s="47" t="s">
        <v>179</v>
      </c>
      <c r="E13" s="48">
        <v>33265</v>
      </c>
      <c r="F13" s="49">
        <v>102.6923815</v>
      </c>
      <c r="G13" s="50">
        <v>3.3599520000000001E-2</v>
      </c>
      <c r="H13" s="40" t="s">
        <v>133</v>
      </c>
    </row>
    <row r="14" spans="1:9" x14ac:dyDescent="0.2">
      <c r="A14" s="46">
        <v>8</v>
      </c>
      <c r="B14" s="47" t="s">
        <v>360</v>
      </c>
      <c r="C14" s="47" t="s">
        <v>361</v>
      </c>
      <c r="D14" s="47" t="s">
        <v>38</v>
      </c>
      <c r="E14" s="48">
        <v>141618</v>
      </c>
      <c r="F14" s="49">
        <v>94.671633</v>
      </c>
      <c r="G14" s="50">
        <v>3.0975240000000001E-2</v>
      </c>
      <c r="H14" s="40" t="s">
        <v>133</v>
      </c>
    </row>
    <row r="15" spans="1:9" x14ac:dyDescent="0.2">
      <c r="A15" s="46">
        <v>9</v>
      </c>
      <c r="B15" s="47" t="s">
        <v>368</v>
      </c>
      <c r="C15" s="47" t="s">
        <v>369</v>
      </c>
      <c r="D15" s="47" t="s">
        <v>57</v>
      </c>
      <c r="E15" s="48">
        <v>6658</v>
      </c>
      <c r="F15" s="49">
        <v>94.044250000000005</v>
      </c>
      <c r="G15" s="50">
        <v>3.0769970000000001E-2</v>
      </c>
      <c r="H15" s="40" t="s">
        <v>133</v>
      </c>
    </row>
    <row r="16" spans="1:9" x14ac:dyDescent="0.2">
      <c r="A16" s="46">
        <v>10</v>
      </c>
      <c r="B16" s="47" t="s">
        <v>370</v>
      </c>
      <c r="C16" s="47" t="s">
        <v>371</v>
      </c>
      <c r="D16" s="47" t="s">
        <v>176</v>
      </c>
      <c r="E16" s="48">
        <v>10672</v>
      </c>
      <c r="F16" s="49">
        <v>92.339479999999995</v>
      </c>
      <c r="G16" s="50">
        <v>3.0212200000000002E-2</v>
      </c>
      <c r="H16" s="40" t="s">
        <v>133</v>
      </c>
    </row>
    <row r="17" spans="1:8" x14ac:dyDescent="0.2">
      <c r="A17" s="46">
        <v>11</v>
      </c>
      <c r="B17" s="47" t="s">
        <v>362</v>
      </c>
      <c r="C17" s="47" t="s">
        <v>363</v>
      </c>
      <c r="D17" s="47" t="s">
        <v>57</v>
      </c>
      <c r="E17" s="48">
        <v>39512</v>
      </c>
      <c r="F17" s="49">
        <v>90.446919199999996</v>
      </c>
      <c r="G17" s="50">
        <v>2.9592980000000001E-2</v>
      </c>
      <c r="H17" s="40" t="s">
        <v>133</v>
      </c>
    </row>
    <row r="18" spans="1:8" x14ac:dyDescent="0.2">
      <c r="A18" s="46">
        <v>12</v>
      </c>
      <c r="B18" s="47" t="s">
        <v>364</v>
      </c>
      <c r="C18" s="47" t="s">
        <v>365</v>
      </c>
      <c r="D18" s="47" t="s">
        <v>216</v>
      </c>
      <c r="E18" s="48">
        <v>43035</v>
      </c>
      <c r="F18" s="49">
        <v>88.484263499999997</v>
      </c>
      <c r="G18" s="50">
        <v>2.8950819999999999E-2</v>
      </c>
      <c r="H18" s="40" t="s">
        <v>133</v>
      </c>
    </row>
    <row r="19" spans="1:8" x14ac:dyDescent="0.2">
      <c r="A19" s="46">
        <v>13</v>
      </c>
      <c r="B19" s="47" t="s">
        <v>217</v>
      </c>
      <c r="C19" s="47" t="s">
        <v>218</v>
      </c>
      <c r="D19" s="47" t="s">
        <v>176</v>
      </c>
      <c r="E19" s="48">
        <v>601</v>
      </c>
      <c r="F19" s="49">
        <v>85.690579999999997</v>
      </c>
      <c r="G19" s="50">
        <v>2.8036769999999999E-2</v>
      </c>
      <c r="H19" s="40" t="s">
        <v>133</v>
      </c>
    </row>
    <row r="20" spans="1:8" ht="25.5" x14ac:dyDescent="0.2">
      <c r="A20" s="46">
        <v>14</v>
      </c>
      <c r="B20" s="47" t="s">
        <v>366</v>
      </c>
      <c r="C20" s="47" t="s">
        <v>367</v>
      </c>
      <c r="D20" s="47" t="s">
        <v>201</v>
      </c>
      <c r="E20" s="48">
        <v>1573</v>
      </c>
      <c r="F20" s="49">
        <v>82.061836999999997</v>
      </c>
      <c r="G20" s="50">
        <v>2.684949E-2</v>
      </c>
      <c r="H20" s="40" t="s">
        <v>133</v>
      </c>
    </row>
    <row r="21" spans="1:8" x14ac:dyDescent="0.2">
      <c r="A21" s="46">
        <v>15</v>
      </c>
      <c r="B21" s="47" t="s">
        <v>348</v>
      </c>
      <c r="C21" s="47" t="s">
        <v>349</v>
      </c>
      <c r="D21" s="47" t="s">
        <v>211</v>
      </c>
      <c r="E21" s="48">
        <v>13180</v>
      </c>
      <c r="F21" s="49">
        <v>79.42268</v>
      </c>
      <c r="G21" s="50">
        <v>2.5985999999999999E-2</v>
      </c>
      <c r="H21" s="40" t="s">
        <v>133</v>
      </c>
    </row>
    <row r="22" spans="1:8" x14ac:dyDescent="0.2">
      <c r="A22" s="46">
        <v>16</v>
      </c>
      <c r="B22" s="47" t="s">
        <v>66</v>
      </c>
      <c r="C22" s="47" t="s">
        <v>67</v>
      </c>
      <c r="D22" s="47" t="s">
        <v>41</v>
      </c>
      <c r="E22" s="48">
        <v>1222</v>
      </c>
      <c r="F22" s="49">
        <v>76.581518000000003</v>
      </c>
      <c r="G22" s="50">
        <v>2.5056410000000001E-2</v>
      </c>
      <c r="H22" s="40" t="s">
        <v>133</v>
      </c>
    </row>
    <row r="23" spans="1:8" x14ac:dyDescent="0.2">
      <c r="A23" s="46">
        <v>17</v>
      </c>
      <c r="B23" s="47" t="s">
        <v>53</v>
      </c>
      <c r="C23" s="47" t="s">
        <v>54</v>
      </c>
      <c r="D23" s="47" t="s">
        <v>13</v>
      </c>
      <c r="E23" s="48">
        <v>6049</v>
      </c>
      <c r="F23" s="49">
        <v>75.630646999999996</v>
      </c>
      <c r="G23" s="50">
        <v>2.4745300000000001E-2</v>
      </c>
      <c r="H23" s="40" t="s">
        <v>133</v>
      </c>
    </row>
    <row r="24" spans="1:8" x14ac:dyDescent="0.2">
      <c r="A24" s="46">
        <v>18</v>
      </c>
      <c r="B24" s="47" t="s">
        <v>377</v>
      </c>
      <c r="C24" s="47" t="s">
        <v>378</v>
      </c>
      <c r="D24" s="47" t="s">
        <v>379</v>
      </c>
      <c r="E24" s="48">
        <v>19517</v>
      </c>
      <c r="F24" s="49">
        <v>69.3731765</v>
      </c>
      <c r="G24" s="50">
        <v>2.269794E-2</v>
      </c>
      <c r="H24" s="40" t="s">
        <v>133</v>
      </c>
    </row>
    <row r="25" spans="1:8" x14ac:dyDescent="0.2">
      <c r="A25" s="46">
        <v>19</v>
      </c>
      <c r="B25" s="47" t="s">
        <v>326</v>
      </c>
      <c r="C25" s="47" t="s">
        <v>327</v>
      </c>
      <c r="D25" s="47" t="s">
        <v>256</v>
      </c>
      <c r="E25" s="48">
        <v>26891</v>
      </c>
      <c r="F25" s="49">
        <v>66.428837299999998</v>
      </c>
      <c r="G25" s="50">
        <v>2.1734590000000002E-2</v>
      </c>
      <c r="H25" s="40" t="s">
        <v>133</v>
      </c>
    </row>
    <row r="26" spans="1:8" x14ac:dyDescent="0.2">
      <c r="A26" s="46">
        <v>20</v>
      </c>
      <c r="B26" s="47" t="s">
        <v>78</v>
      </c>
      <c r="C26" s="47" t="s">
        <v>79</v>
      </c>
      <c r="D26" s="47" t="s">
        <v>25</v>
      </c>
      <c r="E26" s="48">
        <v>1255</v>
      </c>
      <c r="F26" s="49">
        <v>66.351849999999999</v>
      </c>
      <c r="G26" s="50">
        <v>2.17094E-2</v>
      </c>
      <c r="H26" s="40" t="s">
        <v>133</v>
      </c>
    </row>
    <row r="27" spans="1:8" x14ac:dyDescent="0.2">
      <c r="A27" s="46">
        <v>21</v>
      </c>
      <c r="B27" s="47" t="s">
        <v>372</v>
      </c>
      <c r="C27" s="47" t="s">
        <v>373</v>
      </c>
      <c r="D27" s="47" t="s">
        <v>374</v>
      </c>
      <c r="E27" s="48">
        <v>5857</v>
      </c>
      <c r="F27" s="49">
        <v>62.605473000000003</v>
      </c>
      <c r="G27" s="50">
        <v>2.0483640000000001E-2</v>
      </c>
      <c r="H27" s="40" t="s">
        <v>133</v>
      </c>
    </row>
    <row r="28" spans="1:8" x14ac:dyDescent="0.2">
      <c r="A28" s="46">
        <v>22</v>
      </c>
      <c r="B28" s="47" t="s">
        <v>396</v>
      </c>
      <c r="C28" s="47" t="s">
        <v>397</v>
      </c>
      <c r="D28" s="47" t="s">
        <v>211</v>
      </c>
      <c r="E28" s="48">
        <v>15429</v>
      </c>
      <c r="F28" s="49">
        <v>57.002440499999999</v>
      </c>
      <c r="G28" s="50">
        <v>1.8650409999999999E-2</v>
      </c>
      <c r="H28" s="40" t="s">
        <v>133</v>
      </c>
    </row>
    <row r="29" spans="1:8" ht="25.5" x14ac:dyDescent="0.2">
      <c r="A29" s="46">
        <v>23</v>
      </c>
      <c r="B29" s="47" t="s">
        <v>380</v>
      </c>
      <c r="C29" s="47" t="s">
        <v>381</v>
      </c>
      <c r="D29" s="47" t="s">
        <v>201</v>
      </c>
      <c r="E29" s="48">
        <v>5139</v>
      </c>
      <c r="F29" s="49">
        <v>56.310592499999998</v>
      </c>
      <c r="G29" s="50">
        <v>1.8424039999999999E-2</v>
      </c>
      <c r="H29" s="40" t="s">
        <v>133</v>
      </c>
    </row>
    <row r="30" spans="1:8" x14ac:dyDescent="0.2">
      <c r="A30" s="46">
        <v>24</v>
      </c>
      <c r="B30" s="47" t="s">
        <v>382</v>
      </c>
      <c r="C30" s="47" t="s">
        <v>383</v>
      </c>
      <c r="D30" s="47" t="s">
        <v>176</v>
      </c>
      <c r="E30" s="48">
        <v>5234</v>
      </c>
      <c r="F30" s="49">
        <v>54.729320999999999</v>
      </c>
      <c r="G30" s="50">
        <v>1.790667E-2</v>
      </c>
      <c r="H30" s="40" t="s">
        <v>133</v>
      </c>
    </row>
    <row r="31" spans="1:8" x14ac:dyDescent="0.2">
      <c r="A31" s="46">
        <v>25</v>
      </c>
      <c r="B31" s="47" t="s">
        <v>384</v>
      </c>
      <c r="C31" s="47" t="s">
        <v>385</v>
      </c>
      <c r="D31" s="47" t="s">
        <v>176</v>
      </c>
      <c r="E31" s="48">
        <v>3287</v>
      </c>
      <c r="F31" s="49">
        <v>51.149006999999997</v>
      </c>
      <c r="G31" s="50">
        <v>1.6735239999999998E-2</v>
      </c>
      <c r="H31" s="40" t="s">
        <v>133</v>
      </c>
    </row>
    <row r="32" spans="1:8" x14ac:dyDescent="0.2">
      <c r="A32" s="46">
        <v>26</v>
      </c>
      <c r="B32" s="47" t="s">
        <v>386</v>
      </c>
      <c r="C32" s="47" t="s">
        <v>387</v>
      </c>
      <c r="D32" s="47" t="s">
        <v>41</v>
      </c>
      <c r="E32" s="48">
        <v>8418</v>
      </c>
      <c r="F32" s="49">
        <v>50.129190000000001</v>
      </c>
      <c r="G32" s="50">
        <v>1.6401570000000001E-2</v>
      </c>
      <c r="H32" s="40" t="s">
        <v>133</v>
      </c>
    </row>
    <row r="33" spans="1:8" x14ac:dyDescent="0.2">
      <c r="A33" s="46">
        <v>27</v>
      </c>
      <c r="B33" s="47" t="s">
        <v>300</v>
      </c>
      <c r="C33" s="47" t="s">
        <v>301</v>
      </c>
      <c r="D33" s="47" t="s">
        <v>41</v>
      </c>
      <c r="E33" s="48">
        <v>3026</v>
      </c>
      <c r="F33" s="49">
        <v>47.686734000000001</v>
      </c>
      <c r="G33" s="50">
        <v>1.560244E-2</v>
      </c>
      <c r="H33" s="40" t="s">
        <v>133</v>
      </c>
    </row>
    <row r="34" spans="1:8" x14ac:dyDescent="0.2">
      <c r="A34" s="46">
        <v>28</v>
      </c>
      <c r="B34" s="47" t="s">
        <v>390</v>
      </c>
      <c r="C34" s="47" t="s">
        <v>391</v>
      </c>
      <c r="D34" s="47" t="s">
        <v>41</v>
      </c>
      <c r="E34" s="48">
        <v>11627</v>
      </c>
      <c r="F34" s="49">
        <v>46.961452999999999</v>
      </c>
      <c r="G34" s="50">
        <v>1.5365139999999999E-2</v>
      </c>
      <c r="H34" s="40" t="s">
        <v>133</v>
      </c>
    </row>
    <row r="35" spans="1:8" x14ac:dyDescent="0.2">
      <c r="A35" s="46">
        <v>29</v>
      </c>
      <c r="B35" s="47" t="s">
        <v>392</v>
      </c>
      <c r="C35" s="47" t="s">
        <v>393</v>
      </c>
      <c r="D35" s="47" t="s">
        <v>267</v>
      </c>
      <c r="E35" s="48">
        <v>2792</v>
      </c>
      <c r="F35" s="49">
        <v>45.719000000000001</v>
      </c>
      <c r="G35" s="50">
        <v>1.4958620000000001E-2</v>
      </c>
      <c r="H35" s="40" t="s">
        <v>133</v>
      </c>
    </row>
    <row r="36" spans="1:8" x14ac:dyDescent="0.2">
      <c r="A36" s="46">
        <v>30</v>
      </c>
      <c r="B36" s="47" t="s">
        <v>388</v>
      </c>
      <c r="C36" s="47" t="s">
        <v>389</v>
      </c>
      <c r="D36" s="47" t="s">
        <v>108</v>
      </c>
      <c r="E36" s="48">
        <v>5587</v>
      </c>
      <c r="F36" s="49">
        <v>44.137300000000003</v>
      </c>
      <c r="G36" s="50">
        <v>1.444111E-2</v>
      </c>
      <c r="H36" s="40" t="s">
        <v>133</v>
      </c>
    </row>
    <row r="37" spans="1:8" x14ac:dyDescent="0.2">
      <c r="A37" s="46">
        <v>31</v>
      </c>
      <c r="B37" s="47" t="s">
        <v>394</v>
      </c>
      <c r="C37" s="47" t="s">
        <v>395</v>
      </c>
      <c r="D37" s="47" t="s">
        <v>229</v>
      </c>
      <c r="E37" s="48">
        <v>10247</v>
      </c>
      <c r="F37" s="49">
        <v>41.239051500000002</v>
      </c>
      <c r="G37" s="50">
        <v>1.3492850000000001E-2</v>
      </c>
      <c r="H37" s="40" t="s">
        <v>133</v>
      </c>
    </row>
    <row r="38" spans="1:8" x14ac:dyDescent="0.2">
      <c r="A38" s="46">
        <v>32</v>
      </c>
      <c r="B38" s="47" t="s">
        <v>114</v>
      </c>
      <c r="C38" s="47" t="s">
        <v>115</v>
      </c>
      <c r="D38" s="47" t="s">
        <v>33</v>
      </c>
      <c r="E38" s="48">
        <v>7695</v>
      </c>
      <c r="F38" s="49">
        <v>38.986717499999997</v>
      </c>
      <c r="G38" s="50">
        <v>1.2755910000000001E-2</v>
      </c>
      <c r="H38" s="40" t="s">
        <v>133</v>
      </c>
    </row>
    <row r="39" spans="1:8" x14ac:dyDescent="0.2">
      <c r="A39" s="46">
        <v>33</v>
      </c>
      <c r="B39" s="47" t="s">
        <v>55</v>
      </c>
      <c r="C39" s="47" t="s">
        <v>56</v>
      </c>
      <c r="D39" s="47" t="s">
        <v>57</v>
      </c>
      <c r="E39" s="48">
        <v>482</v>
      </c>
      <c r="F39" s="49">
        <v>38.67568</v>
      </c>
      <c r="G39" s="50">
        <v>1.2654149999999999E-2</v>
      </c>
      <c r="H39" s="40" t="s">
        <v>133</v>
      </c>
    </row>
    <row r="40" spans="1:8" x14ac:dyDescent="0.2">
      <c r="A40" s="46">
        <v>34</v>
      </c>
      <c r="B40" s="47" t="s">
        <v>402</v>
      </c>
      <c r="C40" s="47" t="s">
        <v>403</v>
      </c>
      <c r="D40" s="47" t="s">
        <v>216</v>
      </c>
      <c r="E40" s="48">
        <v>8090</v>
      </c>
      <c r="F40" s="49">
        <v>38.496265000000001</v>
      </c>
      <c r="G40" s="50">
        <v>1.2595439999999999E-2</v>
      </c>
      <c r="H40" s="40" t="s">
        <v>133</v>
      </c>
    </row>
    <row r="41" spans="1:8" x14ac:dyDescent="0.2">
      <c r="A41" s="46">
        <v>35</v>
      </c>
      <c r="B41" s="47" t="s">
        <v>400</v>
      </c>
      <c r="C41" s="47" t="s">
        <v>401</v>
      </c>
      <c r="D41" s="47" t="s">
        <v>41</v>
      </c>
      <c r="E41" s="48">
        <v>2609</v>
      </c>
      <c r="F41" s="49">
        <v>35.944192999999999</v>
      </c>
      <c r="G41" s="50">
        <v>1.176044E-2</v>
      </c>
      <c r="H41" s="40" t="s">
        <v>133</v>
      </c>
    </row>
    <row r="42" spans="1:8" x14ac:dyDescent="0.2">
      <c r="A42" s="46">
        <v>36</v>
      </c>
      <c r="B42" s="47" t="s">
        <v>404</v>
      </c>
      <c r="C42" s="47" t="s">
        <v>405</v>
      </c>
      <c r="D42" s="47" t="s">
        <v>176</v>
      </c>
      <c r="E42" s="48">
        <v>2290</v>
      </c>
      <c r="F42" s="49">
        <v>31.618030000000001</v>
      </c>
      <c r="G42" s="50">
        <v>1.034498E-2</v>
      </c>
      <c r="H42" s="40" t="s">
        <v>133</v>
      </c>
    </row>
    <row r="43" spans="1:8" x14ac:dyDescent="0.2">
      <c r="A43" s="46">
        <v>37</v>
      </c>
      <c r="B43" s="47" t="s">
        <v>406</v>
      </c>
      <c r="C43" s="47" t="s">
        <v>407</v>
      </c>
      <c r="D43" s="47" t="s">
        <v>408</v>
      </c>
      <c r="E43" s="48">
        <v>2774</v>
      </c>
      <c r="F43" s="49">
        <v>29.114516999999999</v>
      </c>
      <c r="G43" s="50">
        <v>9.5258700000000005E-3</v>
      </c>
      <c r="H43" s="40" t="s">
        <v>133</v>
      </c>
    </row>
    <row r="44" spans="1:8" x14ac:dyDescent="0.2">
      <c r="A44" s="46">
        <v>38</v>
      </c>
      <c r="B44" s="47" t="s">
        <v>409</v>
      </c>
      <c r="C44" s="47" t="s">
        <v>410</v>
      </c>
      <c r="D44" s="47" t="s">
        <v>249</v>
      </c>
      <c r="E44" s="48">
        <v>10471</v>
      </c>
      <c r="F44" s="49">
        <v>27.5533894</v>
      </c>
      <c r="G44" s="50">
        <v>9.0150899999999999E-3</v>
      </c>
      <c r="H44" s="40" t="s">
        <v>133</v>
      </c>
    </row>
    <row r="45" spans="1:8" x14ac:dyDescent="0.2">
      <c r="A45" s="46">
        <v>39</v>
      </c>
      <c r="B45" s="47" t="s">
        <v>411</v>
      </c>
      <c r="C45" s="47" t="s">
        <v>412</v>
      </c>
      <c r="D45" s="47" t="s">
        <v>413</v>
      </c>
      <c r="E45" s="48">
        <v>2982</v>
      </c>
      <c r="F45" s="49">
        <v>25.16808</v>
      </c>
      <c r="G45" s="50">
        <v>8.2346499999999996E-3</v>
      </c>
      <c r="H45" s="40" t="s">
        <v>133</v>
      </c>
    </row>
    <row r="46" spans="1:8" x14ac:dyDescent="0.2">
      <c r="A46" s="46">
        <v>40</v>
      </c>
      <c r="B46" s="47" t="s">
        <v>398</v>
      </c>
      <c r="C46" s="47" t="s">
        <v>399</v>
      </c>
      <c r="D46" s="47" t="s">
        <v>57</v>
      </c>
      <c r="E46" s="48">
        <v>3000</v>
      </c>
      <c r="F46" s="49">
        <v>23.929500000000001</v>
      </c>
      <c r="G46" s="50">
        <v>7.8294000000000002E-3</v>
      </c>
      <c r="H46" s="40" t="s">
        <v>133</v>
      </c>
    </row>
    <row r="47" spans="1:8" x14ac:dyDescent="0.2">
      <c r="A47" s="46">
        <v>41</v>
      </c>
      <c r="B47" s="47" t="s">
        <v>414</v>
      </c>
      <c r="C47" s="47" t="s">
        <v>415</v>
      </c>
      <c r="D47" s="47" t="s">
        <v>57</v>
      </c>
      <c r="E47" s="48">
        <v>3212</v>
      </c>
      <c r="F47" s="49">
        <v>19.228638</v>
      </c>
      <c r="G47" s="50">
        <v>6.2913400000000003E-3</v>
      </c>
      <c r="H47" s="40" t="s">
        <v>133</v>
      </c>
    </row>
    <row r="48" spans="1:8" x14ac:dyDescent="0.2">
      <c r="A48" s="51"/>
      <c r="B48" s="51"/>
      <c r="C48" s="52" t="s">
        <v>132</v>
      </c>
      <c r="D48" s="51"/>
      <c r="E48" s="51" t="s">
        <v>133</v>
      </c>
      <c r="F48" s="53">
        <v>2931.2157191000001</v>
      </c>
      <c r="G48" s="54">
        <v>0.95905306999999995</v>
      </c>
      <c r="H48" s="40" t="s">
        <v>133</v>
      </c>
    </row>
    <row r="49" spans="1:8" x14ac:dyDescent="0.2">
      <c r="A49" s="51"/>
      <c r="B49" s="51"/>
      <c r="C49" s="55"/>
      <c r="D49" s="51"/>
      <c r="E49" s="51"/>
      <c r="F49" s="56"/>
      <c r="G49" s="56"/>
      <c r="H49" s="40" t="s">
        <v>133</v>
      </c>
    </row>
    <row r="50" spans="1:8" x14ac:dyDescent="0.2">
      <c r="A50" s="51"/>
      <c r="B50" s="51"/>
      <c r="C50" s="52" t="s">
        <v>134</v>
      </c>
      <c r="D50" s="51"/>
      <c r="E50" s="51"/>
      <c r="F50" s="51"/>
      <c r="G50" s="51"/>
      <c r="H50" s="40" t="s">
        <v>133</v>
      </c>
    </row>
    <row r="51" spans="1:8" x14ac:dyDescent="0.2">
      <c r="A51" s="51"/>
      <c r="B51" s="51"/>
      <c r="C51" s="52" t="s">
        <v>132</v>
      </c>
      <c r="D51" s="51"/>
      <c r="E51" s="51" t="s">
        <v>133</v>
      </c>
      <c r="F51" s="57" t="s">
        <v>135</v>
      </c>
      <c r="G51" s="54">
        <v>0</v>
      </c>
      <c r="H51" s="40" t="s">
        <v>133</v>
      </c>
    </row>
    <row r="52" spans="1:8" x14ac:dyDescent="0.2">
      <c r="A52" s="51"/>
      <c r="B52" s="51"/>
      <c r="C52" s="55"/>
      <c r="D52" s="51"/>
      <c r="E52" s="51"/>
      <c r="F52" s="56"/>
      <c r="G52" s="56"/>
      <c r="H52" s="40" t="s">
        <v>133</v>
      </c>
    </row>
    <row r="53" spans="1:8" x14ac:dyDescent="0.2">
      <c r="A53" s="51"/>
      <c r="B53" s="51"/>
      <c r="C53" s="52" t="s">
        <v>136</v>
      </c>
      <c r="D53" s="51"/>
      <c r="E53" s="51"/>
      <c r="F53" s="51"/>
      <c r="G53" s="51"/>
      <c r="H53" s="40" t="s">
        <v>133</v>
      </c>
    </row>
    <row r="54" spans="1:8" x14ac:dyDescent="0.2">
      <c r="A54" s="51"/>
      <c r="B54" s="51"/>
      <c r="C54" s="52" t="s">
        <v>132</v>
      </c>
      <c r="D54" s="51"/>
      <c r="E54" s="51" t="s">
        <v>133</v>
      </c>
      <c r="F54" s="57" t="s">
        <v>135</v>
      </c>
      <c r="G54" s="54">
        <v>0</v>
      </c>
      <c r="H54" s="40" t="s">
        <v>133</v>
      </c>
    </row>
    <row r="55" spans="1:8" x14ac:dyDescent="0.2">
      <c r="A55" s="51"/>
      <c r="B55" s="51"/>
      <c r="C55" s="55"/>
      <c r="D55" s="51"/>
      <c r="E55" s="51"/>
      <c r="F55" s="56"/>
      <c r="G55" s="56"/>
      <c r="H55" s="40" t="s">
        <v>133</v>
      </c>
    </row>
    <row r="56" spans="1:8" x14ac:dyDescent="0.2">
      <c r="A56" s="51"/>
      <c r="B56" s="51"/>
      <c r="C56" s="52" t="s">
        <v>137</v>
      </c>
      <c r="D56" s="51"/>
      <c r="E56" s="51"/>
      <c r="F56" s="51"/>
      <c r="G56" s="51"/>
      <c r="H56" s="40" t="s">
        <v>133</v>
      </c>
    </row>
    <row r="57" spans="1:8" x14ac:dyDescent="0.2">
      <c r="A57" s="51"/>
      <c r="B57" s="51"/>
      <c r="C57" s="52" t="s">
        <v>132</v>
      </c>
      <c r="D57" s="51"/>
      <c r="E57" s="51" t="s">
        <v>133</v>
      </c>
      <c r="F57" s="57" t="s">
        <v>135</v>
      </c>
      <c r="G57" s="54">
        <v>0</v>
      </c>
      <c r="H57" s="40" t="s">
        <v>133</v>
      </c>
    </row>
    <row r="58" spans="1:8" x14ac:dyDescent="0.2">
      <c r="A58" s="51"/>
      <c r="B58" s="51"/>
      <c r="C58" s="55"/>
      <c r="D58" s="51"/>
      <c r="E58" s="51"/>
      <c r="F58" s="56"/>
      <c r="G58" s="56"/>
      <c r="H58" s="40" t="s">
        <v>133</v>
      </c>
    </row>
    <row r="59" spans="1:8" x14ac:dyDescent="0.2">
      <c r="A59" s="51"/>
      <c r="B59" s="51"/>
      <c r="C59" s="52" t="s">
        <v>138</v>
      </c>
      <c r="D59" s="51"/>
      <c r="E59" s="51"/>
      <c r="F59" s="56"/>
      <c r="G59" s="56"/>
      <c r="H59" s="40" t="s">
        <v>133</v>
      </c>
    </row>
    <row r="60" spans="1:8" x14ac:dyDescent="0.2">
      <c r="A60" s="51"/>
      <c r="B60" s="51"/>
      <c r="C60" s="52" t="s">
        <v>132</v>
      </c>
      <c r="D60" s="51"/>
      <c r="E60" s="51" t="s">
        <v>133</v>
      </c>
      <c r="F60" s="57" t="s">
        <v>135</v>
      </c>
      <c r="G60" s="54">
        <v>0</v>
      </c>
      <c r="H60" s="40" t="s">
        <v>133</v>
      </c>
    </row>
    <row r="61" spans="1:8" x14ac:dyDescent="0.2">
      <c r="A61" s="51"/>
      <c r="B61" s="51"/>
      <c r="C61" s="55"/>
      <c r="D61" s="51"/>
      <c r="E61" s="51"/>
      <c r="F61" s="56"/>
      <c r="G61" s="56"/>
      <c r="H61" s="40" t="s">
        <v>133</v>
      </c>
    </row>
    <row r="62" spans="1:8" x14ac:dyDescent="0.2">
      <c r="A62" s="51"/>
      <c r="B62" s="51"/>
      <c r="C62" s="52" t="s">
        <v>139</v>
      </c>
      <c r="D62" s="51"/>
      <c r="E62" s="51"/>
      <c r="F62" s="56"/>
      <c r="G62" s="56"/>
      <c r="H62" s="40" t="s">
        <v>133</v>
      </c>
    </row>
    <row r="63" spans="1:8" x14ac:dyDescent="0.2">
      <c r="A63" s="51"/>
      <c r="B63" s="51"/>
      <c r="C63" s="52" t="s">
        <v>132</v>
      </c>
      <c r="D63" s="51"/>
      <c r="E63" s="51" t="s">
        <v>133</v>
      </c>
      <c r="F63" s="57" t="s">
        <v>135</v>
      </c>
      <c r="G63" s="54">
        <v>0</v>
      </c>
      <c r="H63" s="40" t="s">
        <v>133</v>
      </c>
    </row>
    <row r="64" spans="1:8" x14ac:dyDescent="0.2">
      <c r="A64" s="51"/>
      <c r="B64" s="51"/>
      <c r="C64" s="55"/>
      <c r="D64" s="51"/>
      <c r="E64" s="51"/>
      <c r="F64" s="56"/>
      <c r="G64" s="56"/>
      <c r="H64" s="40" t="s">
        <v>133</v>
      </c>
    </row>
    <row r="65" spans="1:8" x14ac:dyDescent="0.2">
      <c r="A65" s="51"/>
      <c r="B65" s="51"/>
      <c r="C65" s="52" t="s">
        <v>140</v>
      </c>
      <c r="D65" s="51"/>
      <c r="E65" s="51"/>
      <c r="F65" s="53">
        <v>2931.2157191000001</v>
      </c>
      <c r="G65" s="54">
        <v>0.95905306999999995</v>
      </c>
      <c r="H65" s="40" t="s">
        <v>133</v>
      </c>
    </row>
    <row r="66" spans="1:8" x14ac:dyDescent="0.2">
      <c r="A66" s="51"/>
      <c r="B66" s="51"/>
      <c r="C66" s="55"/>
      <c r="D66" s="51"/>
      <c r="E66" s="51"/>
      <c r="F66" s="56"/>
      <c r="G66" s="56"/>
      <c r="H66" s="40" t="s">
        <v>133</v>
      </c>
    </row>
    <row r="67" spans="1:8" x14ac:dyDescent="0.2">
      <c r="A67" s="51"/>
      <c r="B67" s="51"/>
      <c r="C67" s="52" t="s">
        <v>141</v>
      </c>
      <c r="D67" s="51"/>
      <c r="E67" s="51"/>
      <c r="F67" s="56"/>
      <c r="G67" s="56"/>
      <c r="H67" s="40" t="s">
        <v>133</v>
      </c>
    </row>
    <row r="68" spans="1:8" x14ac:dyDescent="0.2">
      <c r="A68" s="51"/>
      <c r="B68" s="51"/>
      <c r="C68" s="52" t="s">
        <v>10</v>
      </c>
      <c r="D68" s="51"/>
      <c r="E68" s="51"/>
      <c r="F68" s="56"/>
      <c r="G68" s="56"/>
      <c r="H68" s="40" t="s">
        <v>133</v>
      </c>
    </row>
    <row r="69" spans="1:8" x14ac:dyDescent="0.2">
      <c r="A69" s="51"/>
      <c r="B69" s="51"/>
      <c r="C69" s="52" t="s">
        <v>132</v>
      </c>
      <c r="D69" s="51"/>
      <c r="E69" s="51" t="s">
        <v>133</v>
      </c>
      <c r="F69" s="57" t="s">
        <v>135</v>
      </c>
      <c r="G69" s="54">
        <v>0</v>
      </c>
      <c r="H69" s="40" t="s">
        <v>133</v>
      </c>
    </row>
    <row r="70" spans="1:8" x14ac:dyDescent="0.2">
      <c r="A70" s="51"/>
      <c r="B70" s="51"/>
      <c r="C70" s="55"/>
      <c r="D70" s="51"/>
      <c r="E70" s="51"/>
      <c r="F70" s="56"/>
      <c r="G70" s="56"/>
      <c r="H70" s="40" t="s">
        <v>133</v>
      </c>
    </row>
    <row r="71" spans="1:8" x14ac:dyDescent="0.2">
      <c r="A71" s="51"/>
      <c r="B71" s="51"/>
      <c r="C71" s="52" t="s">
        <v>142</v>
      </c>
      <c r="D71" s="51"/>
      <c r="E71" s="51"/>
      <c r="F71" s="51"/>
      <c r="G71" s="51"/>
      <c r="H71" s="40" t="s">
        <v>133</v>
      </c>
    </row>
    <row r="72" spans="1:8" x14ac:dyDescent="0.2">
      <c r="A72" s="51"/>
      <c r="B72" s="51"/>
      <c r="C72" s="52" t="s">
        <v>132</v>
      </c>
      <c r="D72" s="51"/>
      <c r="E72" s="51" t="s">
        <v>133</v>
      </c>
      <c r="F72" s="57" t="s">
        <v>135</v>
      </c>
      <c r="G72" s="54">
        <v>0</v>
      </c>
      <c r="H72" s="40" t="s">
        <v>133</v>
      </c>
    </row>
    <row r="73" spans="1:8" x14ac:dyDescent="0.2">
      <c r="A73" s="51"/>
      <c r="B73" s="51"/>
      <c r="C73" s="55"/>
      <c r="D73" s="51"/>
      <c r="E73" s="51"/>
      <c r="F73" s="56"/>
      <c r="G73" s="56"/>
      <c r="H73" s="40" t="s">
        <v>133</v>
      </c>
    </row>
    <row r="74" spans="1:8" x14ac:dyDescent="0.2">
      <c r="A74" s="51"/>
      <c r="B74" s="51"/>
      <c r="C74" s="52" t="s">
        <v>143</v>
      </c>
      <c r="D74" s="51"/>
      <c r="E74" s="51"/>
      <c r="F74" s="51"/>
      <c r="G74" s="51"/>
      <c r="H74" s="40" t="s">
        <v>133</v>
      </c>
    </row>
    <row r="75" spans="1:8" x14ac:dyDescent="0.2">
      <c r="A75" s="51"/>
      <c r="B75" s="51"/>
      <c r="C75" s="52" t="s">
        <v>132</v>
      </c>
      <c r="D75" s="51"/>
      <c r="E75" s="51" t="s">
        <v>133</v>
      </c>
      <c r="F75" s="57" t="s">
        <v>135</v>
      </c>
      <c r="G75" s="54">
        <v>0</v>
      </c>
      <c r="H75" s="40" t="s">
        <v>133</v>
      </c>
    </row>
    <row r="76" spans="1:8" x14ac:dyDescent="0.2">
      <c r="A76" s="51"/>
      <c r="B76" s="51"/>
      <c r="C76" s="55"/>
      <c r="D76" s="51"/>
      <c r="E76" s="51"/>
      <c r="F76" s="56"/>
      <c r="G76" s="56"/>
      <c r="H76" s="40" t="s">
        <v>133</v>
      </c>
    </row>
    <row r="77" spans="1:8" x14ac:dyDescent="0.2">
      <c r="A77" s="51"/>
      <c r="B77" s="51"/>
      <c r="C77" s="52" t="s">
        <v>144</v>
      </c>
      <c r="D77" s="51"/>
      <c r="E77" s="51"/>
      <c r="F77" s="56"/>
      <c r="G77" s="56"/>
      <c r="H77" s="40" t="s">
        <v>133</v>
      </c>
    </row>
    <row r="78" spans="1:8" x14ac:dyDescent="0.2">
      <c r="A78" s="51"/>
      <c r="B78" s="51"/>
      <c r="C78" s="52" t="s">
        <v>132</v>
      </c>
      <c r="D78" s="51"/>
      <c r="E78" s="51" t="s">
        <v>133</v>
      </c>
      <c r="F78" s="57" t="s">
        <v>135</v>
      </c>
      <c r="G78" s="54">
        <v>0</v>
      </c>
      <c r="H78" s="40" t="s">
        <v>133</v>
      </c>
    </row>
    <row r="79" spans="1:8" x14ac:dyDescent="0.2">
      <c r="A79" s="51"/>
      <c r="B79" s="51"/>
      <c r="C79" s="55"/>
      <c r="D79" s="51"/>
      <c r="E79" s="51"/>
      <c r="F79" s="56"/>
      <c r="G79" s="56"/>
      <c r="H79" s="40" t="s">
        <v>133</v>
      </c>
    </row>
    <row r="80" spans="1:8" x14ac:dyDescent="0.2">
      <c r="A80" s="51"/>
      <c r="B80" s="51"/>
      <c r="C80" s="52" t="s">
        <v>145</v>
      </c>
      <c r="D80" s="51"/>
      <c r="E80" s="51"/>
      <c r="F80" s="53">
        <v>0</v>
      </c>
      <c r="G80" s="54">
        <v>0</v>
      </c>
      <c r="H80" s="40" t="s">
        <v>133</v>
      </c>
    </row>
    <row r="81" spans="1:8" x14ac:dyDescent="0.2">
      <c r="A81" s="51"/>
      <c r="B81" s="51"/>
      <c r="C81" s="55"/>
      <c r="D81" s="51"/>
      <c r="E81" s="51"/>
      <c r="F81" s="56"/>
      <c r="G81" s="56"/>
      <c r="H81" s="40" t="s">
        <v>133</v>
      </c>
    </row>
    <row r="82" spans="1:8" x14ac:dyDescent="0.2">
      <c r="A82" s="51"/>
      <c r="B82" s="51"/>
      <c r="C82" s="52" t="s">
        <v>146</v>
      </c>
      <c r="D82" s="51"/>
      <c r="E82" s="51"/>
      <c r="F82" s="56"/>
      <c r="G82" s="56"/>
      <c r="H82" s="40" t="s">
        <v>133</v>
      </c>
    </row>
    <row r="83" spans="1:8" x14ac:dyDescent="0.2">
      <c r="A83" s="51"/>
      <c r="B83" s="51"/>
      <c r="C83" s="52" t="s">
        <v>147</v>
      </c>
      <c r="D83" s="51"/>
      <c r="E83" s="51"/>
      <c r="F83" s="56"/>
      <c r="G83" s="56"/>
      <c r="H83" s="40" t="s">
        <v>133</v>
      </c>
    </row>
    <row r="84" spans="1:8" x14ac:dyDescent="0.2">
      <c r="A84" s="51"/>
      <c r="B84" s="51"/>
      <c r="C84" s="52" t="s">
        <v>132</v>
      </c>
      <c r="D84" s="51"/>
      <c r="E84" s="51" t="s">
        <v>133</v>
      </c>
      <c r="F84" s="57" t="s">
        <v>135</v>
      </c>
      <c r="G84" s="54">
        <v>0</v>
      </c>
      <c r="H84" s="40" t="s">
        <v>133</v>
      </c>
    </row>
    <row r="85" spans="1:8" x14ac:dyDescent="0.2">
      <c r="A85" s="51"/>
      <c r="B85" s="51"/>
      <c r="C85" s="55"/>
      <c r="D85" s="51"/>
      <c r="E85" s="51"/>
      <c r="F85" s="56"/>
      <c r="G85" s="56"/>
      <c r="H85" s="40" t="s">
        <v>133</v>
      </c>
    </row>
    <row r="86" spans="1:8" x14ac:dyDescent="0.2">
      <c r="A86" s="51"/>
      <c r="B86" s="51"/>
      <c r="C86" s="52" t="s">
        <v>148</v>
      </c>
      <c r="D86" s="51"/>
      <c r="E86" s="51"/>
      <c r="F86" s="56"/>
      <c r="G86" s="56"/>
      <c r="H86" s="40" t="s">
        <v>133</v>
      </c>
    </row>
    <row r="87" spans="1:8" x14ac:dyDescent="0.2">
      <c r="A87" s="51"/>
      <c r="B87" s="51"/>
      <c r="C87" s="52" t="s">
        <v>132</v>
      </c>
      <c r="D87" s="51"/>
      <c r="E87" s="51" t="s">
        <v>133</v>
      </c>
      <c r="F87" s="57" t="s">
        <v>135</v>
      </c>
      <c r="G87" s="54">
        <v>0</v>
      </c>
      <c r="H87" s="40" t="s">
        <v>133</v>
      </c>
    </row>
    <row r="88" spans="1:8" x14ac:dyDescent="0.2">
      <c r="A88" s="51"/>
      <c r="B88" s="51"/>
      <c r="C88" s="55"/>
      <c r="D88" s="51"/>
      <c r="E88" s="51"/>
      <c r="F88" s="56"/>
      <c r="G88" s="56"/>
      <c r="H88" s="40" t="s">
        <v>133</v>
      </c>
    </row>
    <row r="89" spans="1:8" x14ac:dyDescent="0.2">
      <c r="A89" s="51"/>
      <c r="B89" s="51"/>
      <c r="C89" s="52" t="s">
        <v>149</v>
      </c>
      <c r="D89" s="51"/>
      <c r="E89" s="51"/>
      <c r="F89" s="56"/>
      <c r="G89" s="56"/>
      <c r="H89" s="40" t="s">
        <v>133</v>
      </c>
    </row>
    <row r="90" spans="1:8" x14ac:dyDescent="0.2">
      <c r="A90" s="51"/>
      <c r="B90" s="51"/>
      <c r="C90" s="52" t="s">
        <v>132</v>
      </c>
      <c r="D90" s="51"/>
      <c r="E90" s="51" t="s">
        <v>133</v>
      </c>
      <c r="F90" s="57" t="s">
        <v>135</v>
      </c>
      <c r="G90" s="54">
        <v>0</v>
      </c>
      <c r="H90" s="40" t="s">
        <v>133</v>
      </c>
    </row>
    <row r="91" spans="1:8" x14ac:dyDescent="0.2">
      <c r="A91" s="51"/>
      <c r="B91" s="51"/>
      <c r="C91" s="55"/>
      <c r="D91" s="51"/>
      <c r="E91" s="51"/>
      <c r="F91" s="56"/>
      <c r="G91" s="56"/>
      <c r="H91" s="40" t="s">
        <v>133</v>
      </c>
    </row>
    <row r="92" spans="1:8" x14ac:dyDescent="0.2">
      <c r="A92" s="51"/>
      <c r="B92" s="51"/>
      <c r="C92" s="52" t="s">
        <v>150</v>
      </c>
      <c r="D92" s="51"/>
      <c r="E92" s="51"/>
      <c r="F92" s="56"/>
      <c r="G92" s="56"/>
      <c r="H92" s="40" t="s">
        <v>133</v>
      </c>
    </row>
    <row r="93" spans="1:8" x14ac:dyDescent="0.2">
      <c r="A93" s="46">
        <v>1</v>
      </c>
      <c r="B93" s="47"/>
      <c r="C93" s="47" t="s">
        <v>151</v>
      </c>
      <c r="D93" s="47"/>
      <c r="E93" s="58"/>
      <c r="F93" s="49">
        <v>125.251257</v>
      </c>
      <c r="G93" s="50">
        <v>4.0980469999999998E-2</v>
      </c>
      <c r="H93" s="40">
        <v>5.22</v>
      </c>
    </row>
    <row r="94" spans="1:8" x14ac:dyDescent="0.2">
      <c r="A94" s="51"/>
      <c r="B94" s="51"/>
      <c r="C94" s="52" t="s">
        <v>132</v>
      </c>
      <c r="D94" s="51"/>
      <c r="E94" s="51" t="s">
        <v>133</v>
      </c>
      <c r="F94" s="53">
        <v>125.251257</v>
      </c>
      <c r="G94" s="54">
        <v>4.0980469999999998E-2</v>
      </c>
      <c r="H94" s="40" t="s">
        <v>133</v>
      </c>
    </row>
    <row r="95" spans="1:8" x14ac:dyDescent="0.2">
      <c r="A95" s="51"/>
      <c r="B95" s="51"/>
      <c r="C95" s="55"/>
      <c r="D95" s="51"/>
      <c r="E95" s="51"/>
      <c r="F95" s="56"/>
      <c r="G95" s="56"/>
      <c r="H95" s="40" t="s">
        <v>133</v>
      </c>
    </row>
    <row r="96" spans="1:8" x14ac:dyDescent="0.2">
      <c r="A96" s="51"/>
      <c r="B96" s="51"/>
      <c r="C96" s="52" t="s">
        <v>152</v>
      </c>
      <c r="D96" s="51"/>
      <c r="E96" s="51"/>
      <c r="F96" s="53">
        <v>125.251257</v>
      </c>
      <c r="G96" s="54">
        <v>4.0980469999999998E-2</v>
      </c>
      <c r="H96" s="40" t="s">
        <v>133</v>
      </c>
    </row>
    <row r="97" spans="1:10" x14ac:dyDescent="0.2">
      <c r="A97" s="51"/>
      <c r="B97" s="51"/>
      <c r="C97" s="56"/>
      <c r="D97" s="51"/>
      <c r="E97" s="51"/>
      <c r="F97" s="51"/>
      <c r="G97" s="51"/>
      <c r="H97" s="40" t="s">
        <v>133</v>
      </c>
    </row>
    <row r="98" spans="1:10" x14ac:dyDescent="0.2">
      <c r="A98" s="51"/>
      <c r="B98" s="51"/>
      <c r="C98" s="52" t="s">
        <v>153</v>
      </c>
      <c r="D98" s="51"/>
      <c r="E98" s="51"/>
      <c r="F98" s="51"/>
      <c r="G98" s="51"/>
      <c r="H98" s="40" t="s">
        <v>133</v>
      </c>
    </row>
    <row r="99" spans="1:10" x14ac:dyDescent="0.2">
      <c r="A99" s="51"/>
      <c r="B99" s="51"/>
      <c r="C99" s="52" t="s">
        <v>154</v>
      </c>
      <c r="D99" s="51"/>
      <c r="E99" s="51"/>
      <c r="F99" s="51"/>
      <c r="G99" s="51"/>
      <c r="H99" s="40" t="s">
        <v>133</v>
      </c>
    </row>
    <row r="100" spans="1:10" x14ac:dyDescent="0.2">
      <c r="A100" s="51"/>
      <c r="B100" s="51"/>
      <c r="C100" s="52" t="s">
        <v>132</v>
      </c>
      <c r="D100" s="51"/>
      <c r="E100" s="51" t="s">
        <v>133</v>
      </c>
      <c r="F100" s="57" t="s">
        <v>135</v>
      </c>
      <c r="G100" s="54">
        <v>0</v>
      </c>
      <c r="H100" s="40" t="s">
        <v>133</v>
      </c>
    </row>
    <row r="101" spans="1:10" x14ac:dyDescent="0.2">
      <c r="A101" s="51"/>
      <c r="B101" s="51"/>
      <c r="C101" s="55"/>
      <c r="D101" s="51"/>
      <c r="E101" s="51"/>
      <c r="F101" s="56"/>
      <c r="G101" s="56"/>
      <c r="H101" s="40" t="s">
        <v>133</v>
      </c>
    </row>
    <row r="102" spans="1:10" x14ac:dyDescent="0.2">
      <c r="A102" s="51"/>
      <c r="B102" s="51"/>
      <c r="C102" s="52" t="s">
        <v>155</v>
      </c>
      <c r="D102" s="51"/>
      <c r="E102" s="51"/>
      <c r="F102" s="51"/>
      <c r="G102" s="51"/>
      <c r="H102" s="40" t="s">
        <v>133</v>
      </c>
    </row>
    <row r="103" spans="1:10" x14ac:dyDescent="0.2">
      <c r="A103" s="51"/>
      <c r="B103" s="51"/>
      <c r="C103" s="52" t="s">
        <v>156</v>
      </c>
      <c r="D103" s="51"/>
      <c r="E103" s="51"/>
      <c r="F103" s="51"/>
      <c r="G103" s="51"/>
      <c r="H103" s="40" t="s">
        <v>133</v>
      </c>
    </row>
    <row r="104" spans="1:10" x14ac:dyDescent="0.2">
      <c r="A104" s="51"/>
      <c r="B104" s="51"/>
      <c r="C104" s="52" t="s">
        <v>132</v>
      </c>
      <c r="D104" s="51"/>
      <c r="E104" s="51" t="s">
        <v>133</v>
      </c>
      <c r="F104" s="57" t="s">
        <v>135</v>
      </c>
      <c r="G104" s="54">
        <v>0</v>
      </c>
      <c r="H104" s="40" t="s">
        <v>133</v>
      </c>
    </row>
    <row r="105" spans="1:10" x14ac:dyDescent="0.2">
      <c r="A105" s="51"/>
      <c r="B105" s="51"/>
      <c r="C105" s="55"/>
      <c r="D105" s="51"/>
      <c r="E105" s="51"/>
      <c r="F105" s="56"/>
      <c r="G105" s="56"/>
      <c r="H105" s="40" t="s">
        <v>133</v>
      </c>
    </row>
    <row r="106" spans="1:10" x14ac:dyDescent="0.2">
      <c r="A106" s="51"/>
      <c r="B106" s="51"/>
      <c r="C106" s="52" t="s">
        <v>157</v>
      </c>
      <c r="D106" s="51"/>
      <c r="E106" s="51"/>
      <c r="F106" s="56"/>
      <c r="G106" s="56"/>
      <c r="H106" s="40" t="s">
        <v>133</v>
      </c>
    </row>
    <row r="107" spans="1:10" x14ac:dyDescent="0.2">
      <c r="A107" s="51"/>
      <c r="B107" s="51"/>
      <c r="C107" s="52" t="s">
        <v>132</v>
      </c>
      <c r="D107" s="51"/>
      <c r="E107" s="51" t="s">
        <v>133</v>
      </c>
      <c r="F107" s="57" t="s">
        <v>135</v>
      </c>
      <c r="G107" s="54">
        <v>0</v>
      </c>
      <c r="H107" s="40" t="s">
        <v>133</v>
      </c>
    </row>
    <row r="108" spans="1:10" x14ac:dyDescent="0.2">
      <c r="A108" s="51"/>
      <c r="B108" s="51"/>
      <c r="C108" s="55"/>
      <c r="D108" s="51"/>
      <c r="E108" s="51"/>
      <c r="F108" s="56"/>
      <c r="G108" s="56"/>
      <c r="H108" s="40" t="s">
        <v>133</v>
      </c>
    </row>
    <row r="109" spans="1:10" x14ac:dyDescent="0.2">
      <c r="A109" s="58"/>
      <c r="B109" s="47"/>
      <c r="C109" s="47" t="s">
        <v>158</v>
      </c>
      <c r="D109" s="47"/>
      <c r="E109" s="58"/>
      <c r="F109" s="49">
        <v>-0.10247415999999999</v>
      </c>
      <c r="G109" s="50">
        <v>-3.3529999999999999E-5</v>
      </c>
      <c r="H109" s="40" t="s">
        <v>133</v>
      </c>
    </row>
    <row r="110" spans="1:10" x14ac:dyDescent="0.2">
      <c r="A110" s="55"/>
      <c r="B110" s="55"/>
      <c r="C110" s="52" t="s">
        <v>159</v>
      </c>
      <c r="D110" s="56"/>
      <c r="E110" s="56"/>
      <c r="F110" s="53">
        <v>3056.3645019400001</v>
      </c>
      <c r="G110" s="59">
        <v>1.0000000099999999</v>
      </c>
      <c r="H110" s="40" t="s">
        <v>133</v>
      </c>
    </row>
    <row r="111" spans="1:10" ht="12.75" customHeight="1" x14ac:dyDescent="0.2">
      <c r="A111" s="60"/>
      <c r="B111" s="60"/>
      <c r="C111" s="61"/>
      <c r="D111" s="62"/>
      <c r="E111" s="62"/>
      <c r="F111" s="63"/>
      <c r="G111" s="64"/>
      <c r="H111" s="65"/>
    </row>
    <row r="112" spans="1:10" x14ac:dyDescent="0.2">
      <c r="A112" s="60"/>
      <c r="B112" s="66" t="s">
        <v>930</v>
      </c>
      <c r="C112" s="66"/>
      <c r="D112" s="66"/>
      <c r="E112" s="66"/>
      <c r="F112" s="66"/>
      <c r="G112" s="66"/>
      <c r="H112" s="66"/>
      <c r="J112" s="67"/>
    </row>
    <row r="113" spans="1:17" x14ac:dyDescent="0.2">
      <c r="A113" s="60"/>
      <c r="B113" s="66" t="s">
        <v>931</v>
      </c>
      <c r="C113" s="66"/>
      <c r="D113" s="66"/>
      <c r="E113" s="66"/>
      <c r="F113" s="66"/>
      <c r="G113" s="66"/>
      <c r="H113" s="66"/>
      <c r="J113" s="67"/>
    </row>
    <row r="114" spans="1:17" x14ac:dyDescent="0.2">
      <c r="A114" s="60"/>
      <c r="B114" s="66" t="s">
        <v>932</v>
      </c>
      <c r="C114" s="66"/>
      <c r="D114" s="66"/>
      <c r="E114" s="66"/>
      <c r="F114" s="66"/>
      <c r="G114" s="66"/>
      <c r="H114" s="66"/>
      <c r="J114" s="67"/>
    </row>
    <row r="115" spans="1:17" s="70" customFormat="1" ht="52.5" customHeight="1" x14ac:dyDescent="0.25">
      <c r="A115" s="68"/>
      <c r="B115" s="69" t="s">
        <v>933</v>
      </c>
      <c r="C115" s="69"/>
      <c r="D115" s="69"/>
      <c r="E115" s="69"/>
      <c r="F115" s="69"/>
      <c r="G115" s="69"/>
      <c r="H115" s="69"/>
      <c r="I115" s="34"/>
      <c r="J115" s="67"/>
      <c r="K115" s="34"/>
      <c r="L115" s="34"/>
      <c r="M115" s="34"/>
      <c r="N115" s="34"/>
      <c r="O115" s="34"/>
      <c r="P115" s="34"/>
      <c r="Q115" s="34"/>
    </row>
    <row r="116" spans="1:17" x14ac:dyDescent="0.2">
      <c r="A116" s="60"/>
      <c r="B116" s="66" t="s">
        <v>934</v>
      </c>
      <c r="C116" s="66"/>
      <c r="D116" s="66"/>
      <c r="E116" s="66"/>
      <c r="F116" s="66"/>
      <c r="G116" s="66"/>
      <c r="H116" s="66"/>
      <c r="J116" s="67"/>
    </row>
    <row r="117" spans="1:17" x14ac:dyDescent="0.2">
      <c r="A117" s="60"/>
      <c r="B117" s="60"/>
      <c r="C117" s="60"/>
      <c r="D117" s="62"/>
      <c r="E117" s="62"/>
      <c r="F117" s="62"/>
      <c r="G117" s="62"/>
    </row>
    <row r="118" spans="1:17" x14ac:dyDescent="0.2">
      <c r="A118" s="60"/>
      <c r="B118" s="72" t="s">
        <v>160</v>
      </c>
      <c r="C118" s="73"/>
      <c r="D118" s="74"/>
      <c r="E118" s="75"/>
      <c r="F118" s="62"/>
      <c r="G118" s="62"/>
    </row>
    <row r="119" spans="1:17" ht="27.75" customHeight="1" x14ac:dyDescent="0.2">
      <c r="A119" s="60"/>
      <c r="B119" s="76" t="s">
        <v>161</v>
      </c>
      <c r="C119" s="77"/>
      <c r="D119" s="39" t="s">
        <v>162</v>
      </c>
      <c r="E119" s="75"/>
      <c r="F119" s="62"/>
      <c r="G119" s="62"/>
    </row>
    <row r="120" spans="1:17" ht="12.75" customHeight="1" x14ac:dyDescent="0.2">
      <c r="A120" s="60"/>
      <c r="B120" s="76" t="s">
        <v>936</v>
      </c>
      <c r="C120" s="77"/>
      <c r="D120" s="39" t="s">
        <v>162</v>
      </c>
      <c r="E120" s="75"/>
      <c r="F120" s="62"/>
      <c r="G120" s="62"/>
    </row>
    <row r="121" spans="1:17" x14ac:dyDescent="0.2">
      <c r="A121" s="60"/>
      <c r="B121" s="76" t="s">
        <v>163</v>
      </c>
      <c r="C121" s="77"/>
      <c r="D121" s="78" t="s">
        <v>133</v>
      </c>
      <c r="E121" s="75"/>
      <c r="F121" s="62"/>
      <c r="G121" s="62"/>
    </row>
    <row r="122" spans="1:17" x14ac:dyDescent="0.2">
      <c r="A122" s="79"/>
      <c r="B122" s="80" t="s">
        <v>133</v>
      </c>
      <c r="C122" s="80" t="s">
        <v>937</v>
      </c>
      <c r="D122" s="80" t="s">
        <v>164</v>
      </c>
      <c r="E122" s="79"/>
      <c r="F122" s="79"/>
      <c r="G122" s="79"/>
      <c r="H122" s="79"/>
      <c r="J122" s="67"/>
    </row>
    <row r="123" spans="1:17" x14ac:dyDescent="0.2">
      <c r="A123" s="79"/>
      <c r="B123" s="81" t="s">
        <v>165</v>
      </c>
      <c r="C123" s="82">
        <v>46112</v>
      </c>
      <c r="D123" s="82">
        <v>46142</v>
      </c>
      <c r="E123" s="79"/>
      <c r="F123" s="79"/>
      <c r="G123" s="79"/>
      <c r="J123" s="67"/>
    </row>
    <row r="124" spans="1:17" x14ac:dyDescent="0.2">
      <c r="A124" s="83"/>
      <c r="B124" s="42" t="s">
        <v>166</v>
      </c>
      <c r="C124" s="84">
        <v>25.191800000000001</v>
      </c>
      <c r="D124" s="84">
        <v>29.929300000000001</v>
      </c>
      <c r="E124" s="83"/>
      <c r="F124" s="85"/>
      <c r="G124" s="86"/>
    </row>
    <row r="125" spans="1:17" x14ac:dyDescent="0.2">
      <c r="A125" s="83"/>
      <c r="B125" s="42" t="s">
        <v>938</v>
      </c>
      <c r="C125" s="84">
        <v>23.983899999999998</v>
      </c>
      <c r="D125" s="84">
        <v>28.494199999999999</v>
      </c>
      <c r="E125" s="83"/>
      <c r="F125" s="85"/>
      <c r="G125" s="86"/>
    </row>
    <row r="126" spans="1:17" x14ac:dyDescent="0.2">
      <c r="A126" s="83"/>
      <c r="B126" s="42" t="s">
        <v>167</v>
      </c>
      <c r="C126" s="84">
        <v>24.456199999999999</v>
      </c>
      <c r="D126" s="84">
        <v>29.047899999999998</v>
      </c>
      <c r="E126" s="83"/>
      <c r="F126" s="85"/>
      <c r="G126" s="86"/>
    </row>
    <row r="127" spans="1:17" x14ac:dyDescent="0.2">
      <c r="A127" s="83"/>
      <c r="B127" s="42" t="s">
        <v>939</v>
      </c>
      <c r="C127" s="84">
        <v>23.2545</v>
      </c>
      <c r="D127" s="84">
        <v>27.6205</v>
      </c>
      <c r="E127" s="83"/>
      <c r="F127" s="85"/>
      <c r="G127" s="86"/>
    </row>
    <row r="128" spans="1:17" x14ac:dyDescent="0.2">
      <c r="A128" s="83"/>
      <c r="B128" s="83"/>
      <c r="C128" s="83"/>
      <c r="D128" s="83"/>
      <c r="E128" s="83"/>
      <c r="F128" s="83"/>
      <c r="G128" s="83"/>
    </row>
    <row r="129" spans="1:10" x14ac:dyDescent="0.2">
      <c r="A129" s="79"/>
      <c r="B129" s="76" t="s">
        <v>940</v>
      </c>
      <c r="C129" s="77"/>
      <c r="D129" s="39" t="s">
        <v>162</v>
      </c>
      <c r="E129" s="79"/>
      <c r="F129" s="79"/>
      <c r="G129" s="79"/>
    </row>
    <row r="130" spans="1:10" x14ac:dyDescent="0.2">
      <c r="A130" s="79"/>
      <c r="B130" s="97"/>
      <c r="C130" s="97"/>
      <c r="D130" s="97"/>
      <c r="E130" s="79"/>
      <c r="F130" s="79"/>
      <c r="G130" s="79"/>
    </row>
    <row r="131" spans="1:10" ht="27" customHeight="1" x14ac:dyDescent="0.2">
      <c r="A131" s="79"/>
      <c r="B131" s="76" t="s">
        <v>169</v>
      </c>
      <c r="C131" s="77"/>
      <c r="D131" s="39" t="s">
        <v>162</v>
      </c>
      <c r="E131" s="91"/>
      <c r="F131" s="79"/>
      <c r="G131" s="79"/>
    </row>
    <row r="132" spans="1:10" x14ac:dyDescent="0.2">
      <c r="A132" s="79"/>
      <c r="B132" s="76" t="s">
        <v>170</v>
      </c>
      <c r="C132" s="77"/>
      <c r="D132" s="39" t="s">
        <v>162</v>
      </c>
      <c r="E132" s="91"/>
      <c r="F132" s="79"/>
      <c r="G132" s="79"/>
    </row>
    <row r="133" spans="1:10" x14ac:dyDescent="0.2">
      <c r="A133" s="79"/>
      <c r="B133" s="76" t="s">
        <v>171</v>
      </c>
      <c r="C133" s="77"/>
      <c r="D133" s="39" t="s">
        <v>162</v>
      </c>
      <c r="E133" s="91"/>
      <c r="F133" s="79"/>
      <c r="G133" s="79"/>
    </row>
    <row r="134" spans="1:10" x14ac:dyDescent="0.2">
      <c r="A134" s="79"/>
      <c r="B134" s="76" t="s">
        <v>172</v>
      </c>
      <c r="C134" s="77"/>
      <c r="D134" s="92">
        <v>0.17343730933281223</v>
      </c>
      <c r="E134" s="79"/>
      <c r="F134" s="89"/>
      <c r="G134" s="90"/>
    </row>
    <row r="136" spans="1:10" x14ac:dyDescent="0.2">
      <c r="B136" s="93" t="s">
        <v>941</v>
      </c>
      <c r="C136" s="93"/>
    </row>
    <row r="138" spans="1:10" ht="153.75" customHeight="1" x14ac:dyDescent="0.2"/>
    <row r="141" spans="1:10" x14ac:dyDescent="0.2">
      <c r="B141" s="94" t="s">
        <v>942</v>
      </c>
      <c r="C141" s="95"/>
      <c r="D141" s="94"/>
    </row>
    <row r="142" spans="1:10" x14ac:dyDescent="0.2">
      <c r="B142" s="94" t="s">
        <v>955</v>
      </c>
      <c r="D142" s="94"/>
    </row>
    <row r="143" spans="1:10" ht="165" customHeight="1" x14ac:dyDescent="0.2"/>
    <row r="144" spans="1:10" x14ac:dyDescent="0.2">
      <c r="J144" s="37"/>
    </row>
  </sheetData>
  <mergeCells count="18">
    <mergeCell ref="B120:C120"/>
    <mergeCell ref="B121:C121"/>
    <mergeCell ref="B136:C136"/>
    <mergeCell ref="B129:C129"/>
    <mergeCell ref="B133:C133"/>
    <mergeCell ref="B134:C134"/>
    <mergeCell ref="B131:C131"/>
    <mergeCell ref="B132:C132"/>
    <mergeCell ref="B114:H114"/>
    <mergeCell ref="B115:H115"/>
    <mergeCell ref="B116:H116"/>
    <mergeCell ref="B118:D118"/>
    <mergeCell ref="B119:C119"/>
    <mergeCell ref="A1:H1"/>
    <mergeCell ref="A2:H2"/>
    <mergeCell ref="A3:H3"/>
    <mergeCell ref="B112:H112"/>
    <mergeCell ref="B113:H113"/>
  </mergeCells>
  <hyperlinks>
    <hyperlink ref="I1" location="Index!B2" display="Index" xr:uid="{84302555-5EFA-464C-B89F-C34197EE760D}"/>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A088-876C-4908-8A3E-215CB3269468}">
  <sheetPr>
    <outlinePr summaryBelow="0" summaryRight="0"/>
  </sheetPr>
  <dimension ref="A1:Q144"/>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33" t="s">
        <v>424</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356</v>
      </c>
      <c r="C7" s="47" t="s">
        <v>357</v>
      </c>
      <c r="D7" s="47" t="s">
        <v>111</v>
      </c>
      <c r="E7" s="48">
        <v>35553</v>
      </c>
      <c r="F7" s="49">
        <v>249.24430649999999</v>
      </c>
      <c r="G7" s="50">
        <v>6.8104239999999996E-2</v>
      </c>
      <c r="H7" s="40" t="s">
        <v>133</v>
      </c>
    </row>
    <row r="8" spans="1:9" x14ac:dyDescent="0.2">
      <c r="A8" s="46">
        <v>2</v>
      </c>
      <c r="B8" s="47" t="s">
        <v>70</v>
      </c>
      <c r="C8" s="47" t="s">
        <v>71</v>
      </c>
      <c r="D8" s="47" t="s">
        <v>41</v>
      </c>
      <c r="E8" s="48">
        <v>22800</v>
      </c>
      <c r="F8" s="49">
        <v>223.1208</v>
      </c>
      <c r="G8" s="50">
        <v>6.0966180000000002E-2</v>
      </c>
      <c r="H8" s="40" t="s">
        <v>133</v>
      </c>
    </row>
    <row r="9" spans="1:9" x14ac:dyDescent="0.2">
      <c r="A9" s="46">
        <v>3</v>
      </c>
      <c r="B9" s="47" t="s">
        <v>344</v>
      </c>
      <c r="C9" s="47" t="s">
        <v>345</v>
      </c>
      <c r="D9" s="47" t="s">
        <v>33</v>
      </c>
      <c r="E9" s="48">
        <v>3393</v>
      </c>
      <c r="F9" s="49">
        <v>219.089403</v>
      </c>
      <c r="G9" s="50">
        <v>5.9864630000000002E-2</v>
      </c>
      <c r="H9" s="40" t="s">
        <v>133</v>
      </c>
    </row>
    <row r="10" spans="1:9" x14ac:dyDescent="0.2">
      <c r="A10" s="46">
        <v>4</v>
      </c>
      <c r="B10" s="47" t="s">
        <v>328</v>
      </c>
      <c r="C10" s="47" t="s">
        <v>329</v>
      </c>
      <c r="D10" s="47" t="s">
        <v>249</v>
      </c>
      <c r="E10" s="48">
        <v>10679</v>
      </c>
      <c r="F10" s="49">
        <v>151.82334299999999</v>
      </c>
      <c r="G10" s="50">
        <v>4.1484649999999998E-2</v>
      </c>
      <c r="H10" s="40" t="s">
        <v>133</v>
      </c>
    </row>
    <row r="11" spans="1:9" x14ac:dyDescent="0.2">
      <c r="A11" s="46">
        <v>5</v>
      </c>
      <c r="B11" s="47" t="s">
        <v>358</v>
      </c>
      <c r="C11" s="47" t="s">
        <v>359</v>
      </c>
      <c r="D11" s="47" t="s">
        <v>38</v>
      </c>
      <c r="E11" s="48">
        <v>37549</v>
      </c>
      <c r="F11" s="49">
        <v>143.41840550000001</v>
      </c>
      <c r="G11" s="50">
        <v>3.9188059999999997E-2</v>
      </c>
      <c r="H11" s="40" t="s">
        <v>133</v>
      </c>
    </row>
    <row r="12" spans="1:9" x14ac:dyDescent="0.2">
      <c r="A12" s="46">
        <v>6</v>
      </c>
      <c r="B12" s="47" t="s">
        <v>334</v>
      </c>
      <c r="C12" s="47" t="s">
        <v>335</v>
      </c>
      <c r="D12" s="47" t="s">
        <v>179</v>
      </c>
      <c r="E12" s="48">
        <v>45169</v>
      </c>
      <c r="F12" s="49">
        <v>139.44121989999999</v>
      </c>
      <c r="G12" s="50">
        <v>3.8101330000000003E-2</v>
      </c>
      <c r="H12" s="40" t="s">
        <v>133</v>
      </c>
    </row>
    <row r="13" spans="1:9" x14ac:dyDescent="0.2">
      <c r="A13" s="46">
        <v>7</v>
      </c>
      <c r="B13" s="47" t="s">
        <v>360</v>
      </c>
      <c r="C13" s="47" t="s">
        <v>361</v>
      </c>
      <c r="D13" s="47" t="s">
        <v>38</v>
      </c>
      <c r="E13" s="48">
        <v>180840</v>
      </c>
      <c r="F13" s="49">
        <v>120.89154000000001</v>
      </c>
      <c r="G13" s="50">
        <v>3.3032760000000001E-2</v>
      </c>
      <c r="H13" s="40" t="s">
        <v>133</v>
      </c>
    </row>
    <row r="14" spans="1:9" x14ac:dyDescent="0.2">
      <c r="A14" s="46">
        <v>8</v>
      </c>
      <c r="B14" s="47" t="s">
        <v>368</v>
      </c>
      <c r="C14" s="47" t="s">
        <v>369</v>
      </c>
      <c r="D14" s="47" t="s">
        <v>57</v>
      </c>
      <c r="E14" s="48">
        <v>8097</v>
      </c>
      <c r="F14" s="49">
        <v>114.370125</v>
      </c>
      <c r="G14" s="50">
        <v>3.125083E-2</v>
      </c>
      <c r="H14" s="40" t="s">
        <v>133</v>
      </c>
    </row>
    <row r="15" spans="1:9" x14ac:dyDescent="0.2">
      <c r="A15" s="46">
        <v>9</v>
      </c>
      <c r="B15" s="47" t="s">
        <v>346</v>
      </c>
      <c r="C15" s="47" t="s">
        <v>347</v>
      </c>
      <c r="D15" s="47" t="s">
        <v>38</v>
      </c>
      <c r="E15" s="48">
        <v>198042</v>
      </c>
      <c r="F15" s="49">
        <v>112.6462896</v>
      </c>
      <c r="G15" s="50">
        <v>3.07798E-2</v>
      </c>
      <c r="H15" s="40" t="s">
        <v>133</v>
      </c>
    </row>
    <row r="16" spans="1:9" x14ac:dyDescent="0.2">
      <c r="A16" s="46">
        <v>10</v>
      </c>
      <c r="B16" s="47" t="s">
        <v>78</v>
      </c>
      <c r="C16" s="47" t="s">
        <v>79</v>
      </c>
      <c r="D16" s="47" t="s">
        <v>25</v>
      </c>
      <c r="E16" s="48">
        <v>2090</v>
      </c>
      <c r="F16" s="49">
        <v>110.4983</v>
      </c>
      <c r="G16" s="50">
        <v>3.0192879999999998E-2</v>
      </c>
      <c r="H16" s="40" t="s">
        <v>133</v>
      </c>
    </row>
    <row r="17" spans="1:8" x14ac:dyDescent="0.2">
      <c r="A17" s="46">
        <v>11</v>
      </c>
      <c r="B17" s="47" t="s">
        <v>364</v>
      </c>
      <c r="C17" s="47" t="s">
        <v>365</v>
      </c>
      <c r="D17" s="47" t="s">
        <v>216</v>
      </c>
      <c r="E17" s="48">
        <v>53380</v>
      </c>
      <c r="F17" s="49">
        <v>109.75461799999999</v>
      </c>
      <c r="G17" s="50">
        <v>2.998967E-2</v>
      </c>
      <c r="H17" s="40" t="s">
        <v>133</v>
      </c>
    </row>
    <row r="18" spans="1:8" x14ac:dyDescent="0.2">
      <c r="A18" s="46">
        <v>12</v>
      </c>
      <c r="B18" s="47" t="s">
        <v>362</v>
      </c>
      <c r="C18" s="47" t="s">
        <v>363</v>
      </c>
      <c r="D18" s="47" t="s">
        <v>57</v>
      </c>
      <c r="E18" s="48">
        <v>46205</v>
      </c>
      <c r="F18" s="49">
        <v>105.7678655</v>
      </c>
      <c r="G18" s="50">
        <v>2.890032E-2</v>
      </c>
      <c r="H18" s="40" t="s">
        <v>133</v>
      </c>
    </row>
    <row r="19" spans="1:8" x14ac:dyDescent="0.2">
      <c r="A19" s="46">
        <v>13</v>
      </c>
      <c r="B19" s="47" t="s">
        <v>217</v>
      </c>
      <c r="C19" s="47" t="s">
        <v>218</v>
      </c>
      <c r="D19" s="47" t="s">
        <v>176</v>
      </c>
      <c r="E19" s="48">
        <v>707</v>
      </c>
      <c r="F19" s="49">
        <v>100.80406000000001</v>
      </c>
      <c r="G19" s="50">
        <v>2.7543999999999999E-2</v>
      </c>
      <c r="H19" s="40" t="s">
        <v>133</v>
      </c>
    </row>
    <row r="20" spans="1:8" x14ac:dyDescent="0.2">
      <c r="A20" s="46">
        <v>14</v>
      </c>
      <c r="B20" s="47" t="s">
        <v>348</v>
      </c>
      <c r="C20" s="47" t="s">
        <v>349</v>
      </c>
      <c r="D20" s="47" t="s">
        <v>211</v>
      </c>
      <c r="E20" s="48">
        <v>16328</v>
      </c>
      <c r="F20" s="49">
        <v>98.392527999999999</v>
      </c>
      <c r="G20" s="50">
        <v>2.6885059999999999E-2</v>
      </c>
      <c r="H20" s="40" t="s">
        <v>133</v>
      </c>
    </row>
    <row r="21" spans="1:8" ht="25.5" x14ac:dyDescent="0.2">
      <c r="A21" s="46">
        <v>15</v>
      </c>
      <c r="B21" s="47" t="s">
        <v>366</v>
      </c>
      <c r="C21" s="47" t="s">
        <v>367</v>
      </c>
      <c r="D21" s="47" t="s">
        <v>201</v>
      </c>
      <c r="E21" s="48">
        <v>1831</v>
      </c>
      <c r="F21" s="49">
        <v>95.521439000000001</v>
      </c>
      <c r="G21" s="50">
        <v>2.6100559999999998E-2</v>
      </c>
      <c r="H21" s="40" t="s">
        <v>133</v>
      </c>
    </row>
    <row r="22" spans="1:8" x14ac:dyDescent="0.2">
      <c r="A22" s="46">
        <v>16</v>
      </c>
      <c r="B22" s="47" t="s">
        <v>66</v>
      </c>
      <c r="C22" s="47" t="s">
        <v>67</v>
      </c>
      <c r="D22" s="47" t="s">
        <v>41</v>
      </c>
      <c r="E22" s="48">
        <v>1517</v>
      </c>
      <c r="F22" s="49">
        <v>95.068872999999996</v>
      </c>
      <c r="G22" s="50">
        <v>2.5976900000000001E-2</v>
      </c>
      <c r="H22" s="40" t="s">
        <v>133</v>
      </c>
    </row>
    <row r="23" spans="1:8" x14ac:dyDescent="0.2">
      <c r="A23" s="46">
        <v>17</v>
      </c>
      <c r="B23" s="47" t="s">
        <v>53</v>
      </c>
      <c r="C23" s="47" t="s">
        <v>54</v>
      </c>
      <c r="D23" s="47" t="s">
        <v>13</v>
      </c>
      <c r="E23" s="48">
        <v>7465</v>
      </c>
      <c r="F23" s="49">
        <v>93.334895000000003</v>
      </c>
      <c r="G23" s="50">
        <v>2.5503100000000001E-2</v>
      </c>
      <c r="H23" s="40" t="s">
        <v>133</v>
      </c>
    </row>
    <row r="24" spans="1:8" x14ac:dyDescent="0.2">
      <c r="A24" s="46">
        <v>18</v>
      </c>
      <c r="B24" s="47" t="s">
        <v>377</v>
      </c>
      <c r="C24" s="47" t="s">
        <v>378</v>
      </c>
      <c r="D24" s="47" t="s">
        <v>379</v>
      </c>
      <c r="E24" s="48">
        <v>23998</v>
      </c>
      <c r="F24" s="49">
        <v>85.300890999999993</v>
      </c>
      <c r="G24" s="50">
        <v>2.3307870000000001E-2</v>
      </c>
      <c r="H24" s="40" t="s">
        <v>133</v>
      </c>
    </row>
    <row r="25" spans="1:8" x14ac:dyDescent="0.2">
      <c r="A25" s="46">
        <v>19</v>
      </c>
      <c r="B25" s="47" t="s">
        <v>372</v>
      </c>
      <c r="C25" s="47" t="s">
        <v>373</v>
      </c>
      <c r="D25" s="47" t="s">
        <v>374</v>
      </c>
      <c r="E25" s="48">
        <v>7495</v>
      </c>
      <c r="F25" s="49">
        <v>80.114054999999993</v>
      </c>
      <c r="G25" s="50">
        <v>2.18906E-2</v>
      </c>
      <c r="H25" s="40" t="s">
        <v>133</v>
      </c>
    </row>
    <row r="26" spans="1:8" x14ac:dyDescent="0.2">
      <c r="A26" s="46">
        <v>20</v>
      </c>
      <c r="B26" s="47" t="s">
        <v>370</v>
      </c>
      <c r="C26" s="47" t="s">
        <v>371</v>
      </c>
      <c r="D26" s="47" t="s">
        <v>176</v>
      </c>
      <c r="E26" s="48">
        <v>9140</v>
      </c>
      <c r="F26" s="49">
        <v>79.083849999999998</v>
      </c>
      <c r="G26" s="50">
        <v>2.1609099999999999E-2</v>
      </c>
      <c r="H26" s="40" t="s">
        <v>133</v>
      </c>
    </row>
    <row r="27" spans="1:8" x14ac:dyDescent="0.2">
      <c r="A27" s="46">
        <v>21</v>
      </c>
      <c r="B27" s="47" t="s">
        <v>326</v>
      </c>
      <c r="C27" s="47" t="s">
        <v>327</v>
      </c>
      <c r="D27" s="47" t="s">
        <v>256</v>
      </c>
      <c r="E27" s="48">
        <v>31707</v>
      </c>
      <c r="F27" s="49">
        <v>78.325802100000004</v>
      </c>
      <c r="G27" s="50">
        <v>2.1401969999999999E-2</v>
      </c>
      <c r="H27" s="40" t="s">
        <v>133</v>
      </c>
    </row>
    <row r="28" spans="1:8" ht="25.5" x14ac:dyDescent="0.2">
      <c r="A28" s="46">
        <v>22</v>
      </c>
      <c r="B28" s="47" t="s">
        <v>380</v>
      </c>
      <c r="C28" s="47" t="s">
        <v>381</v>
      </c>
      <c r="D28" s="47" t="s">
        <v>201</v>
      </c>
      <c r="E28" s="48">
        <v>6182</v>
      </c>
      <c r="F28" s="49">
        <v>67.739265000000003</v>
      </c>
      <c r="G28" s="50">
        <v>1.8509279999999999E-2</v>
      </c>
      <c r="H28" s="40" t="s">
        <v>133</v>
      </c>
    </row>
    <row r="29" spans="1:8" x14ac:dyDescent="0.2">
      <c r="A29" s="46">
        <v>23</v>
      </c>
      <c r="B29" s="47" t="s">
        <v>382</v>
      </c>
      <c r="C29" s="47" t="s">
        <v>383</v>
      </c>
      <c r="D29" s="47" t="s">
        <v>176</v>
      </c>
      <c r="E29" s="48">
        <v>6319</v>
      </c>
      <c r="F29" s="49">
        <v>66.074623500000001</v>
      </c>
      <c r="G29" s="50">
        <v>1.8054420000000002E-2</v>
      </c>
      <c r="H29" s="40" t="s">
        <v>133</v>
      </c>
    </row>
    <row r="30" spans="1:8" x14ac:dyDescent="0.2">
      <c r="A30" s="46">
        <v>24</v>
      </c>
      <c r="B30" s="47" t="s">
        <v>384</v>
      </c>
      <c r="C30" s="47" t="s">
        <v>385</v>
      </c>
      <c r="D30" s="47" t="s">
        <v>176</v>
      </c>
      <c r="E30" s="48">
        <v>4105</v>
      </c>
      <c r="F30" s="49">
        <v>63.877904999999998</v>
      </c>
      <c r="G30" s="50">
        <v>1.7454190000000001E-2</v>
      </c>
      <c r="H30" s="40" t="s">
        <v>133</v>
      </c>
    </row>
    <row r="31" spans="1:8" x14ac:dyDescent="0.2">
      <c r="A31" s="46">
        <v>25</v>
      </c>
      <c r="B31" s="47" t="s">
        <v>396</v>
      </c>
      <c r="C31" s="47" t="s">
        <v>397</v>
      </c>
      <c r="D31" s="47" t="s">
        <v>211</v>
      </c>
      <c r="E31" s="48">
        <v>16841</v>
      </c>
      <c r="F31" s="49">
        <v>62.219074499999998</v>
      </c>
      <c r="G31" s="50">
        <v>1.7000919999999999E-2</v>
      </c>
      <c r="H31" s="40" t="s">
        <v>133</v>
      </c>
    </row>
    <row r="32" spans="1:8" x14ac:dyDescent="0.2">
      <c r="A32" s="46">
        <v>26</v>
      </c>
      <c r="B32" s="47" t="s">
        <v>386</v>
      </c>
      <c r="C32" s="47" t="s">
        <v>387</v>
      </c>
      <c r="D32" s="47" t="s">
        <v>41</v>
      </c>
      <c r="E32" s="48">
        <v>10251</v>
      </c>
      <c r="F32" s="49">
        <v>61.044705</v>
      </c>
      <c r="G32" s="50">
        <v>1.6680029999999998E-2</v>
      </c>
      <c r="H32" s="40" t="s">
        <v>133</v>
      </c>
    </row>
    <row r="33" spans="1:8" x14ac:dyDescent="0.2">
      <c r="A33" s="46">
        <v>27</v>
      </c>
      <c r="B33" s="47" t="s">
        <v>388</v>
      </c>
      <c r="C33" s="47" t="s">
        <v>389</v>
      </c>
      <c r="D33" s="47" t="s">
        <v>108</v>
      </c>
      <c r="E33" s="48">
        <v>7562</v>
      </c>
      <c r="F33" s="49">
        <v>59.739800000000002</v>
      </c>
      <c r="G33" s="50">
        <v>1.6323480000000001E-2</v>
      </c>
      <c r="H33" s="40" t="s">
        <v>133</v>
      </c>
    </row>
    <row r="34" spans="1:8" x14ac:dyDescent="0.2">
      <c r="A34" s="46">
        <v>28</v>
      </c>
      <c r="B34" s="47" t="s">
        <v>390</v>
      </c>
      <c r="C34" s="47" t="s">
        <v>391</v>
      </c>
      <c r="D34" s="47" t="s">
        <v>41</v>
      </c>
      <c r="E34" s="48">
        <v>14157</v>
      </c>
      <c r="F34" s="49">
        <v>57.180123000000002</v>
      </c>
      <c r="G34" s="50">
        <v>1.562406E-2</v>
      </c>
      <c r="H34" s="40" t="s">
        <v>133</v>
      </c>
    </row>
    <row r="35" spans="1:8" x14ac:dyDescent="0.2">
      <c r="A35" s="46">
        <v>29</v>
      </c>
      <c r="B35" s="47" t="s">
        <v>392</v>
      </c>
      <c r="C35" s="47" t="s">
        <v>393</v>
      </c>
      <c r="D35" s="47" t="s">
        <v>267</v>
      </c>
      <c r="E35" s="48">
        <v>3285</v>
      </c>
      <c r="F35" s="49">
        <v>53.791874999999997</v>
      </c>
      <c r="G35" s="50">
        <v>1.469825E-2</v>
      </c>
      <c r="H35" s="40" t="s">
        <v>133</v>
      </c>
    </row>
    <row r="36" spans="1:8" x14ac:dyDescent="0.2">
      <c r="A36" s="46">
        <v>30</v>
      </c>
      <c r="B36" s="47" t="s">
        <v>394</v>
      </c>
      <c r="C36" s="47" t="s">
        <v>395</v>
      </c>
      <c r="D36" s="47" t="s">
        <v>229</v>
      </c>
      <c r="E36" s="48">
        <v>12077</v>
      </c>
      <c r="F36" s="49">
        <v>48.603886500000002</v>
      </c>
      <c r="G36" s="50">
        <v>1.328067E-2</v>
      </c>
      <c r="H36" s="40" t="s">
        <v>133</v>
      </c>
    </row>
    <row r="37" spans="1:8" x14ac:dyDescent="0.2">
      <c r="A37" s="46">
        <v>31</v>
      </c>
      <c r="B37" s="47" t="s">
        <v>114</v>
      </c>
      <c r="C37" s="47" t="s">
        <v>115</v>
      </c>
      <c r="D37" s="47" t="s">
        <v>33</v>
      </c>
      <c r="E37" s="48">
        <v>9182</v>
      </c>
      <c r="F37" s="49">
        <v>46.520603000000001</v>
      </c>
      <c r="G37" s="50">
        <v>1.2711429999999999E-2</v>
      </c>
      <c r="H37" s="40" t="s">
        <v>133</v>
      </c>
    </row>
    <row r="38" spans="1:8" x14ac:dyDescent="0.2">
      <c r="A38" s="46">
        <v>32</v>
      </c>
      <c r="B38" s="47" t="s">
        <v>55</v>
      </c>
      <c r="C38" s="47" t="s">
        <v>56</v>
      </c>
      <c r="D38" s="47" t="s">
        <v>57</v>
      </c>
      <c r="E38" s="48">
        <v>568</v>
      </c>
      <c r="F38" s="49">
        <v>45.576320000000003</v>
      </c>
      <c r="G38" s="50">
        <v>1.245341E-2</v>
      </c>
      <c r="H38" s="40" t="s">
        <v>133</v>
      </c>
    </row>
    <row r="39" spans="1:8" x14ac:dyDescent="0.2">
      <c r="A39" s="46">
        <v>33</v>
      </c>
      <c r="B39" s="47" t="s">
        <v>402</v>
      </c>
      <c r="C39" s="47" t="s">
        <v>403</v>
      </c>
      <c r="D39" s="47" t="s">
        <v>216</v>
      </c>
      <c r="E39" s="48">
        <v>9506</v>
      </c>
      <c r="F39" s="49">
        <v>45.234301000000002</v>
      </c>
      <c r="G39" s="50">
        <v>1.235995E-2</v>
      </c>
      <c r="H39" s="40" t="s">
        <v>133</v>
      </c>
    </row>
    <row r="40" spans="1:8" x14ac:dyDescent="0.2">
      <c r="A40" s="46">
        <v>34</v>
      </c>
      <c r="B40" s="47" t="s">
        <v>400</v>
      </c>
      <c r="C40" s="47" t="s">
        <v>401</v>
      </c>
      <c r="D40" s="47" t="s">
        <v>41</v>
      </c>
      <c r="E40" s="48">
        <v>3083</v>
      </c>
      <c r="F40" s="49">
        <v>42.474491</v>
      </c>
      <c r="G40" s="50">
        <v>1.1605849999999999E-2</v>
      </c>
      <c r="H40" s="40" t="s">
        <v>133</v>
      </c>
    </row>
    <row r="41" spans="1:8" x14ac:dyDescent="0.2">
      <c r="A41" s="46">
        <v>35</v>
      </c>
      <c r="B41" s="47" t="s">
        <v>404</v>
      </c>
      <c r="C41" s="47" t="s">
        <v>405</v>
      </c>
      <c r="D41" s="47" t="s">
        <v>176</v>
      </c>
      <c r="E41" s="48">
        <v>2700</v>
      </c>
      <c r="F41" s="49">
        <v>37.2789</v>
      </c>
      <c r="G41" s="50">
        <v>1.0186199999999999E-2</v>
      </c>
      <c r="H41" s="40" t="s">
        <v>133</v>
      </c>
    </row>
    <row r="42" spans="1:8" x14ac:dyDescent="0.2">
      <c r="A42" s="46">
        <v>36</v>
      </c>
      <c r="B42" s="47" t="s">
        <v>406</v>
      </c>
      <c r="C42" s="47" t="s">
        <v>407</v>
      </c>
      <c r="D42" s="47" t="s">
        <v>408</v>
      </c>
      <c r="E42" s="48">
        <v>3350</v>
      </c>
      <c r="F42" s="49">
        <v>35.159925000000001</v>
      </c>
      <c r="G42" s="50">
        <v>9.6071999999999998E-3</v>
      </c>
      <c r="H42" s="40" t="s">
        <v>133</v>
      </c>
    </row>
    <row r="43" spans="1:8" x14ac:dyDescent="0.2">
      <c r="A43" s="46">
        <v>37</v>
      </c>
      <c r="B43" s="47" t="s">
        <v>409</v>
      </c>
      <c r="C43" s="47" t="s">
        <v>410</v>
      </c>
      <c r="D43" s="47" t="s">
        <v>249</v>
      </c>
      <c r="E43" s="48">
        <v>12789</v>
      </c>
      <c r="F43" s="49">
        <v>33.6529746</v>
      </c>
      <c r="G43" s="50">
        <v>9.1954399999999992E-3</v>
      </c>
      <c r="H43" s="40" t="s">
        <v>133</v>
      </c>
    </row>
    <row r="44" spans="1:8" x14ac:dyDescent="0.2">
      <c r="A44" s="46">
        <v>38</v>
      </c>
      <c r="B44" s="47" t="s">
        <v>411</v>
      </c>
      <c r="C44" s="47" t="s">
        <v>412</v>
      </c>
      <c r="D44" s="47" t="s">
        <v>413</v>
      </c>
      <c r="E44" s="48">
        <v>3522</v>
      </c>
      <c r="F44" s="49">
        <v>29.725680000000001</v>
      </c>
      <c r="G44" s="50">
        <v>8.1223300000000005E-3</v>
      </c>
      <c r="H44" s="40" t="s">
        <v>133</v>
      </c>
    </row>
    <row r="45" spans="1:8" x14ac:dyDescent="0.2">
      <c r="A45" s="46">
        <v>39</v>
      </c>
      <c r="B45" s="47" t="s">
        <v>398</v>
      </c>
      <c r="C45" s="47" t="s">
        <v>399</v>
      </c>
      <c r="D45" s="47" t="s">
        <v>57</v>
      </c>
      <c r="E45" s="48">
        <v>3365</v>
      </c>
      <c r="F45" s="49">
        <v>26.840922500000001</v>
      </c>
      <c r="G45" s="50">
        <v>7.3340899999999997E-3</v>
      </c>
      <c r="H45" s="40" t="s">
        <v>133</v>
      </c>
    </row>
    <row r="46" spans="1:8" x14ac:dyDescent="0.2">
      <c r="A46" s="46">
        <v>40</v>
      </c>
      <c r="B46" s="47" t="s">
        <v>414</v>
      </c>
      <c r="C46" s="47" t="s">
        <v>415</v>
      </c>
      <c r="D46" s="47" t="s">
        <v>57</v>
      </c>
      <c r="E46" s="48">
        <v>3782</v>
      </c>
      <c r="F46" s="49">
        <v>22.640943</v>
      </c>
      <c r="G46" s="50">
        <v>6.1864800000000003E-3</v>
      </c>
      <c r="H46" s="40" t="s">
        <v>133</v>
      </c>
    </row>
    <row r="47" spans="1:8" x14ac:dyDescent="0.2">
      <c r="A47" s="51"/>
      <c r="B47" s="51"/>
      <c r="C47" s="52" t="s">
        <v>132</v>
      </c>
      <c r="D47" s="51"/>
      <c r="E47" s="51" t="s">
        <v>133</v>
      </c>
      <c r="F47" s="53">
        <v>3511.3889267</v>
      </c>
      <c r="G47" s="54">
        <v>0.95946218999999999</v>
      </c>
      <c r="H47" s="40" t="s">
        <v>133</v>
      </c>
    </row>
    <row r="48" spans="1:8" x14ac:dyDescent="0.2">
      <c r="A48" s="51"/>
      <c r="B48" s="51"/>
      <c r="C48" s="55"/>
      <c r="D48" s="51"/>
      <c r="E48" s="51"/>
      <c r="F48" s="56"/>
      <c r="G48" s="56"/>
      <c r="H48" s="40" t="s">
        <v>133</v>
      </c>
    </row>
    <row r="49" spans="1:8" x14ac:dyDescent="0.2">
      <c r="A49" s="51"/>
      <c r="B49" s="51"/>
      <c r="C49" s="52" t="s">
        <v>134</v>
      </c>
      <c r="D49" s="51"/>
      <c r="E49" s="51"/>
      <c r="F49" s="51"/>
      <c r="G49" s="51"/>
      <c r="H49" s="40" t="s">
        <v>133</v>
      </c>
    </row>
    <row r="50" spans="1:8" x14ac:dyDescent="0.2">
      <c r="A50" s="51"/>
      <c r="B50" s="51"/>
      <c r="C50" s="52" t="s">
        <v>132</v>
      </c>
      <c r="D50" s="51"/>
      <c r="E50" s="51" t="s">
        <v>133</v>
      </c>
      <c r="F50" s="57" t="s">
        <v>135</v>
      </c>
      <c r="G50" s="54">
        <v>0</v>
      </c>
      <c r="H50" s="40" t="s">
        <v>133</v>
      </c>
    </row>
    <row r="51" spans="1:8" x14ac:dyDescent="0.2">
      <c r="A51" s="51"/>
      <c r="B51" s="51"/>
      <c r="C51" s="55"/>
      <c r="D51" s="51"/>
      <c r="E51" s="51"/>
      <c r="F51" s="56"/>
      <c r="G51" s="56"/>
      <c r="H51" s="40" t="s">
        <v>133</v>
      </c>
    </row>
    <row r="52" spans="1:8" x14ac:dyDescent="0.2">
      <c r="A52" s="51"/>
      <c r="B52" s="51"/>
      <c r="C52" s="52" t="s">
        <v>136</v>
      </c>
      <c r="D52" s="51"/>
      <c r="E52" s="51"/>
      <c r="F52" s="51"/>
      <c r="G52" s="51"/>
      <c r="H52" s="40" t="s">
        <v>133</v>
      </c>
    </row>
    <row r="53" spans="1:8" x14ac:dyDescent="0.2">
      <c r="A53" s="51"/>
      <c r="B53" s="51"/>
      <c r="C53" s="52" t="s">
        <v>132</v>
      </c>
      <c r="D53" s="51"/>
      <c r="E53" s="51" t="s">
        <v>133</v>
      </c>
      <c r="F53" s="57" t="s">
        <v>135</v>
      </c>
      <c r="G53" s="54">
        <v>0</v>
      </c>
      <c r="H53" s="40" t="s">
        <v>133</v>
      </c>
    </row>
    <row r="54" spans="1:8" x14ac:dyDescent="0.2">
      <c r="A54" s="51"/>
      <c r="B54" s="51"/>
      <c r="C54" s="55"/>
      <c r="D54" s="51"/>
      <c r="E54" s="51"/>
      <c r="F54" s="56"/>
      <c r="G54" s="56"/>
      <c r="H54" s="40" t="s">
        <v>133</v>
      </c>
    </row>
    <row r="55" spans="1:8" x14ac:dyDescent="0.2">
      <c r="A55" s="51"/>
      <c r="B55" s="51"/>
      <c r="C55" s="52" t="s">
        <v>137</v>
      </c>
      <c r="D55" s="51"/>
      <c r="E55" s="51"/>
      <c r="F55" s="51"/>
      <c r="G55" s="51"/>
      <c r="H55" s="40" t="s">
        <v>133</v>
      </c>
    </row>
    <row r="56" spans="1:8" x14ac:dyDescent="0.2">
      <c r="A56" s="51"/>
      <c r="B56" s="51"/>
      <c r="C56" s="52" t="s">
        <v>132</v>
      </c>
      <c r="D56" s="51"/>
      <c r="E56" s="51" t="s">
        <v>133</v>
      </c>
      <c r="F56" s="57" t="s">
        <v>135</v>
      </c>
      <c r="G56" s="54">
        <v>0</v>
      </c>
      <c r="H56" s="40" t="s">
        <v>133</v>
      </c>
    </row>
    <row r="57" spans="1:8" x14ac:dyDescent="0.2">
      <c r="A57" s="51"/>
      <c r="B57" s="51"/>
      <c r="C57" s="55"/>
      <c r="D57" s="51"/>
      <c r="E57" s="51"/>
      <c r="F57" s="56"/>
      <c r="G57" s="56"/>
      <c r="H57" s="40" t="s">
        <v>133</v>
      </c>
    </row>
    <row r="58" spans="1:8" x14ac:dyDescent="0.2">
      <c r="A58" s="51"/>
      <c r="B58" s="51"/>
      <c r="C58" s="52" t="s">
        <v>138</v>
      </c>
      <c r="D58" s="51"/>
      <c r="E58" s="51"/>
      <c r="F58" s="56"/>
      <c r="G58" s="56"/>
      <c r="H58" s="40" t="s">
        <v>133</v>
      </c>
    </row>
    <row r="59" spans="1:8" x14ac:dyDescent="0.2">
      <c r="A59" s="51"/>
      <c r="B59" s="51"/>
      <c r="C59" s="52" t="s">
        <v>132</v>
      </c>
      <c r="D59" s="51"/>
      <c r="E59" s="51" t="s">
        <v>133</v>
      </c>
      <c r="F59" s="57" t="s">
        <v>135</v>
      </c>
      <c r="G59" s="54">
        <v>0</v>
      </c>
      <c r="H59" s="40" t="s">
        <v>133</v>
      </c>
    </row>
    <row r="60" spans="1:8" x14ac:dyDescent="0.2">
      <c r="A60" s="51"/>
      <c r="B60" s="51"/>
      <c r="C60" s="55"/>
      <c r="D60" s="51"/>
      <c r="E60" s="51"/>
      <c r="F60" s="56"/>
      <c r="G60" s="56"/>
      <c r="H60" s="40" t="s">
        <v>133</v>
      </c>
    </row>
    <row r="61" spans="1:8" x14ac:dyDescent="0.2">
      <c r="A61" s="51"/>
      <c r="B61" s="51"/>
      <c r="C61" s="52" t="s">
        <v>139</v>
      </c>
      <c r="D61" s="51"/>
      <c r="E61" s="51"/>
      <c r="F61" s="56"/>
      <c r="G61" s="56"/>
      <c r="H61" s="40" t="s">
        <v>133</v>
      </c>
    </row>
    <row r="62" spans="1:8" x14ac:dyDescent="0.2">
      <c r="A62" s="51"/>
      <c r="B62" s="51"/>
      <c r="C62" s="52" t="s">
        <v>132</v>
      </c>
      <c r="D62" s="51"/>
      <c r="E62" s="51" t="s">
        <v>133</v>
      </c>
      <c r="F62" s="57" t="s">
        <v>135</v>
      </c>
      <c r="G62" s="54">
        <v>0</v>
      </c>
      <c r="H62" s="40" t="s">
        <v>133</v>
      </c>
    </row>
    <row r="63" spans="1:8" x14ac:dyDescent="0.2">
      <c r="A63" s="51"/>
      <c r="B63" s="51"/>
      <c r="C63" s="55"/>
      <c r="D63" s="51"/>
      <c r="E63" s="51"/>
      <c r="F63" s="56"/>
      <c r="G63" s="56"/>
      <c r="H63" s="40" t="s">
        <v>133</v>
      </c>
    </row>
    <row r="64" spans="1:8" x14ac:dyDescent="0.2">
      <c r="A64" s="51"/>
      <c r="B64" s="51"/>
      <c r="C64" s="52" t="s">
        <v>140</v>
      </c>
      <c r="D64" s="51"/>
      <c r="E64" s="51"/>
      <c r="F64" s="53">
        <v>3511.3889267</v>
      </c>
      <c r="G64" s="54">
        <v>0.95946218999999999</v>
      </c>
      <c r="H64" s="40" t="s">
        <v>133</v>
      </c>
    </row>
    <row r="65" spans="1:8" x14ac:dyDescent="0.2">
      <c r="A65" s="51"/>
      <c r="B65" s="51"/>
      <c r="C65" s="55"/>
      <c r="D65" s="51"/>
      <c r="E65" s="51"/>
      <c r="F65" s="56"/>
      <c r="G65" s="56"/>
      <c r="H65" s="40" t="s">
        <v>133</v>
      </c>
    </row>
    <row r="66" spans="1:8" x14ac:dyDescent="0.2">
      <c r="A66" s="51"/>
      <c r="B66" s="51"/>
      <c r="C66" s="52" t="s">
        <v>141</v>
      </c>
      <c r="D66" s="51"/>
      <c r="E66" s="51"/>
      <c r="F66" s="56"/>
      <c r="G66" s="56"/>
      <c r="H66" s="40" t="s">
        <v>133</v>
      </c>
    </row>
    <row r="67" spans="1:8" x14ac:dyDescent="0.2">
      <c r="A67" s="51"/>
      <c r="B67" s="51"/>
      <c r="C67" s="52" t="s">
        <v>10</v>
      </c>
      <c r="D67" s="51"/>
      <c r="E67" s="51"/>
      <c r="F67" s="56"/>
      <c r="G67" s="56"/>
      <c r="H67" s="40" t="s">
        <v>133</v>
      </c>
    </row>
    <row r="68" spans="1:8" x14ac:dyDescent="0.2">
      <c r="A68" s="51"/>
      <c r="B68" s="51"/>
      <c r="C68" s="52" t="s">
        <v>132</v>
      </c>
      <c r="D68" s="51"/>
      <c r="E68" s="51" t="s">
        <v>133</v>
      </c>
      <c r="F68" s="57" t="s">
        <v>135</v>
      </c>
      <c r="G68" s="54">
        <v>0</v>
      </c>
      <c r="H68" s="40" t="s">
        <v>133</v>
      </c>
    </row>
    <row r="69" spans="1:8" x14ac:dyDescent="0.2">
      <c r="A69" s="51"/>
      <c r="B69" s="51"/>
      <c r="C69" s="55"/>
      <c r="D69" s="51"/>
      <c r="E69" s="51"/>
      <c r="F69" s="56"/>
      <c r="G69" s="56"/>
      <c r="H69" s="40" t="s">
        <v>133</v>
      </c>
    </row>
    <row r="70" spans="1:8" x14ac:dyDescent="0.2">
      <c r="A70" s="51"/>
      <c r="B70" s="51"/>
      <c r="C70" s="52" t="s">
        <v>142</v>
      </c>
      <c r="D70" s="51"/>
      <c r="E70" s="51"/>
      <c r="F70" s="51"/>
      <c r="G70" s="51"/>
      <c r="H70" s="40" t="s">
        <v>133</v>
      </c>
    </row>
    <row r="71" spans="1:8" x14ac:dyDescent="0.2">
      <c r="A71" s="51"/>
      <c r="B71" s="51"/>
      <c r="C71" s="52" t="s">
        <v>132</v>
      </c>
      <c r="D71" s="51"/>
      <c r="E71" s="51" t="s">
        <v>133</v>
      </c>
      <c r="F71" s="57" t="s">
        <v>135</v>
      </c>
      <c r="G71" s="54">
        <v>0</v>
      </c>
      <c r="H71" s="40" t="s">
        <v>133</v>
      </c>
    </row>
    <row r="72" spans="1:8" x14ac:dyDescent="0.2">
      <c r="A72" s="51"/>
      <c r="B72" s="51"/>
      <c r="C72" s="55"/>
      <c r="D72" s="51"/>
      <c r="E72" s="51"/>
      <c r="F72" s="56"/>
      <c r="G72" s="56"/>
      <c r="H72" s="40" t="s">
        <v>133</v>
      </c>
    </row>
    <row r="73" spans="1:8" x14ac:dyDescent="0.2">
      <c r="A73" s="51"/>
      <c r="B73" s="51"/>
      <c r="C73" s="52" t="s">
        <v>143</v>
      </c>
      <c r="D73" s="51"/>
      <c r="E73" s="51"/>
      <c r="F73" s="51"/>
      <c r="G73" s="51"/>
      <c r="H73" s="40" t="s">
        <v>133</v>
      </c>
    </row>
    <row r="74" spans="1:8" x14ac:dyDescent="0.2">
      <c r="A74" s="51"/>
      <c r="B74" s="51"/>
      <c r="C74" s="52" t="s">
        <v>132</v>
      </c>
      <c r="D74" s="51"/>
      <c r="E74" s="51" t="s">
        <v>133</v>
      </c>
      <c r="F74" s="57" t="s">
        <v>135</v>
      </c>
      <c r="G74" s="54">
        <v>0</v>
      </c>
      <c r="H74" s="40" t="s">
        <v>133</v>
      </c>
    </row>
    <row r="75" spans="1:8" x14ac:dyDescent="0.2">
      <c r="A75" s="51"/>
      <c r="B75" s="51"/>
      <c r="C75" s="55"/>
      <c r="D75" s="51"/>
      <c r="E75" s="51"/>
      <c r="F75" s="56"/>
      <c r="G75" s="56"/>
      <c r="H75" s="40" t="s">
        <v>133</v>
      </c>
    </row>
    <row r="76" spans="1:8" x14ac:dyDescent="0.2">
      <c r="A76" s="51"/>
      <c r="B76" s="51"/>
      <c r="C76" s="52" t="s">
        <v>144</v>
      </c>
      <c r="D76" s="51"/>
      <c r="E76" s="51"/>
      <c r="F76" s="56"/>
      <c r="G76" s="56"/>
      <c r="H76" s="40" t="s">
        <v>133</v>
      </c>
    </row>
    <row r="77" spans="1:8" x14ac:dyDescent="0.2">
      <c r="A77" s="51"/>
      <c r="B77" s="51"/>
      <c r="C77" s="52" t="s">
        <v>132</v>
      </c>
      <c r="D77" s="51"/>
      <c r="E77" s="51" t="s">
        <v>133</v>
      </c>
      <c r="F77" s="57" t="s">
        <v>135</v>
      </c>
      <c r="G77" s="54">
        <v>0</v>
      </c>
      <c r="H77" s="40" t="s">
        <v>133</v>
      </c>
    </row>
    <row r="78" spans="1:8" x14ac:dyDescent="0.2">
      <c r="A78" s="51"/>
      <c r="B78" s="51"/>
      <c r="C78" s="55"/>
      <c r="D78" s="51"/>
      <c r="E78" s="51"/>
      <c r="F78" s="56"/>
      <c r="G78" s="56"/>
      <c r="H78" s="40" t="s">
        <v>133</v>
      </c>
    </row>
    <row r="79" spans="1:8" x14ac:dyDescent="0.2">
      <c r="A79" s="51"/>
      <c r="B79" s="51"/>
      <c r="C79" s="52" t="s">
        <v>145</v>
      </c>
      <c r="D79" s="51"/>
      <c r="E79" s="51"/>
      <c r="F79" s="53">
        <v>0</v>
      </c>
      <c r="G79" s="54">
        <v>0</v>
      </c>
      <c r="H79" s="40" t="s">
        <v>133</v>
      </c>
    </row>
    <row r="80" spans="1:8" x14ac:dyDescent="0.2">
      <c r="A80" s="51"/>
      <c r="B80" s="51"/>
      <c r="C80" s="55"/>
      <c r="D80" s="51"/>
      <c r="E80" s="51"/>
      <c r="F80" s="56"/>
      <c r="G80" s="56"/>
      <c r="H80" s="40" t="s">
        <v>133</v>
      </c>
    </row>
    <row r="81" spans="1:8" x14ac:dyDescent="0.2">
      <c r="A81" s="51"/>
      <c r="B81" s="51"/>
      <c r="C81" s="52" t="s">
        <v>146</v>
      </c>
      <c r="D81" s="51"/>
      <c r="E81" s="51"/>
      <c r="F81" s="56"/>
      <c r="G81" s="56"/>
      <c r="H81" s="40" t="s">
        <v>133</v>
      </c>
    </row>
    <row r="82" spans="1:8" x14ac:dyDescent="0.2">
      <c r="A82" s="51"/>
      <c r="B82" s="51"/>
      <c r="C82" s="52" t="s">
        <v>147</v>
      </c>
      <c r="D82" s="51"/>
      <c r="E82" s="51"/>
      <c r="F82" s="56"/>
      <c r="G82" s="56"/>
      <c r="H82" s="40" t="s">
        <v>133</v>
      </c>
    </row>
    <row r="83" spans="1:8" x14ac:dyDescent="0.2">
      <c r="A83" s="51"/>
      <c r="B83" s="51"/>
      <c r="C83" s="52" t="s">
        <v>132</v>
      </c>
      <c r="D83" s="51"/>
      <c r="E83" s="51" t="s">
        <v>133</v>
      </c>
      <c r="F83" s="57" t="s">
        <v>135</v>
      </c>
      <c r="G83" s="54">
        <v>0</v>
      </c>
      <c r="H83" s="40" t="s">
        <v>133</v>
      </c>
    </row>
    <row r="84" spans="1:8" x14ac:dyDescent="0.2">
      <c r="A84" s="51"/>
      <c r="B84" s="51"/>
      <c r="C84" s="55"/>
      <c r="D84" s="51"/>
      <c r="E84" s="51"/>
      <c r="F84" s="56"/>
      <c r="G84" s="56"/>
      <c r="H84" s="40" t="s">
        <v>133</v>
      </c>
    </row>
    <row r="85" spans="1:8" x14ac:dyDescent="0.2">
      <c r="A85" s="51"/>
      <c r="B85" s="51"/>
      <c r="C85" s="52" t="s">
        <v>148</v>
      </c>
      <c r="D85" s="51"/>
      <c r="E85" s="51"/>
      <c r="F85" s="56"/>
      <c r="G85" s="56"/>
      <c r="H85" s="40" t="s">
        <v>133</v>
      </c>
    </row>
    <row r="86" spans="1:8" x14ac:dyDescent="0.2">
      <c r="A86" s="51"/>
      <c r="B86" s="51"/>
      <c r="C86" s="52" t="s">
        <v>132</v>
      </c>
      <c r="D86" s="51"/>
      <c r="E86" s="51" t="s">
        <v>133</v>
      </c>
      <c r="F86" s="57" t="s">
        <v>135</v>
      </c>
      <c r="G86" s="54">
        <v>0</v>
      </c>
      <c r="H86" s="40" t="s">
        <v>133</v>
      </c>
    </row>
    <row r="87" spans="1:8" x14ac:dyDescent="0.2">
      <c r="A87" s="51"/>
      <c r="B87" s="51"/>
      <c r="C87" s="55"/>
      <c r="D87" s="51"/>
      <c r="E87" s="51"/>
      <c r="F87" s="56"/>
      <c r="G87" s="56"/>
      <c r="H87" s="40" t="s">
        <v>133</v>
      </c>
    </row>
    <row r="88" spans="1:8" x14ac:dyDescent="0.2">
      <c r="A88" s="51"/>
      <c r="B88" s="51"/>
      <c r="C88" s="52" t="s">
        <v>149</v>
      </c>
      <c r="D88" s="51"/>
      <c r="E88" s="51"/>
      <c r="F88" s="56"/>
      <c r="G88" s="56"/>
      <c r="H88" s="40" t="s">
        <v>133</v>
      </c>
    </row>
    <row r="89" spans="1:8" x14ac:dyDescent="0.2">
      <c r="A89" s="51"/>
      <c r="B89" s="51"/>
      <c r="C89" s="52" t="s">
        <v>132</v>
      </c>
      <c r="D89" s="51"/>
      <c r="E89" s="51" t="s">
        <v>133</v>
      </c>
      <c r="F89" s="57" t="s">
        <v>135</v>
      </c>
      <c r="G89" s="54">
        <v>0</v>
      </c>
      <c r="H89" s="40" t="s">
        <v>133</v>
      </c>
    </row>
    <row r="90" spans="1:8" x14ac:dyDescent="0.2">
      <c r="A90" s="51"/>
      <c r="B90" s="51"/>
      <c r="C90" s="55"/>
      <c r="D90" s="51"/>
      <c r="E90" s="51"/>
      <c r="F90" s="56"/>
      <c r="G90" s="56"/>
      <c r="H90" s="40" t="s">
        <v>133</v>
      </c>
    </row>
    <row r="91" spans="1:8" x14ac:dyDescent="0.2">
      <c r="A91" s="51"/>
      <c r="B91" s="51"/>
      <c r="C91" s="52" t="s">
        <v>150</v>
      </c>
      <c r="D91" s="51"/>
      <c r="E91" s="51"/>
      <c r="F91" s="56"/>
      <c r="G91" s="56"/>
      <c r="H91" s="40" t="s">
        <v>133</v>
      </c>
    </row>
    <row r="92" spans="1:8" x14ac:dyDescent="0.2">
      <c r="A92" s="46">
        <v>1</v>
      </c>
      <c r="B92" s="47"/>
      <c r="C92" s="47" t="s">
        <v>151</v>
      </c>
      <c r="D92" s="47"/>
      <c r="E92" s="58"/>
      <c r="F92" s="49">
        <v>149.19615139999999</v>
      </c>
      <c r="G92" s="50">
        <v>4.0766789999999997E-2</v>
      </c>
      <c r="H92" s="40">
        <v>5.22</v>
      </c>
    </row>
    <row r="93" spans="1:8" x14ac:dyDescent="0.2">
      <c r="A93" s="51"/>
      <c r="B93" s="51"/>
      <c r="C93" s="52" t="s">
        <v>132</v>
      </c>
      <c r="D93" s="51"/>
      <c r="E93" s="51" t="s">
        <v>133</v>
      </c>
      <c r="F93" s="53">
        <v>149.19615139999999</v>
      </c>
      <c r="G93" s="54">
        <v>4.0766789999999997E-2</v>
      </c>
      <c r="H93" s="40" t="s">
        <v>133</v>
      </c>
    </row>
    <row r="94" spans="1:8" x14ac:dyDescent="0.2">
      <c r="A94" s="51"/>
      <c r="B94" s="51"/>
      <c r="C94" s="55"/>
      <c r="D94" s="51"/>
      <c r="E94" s="51"/>
      <c r="F94" s="56"/>
      <c r="G94" s="56"/>
      <c r="H94" s="40" t="s">
        <v>133</v>
      </c>
    </row>
    <row r="95" spans="1:8" x14ac:dyDescent="0.2">
      <c r="A95" s="51"/>
      <c r="B95" s="51"/>
      <c r="C95" s="52" t="s">
        <v>152</v>
      </c>
      <c r="D95" s="51"/>
      <c r="E95" s="51"/>
      <c r="F95" s="53">
        <v>149.19615139999999</v>
      </c>
      <c r="G95" s="54">
        <v>4.0766789999999997E-2</v>
      </c>
      <c r="H95" s="40" t="s">
        <v>133</v>
      </c>
    </row>
    <row r="96" spans="1:8" x14ac:dyDescent="0.2">
      <c r="A96" s="51"/>
      <c r="B96" s="51"/>
      <c r="C96" s="56"/>
      <c r="D96" s="51"/>
      <c r="E96" s="51"/>
      <c r="F96" s="51"/>
      <c r="G96" s="51"/>
      <c r="H96" s="40" t="s">
        <v>133</v>
      </c>
    </row>
    <row r="97" spans="1:10" x14ac:dyDescent="0.2">
      <c r="A97" s="51"/>
      <c r="B97" s="51"/>
      <c r="C97" s="52" t="s">
        <v>153</v>
      </c>
      <c r="D97" s="51"/>
      <c r="E97" s="51"/>
      <c r="F97" s="51"/>
      <c r="G97" s="51"/>
      <c r="H97" s="40" t="s">
        <v>133</v>
      </c>
    </row>
    <row r="98" spans="1:10" x14ac:dyDescent="0.2">
      <c r="A98" s="51"/>
      <c r="B98" s="51"/>
      <c r="C98" s="52" t="s">
        <v>154</v>
      </c>
      <c r="D98" s="51"/>
      <c r="E98" s="51"/>
      <c r="F98" s="51"/>
      <c r="G98" s="51"/>
      <c r="H98" s="40" t="s">
        <v>133</v>
      </c>
    </row>
    <row r="99" spans="1:10" x14ac:dyDescent="0.2">
      <c r="A99" s="51"/>
      <c r="B99" s="51"/>
      <c r="C99" s="52" t="s">
        <v>132</v>
      </c>
      <c r="D99" s="51"/>
      <c r="E99" s="51" t="s">
        <v>133</v>
      </c>
      <c r="F99" s="57" t="s">
        <v>135</v>
      </c>
      <c r="G99" s="54">
        <v>0</v>
      </c>
      <c r="H99" s="40" t="s">
        <v>133</v>
      </c>
    </row>
    <row r="100" spans="1:10" x14ac:dyDescent="0.2">
      <c r="A100" s="51"/>
      <c r="B100" s="51"/>
      <c r="C100" s="55"/>
      <c r="D100" s="51"/>
      <c r="E100" s="51"/>
      <c r="F100" s="56"/>
      <c r="G100" s="56"/>
      <c r="H100" s="40" t="s">
        <v>133</v>
      </c>
    </row>
    <row r="101" spans="1:10" x14ac:dyDescent="0.2">
      <c r="A101" s="51"/>
      <c r="B101" s="51"/>
      <c r="C101" s="52" t="s">
        <v>155</v>
      </c>
      <c r="D101" s="51"/>
      <c r="E101" s="51"/>
      <c r="F101" s="51"/>
      <c r="G101" s="51"/>
      <c r="H101" s="40" t="s">
        <v>133</v>
      </c>
    </row>
    <row r="102" spans="1:10" x14ac:dyDescent="0.2">
      <c r="A102" s="51"/>
      <c r="B102" s="51"/>
      <c r="C102" s="52" t="s">
        <v>156</v>
      </c>
      <c r="D102" s="51"/>
      <c r="E102" s="51"/>
      <c r="F102" s="51"/>
      <c r="G102" s="51"/>
      <c r="H102" s="40" t="s">
        <v>133</v>
      </c>
    </row>
    <row r="103" spans="1:10" x14ac:dyDescent="0.2">
      <c r="A103" s="51"/>
      <c r="B103" s="51"/>
      <c r="C103" s="52" t="s">
        <v>132</v>
      </c>
      <c r="D103" s="51"/>
      <c r="E103" s="51" t="s">
        <v>133</v>
      </c>
      <c r="F103" s="57" t="s">
        <v>135</v>
      </c>
      <c r="G103" s="54">
        <v>0</v>
      </c>
      <c r="H103" s="40" t="s">
        <v>133</v>
      </c>
    </row>
    <row r="104" spans="1:10" x14ac:dyDescent="0.2">
      <c r="A104" s="51"/>
      <c r="B104" s="51"/>
      <c r="C104" s="55"/>
      <c r="D104" s="51"/>
      <c r="E104" s="51"/>
      <c r="F104" s="56"/>
      <c r="G104" s="56"/>
      <c r="H104" s="40" t="s">
        <v>133</v>
      </c>
    </row>
    <row r="105" spans="1:10" x14ac:dyDescent="0.2">
      <c r="A105" s="51"/>
      <c r="B105" s="51"/>
      <c r="C105" s="52" t="s">
        <v>157</v>
      </c>
      <c r="D105" s="51"/>
      <c r="E105" s="51"/>
      <c r="F105" s="56"/>
      <c r="G105" s="56"/>
      <c r="H105" s="40" t="s">
        <v>133</v>
      </c>
    </row>
    <row r="106" spans="1:10" x14ac:dyDescent="0.2">
      <c r="A106" s="51"/>
      <c r="B106" s="51"/>
      <c r="C106" s="52" t="s">
        <v>132</v>
      </c>
      <c r="D106" s="51"/>
      <c r="E106" s="51" t="s">
        <v>133</v>
      </c>
      <c r="F106" s="57" t="s">
        <v>135</v>
      </c>
      <c r="G106" s="54">
        <v>0</v>
      </c>
      <c r="H106" s="40" t="s">
        <v>133</v>
      </c>
    </row>
    <row r="107" spans="1:10" x14ac:dyDescent="0.2">
      <c r="A107" s="51"/>
      <c r="B107" s="51"/>
      <c r="C107" s="55"/>
      <c r="D107" s="51"/>
      <c r="E107" s="51"/>
      <c r="F107" s="56"/>
      <c r="G107" s="56"/>
      <c r="H107" s="40" t="s">
        <v>133</v>
      </c>
    </row>
    <row r="108" spans="1:10" x14ac:dyDescent="0.2">
      <c r="A108" s="51"/>
      <c r="B108" s="47"/>
      <c r="C108" s="47"/>
      <c r="D108" s="52"/>
      <c r="E108" s="51"/>
      <c r="F108" s="47"/>
      <c r="G108" s="58"/>
      <c r="H108" s="40" t="s">
        <v>133</v>
      </c>
    </row>
    <row r="109" spans="1:10" x14ac:dyDescent="0.2">
      <c r="A109" s="58"/>
      <c r="B109" s="47"/>
      <c r="C109" s="47" t="s">
        <v>158</v>
      </c>
      <c r="D109" s="47"/>
      <c r="E109" s="58"/>
      <c r="F109" s="49">
        <v>-0.83792133999999996</v>
      </c>
      <c r="G109" s="50">
        <v>-2.2896E-4</v>
      </c>
      <c r="H109" s="40" t="s">
        <v>133</v>
      </c>
    </row>
    <row r="110" spans="1:10" x14ac:dyDescent="0.2">
      <c r="A110" s="55"/>
      <c r="B110" s="55"/>
      <c r="C110" s="52" t="s">
        <v>159</v>
      </c>
      <c r="D110" s="56"/>
      <c r="E110" s="56"/>
      <c r="F110" s="53">
        <v>3659.7471567600001</v>
      </c>
      <c r="G110" s="59">
        <v>1.0000000200000001</v>
      </c>
      <c r="H110" s="40" t="s">
        <v>133</v>
      </c>
    </row>
    <row r="111" spans="1:10" ht="12.75" customHeight="1" x14ac:dyDescent="0.2">
      <c r="A111" s="60"/>
      <c r="B111" s="60"/>
      <c r="C111" s="61"/>
      <c r="D111" s="62"/>
      <c r="E111" s="62"/>
      <c r="F111" s="63"/>
      <c r="G111" s="64"/>
      <c r="H111" s="65"/>
    </row>
    <row r="112" spans="1:10" x14ac:dyDescent="0.2">
      <c r="A112" s="60"/>
      <c r="B112" s="66" t="s">
        <v>930</v>
      </c>
      <c r="C112" s="66"/>
      <c r="D112" s="66"/>
      <c r="E112" s="66"/>
      <c r="F112" s="66"/>
      <c r="G112" s="66"/>
      <c r="H112" s="66"/>
      <c r="J112" s="67"/>
    </row>
    <row r="113" spans="1:17" x14ac:dyDescent="0.2">
      <c r="A113" s="60"/>
      <c r="B113" s="66" t="s">
        <v>931</v>
      </c>
      <c r="C113" s="66"/>
      <c r="D113" s="66"/>
      <c r="E113" s="66"/>
      <c r="F113" s="66"/>
      <c r="G113" s="66"/>
      <c r="H113" s="66"/>
      <c r="J113" s="67"/>
    </row>
    <row r="114" spans="1:17" x14ac:dyDescent="0.2">
      <c r="A114" s="60"/>
      <c r="B114" s="66" t="s">
        <v>932</v>
      </c>
      <c r="C114" s="66"/>
      <c r="D114" s="66"/>
      <c r="E114" s="66"/>
      <c r="F114" s="66"/>
      <c r="G114" s="66"/>
      <c r="H114" s="66"/>
      <c r="J114" s="67"/>
    </row>
    <row r="115" spans="1:17" s="70" customFormat="1" ht="52.5" customHeight="1" x14ac:dyDescent="0.25">
      <c r="A115" s="68"/>
      <c r="B115" s="69" t="s">
        <v>933</v>
      </c>
      <c r="C115" s="69"/>
      <c r="D115" s="69"/>
      <c r="E115" s="69"/>
      <c r="F115" s="69"/>
      <c r="G115" s="69"/>
      <c r="H115" s="69"/>
      <c r="I115" s="34"/>
      <c r="J115" s="67"/>
      <c r="K115" s="34"/>
      <c r="L115" s="34"/>
      <c r="M115" s="34"/>
      <c r="N115" s="34"/>
      <c r="O115" s="34"/>
      <c r="P115" s="34"/>
      <c r="Q115" s="34"/>
    </row>
    <row r="116" spans="1:17" x14ac:dyDescent="0.2">
      <c r="A116" s="60"/>
      <c r="B116" s="66" t="s">
        <v>934</v>
      </c>
      <c r="C116" s="66"/>
      <c r="D116" s="66"/>
      <c r="E116" s="66"/>
      <c r="F116" s="66"/>
      <c r="G116" s="66"/>
      <c r="H116" s="66"/>
      <c r="J116" s="67"/>
    </row>
    <row r="117" spans="1:17" x14ac:dyDescent="0.2">
      <c r="A117" s="60"/>
      <c r="B117" s="60"/>
      <c r="C117" s="60"/>
      <c r="D117" s="62"/>
      <c r="E117" s="62"/>
      <c r="F117" s="62"/>
      <c r="G117" s="62"/>
    </row>
    <row r="118" spans="1:17" x14ac:dyDescent="0.2">
      <c r="A118" s="60"/>
      <c r="B118" s="72" t="s">
        <v>160</v>
      </c>
      <c r="C118" s="73"/>
      <c r="D118" s="74"/>
      <c r="E118" s="75"/>
      <c r="F118" s="62"/>
      <c r="G118" s="62"/>
    </row>
    <row r="119" spans="1:17" ht="27.75" customHeight="1" x14ac:dyDescent="0.2">
      <c r="A119" s="60"/>
      <c r="B119" s="76" t="s">
        <v>161</v>
      </c>
      <c r="C119" s="77"/>
      <c r="D119" s="39" t="s">
        <v>162</v>
      </c>
      <c r="E119" s="75"/>
      <c r="F119" s="62"/>
      <c r="G119" s="62"/>
    </row>
    <row r="120" spans="1:17" ht="12.75" customHeight="1" x14ac:dyDescent="0.2">
      <c r="A120" s="60"/>
      <c r="B120" s="76" t="s">
        <v>936</v>
      </c>
      <c r="C120" s="77"/>
      <c r="D120" s="39" t="s">
        <v>162</v>
      </c>
      <c r="E120" s="75"/>
      <c r="F120" s="62"/>
      <c r="G120" s="62"/>
    </row>
    <row r="121" spans="1:17" x14ac:dyDescent="0.2">
      <c r="A121" s="60"/>
      <c r="B121" s="76" t="s">
        <v>163</v>
      </c>
      <c r="C121" s="77"/>
      <c r="D121" s="78" t="s">
        <v>133</v>
      </c>
      <c r="E121" s="75"/>
      <c r="F121" s="62"/>
      <c r="G121" s="62"/>
    </row>
    <row r="122" spans="1:17" x14ac:dyDescent="0.2">
      <c r="A122" s="79"/>
      <c r="B122" s="80" t="s">
        <v>133</v>
      </c>
      <c r="C122" s="80" t="s">
        <v>937</v>
      </c>
      <c r="D122" s="80" t="s">
        <v>164</v>
      </c>
      <c r="E122" s="79"/>
      <c r="F122" s="79"/>
      <c r="G122" s="79"/>
      <c r="H122" s="79"/>
      <c r="J122" s="67"/>
    </row>
    <row r="123" spans="1:17" x14ac:dyDescent="0.2">
      <c r="A123" s="79"/>
      <c r="B123" s="81" t="s">
        <v>165</v>
      </c>
      <c r="C123" s="82">
        <v>46112</v>
      </c>
      <c r="D123" s="82">
        <v>46142</v>
      </c>
      <c r="E123" s="79"/>
      <c r="F123" s="79"/>
      <c r="G123" s="79"/>
      <c r="J123" s="67"/>
    </row>
    <row r="124" spans="1:17" x14ac:dyDescent="0.2">
      <c r="A124" s="83"/>
      <c r="B124" s="42" t="s">
        <v>166</v>
      </c>
      <c r="C124" s="84">
        <v>24.361499999999999</v>
      </c>
      <c r="D124" s="84">
        <v>28.932099999999998</v>
      </c>
      <c r="E124" s="83"/>
      <c r="F124" s="85"/>
      <c r="G124" s="86"/>
    </row>
    <row r="125" spans="1:17" x14ac:dyDescent="0.2">
      <c r="A125" s="83"/>
      <c r="B125" s="42" t="s">
        <v>938</v>
      </c>
      <c r="C125" s="84">
        <v>23.578600000000002</v>
      </c>
      <c r="D125" s="84">
        <v>28.002300000000002</v>
      </c>
      <c r="E125" s="83"/>
      <c r="F125" s="85"/>
      <c r="G125" s="86"/>
    </row>
    <row r="126" spans="1:17" x14ac:dyDescent="0.2">
      <c r="A126" s="83"/>
      <c r="B126" s="42" t="s">
        <v>167</v>
      </c>
      <c r="C126" s="84">
        <v>23.195699999999999</v>
      </c>
      <c r="D126" s="84">
        <v>27.541</v>
      </c>
      <c r="E126" s="83"/>
      <c r="F126" s="85"/>
      <c r="G126" s="86"/>
    </row>
    <row r="127" spans="1:17" x14ac:dyDescent="0.2">
      <c r="A127" s="83"/>
      <c r="B127" s="42" t="s">
        <v>939</v>
      </c>
      <c r="C127" s="84">
        <v>22.417200000000001</v>
      </c>
      <c r="D127" s="84">
        <v>26.616599999999998</v>
      </c>
      <c r="E127" s="83"/>
      <c r="F127" s="85"/>
      <c r="G127" s="86"/>
    </row>
    <row r="128" spans="1:17" x14ac:dyDescent="0.2">
      <c r="A128" s="83"/>
      <c r="B128" s="83"/>
      <c r="C128" s="83"/>
      <c r="D128" s="83"/>
      <c r="E128" s="83"/>
      <c r="F128" s="83"/>
      <c r="G128" s="83"/>
    </row>
    <row r="129" spans="1:10" x14ac:dyDescent="0.2">
      <c r="A129" s="79"/>
      <c r="B129" s="76" t="s">
        <v>940</v>
      </c>
      <c r="C129" s="77"/>
      <c r="D129" s="39" t="s">
        <v>162</v>
      </c>
      <c r="E129" s="79"/>
      <c r="F129" s="79"/>
      <c r="G129" s="79"/>
    </row>
    <row r="130" spans="1:10" x14ac:dyDescent="0.2">
      <c r="A130" s="79"/>
      <c r="B130" s="97"/>
      <c r="C130" s="97"/>
      <c r="D130" s="97"/>
      <c r="E130" s="79"/>
      <c r="F130" s="79"/>
      <c r="G130" s="79"/>
    </row>
    <row r="131" spans="1:10" x14ac:dyDescent="0.2">
      <c r="A131" s="79"/>
      <c r="B131" s="76" t="s">
        <v>169</v>
      </c>
      <c r="C131" s="77"/>
      <c r="D131" s="39" t="s">
        <v>162</v>
      </c>
      <c r="E131" s="91"/>
      <c r="F131" s="79"/>
      <c r="G131" s="79"/>
    </row>
    <row r="132" spans="1:10" x14ac:dyDescent="0.2">
      <c r="A132" s="79"/>
      <c r="B132" s="76" t="s">
        <v>170</v>
      </c>
      <c r="C132" s="77"/>
      <c r="D132" s="39" t="s">
        <v>162</v>
      </c>
      <c r="E132" s="91"/>
      <c r="F132" s="79"/>
      <c r="G132" s="79"/>
    </row>
    <row r="133" spans="1:10" x14ac:dyDescent="0.2">
      <c r="A133" s="79"/>
      <c r="B133" s="76" t="s">
        <v>171</v>
      </c>
      <c r="C133" s="77"/>
      <c r="D133" s="39" t="s">
        <v>162</v>
      </c>
      <c r="E133" s="91"/>
      <c r="F133" s="79"/>
      <c r="G133" s="79"/>
    </row>
    <row r="134" spans="1:10" x14ac:dyDescent="0.2">
      <c r="A134" s="79"/>
      <c r="B134" s="76" t="s">
        <v>172</v>
      </c>
      <c r="C134" s="77"/>
      <c r="D134" s="92">
        <v>0.17293685166251696</v>
      </c>
      <c r="E134" s="79"/>
      <c r="F134" s="89"/>
      <c r="G134" s="90"/>
    </row>
    <row r="136" spans="1:10" x14ac:dyDescent="0.2">
      <c r="B136" s="93" t="s">
        <v>941</v>
      </c>
      <c r="C136" s="93"/>
    </row>
    <row r="138" spans="1:10" ht="153.75" customHeight="1" x14ac:dyDescent="0.2"/>
    <row r="141" spans="1:10" x14ac:dyDescent="0.2">
      <c r="B141" s="94" t="s">
        <v>942</v>
      </c>
      <c r="C141" s="95"/>
      <c r="D141" s="94"/>
    </row>
    <row r="142" spans="1:10" x14ac:dyDescent="0.2">
      <c r="B142" s="94" t="s">
        <v>956</v>
      </c>
      <c r="D142" s="94"/>
    </row>
    <row r="143" spans="1:10" ht="165" customHeight="1" x14ac:dyDescent="0.2"/>
    <row r="144" spans="1:10" x14ac:dyDescent="0.2">
      <c r="J144" s="37"/>
    </row>
  </sheetData>
  <mergeCells count="18">
    <mergeCell ref="B120:C120"/>
    <mergeCell ref="B121:C121"/>
    <mergeCell ref="B136:C136"/>
    <mergeCell ref="B129:C129"/>
    <mergeCell ref="B133:C133"/>
    <mergeCell ref="B134:C134"/>
    <mergeCell ref="B131:C131"/>
    <mergeCell ref="B132:C132"/>
    <mergeCell ref="B114:H114"/>
    <mergeCell ref="B115:H115"/>
    <mergeCell ref="B116:H116"/>
    <mergeCell ref="B118:D118"/>
    <mergeCell ref="B119:C119"/>
    <mergeCell ref="A1:H1"/>
    <mergeCell ref="A2:H2"/>
    <mergeCell ref="A3:H3"/>
    <mergeCell ref="B112:H112"/>
    <mergeCell ref="B113:H113"/>
  </mergeCells>
  <hyperlinks>
    <hyperlink ref="I1" location="Index!B2" display="Index" xr:uid="{2AC7CE01-B9AE-42EF-A404-416A7184C589}"/>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D715C-F268-40AE-9F4E-643BAB3C84FB}">
  <sheetPr>
    <outlinePr summaryBelow="0" summaryRight="0"/>
  </sheetPr>
  <dimension ref="A1:Q177"/>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430</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344</v>
      </c>
      <c r="C7" s="47" t="s">
        <v>345</v>
      </c>
      <c r="D7" s="47" t="s">
        <v>33</v>
      </c>
      <c r="E7" s="48">
        <v>289884</v>
      </c>
      <c r="F7" s="49">
        <v>18718.099763999999</v>
      </c>
      <c r="G7" s="50">
        <v>5.2535930000000002E-2</v>
      </c>
      <c r="H7" s="40" t="s">
        <v>133</v>
      </c>
    </row>
    <row r="8" spans="1:9" x14ac:dyDescent="0.2">
      <c r="A8" s="46">
        <v>2</v>
      </c>
      <c r="B8" s="47" t="s">
        <v>356</v>
      </c>
      <c r="C8" s="47" t="s">
        <v>357</v>
      </c>
      <c r="D8" s="47" t="s">
        <v>111</v>
      </c>
      <c r="E8" s="48">
        <v>1681362</v>
      </c>
      <c r="F8" s="49">
        <v>11787.188301</v>
      </c>
      <c r="G8" s="50">
        <v>3.3083000000000001E-2</v>
      </c>
      <c r="H8" s="40" t="s">
        <v>133</v>
      </c>
    </row>
    <row r="9" spans="1:9" x14ac:dyDescent="0.2">
      <c r="A9" s="46">
        <v>3</v>
      </c>
      <c r="B9" s="47" t="s">
        <v>48</v>
      </c>
      <c r="C9" s="47" t="s">
        <v>49</v>
      </c>
      <c r="D9" s="47" t="s">
        <v>50</v>
      </c>
      <c r="E9" s="48">
        <v>577256</v>
      </c>
      <c r="F9" s="49">
        <v>10441.406528</v>
      </c>
      <c r="G9" s="50">
        <v>2.93058E-2</v>
      </c>
      <c r="H9" s="40" t="s">
        <v>133</v>
      </c>
    </row>
    <row r="10" spans="1:9" x14ac:dyDescent="0.2">
      <c r="A10" s="46">
        <v>4</v>
      </c>
      <c r="B10" s="47" t="s">
        <v>382</v>
      </c>
      <c r="C10" s="47" t="s">
        <v>383</v>
      </c>
      <c r="D10" s="47" t="s">
        <v>176</v>
      </c>
      <c r="E10" s="48">
        <v>957209</v>
      </c>
      <c r="F10" s="49">
        <v>10009.0559085</v>
      </c>
      <c r="G10" s="50">
        <v>2.8092329999999999E-2</v>
      </c>
      <c r="H10" s="40" t="s">
        <v>133</v>
      </c>
    </row>
    <row r="11" spans="1:9" x14ac:dyDescent="0.2">
      <c r="A11" s="46">
        <v>5</v>
      </c>
      <c r="B11" s="47" t="s">
        <v>348</v>
      </c>
      <c r="C11" s="47" t="s">
        <v>349</v>
      </c>
      <c r="D11" s="47" t="s">
        <v>211</v>
      </c>
      <c r="E11" s="48">
        <v>1534556</v>
      </c>
      <c r="F11" s="49">
        <v>9247.2344560000001</v>
      </c>
      <c r="G11" s="50">
        <v>2.5954129999999999E-2</v>
      </c>
      <c r="H11" s="40" t="s">
        <v>133</v>
      </c>
    </row>
    <row r="12" spans="1:9" x14ac:dyDescent="0.2">
      <c r="A12" s="46">
        <v>6</v>
      </c>
      <c r="B12" s="47" t="s">
        <v>411</v>
      </c>
      <c r="C12" s="47" t="s">
        <v>412</v>
      </c>
      <c r="D12" s="47" t="s">
        <v>413</v>
      </c>
      <c r="E12" s="48">
        <v>1045263</v>
      </c>
      <c r="F12" s="49">
        <v>8822.0197200000002</v>
      </c>
      <c r="G12" s="50">
        <v>2.4760689999999998E-2</v>
      </c>
      <c r="H12" s="40" t="s">
        <v>133</v>
      </c>
    </row>
    <row r="13" spans="1:9" x14ac:dyDescent="0.2">
      <c r="A13" s="46">
        <v>7</v>
      </c>
      <c r="B13" s="47" t="s">
        <v>326</v>
      </c>
      <c r="C13" s="47" t="s">
        <v>327</v>
      </c>
      <c r="D13" s="47" t="s">
        <v>256</v>
      </c>
      <c r="E13" s="48">
        <v>3461769</v>
      </c>
      <c r="F13" s="49">
        <v>8551.6079606999992</v>
      </c>
      <c r="G13" s="50">
        <v>2.4001720000000001E-2</v>
      </c>
      <c r="H13" s="40" t="s">
        <v>133</v>
      </c>
    </row>
    <row r="14" spans="1:9" x14ac:dyDescent="0.2">
      <c r="A14" s="46">
        <v>8</v>
      </c>
      <c r="B14" s="47" t="s">
        <v>328</v>
      </c>
      <c r="C14" s="47" t="s">
        <v>329</v>
      </c>
      <c r="D14" s="47" t="s">
        <v>249</v>
      </c>
      <c r="E14" s="48">
        <v>594278</v>
      </c>
      <c r="F14" s="49">
        <v>8448.8503259999998</v>
      </c>
      <c r="G14" s="50">
        <v>2.3713310000000001E-2</v>
      </c>
      <c r="H14" s="40" t="s">
        <v>133</v>
      </c>
    </row>
    <row r="15" spans="1:9" x14ac:dyDescent="0.2">
      <c r="A15" s="46">
        <v>9</v>
      </c>
      <c r="B15" s="47" t="s">
        <v>431</v>
      </c>
      <c r="C15" s="47" t="s">
        <v>432</v>
      </c>
      <c r="D15" s="47" t="s">
        <v>38</v>
      </c>
      <c r="E15" s="48">
        <v>4443809</v>
      </c>
      <c r="F15" s="49">
        <v>8299.2576883999991</v>
      </c>
      <c r="G15" s="50">
        <v>2.329345E-2</v>
      </c>
      <c r="H15" s="40" t="s">
        <v>133</v>
      </c>
    </row>
    <row r="16" spans="1:9" x14ac:dyDescent="0.2">
      <c r="A16" s="46">
        <v>10</v>
      </c>
      <c r="B16" s="47" t="s">
        <v>84</v>
      </c>
      <c r="C16" s="47" t="s">
        <v>85</v>
      </c>
      <c r="D16" s="47" t="s">
        <v>50</v>
      </c>
      <c r="E16" s="48">
        <v>106539</v>
      </c>
      <c r="F16" s="49">
        <v>8190.7183199999999</v>
      </c>
      <c r="G16" s="50">
        <v>2.298882E-2</v>
      </c>
      <c r="H16" s="40" t="s">
        <v>133</v>
      </c>
    </row>
    <row r="17" spans="1:8" x14ac:dyDescent="0.2">
      <c r="A17" s="46">
        <v>11</v>
      </c>
      <c r="B17" s="47" t="s">
        <v>70</v>
      </c>
      <c r="C17" s="47" t="s">
        <v>71</v>
      </c>
      <c r="D17" s="47" t="s">
        <v>41</v>
      </c>
      <c r="E17" s="48">
        <v>718629</v>
      </c>
      <c r="F17" s="49">
        <v>7032.5033940000003</v>
      </c>
      <c r="G17" s="50">
        <v>1.973807E-2</v>
      </c>
      <c r="H17" s="40" t="s">
        <v>133</v>
      </c>
    </row>
    <row r="18" spans="1:8" x14ac:dyDescent="0.2">
      <c r="A18" s="46">
        <v>12</v>
      </c>
      <c r="B18" s="47" t="s">
        <v>338</v>
      </c>
      <c r="C18" s="47" t="s">
        <v>339</v>
      </c>
      <c r="D18" s="47" t="s">
        <v>38</v>
      </c>
      <c r="E18" s="48">
        <v>546776</v>
      </c>
      <c r="F18" s="49">
        <v>6934.7600080000002</v>
      </c>
      <c r="G18" s="50">
        <v>1.9463729999999999E-2</v>
      </c>
      <c r="H18" s="40" t="s">
        <v>133</v>
      </c>
    </row>
    <row r="19" spans="1:8" ht="25.5" x14ac:dyDescent="0.2">
      <c r="A19" s="46">
        <v>13</v>
      </c>
      <c r="B19" s="47" t="s">
        <v>352</v>
      </c>
      <c r="C19" s="47" t="s">
        <v>353</v>
      </c>
      <c r="D19" s="47" t="s">
        <v>201</v>
      </c>
      <c r="E19" s="48">
        <v>44855</v>
      </c>
      <c r="F19" s="49">
        <v>6729.5956500000002</v>
      </c>
      <c r="G19" s="50">
        <v>1.8887899999999999E-2</v>
      </c>
      <c r="H19" s="40" t="s">
        <v>133</v>
      </c>
    </row>
    <row r="20" spans="1:8" x14ac:dyDescent="0.2">
      <c r="A20" s="46">
        <v>14</v>
      </c>
      <c r="B20" s="47" t="s">
        <v>384</v>
      </c>
      <c r="C20" s="47" t="s">
        <v>385</v>
      </c>
      <c r="D20" s="47" t="s">
        <v>176</v>
      </c>
      <c r="E20" s="48">
        <v>428200</v>
      </c>
      <c r="F20" s="49">
        <v>6663.2201999999997</v>
      </c>
      <c r="G20" s="50">
        <v>1.8701599999999999E-2</v>
      </c>
      <c r="H20" s="40" t="s">
        <v>133</v>
      </c>
    </row>
    <row r="21" spans="1:8" x14ac:dyDescent="0.2">
      <c r="A21" s="46">
        <v>15</v>
      </c>
      <c r="B21" s="47" t="s">
        <v>368</v>
      </c>
      <c r="C21" s="47" t="s">
        <v>369</v>
      </c>
      <c r="D21" s="47" t="s">
        <v>57</v>
      </c>
      <c r="E21" s="48">
        <v>461432</v>
      </c>
      <c r="F21" s="49">
        <v>6517.7269999999999</v>
      </c>
      <c r="G21" s="50">
        <v>1.829325E-2</v>
      </c>
      <c r="H21" s="40" t="s">
        <v>133</v>
      </c>
    </row>
    <row r="22" spans="1:8" x14ac:dyDescent="0.2">
      <c r="A22" s="46">
        <v>16</v>
      </c>
      <c r="B22" s="47" t="s">
        <v>334</v>
      </c>
      <c r="C22" s="47" t="s">
        <v>335</v>
      </c>
      <c r="D22" s="47" t="s">
        <v>179</v>
      </c>
      <c r="E22" s="48">
        <v>2109680</v>
      </c>
      <c r="F22" s="49">
        <v>6512.7931280000003</v>
      </c>
      <c r="G22" s="50">
        <v>1.8279400000000001E-2</v>
      </c>
      <c r="H22" s="40" t="s">
        <v>133</v>
      </c>
    </row>
    <row r="23" spans="1:8" x14ac:dyDescent="0.2">
      <c r="A23" s="46">
        <v>17</v>
      </c>
      <c r="B23" s="47" t="s">
        <v>58</v>
      </c>
      <c r="C23" s="47" t="s">
        <v>59</v>
      </c>
      <c r="D23" s="47" t="s">
        <v>60</v>
      </c>
      <c r="E23" s="48">
        <v>390188</v>
      </c>
      <c r="F23" s="49">
        <v>6466.5857239999996</v>
      </c>
      <c r="G23" s="50">
        <v>1.8149709999999999E-2</v>
      </c>
      <c r="H23" s="40" t="s">
        <v>133</v>
      </c>
    </row>
    <row r="24" spans="1:8" ht="25.5" x14ac:dyDescent="0.2">
      <c r="A24" s="46">
        <v>18</v>
      </c>
      <c r="B24" s="47" t="s">
        <v>380</v>
      </c>
      <c r="C24" s="47" t="s">
        <v>381</v>
      </c>
      <c r="D24" s="47" t="s">
        <v>201</v>
      </c>
      <c r="E24" s="48">
        <v>573256</v>
      </c>
      <c r="F24" s="49">
        <v>6281.45262</v>
      </c>
      <c r="G24" s="50">
        <v>1.7630099999999999E-2</v>
      </c>
      <c r="H24" s="40" t="s">
        <v>133</v>
      </c>
    </row>
    <row r="25" spans="1:8" ht="25.5" x14ac:dyDescent="0.2">
      <c r="A25" s="46">
        <v>19</v>
      </c>
      <c r="B25" s="47" t="s">
        <v>433</v>
      </c>
      <c r="C25" s="47" t="s">
        <v>434</v>
      </c>
      <c r="D25" s="47" t="s">
        <v>194</v>
      </c>
      <c r="E25" s="48">
        <v>1184520</v>
      </c>
      <c r="F25" s="49">
        <v>6171.94146</v>
      </c>
      <c r="G25" s="50">
        <v>1.7322730000000001E-2</v>
      </c>
      <c r="H25" s="40" t="s">
        <v>133</v>
      </c>
    </row>
    <row r="26" spans="1:8" x14ac:dyDescent="0.2">
      <c r="A26" s="46">
        <v>20</v>
      </c>
      <c r="B26" s="47" t="s">
        <v>346</v>
      </c>
      <c r="C26" s="47" t="s">
        <v>347</v>
      </c>
      <c r="D26" s="47" t="s">
        <v>38</v>
      </c>
      <c r="E26" s="48">
        <v>10614482</v>
      </c>
      <c r="F26" s="49">
        <v>6037.5173616000002</v>
      </c>
      <c r="G26" s="50">
        <v>1.6945450000000001E-2</v>
      </c>
      <c r="H26" s="40" t="s">
        <v>133</v>
      </c>
    </row>
    <row r="27" spans="1:8" x14ac:dyDescent="0.2">
      <c r="A27" s="46">
        <v>21</v>
      </c>
      <c r="B27" s="47" t="s">
        <v>404</v>
      </c>
      <c r="C27" s="47" t="s">
        <v>405</v>
      </c>
      <c r="D27" s="47" t="s">
        <v>176</v>
      </c>
      <c r="E27" s="48">
        <v>433592</v>
      </c>
      <c r="F27" s="49">
        <v>5986.6047440000002</v>
      </c>
      <c r="G27" s="50">
        <v>1.6802549999999999E-2</v>
      </c>
      <c r="H27" s="40" t="s">
        <v>133</v>
      </c>
    </row>
    <row r="28" spans="1:8" x14ac:dyDescent="0.2">
      <c r="A28" s="46">
        <v>22</v>
      </c>
      <c r="B28" s="47" t="s">
        <v>55</v>
      </c>
      <c r="C28" s="47" t="s">
        <v>56</v>
      </c>
      <c r="D28" s="47" t="s">
        <v>57</v>
      </c>
      <c r="E28" s="48">
        <v>69080</v>
      </c>
      <c r="F28" s="49">
        <v>5542.9791999999998</v>
      </c>
      <c r="G28" s="50">
        <v>1.5557430000000001E-2</v>
      </c>
      <c r="H28" s="40" t="s">
        <v>133</v>
      </c>
    </row>
    <row r="29" spans="1:8" ht="25.5" x14ac:dyDescent="0.2">
      <c r="A29" s="46">
        <v>23</v>
      </c>
      <c r="B29" s="47" t="s">
        <v>435</v>
      </c>
      <c r="C29" s="47" t="s">
        <v>436</v>
      </c>
      <c r="D29" s="47" t="s">
        <v>201</v>
      </c>
      <c r="E29" s="48">
        <v>115943</v>
      </c>
      <c r="F29" s="49">
        <v>5523.4085770000002</v>
      </c>
      <c r="G29" s="50">
        <v>1.5502500000000001E-2</v>
      </c>
      <c r="H29" s="40" t="s">
        <v>133</v>
      </c>
    </row>
    <row r="30" spans="1:8" x14ac:dyDescent="0.2">
      <c r="A30" s="46">
        <v>24</v>
      </c>
      <c r="B30" s="47" t="s">
        <v>114</v>
      </c>
      <c r="C30" s="47" t="s">
        <v>115</v>
      </c>
      <c r="D30" s="47" t="s">
        <v>33</v>
      </c>
      <c r="E30" s="48">
        <v>1075773</v>
      </c>
      <c r="F30" s="49">
        <v>5450.4039045</v>
      </c>
      <c r="G30" s="50">
        <v>1.52976E-2</v>
      </c>
      <c r="H30" s="40" t="s">
        <v>133</v>
      </c>
    </row>
    <row r="31" spans="1:8" x14ac:dyDescent="0.2">
      <c r="A31" s="46">
        <v>25</v>
      </c>
      <c r="B31" s="47" t="s">
        <v>360</v>
      </c>
      <c r="C31" s="47" t="s">
        <v>361</v>
      </c>
      <c r="D31" s="47" t="s">
        <v>38</v>
      </c>
      <c r="E31" s="48">
        <v>8067261</v>
      </c>
      <c r="F31" s="49">
        <v>5392.9639784999999</v>
      </c>
      <c r="G31" s="50">
        <v>1.513639E-2</v>
      </c>
      <c r="H31" s="40" t="s">
        <v>133</v>
      </c>
    </row>
    <row r="32" spans="1:8" x14ac:dyDescent="0.2">
      <c r="A32" s="46">
        <v>26</v>
      </c>
      <c r="B32" s="47" t="s">
        <v>362</v>
      </c>
      <c r="C32" s="47" t="s">
        <v>363</v>
      </c>
      <c r="D32" s="47" t="s">
        <v>57</v>
      </c>
      <c r="E32" s="48">
        <v>2319149</v>
      </c>
      <c r="F32" s="49">
        <v>5308.7639759000003</v>
      </c>
      <c r="G32" s="50">
        <v>1.490006E-2</v>
      </c>
      <c r="H32" s="40" t="s">
        <v>133</v>
      </c>
    </row>
    <row r="33" spans="1:8" x14ac:dyDescent="0.2">
      <c r="A33" s="46">
        <v>27</v>
      </c>
      <c r="B33" s="47" t="s">
        <v>292</v>
      </c>
      <c r="C33" s="47" t="s">
        <v>293</v>
      </c>
      <c r="D33" s="47" t="s">
        <v>216</v>
      </c>
      <c r="E33" s="48">
        <v>669376</v>
      </c>
      <c r="F33" s="49">
        <v>5071.8619520000002</v>
      </c>
      <c r="G33" s="50">
        <v>1.423515E-2</v>
      </c>
      <c r="H33" s="40" t="s">
        <v>133</v>
      </c>
    </row>
    <row r="34" spans="1:8" x14ac:dyDescent="0.2">
      <c r="A34" s="46">
        <v>28</v>
      </c>
      <c r="B34" s="47" t="s">
        <v>388</v>
      </c>
      <c r="C34" s="47" t="s">
        <v>389</v>
      </c>
      <c r="D34" s="47" t="s">
        <v>108</v>
      </c>
      <c r="E34" s="48">
        <v>632829</v>
      </c>
      <c r="F34" s="49">
        <v>4999.3491000000004</v>
      </c>
      <c r="G34" s="50">
        <v>1.403163E-2</v>
      </c>
      <c r="H34" s="40" t="s">
        <v>133</v>
      </c>
    </row>
    <row r="35" spans="1:8" x14ac:dyDescent="0.2">
      <c r="A35" s="46">
        <v>29</v>
      </c>
      <c r="B35" s="47" t="s">
        <v>392</v>
      </c>
      <c r="C35" s="47" t="s">
        <v>393</v>
      </c>
      <c r="D35" s="47" t="s">
        <v>267</v>
      </c>
      <c r="E35" s="48">
        <v>299724</v>
      </c>
      <c r="F35" s="49">
        <v>4907.9804999999997</v>
      </c>
      <c r="G35" s="50">
        <v>1.377519E-2</v>
      </c>
      <c r="H35" s="40" t="s">
        <v>133</v>
      </c>
    </row>
    <row r="36" spans="1:8" x14ac:dyDescent="0.2">
      <c r="A36" s="46">
        <v>30</v>
      </c>
      <c r="B36" s="47" t="s">
        <v>11</v>
      </c>
      <c r="C36" s="47" t="s">
        <v>12</v>
      </c>
      <c r="D36" s="47" t="s">
        <v>13</v>
      </c>
      <c r="E36" s="48">
        <v>119155</v>
      </c>
      <c r="F36" s="49">
        <v>4782.8816999999999</v>
      </c>
      <c r="G36" s="50">
        <v>1.342407E-2</v>
      </c>
      <c r="H36" s="40" t="s">
        <v>133</v>
      </c>
    </row>
    <row r="37" spans="1:8" x14ac:dyDescent="0.2">
      <c r="A37" s="46">
        <v>31</v>
      </c>
      <c r="B37" s="47" t="s">
        <v>358</v>
      </c>
      <c r="C37" s="47" t="s">
        <v>359</v>
      </c>
      <c r="D37" s="47" t="s">
        <v>38</v>
      </c>
      <c r="E37" s="48">
        <v>1242284</v>
      </c>
      <c r="F37" s="49">
        <v>4744.903738</v>
      </c>
      <c r="G37" s="50">
        <v>1.331748E-2</v>
      </c>
      <c r="H37" s="40" t="s">
        <v>133</v>
      </c>
    </row>
    <row r="38" spans="1:8" x14ac:dyDescent="0.2">
      <c r="A38" s="46">
        <v>32</v>
      </c>
      <c r="B38" s="47" t="s">
        <v>72</v>
      </c>
      <c r="C38" s="47" t="s">
        <v>73</v>
      </c>
      <c r="D38" s="47" t="s">
        <v>50</v>
      </c>
      <c r="E38" s="48">
        <v>31615</v>
      </c>
      <c r="F38" s="49">
        <v>4647.0888500000001</v>
      </c>
      <c r="G38" s="50">
        <v>1.3042939999999999E-2</v>
      </c>
      <c r="H38" s="40" t="s">
        <v>133</v>
      </c>
    </row>
    <row r="39" spans="1:8" x14ac:dyDescent="0.2">
      <c r="A39" s="46">
        <v>33</v>
      </c>
      <c r="B39" s="47" t="s">
        <v>400</v>
      </c>
      <c r="C39" s="47" t="s">
        <v>401</v>
      </c>
      <c r="D39" s="47" t="s">
        <v>41</v>
      </c>
      <c r="E39" s="48">
        <v>322756</v>
      </c>
      <c r="F39" s="49">
        <v>4446.6094119999998</v>
      </c>
      <c r="G39" s="50">
        <v>1.248026E-2</v>
      </c>
      <c r="H39" s="40" t="s">
        <v>133</v>
      </c>
    </row>
    <row r="40" spans="1:8" x14ac:dyDescent="0.2">
      <c r="A40" s="46">
        <v>34</v>
      </c>
      <c r="B40" s="47" t="s">
        <v>437</v>
      </c>
      <c r="C40" s="47" t="s">
        <v>438</v>
      </c>
      <c r="D40" s="47" t="s">
        <v>439</v>
      </c>
      <c r="E40" s="48">
        <v>1099116</v>
      </c>
      <c r="F40" s="49">
        <v>4356.8958240000002</v>
      </c>
      <c r="G40" s="50">
        <v>1.222846E-2</v>
      </c>
      <c r="H40" s="40" t="s">
        <v>133</v>
      </c>
    </row>
    <row r="41" spans="1:8" x14ac:dyDescent="0.2">
      <c r="A41" s="46">
        <v>35</v>
      </c>
      <c r="B41" s="47" t="s">
        <v>440</v>
      </c>
      <c r="C41" s="47" t="s">
        <v>441</v>
      </c>
      <c r="D41" s="47" t="s">
        <v>111</v>
      </c>
      <c r="E41" s="48">
        <v>75317</v>
      </c>
      <c r="F41" s="49">
        <v>4261.1345920000003</v>
      </c>
      <c r="G41" s="50">
        <v>1.195969E-2</v>
      </c>
      <c r="H41" s="40" t="s">
        <v>133</v>
      </c>
    </row>
    <row r="42" spans="1:8" x14ac:dyDescent="0.2">
      <c r="A42" s="46">
        <v>36</v>
      </c>
      <c r="B42" s="47" t="s">
        <v>53</v>
      </c>
      <c r="C42" s="47" t="s">
        <v>54</v>
      </c>
      <c r="D42" s="47" t="s">
        <v>13</v>
      </c>
      <c r="E42" s="48">
        <v>337012</v>
      </c>
      <c r="F42" s="49">
        <v>4213.6610360000004</v>
      </c>
      <c r="G42" s="50">
        <v>1.1826450000000001E-2</v>
      </c>
      <c r="H42" s="40" t="s">
        <v>133</v>
      </c>
    </row>
    <row r="43" spans="1:8" x14ac:dyDescent="0.2">
      <c r="A43" s="46">
        <v>37</v>
      </c>
      <c r="B43" s="47" t="s">
        <v>290</v>
      </c>
      <c r="C43" s="47" t="s">
        <v>291</v>
      </c>
      <c r="D43" s="47" t="s">
        <v>101</v>
      </c>
      <c r="E43" s="48">
        <v>1433799</v>
      </c>
      <c r="F43" s="49">
        <v>4089.0513681000002</v>
      </c>
      <c r="G43" s="50">
        <v>1.1476709999999999E-2</v>
      </c>
      <c r="H43" s="40" t="s">
        <v>133</v>
      </c>
    </row>
    <row r="44" spans="1:8" x14ac:dyDescent="0.2">
      <c r="A44" s="46">
        <v>38</v>
      </c>
      <c r="B44" s="47" t="s">
        <v>442</v>
      </c>
      <c r="C44" s="47" t="s">
        <v>443</v>
      </c>
      <c r="D44" s="47" t="s">
        <v>179</v>
      </c>
      <c r="E44" s="48">
        <v>142505</v>
      </c>
      <c r="F44" s="49">
        <v>4027.3338050000002</v>
      </c>
      <c r="G44" s="50">
        <v>1.1303479999999999E-2</v>
      </c>
      <c r="H44" s="40" t="s">
        <v>133</v>
      </c>
    </row>
    <row r="45" spans="1:8" x14ac:dyDescent="0.2">
      <c r="A45" s="46">
        <v>39</v>
      </c>
      <c r="B45" s="47" t="s">
        <v>390</v>
      </c>
      <c r="C45" s="47" t="s">
        <v>391</v>
      </c>
      <c r="D45" s="47" t="s">
        <v>41</v>
      </c>
      <c r="E45" s="48">
        <v>988128</v>
      </c>
      <c r="F45" s="49">
        <v>3991.048992</v>
      </c>
      <c r="G45" s="50">
        <v>1.1201640000000001E-2</v>
      </c>
      <c r="H45" s="40" t="s">
        <v>133</v>
      </c>
    </row>
    <row r="46" spans="1:8" x14ac:dyDescent="0.2">
      <c r="A46" s="46">
        <v>40</v>
      </c>
      <c r="B46" s="47" t="s">
        <v>298</v>
      </c>
      <c r="C46" s="47" t="s">
        <v>299</v>
      </c>
      <c r="D46" s="47" t="s">
        <v>256</v>
      </c>
      <c r="E46" s="48">
        <v>410201</v>
      </c>
      <c r="F46" s="49">
        <v>3990.6404284999999</v>
      </c>
      <c r="G46" s="50">
        <v>1.12005E-2</v>
      </c>
      <c r="H46" s="40" t="s">
        <v>133</v>
      </c>
    </row>
    <row r="47" spans="1:8" x14ac:dyDescent="0.2">
      <c r="A47" s="46">
        <v>41</v>
      </c>
      <c r="B47" s="47" t="s">
        <v>265</v>
      </c>
      <c r="C47" s="47" t="s">
        <v>266</v>
      </c>
      <c r="D47" s="47" t="s">
        <v>267</v>
      </c>
      <c r="E47" s="48">
        <v>227105</v>
      </c>
      <c r="F47" s="49">
        <v>3944.5867450000001</v>
      </c>
      <c r="G47" s="50">
        <v>1.107124E-2</v>
      </c>
      <c r="H47" s="40" t="s">
        <v>133</v>
      </c>
    </row>
    <row r="48" spans="1:8" x14ac:dyDescent="0.2">
      <c r="A48" s="46">
        <v>42</v>
      </c>
      <c r="B48" s="47" t="s">
        <v>386</v>
      </c>
      <c r="C48" s="47" t="s">
        <v>387</v>
      </c>
      <c r="D48" s="47" t="s">
        <v>41</v>
      </c>
      <c r="E48" s="48">
        <v>620354</v>
      </c>
      <c r="F48" s="49">
        <v>3694.2080700000001</v>
      </c>
      <c r="G48" s="50">
        <v>1.0368499999999999E-2</v>
      </c>
      <c r="H48" s="40" t="s">
        <v>133</v>
      </c>
    </row>
    <row r="49" spans="1:8" x14ac:dyDescent="0.2">
      <c r="A49" s="46">
        <v>43</v>
      </c>
      <c r="B49" s="47" t="s">
        <v>444</v>
      </c>
      <c r="C49" s="47" t="s">
        <v>445</v>
      </c>
      <c r="D49" s="47" t="s">
        <v>446</v>
      </c>
      <c r="E49" s="48">
        <v>221768</v>
      </c>
      <c r="F49" s="49">
        <v>3688.8889119999999</v>
      </c>
      <c r="G49" s="50">
        <v>1.0353569999999999E-2</v>
      </c>
      <c r="H49" s="40" t="s">
        <v>133</v>
      </c>
    </row>
    <row r="50" spans="1:8" x14ac:dyDescent="0.2">
      <c r="A50" s="46">
        <v>44</v>
      </c>
      <c r="B50" s="47" t="s">
        <v>447</v>
      </c>
      <c r="C50" s="47" t="s">
        <v>448</v>
      </c>
      <c r="D50" s="47" t="s">
        <v>256</v>
      </c>
      <c r="E50" s="48">
        <v>2924815</v>
      </c>
      <c r="F50" s="49">
        <v>3636.7149709999999</v>
      </c>
      <c r="G50" s="50">
        <v>1.020714E-2</v>
      </c>
      <c r="H50" s="40" t="s">
        <v>133</v>
      </c>
    </row>
    <row r="51" spans="1:8" x14ac:dyDescent="0.2">
      <c r="A51" s="46">
        <v>45</v>
      </c>
      <c r="B51" s="47" t="s">
        <v>449</v>
      </c>
      <c r="C51" s="47" t="s">
        <v>450</v>
      </c>
      <c r="D51" s="47" t="s">
        <v>57</v>
      </c>
      <c r="E51" s="48">
        <v>1125412</v>
      </c>
      <c r="F51" s="49">
        <v>3523.664972</v>
      </c>
      <c r="G51" s="50">
        <v>9.8898400000000004E-3</v>
      </c>
      <c r="H51" s="40" t="s">
        <v>133</v>
      </c>
    </row>
    <row r="52" spans="1:8" x14ac:dyDescent="0.2">
      <c r="A52" s="46">
        <v>46</v>
      </c>
      <c r="B52" s="47" t="s">
        <v>451</v>
      </c>
      <c r="C52" s="47" t="s">
        <v>452</v>
      </c>
      <c r="D52" s="47" t="s">
        <v>191</v>
      </c>
      <c r="E52" s="48">
        <v>1009877</v>
      </c>
      <c r="F52" s="49">
        <v>3484.5805885</v>
      </c>
      <c r="G52" s="50">
        <v>9.7801399999999997E-3</v>
      </c>
      <c r="H52" s="40" t="s">
        <v>133</v>
      </c>
    </row>
    <row r="53" spans="1:8" x14ac:dyDescent="0.2">
      <c r="A53" s="46">
        <v>47</v>
      </c>
      <c r="B53" s="47" t="s">
        <v>453</v>
      </c>
      <c r="C53" s="47" t="s">
        <v>454</v>
      </c>
      <c r="D53" s="47" t="s">
        <v>25</v>
      </c>
      <c r="E53" s="48">
        <v>361495</v>
      </c>
      <c r="F53" s="49">
        <v>3287.7970249999998</v>
      </c>
      <c r="G53" s="50">
        <v>9.2278299999999994E-3</v>
      </c>
      <c r="H53" s="40" t="s">
        <v>133</v>
      </c>
    </row>
    <row r="54" spans="1:8" x14ac:dyDescent="0.2">
      <c r="A54" s="46">
        <v>48</v>
      </c>
      <c r="B54" s="47" t="s">
        <v>66</v>
      </c>
      <c r="C54" s="47" t="s">
        <v>67</v>
      </c>
      <c r="D54" s="47" t="s">
        <v>41</v>
      </c>
      <c r="E54" s="48">
        <v>52052</v>
      </c>
      <c r="F54" s="49">
        <v>3262.0467880000001</v>
      </c>
      <c r="G54" s="50">
        <v>9.1555600000000001E-3</v>
      </c>
      <c r="H54" s="40" t="s">
        <v>133</v>
      </c>
    </row>
    <row r="55" spans="1:8" x14ac:dyDescent="0.2">
      <c r="A55" s="46">
        <v>49</v>
      </c>
      <c r="B55" s="47" t="s">
        <v>402</v>
      </c>
      <c r="C55" s="47" t="s">
        <v>403</v>
      </c>
      <c r="D55" s="47" t="s">
        <v>216</v>
      </c>
      <c r="E55" s="48">
        <v>656141</v>
      </c>
      <c r="F55" s="49">
        <v>3122.2469485000001</v>
      </c>
      <c r="G55" s="50">
        <v>8.7631800000000006E-3</v>
      </c>
      <c r="H55" s="40" t="s">
        <v>133</v>
      </c>
    </row>
    <row r="56" spans="1:8" x14ac:dyDescent="0.2">
      <c r="A56" s="46">
        <v>50</v>
      </c>
      <c r="B56" s="47" t="s">
        <v>252</v>
      </c>
      <c r="C56" s="47" t="s">
        <v>253</v>
      </c>
      <c r="D56" s="47" t="s">
        <v>246</v>
      </c>
      <c r="E56" s="48">
        <v>675223</v>
      </c>
      <c r="F56" s="49">
        <v>3001.366235</v>
      </c>
      <c r="G56" s="50">
        <v>8.4239099999999997E-3</v>
      </c>
      <c r="H56" s="40" t="s">
        <v>133</v>
      </c>
    </row>
    <row r="57" spans="1:8" x14ac:dyDescent="0.2">
      <c r="A57" s="46">
        <v>51</v>
      </c>
      <c r="B57" s="47" t="s">
        <v>455</v>
      </c>
      <c r="C57" s="47" t="s">
        <v>456</v>
      </c>
      <c r="D57" s="47" t="s">
        <v>408</v>
      </c>
      <c r="E57" s="48">
        <v>318890</v>
      </c>
      <c r="F57" s="49">
        <v>2986.7237399999999</v>
      </c>
      <c r="G57" s="50">
        <v>8.3828099999999992E-3</v>
      </c>
      <c r="H57" s="40" t="s">
        <v>133</v>
      </c>
    </row>
    <row r="58" spans="1:8" x14ac:dyDescent="0.2">
      <c r="A58" s="46">
        <v>52</v>
      </c>
      <c r="B58" s="47" t="s">
        <v>457</v>
      </c>
      <c r="C58" s="47" t="s">
        <v>458</v>
      </c>
      <c r="D58" s="47" t="s">
        <v>57</v>
      </c>
      <c r="E58" s="48">
        <v>1603225</v>
      </c>
      <c r="F58" s="49">
        <v>2952.4991599999998</v>
      </c>
      <c r="G58" s="50">
        <v>8.2867500000000007E-3</v>
      </c>
      <c r="H58" s="40" t="s">
        <v>133</v>
      </c>
    </row>
    <row r="59" spans="1:8" x14ac:dyDescent="0.2">
      <c r="A59" s="46">
        <v>53</v>
      </c>
      <c r="B59" s="47" t="s">
        <v>459</v>
      </c>
      <c r="C59" s="47" t="s">
        <v>460</v>
      </c>
      <c r="D59" s="47" t="s">
        <v>50</v>
      </c>
      <c r="E59" s="48">
        <v>85292</v>
      </c>
      <c r="F59" s="49">
        <v>2938.4799840000001</v>
      </c>
      <c r="G59" s="50">
        <v>8.2474100000000002E-3</v>
      </c>
      <c r="H59" s="40" t="s">
        <v>133</v>
      </c>
    </row>
    <row r="60" spans="1:8" x14ac:dyDescent="0.2">
      <c r="A60" s="46">
        <v>54</v>
      </c>
      <c r="B60" s="47" t="s">
        <v>461</v>
      </c>
      <c r="C60" s="47" t="s">
        <v>462</v>
      </c>
      <c r="D60" s="47" t="s">
        <v>179</v>
      </c>
      <c r="E60" s="48">
        <v>298340</v>
      </c>
      <c r="F60" s="49">
        <v>2834.23</v>
      </c>
      <c r="G60" s="50">
        <v>7.9548099999999997E-3</v>
      </c>
      <c r="H60" s="40" t="s">
        <v>133</v>
      </c>
    </row>
    <row r="61" spans="1:8" x14ac:dyDescent="0.2">
      <c r="A61" s="46">
        <v>55</v>
      </c>
      <c r="B61" s="47" t="s">
        <v>463</v>
      </c>
      <c r="C61" s="47" t="s">
        <v>464</v>
      </c>
      <c r="D61" s="47" t="s">
        <v>249</v>
      </c>
      <c r="E61" s="48">
        <v>314897</v>
      </c>
      <c r="F61" s="49">
        <v>2745.1145974999999</v>
      </c>
      <c r="G61" s="50">
        <v>7.7046900000000001E-3</v>
      </c>
      <c r="H61" s="40" t="s">
        <v>133</v>
      </c>
    </row>
    <row r="62" spans="1:8" x14ac:dyDescent="0.2">
      <c r="A62" s="46">
        <v>56</v>
      </c>
      <c r="B62" s="47" t="s">
        <v>372</v>
      </c>
      <c r="C62" s="47" t="s">
        <v>373</v>
      </c>
      <c r="D62" s="47" t="s">
        <v>374</v>
      </c>
      <c r="E62" s="48">
        <v>251030</v>
      </c>
      <c r="F62" s="49">
        <v>2683.2596699999999</v>
      </c>
      <c r="G62" s="50">
        <v>7.5310799999999999E-3</v>
      </c>
      <c r="H62" s="40" t="s">
        <v>133</v>
      </c>
    </row>
    <row r="63" spans="1:8" x14ac:dyDescent="0.2">
      <c r="A63" s="46">
        <v>57</v>
      </c>
      <c r="B63" s="47" t="s">
        <v>409</v>
      </c>
      <c r="C63" s="47" t="s">
        <v>410</v>
      </c>
      <c r="D63" s="47" t="s">
        <v>249</v>
      </c>
      <c r="E63" s="48">
        <v>1007525</v>
      </c>
      <c r="F63" s="49">
        <v>2651.2012850000001</v>
      </c>
      <c r="G63" s="50">
        <v>7.4411E-3</v>
      </c>
      <c r="H63" s="40" t="s">
        <v>133</v>
      </c>
    </row>
    <row r="64" spans="1:8" x14ac:dyDescent="0.2">
      <c r="A64" s="46">
        <v>58</v>
      </c>
      <c r="B64" s="47" t="s">
        <v>106</v>
      </c>
      <c r="C64" s="47" t="s">
        <v>107</v>
      </c>
      <c r="D64" s="47" t="s">
        <v>108</v>
      </c>
      <c r="E64" s="48">
        <v>179724</v>
      </c>
      <c r="F64" s="49">
        <v>2576.1638160000002</v>
      </c>
      <c r="G64" s="50">
        <v>7.2304999999999999E-3</v>
      </c>
      <c r="H64" s="40" t="s">
        <v>133</v>
      </c>
    </row>
    <row r="65" spans="1:8" x14ac:dyDescent="0.2">
      <c r="A65" s="46">
        <v>59</v>
      </c>
      <c r="B65" s="47" t="s">
        <v>406</v>
      </c>
      <c r="C65" s="47" t="s">
        <v>407</v>
      </c>
      <c r="D65" s="47" t="s">
        <v>408</v>
      </c>
      <c r="E65" s="48">
        <v>244672</v>
      </c>
      <c r="F65" s="49">
        <v>2567.954976</v>
      </c>
      <c r="G65" s="50">
        <v>7.2074599999999997E-3</v>
      </c>
      <c r="H65" s="40" t="s">
        <v>133</v>
      </c>
    </row>
    <row r="66" spans="1:8" ht="25.5" x14ac:dyDescent="0.2">
      <c r="A66" s="46">
        <v>60</v>
      </c>
      <c r="B66" s="47" t="s">
        <v>375</v>
      </c>
      <c r="C66" s="47" t="s">
        <v>376</v>
      </c>
      <c r="D66" s="47" t="s">
        <v>201</v>
      </c>
      <c r="E66" s="48">
        <v>104333</v>
      </c>
      <c r="F66" s="49">
        <v>2131.9405219999999</v>
      </c>
      <c r="G66" s="50">
        <v>5.9836999999999998E-3</v>
      </c>
      <c r="H66" s="40" t="s">
        <v>133</v>
      </c>
    </row>
    <row r="67" spans="1:8" x14ac:dyDescent="0.2">
      <c r="A67" s="46">
        <v>61</v>
      </c>
      <c r="B67" s="47" t="s">
        <v>465</v>
      </c>
      <c r="C67" s="47" t="s">
        <v>466</v>
      </c>
      <c r="D67" s="47" t="s">
        <v>176</v>
      </c>
      <c r="E67" s="48">
        <v>1169628</v>
      </c>
      <c r="F67" s="49">
        <v>2000.0638799999999</v>
      </c>
      <c r="G67" s="50">
        <v>5.6135600000000001E-3</v>
      </c>
      <c r="H67" s="40" t="s">
        <v>133</v>
      </c>
    </row>
    <row r="68" spans="1:8" x14ac:dyDescent="0.2">
      <c r="A68" s="46">
        <v>62</v>
      </c>
      <c r="B68" s="47" t="s">
        <v>467</v>
      </c>
      <c r="C68" s="47" t="s">
        <v>468</v>
      </c>
      <c r="D68" s="47" t="s">
        <v>41</v>
      </c>
      <c r="E68" s="48">
        <v>87107</v>
      </c>
      <c r="F68" s="49">
        <v>1913.2181479999999</v>
      </c>
      <c r="G68" s="50">
        <v>5.36981E-3</v>
      </c>
      <c r="H68" s="40" t="s">
        <v>133</v>
      </c>
    </row>
    <row r="69" spans="1:8" x14ac:dyDescent="0.2">
      <c r="A69" s="46">
        <v>63</v>
      </c>
      <c r="B69" s="47" t="s">
        <v>418</v>
      </c>
      <c r="C69" s="47" t="s">
        <v>419</v>
      </c>
      <c r="D69" s="47" t="s">
        <v>41</v>
      </c>
      <c r="E69" s="48">
        <v>183899</v>
      </c>
      <c r="F69" s="49">
        <v>1750.2587325</v>
      </c>
      <c r="G69" s="50">
        <v>4.9124399999999997E-3</v>
      </c>
      <c r="H69" s="40" t="s">
        <v>133</v>
      </c>
    </row>
    <row r="70" spans="1:8" ht="25.5" x14ac:dyDescent="0.2">
      <c r="A70" s="46">
        <v>64</v>
      </c>
      <c r="B70" s="47" t="s">
        <v>230</v>
      </c>
      <c r="C70" s="47" t="s">
        <v>231</v>
      </c>
      <c r="D70" s="47" t="s">
        <v>201</v>
      </c>
      <c r="E70" s="48">
        <v>99028</v>
      </c>
      <c r="F70" s="49">
        <v>1733.782224</v>
      </c>
      <c r="G70" s="50">
        <v>4.8661900000000003E-3</v>
      </c>
      <c r="H70" s="40" t="s">
        <v>133</v>
      </c>
    </row>
    <row r="71" spans="1:8" x14ac:dyDescent="0.2">
      <c r="A71" s="46">
        <v>65</v>
      </c>
      <c r="B71" s="47" t="s">
        <v>396</v>
      </c>
      <c r="C71" s="47" t="s">
        <v>397</v>
      </c>
      <c r="D71" s="47" t="s">
        <v>211</v>
      </c>
      <c r="E71" s="48">
        <v>410447</v>
      </c>
      <c r="F71" s="49">
        <v>1516.3964415</v>
      </c>
      <c r="G71" s="50">
        <v>4.2560599999999999E-3</v>
      </c>
      <c r="H71" s="40" t="s">
        <v>133</v>
      </c>
    </row>
    <row r="72" spans="1:8" x14ac:dyDescent="0.2">
      <c r="A72" s="46">
        <v>66</v>
      </c>
      <c r="B72" s="47" t="s">
        <v>469</v>
      </c>
      <c r="C72" s="47" t="s">
        <v>470</v>
      </c>
      <c r="D72" s="47" t="s">
        <v>38</v>
      </c>
      <c r="E72" s="48">
        <v>698895</v>
      </c>
      <c r="F72" s="49">
        <v>1395.8330940000001</v>
      </c>
      <c r="G72" s="50">
        <v>3.9176699999999998E-3</v>
      </c>
      <c r="H72" s="40" t="s">
        <v>133</v>
      </c>
    </row>
    <row r="73" spans="1:8" x14ac:dyDescent="0.2">
      <c r="A73" s="46">
        <v>67</v>
      </c>
      <c r="B73" s="47" t="s">
        <v>44</v>
      </c>
      <c r="C73" s="47" t="s">
        <v>45</v>
      </c>
      <c r="D73" s="47" t="s">
        <v>33</v>
      </c>
      <c r="E73" s="48">
        <v>113971</v>
      </c>
      <c r="F73" s="49">
        <v>1313.7437170000001</v>
      </c>
      <c r="G73" s="50">
        <v>3.6872699999999999E-3</v>
      </c>
      <c r="H73" s="40" t="s">
        <v>133</v>
      </c>
    </row>
    <row r="74" spans="1:8" x14ac:dyDescent="0.2">
      <c r="A74" s="46">
        <v>68</v>
      </c>
      <c r="B74" s="47" t="s">
        <v>471</v>
      </c>
      <c r="C74" s="47" t="s">
        <v>472</v>
      </c>
      <c r="D74" s="47" t="s">
        <v>267</v>
      </c>
      <c r="E74" s="48">
        <v>18394</v>
      </c>
      <c r="F74" s="49">
        <v>1254.6547399999999</v>
      </c>
      <c r="G74" s="50">
        <v>3.5214299999999999E-3</v>
      </c>
      <c r="H74" s="40" t="s">
        <v>133</v>
      </c>
    </row>
    <row r="75" spans="1:8" x14ac:dyDescent="0.2">
      <c r="A75" s="51"/>
      <c r="B75" s="51"/>
      <c r="C75" s="52" t="s">
        <v>132</v>
      </c>
      <c r="D75" s="51"/>
      <c r="E75" s="51" t="s">
        <v>133</v>
      </c>
      <c r="F75" s="53">
        <v>338190.72118571901</v>
      </c>
      <c r="G75" s="54">
        <v>0.94919695000000004</v>
      </c>
      <c r="H75" s="40" t="s">
        <v>133</v>
      </c>
    </row>
    <row r="76" spans="1:8" x14ac:dyDescent="0.2">
      <c r="A76" s="51"/>
      <c r="B76" s="51"/>
      <c r="C76" s="55"/>
      <c r="D76" s="51"/>
      <c r="E76" s="51"/>
      <c r="F76" s="56"/>
      <c r="G76" s="56"/>
      <c r="H76" s="40" t="s">
        <v>133</v>
      </c>
    </row>
    <row r="77" spans="1:8" x14ac:dyDescent="0.2">
      <c r="A77" s="51"/>
      <c r="B77" s="51"/>
      <c r="C77" s="52" t="s">
        <v>134</v>
      </c>
      <c r="D77" s="51"/>
      <c r="E77" s="51"/>
      <c r="F77" s="51"/>
      <c r="G77" s="51"/>
      <c r="H77" s="40" t="s">
        <v>133</v>
      </c>
    </row>
    <row r="78" spans="1:8" x14ac:dyDescent="0.2">
      <c r="A78" s="51"/>
      <c r="B78" s="51"/>
      <c r="C78" s="52" t="s">
        <v>132</v>
      </c>
      <c r="D78" s="51"/>
      <c r="E78" s="51" t="s">
        <v>133</v>
      </c>
      <c r="F78" s="57" t="s">
        <v>135</v>
      </c>
      <c r="G78" s="54">
        <v>0</v>
      </c>
      <c r="H78" s="40" t="s">
        <v>133</v>
      </c>
    </row>
    <row r="79" spans="1:8" x14ac:dyDescent="0.2">
      <c r="A79" s="51"/>
      <c r="B79" s="51"/>
      <c r="C79" s="55"/>
      <c r="D79" s="51"/>
      <c r="E79" s="51"/>
      <c r="F79" s="56"/>
      <c r="G79" s="56"/>
      <c r="H79" s="40" t="s">
        <v>133</v>
      </c>
    </row>
    <row r="80" spans="1:8" x14ac:dyDescent="0.2">
      <c r="A80" s="51"/>
      <c r="B80" s="51"/>
      <c r="C80" s="52" t="s">
        <v>136</v>
      </c>
      <c r="D80" s="51"/>
      <c r="E80" s="51"/>
      <c r="F80" s="51"/>
      <c r="G80" s="51"/>
      <c r="H80" s="40" t="s">
        <v>133</v>
      </c>
    </row>
    <row r="81" spans="1:8" x14ac:dyDescent="0.2">
      <c r="A81" s="46">
        <v>1</v>
      </c>
      <c r="B81" s="47" t="s">
        <v>129</v>
      </c>
      <c r="C81" s="42" t="s">
        <v>929</v>
      </c>
      <c r="D81" s="47" t="s">
        <v>130</v>
      </c>
      <c r="E81" s="48">
        <v>375961</v>
      </c>
      <c r="F81" s="49">
        <v>7.5190000000000003E-6</v>
      </c>
      <c r="G81" s="58" t="s">
        <v>131</v>
      </c>
      <c r="H81" s="40" t="s">
        <v>133</v>
      </c>
    </row>
    <row r="82" spans="1:8" x14ac:dyDescent="0.2">
      <c r="A82" s="51"/>
      <c r="B82" s="51"/>
      <c r="C82" s="52" t="s">
        <v>132</v>
      </c>
      <c r="D82" s="51"/>
      <c r="E82" s="51" t="s">
        <v>133</v>
      </c>
      <c r="F82" s="57" t="s">
        <v>135</v>
      </c>
      <c r="G82" s="54">
        <v>0</v>
      </c>
      <c r="H82" s="40" t="s">
        <v>133</v>
      </c>
    </row>
    <row r="83" spans="1:8" x14ac:dyDescent="0.2">
      <c r="A83" s="51"/>
      <c r="B83" s="51"/>
      <c r="C83" s="55"/>
      <c r="D83" s="51"/>
      <c r="E83" s="51"/>
      <c r="F83" s="56"/>
      <c r="G83" s="56"/>
      <c r="H83" s="40" t="s">
        <v>133</v>
      </c>
    </row>
    <row r="84" spans="1:8" x14ac:dyDescent="0.2">
      <c r="A84" s="51"/>
      <c r="B84" s="51"/>
      <c r="C84" s="52" t="s">
        <v>137</v>
      </c>
      <c r="D84" s="51"/>
      <c r="E84" s="51"/>
      <c r="F84" s="51"/>
      <c r="G84" s="51"/>
      <c r="H84" s="40" t="s">
        <v>133</v>
      </c>
    </row>
    <row r="85" spans="1:8" x14ac:dyDescent="0.2">
      <c r="A85" s="51"/>
      <c r="B85" s="51"/>
      <c r="C85" s="52" t="s">
        <v>132</v>
      </c>
      <c r="D85" s="51"/>
      <c r="E85" s="51" t="s">
        <v>133</v>
      </c>
      <c r="F85" s="57" t="s">
        <v>135</v>
      </c>
      <c r="G85" s="54">
        <v>0</v>
      </c>
      <c r="H85" s="40" t="s">
        <v>133</v>
      </c>
    </row>
    <row r="86" spans="1:8" x14ac:dyDescent="0.2">
      <c r="A86" s="51"/>
      <c r="B86" s="51"/>
      <c r="C86" s="55"/>
      <c r="D86" s="51"/>
      <c r="E86" s="51"/>
      <c r="F86" s="56"/>
      <c r="G86" s="56"/>
      <c r="H86" s="40" t="s">
        <v>133</v>
      </c>
    </row>
    <row r="87" spans="1:8" x14ac:dyDescent="0.2">
      <c r="A87" s="51"/>
      <c r="B87" s="51"/>
      <c r="C87" s="52" t="s">
        <v>138</v>
      </c>
      <c r="D87" s="51"/>
      <c r="E87" s="51"/>
      <c r="F87" s="56"/>
      <c r="G87" s="56"/>
      <c r="H87" s="40" t="s">
        <v>133</v>
      </c>
    </row>
    <row r="88" spans="1:8" x14ac:dyDescent="0.2">
      <c r="A88" s="51"/>
      <c r="B88" s="51"/>
      <c r="C88" s="52" t="s">
        <v>132</v>
      </c>
      <c r="D88" s="51"/>
      <c r="E88" s="51" t="s">
        <v>133</v>
      </c>
      <c r="F88" s="57" t="s">
        <v>135</v>
      </c>
      <c r="G88" s="54">
        <v>0</v>
      </c>
      <c r="H88" s="40" t="s">
        <v>133</v>
      </c>
    </row>
    <row r="89" spans="1:8" x14ac:dyDescent="0.2">
      <c r="A89" s="51"/>
      <c r="B89" s="51"/>
      <c r="C89" s="55"/>
      <c r="D89" s="51"/>
      <c r="E89" s="51"/>
      <c r="F89" s="56"/>
      <c r="G89" s="56"/>
      <c r="H89" s="40" t="s">
        <v>133</v>
      </c>
    </row>
    <row r="90" spans="1:8" x14ac:dyDescent="0.2">
      <c r="A90" s="51"/>
      <c r="B90" s="51"/>
      <c r="C90" s="52" t="s">
        <v>139</v>
      </c>
      <c r="D90" s="51"/>
      <c r="E90" s="51"/>
      <c r="F90" s="56"/>
      <c r="G90" s="56"/>
      <c r="H90" s="40" t="s">
        <v>133</v>
      </c>
    </row>
    <row r="91" spans="1:8" x14ac:dyDescent="0.2">
      <c r="A91" s="51"/>
      <c r="B91" s="51"/>
      <c r="C91" s="52" t="s">
        <v>132</v>
      </c>
      <c r="D91" s="51"/>
      <c r="E91" s="51" t="s">
        <v>133</v>
      </c>
      <c r="F91" s="57" t="s">
        <v>135</v>
      </c>
      <c r="G91" s="54">
        <v>0</v>
      </c>
      <c r="H91" s="40" t="s">
        <v>133</v>
      </c>
    </row>
    <row r="92" spans="1:8" x14ac:dyDescent="0.2">
      <c r="A92" s="51"/>
      <c r="B92" s="51"/>
      <c r="C92" s="55"/>
      <c r="D92" s="51"/>
      <c r="E92" s="51"/>
      <c r="F92" s="56"/>
      <c r="G92" s="56"/>
      <c r="H92" s="40" t="s">
        <v>133</v>
      </c>
    </row>
    <row r="93" spans="1:8" x14ac:dyDescent="0.2">
      <c r="A93" s="51"/>
      <c r="B93" s="51"/>
      <c r="C93" s="52" t="s">
        <v>140</v>
      </c>
      <c r="D93" s="51"/>
      <c r="E93" s="51"/>
      <c r="F93" s="53">
        <v>338190.72118571901</v>
      </c>
      <c r="G93" s="54">
        <v>0.94919695000000004</v>
      </c>
      <c r="H93" s="40" t="s">
        <v>133</v>
      </c>
    </row>
    <row r="94" spans="1:8" x14ac:dyDescent="0.2">
      <c r="A94" s="51"/>
      <c r="B94" s="51"/>
      <c r="C94" s="55"/>
      <c r="D94" s="51"/>
      <c r="E94" s="51"/>
      <c r="F94" s="56"/>
      <c r="G94" s="56"/>
      <c r="H94" s="40" t="s">
        <v>133</v>
      </c>
    </row>
    <row r="95" spans="1:8" x14ac:dyDescent="0.2">
      <c r="A95" s="51"/>
      <c r="B95" s="51"/>
      <c r="C95" s="52" t="s">
        <v>141</v>
      </c>
      <c r="D95" s="51"/>
      <c r="E95" s="51"/>
      <c r="F95" s="56"/>
      <c r="G95" s="56"/>
      <c r="H95" s="40" t="s">
        <v>133</v>
      </c>
    </row>
    <row r="96" spans="1:8" x14ac:dyDescent="0.2">
      <c r="A96" s="51"/>
      <c r="B96" s="51"/>
      <c r="C96" s="52" t="s">
        <v>10</v>
      </c>
      <c r="D96" s="51"/>
      <c r="E96" s="51"/>
      <c r="F96" s="56"/>
      <c r="G96" s="56"/>
      <c r="H96" s="40" t="s">
        <v>133</v>
      </c>
    </row>
    <row r="97" spans="1:8" x14ac:dyDescent="0.2">
      <c r="A97" s="51"/>
      <c r="B97" s="51"/>
      <c r="C97" s="52" t="s">
        <v>132</v>
      </c>
      <c r="D97" s="51"/>
      <c r="E97" s="51" t="s">
        <v>133</v>
      </c>
      <c r="F97" s="57" t="s">
        <v>135</v>
      </c>
      <c r="G97" s="54">
        <v>0</v>
      </c>
      <c r="H97" s="40" t="s">
        <v>133</v>
      </c>
    </row>
    <row r="98" spans="1:8" x14ac:dyDescent="0.2">
      <c r="A98" s="51"/>
      <c r="B98" s="51"/>
      <c r="C98" s="55"/>
      <c r="D98" s="51"/>
      <c r="E98" s="51"/>
      <c r="F98" s="56"/>
      <c r="G98" s="56"/>
      <c r="H98" s="40" t="s">
        <v>133</v>
      </c>
    </row>
    <row r="99" spans="1:8" x14ac:dyDescent="0.2">
      <c r="A99" s="51"/>
      <c r="B99" s="51"/>
      <c r="C99" s="52" t="s">
        <v>142</v>
      </c>
      <c r="D99" s="51"/>
      <c r="E99" s="51"/>
      <c r="F99" s="51"/>
      <c r="G99" s="51"/>
      <c r="H99" s="40" t="s">
        <v>133</v>
      </c>
    </row>
    <row r="100" spans="1:8" x14ac:dyDescent="0.2">
      <c r="A100" s="51"/>
      <c r="B100" s="51"/>
      <c r="C100" s="52" t="s">
        <v>132</v>
      </c>
      <c r="D100" s="51"/>
      <c r="E100" s="51" t="s">
        <v>133</v>
      </c>
      <c r="F100" s="57" t="s">
        <v>135</v>
      </c>
      <c r="G100" s="54">
        <v>0</v>
      </c>
      <c r="H100" s="40" t="s">
        <v>133</v>
      </c>
    </row>
    <row r="101" spans="1:8" x14ac:dyDescent="0.2">
      <c r="A101" s="51"/>
      <c r="B101" s="51"/>
      <c r="C101" s="55"/>
      <c r="D101" s="51"/>
      <c r="E101" s="51"/>
      <c r="F101" s="56"/>
      <c r="G101" s="56"/>
      <c r="H101" s="40" t="s">
        <v>133</v>
      </c>
    </row>
    <row r="102" spans="1:8" x14ac:dyDescent="0.2">
      <c r="A102" s="51"/>
      <c r="B102" s="51"/>
      <c r="C102" s="52" t="s">
        <v>143</v>
      </c>
      <c r="D102" s="51"/>
      <c r="E102" s="51"/>
      <c r="F102" s="51"/>
      <c r="G102" s="51"/>
      <c r="H102" s="40" t="s">
        <v>133</v>
      </c>
    </row>
    <row r="103" spans="1:8" x14ac:dyDescent="0.2">
      <c r="A103" s="51"/>
      <c r="B103" s="51"/>
      <c r="C103" s="52" t="s">
        <v>132</v>
      </c>
      <c r="D103" s="51"/>
      <c r="E103" s="51" t="s">
        <v>133</v>
      </c>
      <c r="F103" s="57" t="s">
        <v>135</v>
      </c>
      <c r="G103" s="54">
        <v>0</v>
      </c>
      <c r="H103" s="40" t="s">
        <v>133</v>
      </c>
    </row>
    <row r="104" spans="1:8" x14ac:dyDescent="0.2">
      <c r="A104" s="51"/>
      <c r="B104" s="51"/>
      <c r="C104" s="55"/>
      <c r="D104" s="51"/>
      <c r="E104" s="51"/>
      <c r="F104" s="56"/>
      <c r="G104" s="56"/>
      <c r="H104" s="40" t="s">
        <v>133</v>
      </c>
    </row>
    <row r="105" spans="1:8" x14ac:dyDescent="0.2">
      <c r="A105" s="51"/>
      <c r="B105" s="51"/>
      <c r="C105" s="52" t="s">
        <v>144</v>
      </c>
      <c r="D105" s="51"/>
      <c r="E105" s="51"/>
      <c r="F105" s="56"/>
      <c r="G105" s="56"/>
      <c r="H105" s="40" t="s">
        <v>133</v>
      </c>
    </row>
    <row r="106" spans="1:8" x14ac:dyDescent="0.2">
      <c r="A106" s="51"/>
      <c r="B106" s="51"/>
      <c r="C106" s="52" t="s">
        <v>132</v>
      </c>
      <c r="D106" s="51"/>
      <c r="E106" s="51" t="s">
        <v>133</v>
      </c>
      <c r="F106" s="57" t="s">
        <v>135</v>
      </c>
      <c r="G106" s="54">
        <v>0</v>
      </c>
      <c r="H106" s="40" t="s">
        <v>133</v>
      </c>
    </row>
    <row r="107" spans="1:8" x14ac:dyDescent="0.2">
      <c r="A107" s="51"/>
      <c r="B107" s="51"/>
      <c r="C107" s="55"/>
      <c r="D107" s="51"/>
      <c r="E107" s="51"/>
      <c r="F107" s="56"/>
      <c r="G107" s="56"/>
      <c r="H107" s="40" t="s">
        <v>133</v>
      </c>
    </row>
    <row r="108" spans="1:8" x14ac:dyDescent="0.2">
      <c r="A108" s="51"/>
      <c r="B108" s="51"/>
      <c r="C108" s="52" t="s">
        <v>145</v>
      </c>
      <c r="D108" s="51"/>
      <c r="E108" s="51"/>
      <c r="F108" s="53">
        <v>0</v>
      </c>
      <c r="G108" s="54">
        <v>0</v>
      </c>
      <c r="H108" s="40" t="s">
        <v>133</v>
      </c>
    </row>
    <row r="109" spans="1:8" x14ac:dyDescent="0.2">
      <c r="A109" s="51"/>
      <c r="B109" s="51"/>
      <c r="C109" s="55"/>
      <c r="D109" s="51"/>
      <c r="E109" s="51"/>
      <c r="F109" s="56"/>
      <c r="G109" s="56"/>
      <c r="H109" s="40" t="s">
        <v>133</v>
      </c>
    </row>
    <row r="110" spans="1:8" x14ac:dyDescent="0.2">
      <c r="A110" s="51"/>
      <c r="B110" s="51"/>
      <c r="C110" s="52" t="s">
        <v>146</v>
      </c>
      <c r="D110" s="51"/>
      <c r="E110" s="51"/>
      <c r="F110" s="56"/>
      <c r="G110" s="56"/>
      <c r="H110" s="40" t="s">
        <v>133</v>
      </c>
    </row>
    <row r="111" spans="1:8" x14ac:dyDescent="0.2">
      <c r="A111" s="51"/>
      <c r="B111" s="51"/>
      <c r="C111" s="52" t="s">
        <v>147</v>
      </c>
      <c r="D111" s="51"/>
      <c r="E111" s="51"/>
      <c r="F111" s="56"/>
      <c r="G111" s="56"/>
      <c r="H111" s="40" t="s">
        <v>133</v>
      </c>
    </row>
    <row r="112" spans="1:8" x14ac:dyDescent="0.2">
      <c r="A112" s="51"/>
      <c r="B112" s="51"/>
      <c r="C112" s="52" t="s">
        <v>132</v>
      </c>
      <c r="D112" s="51"/>
      <c r="E112" s="51" t="s">
        <v>133</v>
      </c>
      <c r="F112" s="57" t="s">
        <v>135</v>
      </c>
      <c r="G112" s="54">
        <v>0</v>
      </c>
      <c r="H112" s="40" t="s">
        <v>133</v>
      </c>
    </row>
    <row r="113" spans="1:8" x14ac:dyDescent="0.2">
      <c r="A113" s="51"/>
      <c r="B113" s="51"/>
      <c r="C113" s="55"/>
      <c r="D113" s="51"/>
      <c r="E113" s="51"/>
      <c r="F113" s="56"/>
      <c r="G113" s="56"/>
      <c r="H113" s="40" t="s">
        <v>133</v>
      </c>
    </row>
    <row r="114" spans="1:8" x14ac:dyDescent="0.2">
      <c r="A114" s="51"/>
      <c r="B114" s="51"/>
      <c r="C114" s="52" t="s">
        <v>148</v>
      </c>
      <c r="D114" s="51"/>
      <c r="E114" s="51"/>
      <c r="F114" s="56"/>
      <c r="G114" s="56"/>
      <c r="H114" s="40" t="s">
        <v>133</v>
      </c>
    </row>
    <row r="115" spans="1:8" x14ac:dyDescent="0.2">
      <c r="A115" s="51"/>
      <c r="B115" s="51"/>
      <c r="C115" s="52" t="s">
        <v>132</v>
      </c>
      <c r="D115" s="51"/>
      <c r="E115" s="51" t="s">
        <v>133</v>
      </c>
      <c r="F115" s="57" t="s">
        <v>135</v>
      </c>
      <c r="G115" s="54">
        <v>0</v>
      </c>
      <c r="H115" s="40" t="s">
        <v>133</v>
      </c>
    </row>
    <row r="116" spans="1:8" x14ac:dyDescent="0.2">
      <c r="A116" s="51"/>
      <c r="B116" s="51"/>
      <c r="C116" s="55"/>
      <c r="D116" s="51"/>
      <c r="E116" s="51"/>
      <c r="F116" s="56"/>
      <c r="G116" s="56"/>
      <c r="H116" s="40" t="s">
        <v>133</v>
      </c>
    </row>
    <row r="117" spans="1:8" x14ac:dyDescent="0.2">
      <c r="A117" s="51"/>
      <c r="B117" s="51"/>
      <c r="C117" s="52" t="s">
        <v>149</v>
      </c>
      <c r="D117" s="51"/>
      <c r="E117" s="51"/>
      <c r="F117" s="56"/>
      <c r="G117" s="56"/>
      <c r="H117" s="40" t="s">
        <v>133</v>
      </c>
    </row>
    <row r="118" spans="1:8" x14ac:dyDescent="0.2">
      <c r="A118" s="51"/>
      <c r="B118" s="51"/>
      <c r="C118" s="52" t="s">
        <v>132</v>
      </c>
      <c r="D118" s="51"/>
      <c r="E118" s="51" t="s">
        <v>133</v>
      </c>
      <c r="F118" s="57" t="s">
        <v>135</v>
      </c>
      <c r="G118" s="54">
        <v>0</v>
      </c>
      <c r="H118" s="40" t="s">
        <v>133</v>
      </c>
    </row>
    <row r="119" spans="1:8" x14ac:dyDescent="0.2">
      <c r="A119" s="51"/>
      <c r="B119" s="51"/>
      <c r="C119" s="55"/>
      <c r="D119" s="51"/>
      <c r="E119" s="51"/>
      <c r="F119" s="56"/>
      <c r="G119" s="56"/>
      <c r="H119" s="40" t="s">
        <v>133</v>
      </c>
    </row>
    <row r="120" spans="1:8" x14ac:dyDescent="0.2">
      <c r="A120" s="51"/>
      <c r="B120" s="51"/>
      <c r="C120" s="52" t="s">
        <v>150</v>
      </c>
      <c r="D120" s="51"/>
      <c r="E120" s="51"/>
      <c r="F120" s="56"/>
      <c r="G120" s="56"/>
      <c r="H120" s="40" t="s">
        <v>133</v>
      </c>
    </row>
    <row r="121" spans="1:8" x14ac:dyDescent="0.2">
      <c r="A121" s="46">
        <v>1</v>
      </c>
      <c r="B121" s="47"/>
      <c r="C121" s="47" t="s">
        <v>151</v>
      </c>
      <c r="D121" s="47"/>
      <c r="E121" s="58"/>
      <c r="F121" s="49">
        <v>14483.584960030001</v>
      </c>
      <c r="G121" s="50">
        <v>4.0650949999999998E-2</v>
      </c>
      <c r="H121" s="40">
        <v>5.22</v>
      </c>
    </row>
    <row r="122" spans="1:8" x14ac:dyDescent="0.2">
      <c r="A122" s="51"/>
      <c r="B122" s="51"/>
      <c r="C122" s="52" t="s">
        <v>132</v>
      </c>
      <c r="D122" s="51"/>
      <c r="E122" s="51" t="s">
        <v>133</v>
      </c>
      <c r="F122" s="53">
        <v>14483.584960030001</v>
      </c>
      <c r="G122" s="54">
        <v>4.0650949999999998E-2</v>
      </c>
      <c r="H122" s="40" t="s">
        <v>133</v>
      </c>
    </row>
    <row r="123" spans="1:8" x14ac:dyDescent="0.2">
      <c r="A123" s="51"/>
      <c r="B123" s="51"/>
      <c r="C123" s="55"/>
      <c r="D123" s="51"/>
      <c r="E123" s="51"/>
      <c r="F123" s="56"/>
      <c r="G123" s="56"/>
      <c r="H123" s="40" t="s">
        <v>133</v>
      </c>
    </row>
    <row r="124" spans="1:8" x14ac:dyDescent="0.2">
      <c r="A124" s="51"/>
      <c r="B124" s="51"/>
      <c r="C124" s="52" t="s">
        <v>152</v>
      </c>
      <c r="D124" s="51"/>
      <c r="E124" s="51"/>
      <c r="F124" s="53">
        <v>14483.584960030001</v>
      </c>
      <c r="G124" s="54">
        <v>4.0650949999999998E-2</v>
      </c>
      <c r="H124" s="40" t="s">
        <v>133</v>
      </c>
    </row>
    <row r="125" spans="1:8" x14ac:dyDescent="0.2">
      <c r="A125" s="51"/>
      <c r="B125" s="51"/>
      <c r="C125" s="56"/>
      <c r="D125" s="51"/>
      <c r="E125" s="51"/>
      <c r="F125" s="51"/>
      <c r="G125" s="51"/>
      <c r="H125" s="40" t="s">
        <v>133</v>
      </c>
    </row>
    <row r="126" spans="1:8" x14ac:dyDescent="0.2">
      <c r="A126" s="51"/>
      <c r="B126" s="51"/>
      <c r="C126" s="52" t="s">
        <v>153</v>
      </c>
      <c r="D126" s="51"/>
      <c r="E126" s="51"/>
      <c r="F126" s="51"/>
      <c r="G126" s="51"/>
      <c r="H126" s="40" t="s">
        <v>133</v>
      </c>
    </row>
    <row r="127" spans="1:8" x14ac:dyDescent="0.2">
      <c r="A127" s="51"/>
      <c r="B127" s="51"/>
      <c r="C127" s="52" t="s">
        <v>154</v>
      </c>
      <c r="D127" s="51"/>
      <c r="E127" s="51"/>
      <c r="F127" s="51"/>
      <c r="G127" s="51"/>
      <c r="H127" s="40" t="s">
        <v>133</v>
      </c>
    </row>
    <row r="128" spans="1:8" x14ac:dyDescent="0.2">
      <c r="A128" s="46">
        <v>1</v>
      </c>
      <c r="B128" s="47" t="s">
        <v>473</v>
      </c>
      <c r="C128" s="47" t="s">
        <v>1165</v>
      </c>
      <c r="D128" s="47"/>
      <c r="E128" s="101">
        <v>13395446.6942</v>
      </c>
      <c r="F128" s="49">
        <v>2127.3978667390002</v>
      </c>
      <c r="G128" s="50">
        <v>5.97095E-3</v>
      </c>
      <c r="H128" s="40" t="s">
        <v>133</v>
      </c>
    </row>
    <row r="129" spans="1:17" x14ac:dyDescent="0.2">
      <c r="A129" s="51"/>
      <c r="B129" s="51"/>
      <c r="C129" s="52" t="s">
        <v>132</v>
      </c>
      <c r="D129" s="51"/>
      <c r="E129" s="51" t="s">
        <v>133</v>
      </c>
      <c r="F129" s="53">
        <v>2127.3978667390002</v>
      </c>
      <c r="G129" s="54">
        <v>5.97095E-3</v>
      </c>
      <c r="H129" s="40" t="s">
        <v>133</v>
      </c>
    </row>
    <row r="130" spans="1:17" x14ac:dyDescent="0.2">
      <c r="A130" s="51"/>
      <c r="B130" s="51"/>
      <c r="C130" s="55"/>
      <c r="D130" s="51"/>
      <c r="E130" s="51"/>
      <c r="F130" s="56"/>
      <c r="G130" s="56"/>
      <c r="H130" s="40" t="s">
        <v>133</v>
      </c>
    </row>
    <row r="131" spans="1:17" x14ac:dyDescent="0.2">
      <c r="A131" s="51"/>
      <c r="B131" s="51"/>
      <c r="C131" s="52" t="s">
        <v>155</v>
      </c>
      <c r="D131" s="51"/>
      <c r="E131" s="51"/>
      <c r="F131" s="51"/>
      <c r="G131" s="51"/>
      <c r="H131" s="40" t="s">
        <v>133</v>
      </c>
    </row>
    <row r="132" spans="1:17" x14ac:dyDescent="0.2">
      <c r="A132" s="51"/>
      <c r="B132" s="51"/>
      <c r="C132" s="52" t="s">
        <v>156</v>
      </c>
      <c r="D132" s="51"/>
      <c r="E132" s="51"/>
      <c r="F132" s="51"/>
      <c r="G132" s="51"/>
      <c r="H132" s="40" t="s">
        <v>133</v>
      </c>
    </row>
    <row r="133" spans="1:17" x14ac:dyDescent="0.2">
      <c r="A133" s="51"/>
      <c r="B133" s="51"/>
      <c r="C133" s="52" t="s">
        <v>132</v>
      </c>
      <c r="D133" s="51"/>
      <c r="E133" s="51" t="s">
        <v>133</v>
      </c>
      <c r="F133" s="57" t="s">
        <v>135</v>
      </c>
      <c r="G133" s="54">
        <v>0</v>
      </c>
      <c r="H133" s="40" t="s">
        <v>133</v>
      </c>
    </row>
    <row r="134" spans="1:17" x14ac:dyDescent="0.2">
      <c r="A134" s="51"/>
      <c r="B134" s="51"/>
      <c r="C134" s="55"/>
      <c r="D134" s="51"/>
      <c r="E134" s="51"/>
      <c r="F134" s="56"/>
      <c r="G134" s="56"/>
      <c r="H134" s="40" t="s">
        <v>133</v>
      </c>
    </row>
    <row r="135" spans="1:17" x14ac:dyDescent="0.2">
      <c r="A135" s="51"/>
      <c r="B135" s="51"/>
      <c r="C135" s="52" t="s">
        <v>157</v>
      </c>
      <c r="D135" s="51"/>
      <c r="E135" s="51"/>
      <c r="F135" s="56"/>
      <c r="G135" s="56"/>
      <c r="H135" s="40" t="s">
        <v>133</v>
      </c>
    </row>
    <row r="136" spans="1:17" x14ac:dyDescent="0.2">
      <c r="A136" s="51"/>
      <c r="B136" s="51"/>
      <c r="C136" s="52" t="s">
        <v>132</v>
      </c>
      <c r="D136" s="51"/>
      <c r="E136" s="51" t="s">
        <v>133</v>
      </c>
      <c r="F136" s="57" t="s">
        <v>135</v>
      </c>
      <c r="G136" s="54">
        <v>0</v>
      </c>
      <c r="H136" s="40" t="s">
        <v>133</v>
      </c>
    </row>
    <row r="137" spans="1:17" x14ac:dyDescent="0.2">
      <c r="A137" s="51"/>
      <c r="B137" s="47"/>
      <c r="C137" s="47"/>
      <c r="D137" s="52"/>
      <c r="E137" s="51"/>
      <c r="F137" s="47"/>
      <c r="G137" s="58"/>
      <c r="H137" s="40" t="s">
        <v>133</v>
      </c>
    </row>
    <row r="138" spans="1:17" x14ac:dyDescent="0.2">
      <c r="A138" s="58"/>
      <c r="B138" s="47"/>
      <c r="C138" s="47" t="s">
        <v>158</v>
      </c>
      <c r="D138" s="47"/>
      <c r="E138" s="58"/>
      <c r="F138" s="49">
        <v>1489.71599567</v>
      </c>
      <c r="G138" s="50">
        <v>4.1811699999999997E-3</v>
      </c>
      <c r="H138" s="40" t="s">
        <v>133</v>
      </c>
    </row>
    <row r="139" spans="1:17" x14ac:dyDescent="0.2">
      <c r="A139" s="55"/>
      <c r="B139" s="55"/>
      <c r="C139" s="52" t="s">
        <v>159</v>
      </c>
      <c r="D139" s="56"/>
      <c r="E139" s="56"/>
      <c r="F139" s="53">
        <v>356291.42000815802</v>
      </c>
      <c r="G139" s="59">
        <v>1.0000000200000001</v>
      </c>
      <c r="H139" s="40" t="s">
        <v>133</v>
      </c>
    </row>
    <row r="140" spans="1:17" ht="12.75" customHeight="1" x14ac:dyDescent="0.2">
      <c r="A140" s="60"/>
      <c r="B140" s="60"/>
      <c r="C140" s="61"/>
      <c r="D140" s="62"/>
      <c r="E140" s="62"/>
      <c r="F140" s="63"/>
      <c r="G140" s="64"/>
      <c r="H140" s="65"/>
    </row>
    <row r="141" spans="1:17" x14ac:dyDescent="0.2">
      <c r="A141" s="60"/>
      <c r="B141" s="66" t="s">
        <v>930</v>
      </c>
      <c r="C141" s="66"/>
      <c r="D141" s="66"/>
      <c r="E141" s="66"/>
      <c r="F141" s="66"/>
      <c r="G141" s="66"/>
      <c r="H141" s="66"/>
      <c r="J141" s="67"/>
    </row>
    <row r="142" spans="1:17" x14ac:dyDescent="0.2">
      <c r="A142" s="60"/>
      <c r="B142" s="66" t="s">
        <v>931</v>
      </c>
      <c r="C142" s="66"/>
      <c r="D142" s="66"/>
      <c r="E142" s="66"/>
      <c r="F142" s="66"/>
      <c r="G142" s="66"/>
      <c r="H142" s="66"/>
      <c r="J142" s="67"/>
    </row>
    <row r="143" spans="1:17" x14ac:dyDescent="0.2">
      <c r="A143" s="60"/>
      <c r="B143" s="66" t="s">
        <v>932</v>
      </c>
      <c r="C143" s="66"/>
      <c r="D143" s="66"/>
      <c r="E143" s="66"/>
      <c r="F143" s="66"/>
      <c r="G143" s="66"/>
      <c r="H143" s="66"/>
      <c r="J143" s="67"/>
    </row>
    <row r="144" spans="1:17" s="70" customFormat="1" ht="52.5" customHeight="1" x14ac:dyDescent="0.25">
      <c r="A144" s="68"/>
      <c r="B144" s="69" t="s">
        <v>933</v>
      </c>
      <c r="C144" s="69"/>
      <c r="D144" s="69"/>
      <c r="E144" s="69"/>
      <c r="F144" s="69"/>
      <c r="G144" s="69"/>
      <c r="H144" s="69"/>
      <c r="I144" s="34"/>
      <c r="J144" s="67"/>
      <c r="K144" s="34"/>
      <c r="L144" s="34"/>
      <c r="M144" s="34"/>
      <c r="N144" s="34"/>
      <c r="O144" s="34"/>
      <c r="P144" s="34"/>
      <c r="Q144" s="34"/>
    </row>
    <row r="145" spans="1:10" x14ac:dyDescent="0.2">
      <c r="A145" s="60"/>
      <c r="B145" s="66" t="s">
        <v>934</v>
      </c>
      <c r="C145" s="66"/>
      <c r="D145" s="66"/>
      <c r="E145" s="66"/>
      <c r="F145" s="66"/>
      <c r="G145" s="66"/>
      <c r="H145" s="66"/>
      <c r="J145" s="67"/>
    </row>
    <row r="146" spans="1:10" ht="24.75" customHeight="1" x14ac:dyDescent="0.2">
      <c r="A146" s="60"/>
      <c r="B146" s="71" t="s">
        <v>935</v>
      </c>
      <c r="C146" s="66"/>
      <c r="D146" s="66"/>
      <c r="E146" s="66"/>
      <c r="F146" s="66"/>
      <c r="G146" s="66"/>
      <c r="H146" s="66"/>
      <c r="J146" s="67"/>
    </row>
    <row r="147" spans="1:10" x14ac:dyDescent="0.2">
      <c r="A147" s="60"/>
      <c r="B147" s="60"/>
      <c r="C147" s="60"/>
      <c r="D147" s="62"/>
      <c r="E147" s="62"/>
      <c r="F147" s="62"/>
      <c r="G147" s="62"/>
    </row>
    <row r="148" spans="1:10" x14ac:dyDescent="0.2">
      <c r="A148" s="60"/>
      <c r="B148" s="72" t="s">
        <v>160</v>
      </c>
      <c r="C148" s="73"/>
      <c r="D148" s="74"/>
      <c r="E148" s="75"/>
      <c r="F148" s="62"/>
      <c r="G148" s="62"/>
    </row>
    <row r="149" spans="1:10" ht="27.75" customHeight="1" x14ac:dyDescent="0.2">
      <c r="A149" s="60"/>
      <c r="B149" s="76" t="s">
        <v>161</v>
      </c>
      <c r="C149" s="77"/>
      <c r="D149" s="39" t="s">
        <v>162</v>
      </c>
      <c r="E149" s="75"/>
      <c r="F149" s="62"/>
      <c r="G149" s="62"/>
    </row>
    <row r="150" spans="1:10" ht="12.75" customHeight="1" x14ac:dyDescent="0.2">
      <c r="A150" s="60"/>
      <c r="B150" s="76" t="s">
        <v>936</v>
      </c>
      <c r="C150" s="77"/>
      <c r="D150" s="39" t="str">
        <f>"Rs. "&amp;TEXT(F82,"0.00")&amp;" lacs/ #"</f>
        <v>Rs. 0.00 lacs/ #</v>
      </c>
      <c r="E150" s="75"/>
      <c r="F150" s="62"/>
      <c r="G150" s="62"/>
    </row>
    <row r="151" spans="1:10" x14ac:dyDescent="0.2">
      <c r="A151" s="60"/>
      <c r="B151" s="76" t="s">
        <v>163</v>
      </c>
      <c r="C151" s="77"/>
      <c r="D151" s="78" t="s">
        <v>133</v>
      </c>
      <c r="E151" s="75"/>
      <c r="F151" s="62"/>
      <c r="G151" s="62"/>
    </row>
    <row r="152" spans="1:10" x14ac:dyDescent="0.2">
      <c r="A152" s="79"/>
      <c r="B152" s="80" t="s">
        <v>133</v>
      </c>
      <c r="C152" s="80" t="s">
        <v>937</v>
      </c>
      <c r="D152" s="80" t="s">
        <v>164</v>
      </c>
      <c r="E152" s="79"/>
      <c r="F152" s="79"/>
      <c r="G152" s="79"/>
      <c r="H152" s="79"/>
      <c r="J152" s="67"/>
    </row>
    <row r="153" spans="1:10" x14ac:dyDescent="0.2">
      <c r="A153" s="79"/>
      <c r="B153" s="81" t="s">
        <v>165</v>
      </c>
      <c r="C153" s="82">
        <v>46112</v>
      </c>
      <c r="D153" s="82">
        <v>46142</v>
      </c>
      <c r="E153" s="79"/>
      <c r="F153" s="79"/>
      <c r="G153" s="79"/>
      <c r="J153" s="67"/>
    </row>
    <row r="154" spans="1:10" x14ac:dyDescent="0.2">
      <c r="A154" s="83"/>
      <c r="B154" s="42" t="s">
        <v>166</v>
      </c>
      <c r="C154" s="84">
        <v>252.59190000000001</v>
      </c>
      <c r="D154" s="84">
        <v>299.87970000000001</v>
      </c>
      <c r="E154" s="83"/>
      <c r="F154" s="85"/>
      <c r="G154" s="86"/>
    </row>
    <row r="155" spans="1:10" x14ac:dyDescent="0.2">
      <c r="A155" s="83"/>
      <c r="B155" s="42" t="s">
        <v>938</v>
      </c>
      <c r="C155" s="84">
        <v>33.193300000000001</v>
      </c>
      <c r="D155" s="84">
        <v>39.407499999999999</v>
      </c>
      <c r="E155" s="83"/>
      <c r="F155" s="85"/>
      <c r="G155" s="86"/>
    </row>
    <row r="156" spans="1:10" x14ac:dyDescent="0.2">
      <c r="A156" s="83"/>
      <c r="B156" s="42" t="s">
        <v>167</v>
      </c>
      <c r="C156" s="84">
        <v>226.4349</v>
      </c>
      <c r="D156" s="84">
        <v>268.58800000000002</v>
      </c>
      <c r="E156" s="83"/>
      <c r="F156" s="85"/>
      <c r="G156" s="86"/>
    </row>
    <row r="157" spans="1:10" x14ac:dyDescent="0.2">
      <c r="A157" s="83"/>
      <c r="B157" s="42" t="s">
        <v>939</v>
      </c>
      <c r="C157" s="84">
        <v>28.947299999999998</v>
      </c>
      <c r="D157" s="84">
        <v>34.336100000000002</v>
      </c>
      <c r="E157" s="83"/>
      <c r="F157" s="85"/>
      <c r="G157" s="86"/>
    </row>
    <row r="158" spans="1:10" x14ac:dyDescent="0.2">
      <c r="A158" s="83"/>
      <c r="B158" s="83"/>
      <c r="C158" s="83"/>
      <c r="D158" s="83"/>
      <c r="E158" s="83"/>
      <c r="F158" s="83"/>
      <c r="G158" s="83"/>
    </row>
    <row r="159" spans="1:10" x14ac:dyDescent="0.2">
      <c r="A159" s="79"/>
      <c r="B159" s="76" t="s">
        <v>940</v>
      </c>
      <c r="C159" s="77"/>
      <c r="D159" s="39" t="s">
        <v>162</v>
      </c>
      <c r="E159" s="79"/>
      <c r="F159" s="79"/>
      <c r="G159" s="79"/>
    </row>
    <row r="160" spans="1:10" x14ac:dyDescent="0.2">
      <c r="A160" s="79"/>
      <c r="B160" s="87"/>
      <c r="C160" s="87"/>
      <c r="D160" s="88"/>
      <c r="E160" s="79"/>
      <c r="F160" s="89"/>
      <c r="G160" s="90"/>
    </row>
    <row r="161" spans="1:7" x14ac:dyDescent="0.2">
      <c r="A161" s="79"/>
      <c r="B161" s="76" t="s">
        <v>169</v>
      </c>
      <c r="C161" s="77"/>
      <c r="D161" s="39" t="s">
        <v>162</v>
      </c>
      <c r="E161" s="91"/>
      <c r="F161" s="79"/>
      <c r="G161" s="79"/>
    </row>
    <row r="162" spans="1:7" x14ac:dyDescent="0.2">
      <c r="A162" s="79"/>
      <c r="B162" s="76" t="s">
        <v>170</v>
      </c>
      <c r="C162" s="77"/>
      <c r="D162" s="39" t="s">
        <v>162</v>
      </c>
      <c r="E162" s="91"/>
      <c r="F162" s="79"/>
      <c r="G162" s="79"/>
    </row>
    <row r="163" spans="1:7" x14ac:dyDescent="0.2">
      <c r="A163" s="79"/>
      <c r="B163" s="76" t="s">
        <v>171</v>
      </c>
      <c r="C163" s="77"/>
      <c r="D163" s="39" t="s">
        <v>162</v>
      </c>
      <c r="E163" s="91"/>
      <c r="F163" s="79"/>
      <c r="G163" s="79"/>
    </row>
    <row r="164" spans="1:7" x14ac:dyDescent="0.2">
      <c r="A164" s="79"/>
      <c r="B164" s="76" t="s">
        <v>172</v>
      </c>
      <c r="C164" s="77"/>
      <c r="D164" s="92">
        <v>0.42887183122329853</v>
      </c>
      <c r="E164" s="79"/>
      <c r="F164" s="89"/>
      <c r="G164" s="90"/>
    </row>
    <row r="166" spans="1:7" x14ac:dyDescent="0.2">
      <c r="B166" s="93" t="s">
        <v>941</v>
      </c>
      <c r="C166" s="93"/>
    </row>
    <row r="168" spans="1:7" ht="153.75" customHeight="1" x14ac:dyDescent="0.2"/>
    <row r="171" spans="1:7" x14ac:dyDescent="0.2">
      <c r="B171" s="94" t="s">
        <v>942</v>
      </c>
      <c r="C171" s="95"/>
      <c r="D171" s="94" t="s">
        <v>947</v>
      </c>
    </row>
    <row r="172" spans="1:7" x14ac:dyDescent="0.2">
      <c r="B172" s="94" t="s">
        <v>957</v>
      </c>
      <c r="D172" s="94" t="s">
        <v>958</v>
      </c>
    </row>
    <row r="173" spans="1:7" ht="165" customHeight="1" x14ac:dyDescent="0.2"/>
    <row r="175" spans="1:7" ht="12.75" customHeight="1" x14ac:dyDescent="0.2"/>
    <row r="176" spans="1:7" ht="12.75" customHeight="1" x14ac:dyDescent="0.2"/>
    <row r="177" s="34" customFormat="1" ht="12.75" customHeight="1" x14ac:dyDescent="0.2"/>
  </sheetData>
  <mergeCells count="19">
    <mergeCell ref="B150:C150"/>
    <mergeCell ref="B151:C151"/>
    <mergeCell ref="B146:H146"/>
    <mergeCell ref="B166:C166"/>
    <mergeCell ref="B159:C159"/>
    <mergeCell ref="B163:C163"/>
    <mergeCell ref="B164:C164"/>
    <mergeCell ref="B161:C161"/>
    <mergeCell ref="B162:C162"/>
    <mergeCell ref="B143:H143"/>
    <mergeCell ref="B144:H144"/>
    <mergeCell ref="B145:H145"/>
    <mergeCell ref="B148:D148"/>
    <mergeCell ref="B149:C149"/>
    <mergeCell ref="A1:H1"/>
    <mergeCell ref="A2:H2"/>
    <mergeCell ref="A3:H3"/>
    <mergeCell ref="B141:H141"/>
    <mergeCell ref="B142:H142"/>
  </mergeCells>
  <hyperlinks>
    <hyperlink ref="I1" location="Index!B2" display="Index" xr:uid="{3C81B6B0-520F-48DD-9CF8-13AADDE4CC08}"/>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DFCF5-D846-431D-920E-996E0FF8B537}">
  <sheetPr>
    <outlinePr summaryBelow="0" summaryRight="0"/>
  </sheetPr>
  <dimension ref="A1:Q265"/>
  <sheetViews>
    <sheetView showGridLines="0" workbookViewId="0">
      <selection sqref="A1:I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10" ht="15" customHeight="1" x14ac:dyDescent="0.2">
      <c r="A1" s="96" t="s">
        <v>0</v>
      </c>
      <c r="B1" s="96"/>
      <c r="C1" s="96"/>
      <c r="D1" s="96"/>
      <c r="E1" s="96"/>
      <c r="F1" s="96"/>
      <c r="G1" s="96"/>
      <c r="H1" s="96"/>
      <c r="I1" s="96"/>
      <c r="J1" s="1" t="s">
        <v>928</v>
      </c>
    </row>
    <row r="2" spans="1:10" ht="15" customHeight="1" x14ac:dyDescent="0.2">
      <c r="A2" s="96" t="s">
        <v>475</v>
      </c>
      <c r="B2" s="96"/>
      <c r="C2" s="96"/>
      <c r="D2" s="96"/>
      <c r="E2" s="96"/>
      <c r="F2" s="96"/>
      <c r="G2" s="96"/>
      <c r="H2" s="96"/>
      <c r="I2" s="96"/>
    </row>
    <row r="3" spans="1:10" ht="15" customHeight="1" x14ac:dyDescent="0.2">
      <c r="A3" s="96" t="s">
        <v>944</v>
      </c>
      <c r="B3" s="96"/>
      <c r="C3" s="96"/>
      <c r="D3" s="96"/>
      <c r="E3" s="96"/>
      <c r="F3" s="96"/>
      <c r="G3" s="96"/>
      <c r="H3" s="96"/>
      <c r="I3" s="96"/>
    </row>
    <row r="4" spans="1:10" s="37" customFormat="1" ht="45" x14ac:dyDescent="0.2">
      <c r="A4" s="213" t="s">
        <v>2</v>
      </c>
      <c r="B4" s="213" t="s">
        <v>3</v>
      </c>
      <c r="C4" s="213" t="s">
        <v>4</v>
      </c>
      <c r="D4" s="213" t="s">
        <v>5</v>
      </c>
      <c r="E4" s="213" t="s">
        <v>6</v>
      </c>
      <c r="F4" s="213" t="s">
        <v>7</v>
      </c>
      <c r="G4" s="213" t="s">
        <v>8</v>
      </c>
      <c r="H4" s="213" t="s">
        <v>927</v>
      </c>
      <c r="I4" s="213" t="s">
        <v>964</v>
      </c>
    </row>
    <row r="5" spans="1:10" x14ac:dyDescent="0.2">
      <c r="A5" s="214"/>
      <c r="B5" s="214"/>
      <c r="C5" s="215" t="s">
        <v>9</v>
      </c>
      <c r="D5" s="214"/>
      <c r="E5" s="214"/>
      <c r="F5" s="214"/>
      <c r="G5" s="214"/>
      <c r="H5" s="216" t="s">
        <v>133</v>
      </c>
      <c r="I5" s="216"/>
    </row>
    <row r="6" spans="1:10" x14ac:dyDescent="0.2">
      <c r="A6" s="41"/>
      <c r="B6" s="42"/>
      <c r="C6" s="42" t="s">
        <v>10</v>
      </c>
      <c r="D6" s="42"/>
      <c r="E6" s="43"/>
      <c r="F6" s="44"/>
      <c r="G6" s="45"/>
      <c r="H6" s="40" t="s">
        <v>133</v>
      </c>
      <c r="I6" s="216"/>
    </row>
    <row r="7" spans="1:10" x14ac:dyDescent="0.2">
      <c r="A7" s="46">
        <v>1</v>
      </c>
      <c r="B7" s="47" t="s">
        <v>476</v>
      </c>
      <c r="C7" s="47" t="s">
        <v>477</v>
      </c>
      <c r="D7" s="47" t="s">
        <v>38</v>
      </c>
      <c r="E7" s="48">
        <v>6691330</v>
      </c>
      <c r="F7" s="49">
        <v>51636.993609999998</v>
      </c>
      <c r="G7" s="50">
        <v>6.0863819999999999E-2</v>
      </c>
      <c r="H7" s="40" t="s">
        <v>133</v>
      </c>
      <c r="I7" s="216"/>
    </row>
    <row r="8" spans="1:10" x14ac:dyDescent="0.2">
      <c r="A8" s="46">
        <v>2</v>
      </c>
      <c r="B8" s="47" t="s">
        <v>46</v>
      </c>
      <c r="C8" s="47" t="s">
        <v>47</v>
      </c>
      <c r="D8" s="47" t="s">
        <v>38</v>
      </c>
      <c r="E8" s="48">
        <v>3313405</v>
      </c>
      <c r="F8" s="49">
        <v>41861.558770000003</v>
      </c>
      <c r="G8" s="50">
        <v>4.9341650000000001E-2</v>
      </c>
      <c r="H8" s="40" t="s">
        <v>133</v>
      </c>
      <c r="I8" s="216"/>
    </row>
    <row r="9" spans="1:10" x14ac:dyDescent="0.2">
      <c r="A9" s="46">
        <v>3</v>
      </c>
      <c r="B9" s="47" t="s">
        <v>17</v>
      </c>
      <c r="C9" s="47" t="s">
        <v>18</v>
      </c>
      <c r="D9" s="47" t="s">
        <v>19</v>
      </c>
      <c r="E9" s="48">
        <v>2587628</v>
      </c>
      <c r="F9" s="49">
        <v>37023.781424000001</v>
      </c>
      <c r="G9" s="50">
        <v>4.3639419999999998E-2</v>
      </c>
      <c r="H9" s="40" t="s">
        <v>133</v>
      </c>
      <c r="I9" s="216"/>
    </row>
    <row r="10" spans="1:10" x14ac:dyDescent="0.2">
      <c r="A10" s="46">
        <v>4</v>
      </c>
      <c r="B10" s="47" t="s">
        <v>11</v>
      </c>
      <c r="C10" s="47" t="s">
        <v>12</v>
      </c>
      <c r="D10" s="47" t="s">
        <v>13</v>
      </c>
      <c r="E10" s="48">
        <v>783774</v>
      </c>
      <c r="F10" s="49">
        <v>31460.68836</v>
      </c>
      <c r="G10" s="50">
        <v>3.7082280000000002E-2</v>
      </c>
      <c r="H10" s="40" t="s">
        <v>133</v>
      </c>
      <c r="I10" s="216"/>
    </row>
    <row r="11" spans="1:10" x14ac:dyDescent="0.2">
      <c r="A11" s="46">
        <v>5</v>
      </c>
      <c r="B11" s="47" t="s">
        <v>14</v>
      </c>
      <c r="C11" s="47" t="s">
        <v>15</v>
      </c>
      <c r="D11" s="47" t="s">
        <v>16</v>
      </c>
      <c r="E11" s="48">
        <v>1643464</v>
      </c>
      <c r="F11" s="49">
        <v>31008.878752000001</v>
      </c>
      <c r="G11" s="50">
        <v>3.6549739999999997E-2</v>
      </c>
      <c r="H11" s="40" t="s">
        <v>133</v>
      </c>
      <c r="I11" s="216"/>
    </row>
    <row r="12" spans="1:10" x14ac:dyDescent="0.2">
      <c r="A12" s="46">
        <v>6</v>
      </c>
      <c r="B12" s="47" t="s">
        <v>340</v>
      </c>
      <c r="C12" s="47" t="s">
        <v>341</v>
      </c>
      <c r="D12" s="47" t="s">
        <v>229</v>
      </c>
      <c r="E12" s="48">
        <v>685907</v>
      </c>
      <c r="F12" s="49">
        <v>21245.969324999998</v>
      </c>
      <c r="G12" s="50">
        <v>2.5042330000000002E-2</v>
      </c>
      <c r="H12" s="40" t="s">
        <v>133</v>
      </c>
      <c r="I12" s="216"/>
    </row>
    <row r="13" spans="1:10" x14ac:dyDescent="0.2">
      <c r="A13" s="46">
        <v>7</v>
      </c>
      <c r="B13" s="47" t="s">
        <v>478</v>
      </c>
      <c r="C13" s="47" t="s">
        <v>479</v>
      </c>
      <c r="D13" s="47" t="s">
        <v>38</v>
      </c>
      <c r="E13" s="48">
        <v>5300884</v>
      </c>
      <c r="F13" s="49">
        <v>20318.288371999999</v>
      </c>
      <c r="G13" s="50">
        <v>2.394889E-2</v>
      </c>
      <c r="H13" s="40" t="s">
        <v>133</v>
      </c>
      <c r="I13" s="216"/>
    </row>
    <row r="14" spans="1:10" x14ac:dyDescent="0.2">
      <c r="A14" s="46">
        <v>8</v>
      </c>
      <c r="B14" s="47" t="s">
        <v>480</v>
      </c>
      <c r="C14" s="47" t="s">
        <v>481</v>
      </c>
      <c r="D14" s="47" t="s">
        <v>176</v>
      </c>
      <c r="E14" s="48">
        <v>1962378</v>
      </c>
      <c r="F14" s="49">
        <v>18387.48186</v>
      </c>
      <c r="G14" s="50">
        <v>2.1673069999999999E-2</v>
      </c>
      <c r="H14" s="40" t="s">
        <v>133</v>
      </c>
      <c r="I14" s="216"/>
    </row>
    <row r="15" spans="1:10" x14ac:dyDescent="0.2">
      <c r="A15" s="46">
        <v>9</v>
      </c>
      <c r="B15" s="47" t="s">
        <v>36</v>
      </c>
      <c r="C15" s="47" t="s">
        <v>37</v>
      </c>
      <c r="D15" s="47" t="s">
        <v>38</v>
      </c>
      <c r="E15" s="48">
        <v>1399355</v>
      </c>
      <c r="F15" s="49">
        <v>14951.408497500001</v>
      </c>
      <c r="G15" s="50">
        <v>1.762302E-2</v>
      </c>
      <c r="H15" s="40" t="s">
        <v>133</v>
      </c>
      <c r="I15" s="216"/>
    </row>
    <row r="16" spans="1:10" x14ac:dyDescent="0.2">
      <c r="A16" s="46">
        <v>10</v>
      </c>
      <c r="B16" s="47" t="s">
        <v>26</v>
      </c>
      <c r="C16" s="47" t="s">
        <v>27</v>
      </c>
      <c r="D16" s="47" t="s">
        <v>28</v>
      </c>
      <c r="E16" s="48">
        <v>3256043</v>
      </c>
      <c r="F16" s="49">
        <v>14043.313459000001</v>
      </c>
      <c r="G16" s="50">
        <v>1.655266E-2</v>
      </c>
      <c r="H16" s="40" t="s">
        <v>133</v>
      </c>
      <c r="I16" s="216"/>
    </row>
    <row r="17" spans="1:9" x14ac:dyDescent="0.2">
      <c r="A17" s="46">
        <v>11</v>
      </c>
      <c r="B17" s="47" t="s">
        <v>482</v>
      </c>
      <c r="C17" s="47" t="s">
        <v>483</v>
      </c>
      <c r="D17" s="47" t="s">
        <v>176</v>
      </c>
      <c r="E17" s="48">
        <v>871149</v>
      </c>
      <c r="F17" s="49">
        <v>13615.187721</v>
      </c>
      <c r="G17" s="50">
        <v>1.604804E-2</v>
      </c>
      <c r="H17" s="40" t="s">
        <v>133</v>
      </c>
      <c r="I17" s="216"/>
    </row>
    <row r="18" spans="1:9" ht="25.5" x14ac:dyDescent="0.2">
      <c r="A18" s="46">
        <v>12</v>
      </c>
      <c r="B18" s="47" t="s">
        <v>202</v>
      </c>
      <c r="C18" s="47" t="s">
        <v>203</v>
      </c>
      <c r="D18" s="47" t="s">
        <v>204</v>
      </c>
      <c r="E18" s="48">
        <v>782666</v>
      </c>
      <c r="F18" s="49">
        <v>13040.780892000001</v>
      </c>
      <c r="G18" s="50">
        <v>1.5370989999999999E-2</v>
      </c>
      <c r="H18" s="40" t="s">
        <v>133</v>
      </c>
      <c r="I18" s="216"/>
    </row>
    <row r="19" spans="1:9" x14ac:dyDescent="0.2">
      <c r="A19" s="46">
        <v>13</v>
      </c>
      <c r="B19" s="47" t="s">
        <v>484</v>
      </c>
      <c r="C19" s="47" t="s">
        <v>485</v>
      </c>
      <c r="D19" s="47" t="s">
        <v>211</v>
      </c>
      <c r="E19" s="48">
        <v>1078098</v>
      </c>
      <c r="F19" s="49">
        <v>12927.473118</v>
      </c>
      <c r="G19" s="50">
        <v>1.523744E-2</v>
      </c>
      <c r="H19" s="40" t="s">
        <v>133</v>
      </c>
      <c r="I19" s="216"/>
    </row>
    <row r="20" spans="1:9" x14ac:dyDescent="0.2">
      <c r="A20" s="46">
        <v>14</v>
      </c>
      <c r="B20" s="47" t="s">
        <v>42</v>
      </c>
      <c r="C20" s="47" t="s">
        <v>43</v>
      </c>
      <c r="D20" s="47" t="s">
        <v>22</v>
      </c>
      <c r="E20" s="48">
        <v>2891256</v>
      </c>
      <c r="F20" s="49">
        <v>12853.078548</v>
      </c>
      <c r="G20" s="50">
        <v>1.514975E-2</v>
      </c>
      <c r="H20" s="40" t="s">
        <v>133</v>
      </c>
      <c r="I20" s="216"/>
    </row>
    <row r="21" spans="1:9" x14ac:dyDescent="0.2">
      <c r="A21" s="46">
        <v>15</v>
      </c>
      <c r="B21" s="47" t="s">
        <v>120</v>
      </c>
      <c r="C21" s="47" t="s">
        <v>121</v>
      </c>
      <c r="D21" s="47" t="s">
        <v>122</v>
      </c>
      <c r="E21" s="48">
        <v>5792195</v>
      </c>
      <c r="F21" s="49">
        <v>12242.383352000001</v>
      </c>
      <c r="G21" s="50">
        <v>1.4429930000000001E-2</v>
      </c>
      <c r="H21" s="40" t="s">
        <v>133</v>
      </c>
      <c r="I21" s="216"/>
    </row>
    <row r="22" spans="1:9" x14ac:dyDescent="0.2">
      <c r="A22" s="46">
        <v>16</v>
      </c>
      <c r="B22" s="47" t="s">
        <v>486</v>
      </c>
      <c r="C22" s="47" t="s">
        <v>487</v>
      </c>
      <c r="D22" s="47" t="s">
        <v>488</v>
      </c>
      <c r="E22" s="48">
        <v>536150</v>
      </c>
      <c r="F22" s="49">
        <v>12068.200349999999</v>
      </c>
      <c r="G22" s="50">
        <v>1.422462E-2</v>
      </c>
      <c r="H22" s="40" t="s">
        <v>133</v>
      </c>
      <c r="I22" s="216"/>
    </row>
    <row r="23" spans="1:9" x14ac:dyDescent="0.2">
      <c r="A23" s="46">
        <v>17</v>
      </c>
      <c r="B23" s="47" t="s">
        <v>80</v>
      </c>
      <c r="C23" s="47" t="s">
        <v>81</v>
      </c>
      <c r="D23" s="47" t="s">
        <v>41</v>
      </c>
      <c r="E23" s="48">
        <v>228660</v>
      </c>
      <c r="F23" s="49">
        <v>12042.150240000001</v>
      </c>
      <c r="G23" s="50">
        <v>1.419392E-2</v>
      </c>
      <c r="H23" s="40" t="s">
        <v>133</v>
      </c>
      <c r="I23" s="216"/>
    </row>
    <row r="24" spans="1:9" x14ac:dyDescent="0.2">
      <c r="A24" s="46">
        <v>18</v>
      </c>
      <c r="B24" s="47" t="s">
        <v>489</v>
      </c>
      <c r="C24" s="47" t="s">
        <v>490</v>
      </c>
      <c r="D24" s="47" t="s">
        <v>211</v>
      </c>
      <c r="E24" s="48">
        <v>983899</v>
      </c>
      <c r="F24" s="49">
        <v>11627.718381999999</v>
      </c>
      <c r="G24" s="50">
        <v>1.3705429999999999E-2</v>
      </c>
      <c r="H24" s="40" t="s">
        <v>133</v>
      </c>
      <c r="I24" s="216"/>
    </row>
    <row r="25" spans="1:9" x14ac:dyDescent="0.2">
      <c r="A25" s="46">
        <v>19</v>
      </c>
      <c r="B25" s="47" t="s">
        <v>180</v>
      </c>
      <c r="C25" s="47" t="s">
        <v>181</v>
      </c>
      <c r="D25" s="47" t="s">
        <v>182</v>
      </c>
      <c r="E25" s="48">
        <v>574770</v>
      </c>
      <c r="F25" s="49">
        <v>11390.21709</v>
      </c>
      <c r="G25" s="50">
        <v>1.342549E-2</v>
      </c>
      <c r="H25" s="40" t="s">
        <v>133</v>
      </c>
      <c r="I25" s="216"/>
    </row>
    <row r="26" spans="1:9" x14ac:dyDescent="0.2">
      <c r="A26" s="46">
        <v>20</v>
      </c>
      <c r="B26" s="47" t="s">
        <v>294</v>
      </c>
      <c r="C26" s="47" t="s">
        <v>295</v>
      </c>
      <c r="D26" s="47" t="s">
        <v>211</v>
      </c>
      <c r="E26" s="48">
        <v>1188203</v>
      </c>
      <c r="F26" s="49">
        <v>11122.1741815</v>
      </c>
      <c r="G26" s="50">
        <v>1.3109549999999999E-2</v>
      </c>
      <c r="H26" s="40" t="s">
        <v>133</v>
      </c>
      <c r="I26" s="216"/>
    </row>
    <row r="27" spans="1:9" x14ac:dyDescent="0.2">
      <c r="A27" s="41">
        <v>21</v>
      </c>
      <c r="B27" s="42" t="s">
        <v>959</v>
      </c>
      <c r="C27" s="42" t="s">
        <v>960</v>
      </c>
      <c r="D27" s="42" t="s">
        <v>108</v>
      </c>
      <c r="E27" s="43">
        <v>2539384</v>
      </c>
      <c r="F27" s="44">
        <f>1078628747.84/10^5</f>
        <v>10786.2874784</v>
      </c>
      <c r="G27" s="174">
        <f>F27/$F$190</f>
        <v>1.2713649150082129E-2</v>
      </c>
      <c r="H27" s="40" t="s">
        <v>133</v>
      </c>
      <c r="I27" s="216"/>
    </row>
    <row r="28" spans="1:9" x14ac:dyDescent="0.2">
      <c r="A28" s="46">
        <v>22</v>
      </c>
      <c r="B28" s="47" t="s">
        <v>55</v>
      </c>
      <c r="C28" s="47" t="s">
        <v>56</v>
      </c>
      <c r="D28" s="47" t="s">
        <v>57</v>
      </c>
      <c r="E28" s="48">
        <v>133756</v>
      </c>
      <c r="F28" s="49">
        <v>10732.58144</v>
      </c>
      <c r="G28" s="50">
        <v>1.2650349999999999E-2</v>
      </c>
      <c r="H28" s="40" t="s">
        <v>133</v>
      </c>
      <c r="I28" s="216"/>
    </row>
    <row r="29" spans="1:9" x14ac:dyDescent="0.2">
      <c r="A29" s="46">
        <v>23</v>
      </c>
      <c r="B29" s="47" t="s">
        <v>227</v>
      </c>
      <c r="C29" s="47" t="s">
        <v>228</v>
      </c>
      <c r="D29" s="47" t="s">
        <v>229</v>
      </c>
      <c r="E29" s="48">
        <v>305718</v>
      </c>
      <c r="F29" s="49">
        <v>10678.424021999999</v>
      </c>
      <c r="G29" s="50">
        <v>1.258651E-2</v>
      </c>
      <c r="H29" s="40" t="s">
        <v>133</v>
      </c>
      <c r="I29" s="216"/>
    </row>
    <row r="30" spans="1:9" x14ac:dyDescent="0.2">
      <c r="A30" s="46">
        <v>24</v>
      </c>
      <c r="B30" s="47" t="s">
        <v>209</v>
      </c>
      <c r="C30" s="47" t="s">
        <v>210</v>
      </c>
      <c r="D30" s="47" t="s">
        <v>211</v>
      </c>
      <c r="E30" s="48">
        <v>863244</v>
      </c>
      <c r="F30" s="49">
        <v>10323.534996</v>
      </c>
      <c r="G30" s="50">
        <v>1.216821E-2</v>
      </c>
      <c r="H30" s="40" t="s">
        <v>133</v>
      </c>
      <c r="I30" s="216"/>
    </row>
    <row r="31" spans="1:9" x14ac:dyDescent="0.2">
      <c r="A31" s="46">
        <v>25</v>
      </c>
      <c r="B31" s="47" t="s">
        <v>288</v>
      </c>
      <c r="C31" s="47" t="s">
        <v>289</v>
      </c>
      <c r="D31" s="47" t="s">
        <v>179</v>
      </c>
      <c r="E31" s="48">
        <v>4630309</v>
      </c>
      <c r="F31" s="49">
        <v>9954.7013191000005</v>
      </c>
      <c r="G31" s="50">
        <v>1.1733469999999999E-2</v>
      </c>
      <c r="H31" s="40" t="s">
        <v>133</v>
      </c>
      <c r="I31" s="216"/>
    </row>
    <row r="32" spans="1:9" x14ac:dyDescent="0.2">
      <c r="A32" s="46">
        <v>26</v>
      </c>
      <c r="B32" s="47" t="s">
        <v>23</v>
      </c>
      <c r="C32" s="47" t="s">
        <v>24</v>
      </c>
      <c r="D32" s="47" t="s">
        <v>25</v>
      </c>
      <c r="E32" s="48">
        <v>77340</v>
      </c>
      <c r="F32" s="49">
        <v>8960.6124</v>
      </c>
      <c r="G32" s="50">
        <v>1.056175E-2</v>
      </c>
      <c r="H32" s="40" t="s">
        <v>133</v>
      </c>
      <c r="I32" s="216"/>
    </row>
    <row r="33" spans="1:9" x14ac:dyDescent="0.2">
      <c r="A33" s="46">
        <v>27</v>
      </c>
      <c r="B33" s="47" t="s">
        <v>214</v>
      </c>
      <c r="C33" s="47" t="s">
        <v>215</v>
      </c>
      <c r="D33" s="47" t="s">
        <v>216</v>
      </c>
      <c r="E33" s="48">
        <v>1792608</v>
      </c>
      <c r="F33" s="49">
        <v>8579.4218880000008</v>
      </c>
      <c r="G33" s="50">
        <v>1.011245E-2</v>
      </c>
      <c r="H33" s="40" t="s">
        <v>133</v>
      </c>
      <c r="I33" s="216"/>
    </row>
    <row r="34" spans="1:9" ht="25.5" x14ac:dyDescent="0.2">
      <c r="A34" s="46">
        <v>28</v>
      </c>
      <c r="B34" s="47" t="s">
        <v>491</v>
      </c>
      <c r="C34" s="47" t="s">
        <v>492</v>
      </c>
      <c r="D34" s="47" t="s">
        <v>194</v>
      </c>
      <c r="E34" s="48">
        <v>708217</v>
      </c>
      <c r="F34" s="49">
        <v>8106.2517820000003</v>
      </c>
      <c r="G34" s="50">
        <v>9.5547300000000009E-3</v>
      </c>
      <c r="H34" s="40" t="s">
        <v>133</v>
      </c>
      <c r="I34" s="216"/>
    </row>
    <row r="35" spans="1:9" x14ac:dyDescent="0.2">
      <c r="A35" s="46">
        <v>29</v>
      </c>
      <c r="B35" s="47" t="s">
        <v>493</v>
      </c>
      <c r="C35" s="47" t="s">
        <v>494</v>
      </c>
      <c r="D35" s="47" t="s">
        <v>50</v>
      </c>
      <c r="E35" s="48">
        <v>926664</v>
      </c>
      <c r="F35" s="49">
        <v>8104.1400119999998</v>
      </c>
      <c r="G35" s="50">
        <v>9.55224E-3</v>
      </c>
      <c r="H35" s="40" t="s">
        <v>133</v>
      </c>
      <c r="I35" s="216"/>
    </row>
    <row r="36" spans="1:9" ht="25.5" x14ac:dyDescent="0.2">
      <c r="A36" s="46">
        <v>30</v>
      </c>
      <c r="B36" s="47" t="s">
        <v>282</v>
      </c>
      <c r="C36" s="47" t="s">
        <v>283</v>
      </c>
      <c r="D36" s="47" t="s">
        <v>204</v>
      </c>
      <c r="E36" s="48">
        <v>728360</v>
      </c>
      <c r="F36" s="49">
        <v>7981.36888</v>
      </c>
      <c r="G36" s="50">
        <v>9.4075300000000008E-3</v>
      </c>
      <c r="H36" s="40" t="s">
        <v>133</v>
      </c>
      <c r="I36" s="216"/>
    </row>
    <row r="37" spans="1:9" x14ac:dyDescent="0.2">
      <c r="A37" s="46">
        <v>31</v>
      </c>
      <c r="B37" s="47" t="s">
        <v>495</v>
      </c>
      <c r="C37" s="47" t="s">
        <v>496</v>
      </c>
      <c r="D37" s="47" t="s">
        <v>176</v>
      </c>
      <c r="E37" s="48">
        <v>667867</v>
      </c>
      <c r="F37" s="49">
        <v>7758.6109390000001</v>
      </c>
      <c r="G37" s="50">
        <v>9.1449700000000005E-3</v>
      </c>
      <c r="H37" s="40" t="s">
        <v>133</v>
      </c>
      <c r="I37" s="216"/>
    </row>
    <row r="38" spans="1:9" x14ac:dyDescent="0.2">
      <c r="A38" s="46">
        <v>32</v>
      </c>
      <c r="B38" s="47" t="s">
        <v>61</v>
      </c>
      <c r="C38" s="47" t="s">
        <v>62</v>
      </c>
      <c r="D38" s="47" t="s">
        <v>63</v>
      </c>
      <c r="E38" s="48">
        <v>2406935</v>
      </c>
      <c r="F38" s="49">
        <v>7209.9737924999999</v>
      </c>
      <c r="G38" s="50">
        <v>8.4983000000000003E-3</v>
      </c>
      <c r="H38" s="40" t="s">
        <v>133</v>
      </c>
      <c r="I38" s="216"/>
    </row>
    <row r="39" spans="1:9" x14ac:dyDescent="0.2">
      <c r="A39" s="46">
        <v>33</v>
      </c>
      <c r="B39" s="47" t="s">
        <v>93</v>
      </c>
      <c r="C39" s="47" t="s">
        <v>94</v>
      </c>
      <c r="D39" s="47" t="s">
        <v>88</v>
      </c>
      <c r="E39" s="48">
        <v>165084</v>
      </c>
      <c r="F39" s="49">
        <v>7090.8530520000004</v>
      </c>
      <c r="G39" s="50">
        <v>8.3578899999999998E-3</v>
      </c>
      <c r="H39" s="40" t="s">
        <v>133</v>
      </c>
      <c r="I39" s="216"/>
    </row>
    <row r="40" spans="1:9" ht="25.5" x14ac:dyDescent="0.2">
      <c r="A40" s="46">
        <v>34</v>
      </c>
      <c r="B40" s="47" t="s">
        <v>257</v>
      </c>
      <c r="C40" s="47" t="s">
        <v>258</v>
      </c>
      <c r="D40" s="47" t="s">
        <v>201</v>
      </c>
      <c r="E40" s="48">
        <v>313006</v>
      </c>
      <c r="F40" s="49">
        <v>7032.3058019999999</v>
      </c>
      <c r="G40" s="50">
        <v>8.2888800000000002E-3</v>
      </c>
      <c r="H40" s="40" t="s">
        <v>133</v>
      </c>
      <c r="I40" s="216"/>
    </row>
    <row r="41" spans="1:9" x14ac:dyDescent="0.2">
      <c r="A41" s="46">
        <v>35</v>
      </c>
      <c r="B41" s="47" t="s">
        <v>497</v>
      </c>
      <c r="C41" s="47" t="s">
        <v>498</v>
      </c>
      <c r="D41" s="47" t="s">
        <v>229</v>
      </c>
      <c r="E41" s="48">
        <v>67047</v>
      </c>
      <c r="F41" s="49">
        <v>6700.6771799999997</v>
      </c>
      <c r="G41" s="50">
        <v>7.8980000000000005E-3</v>
      </c>
      <c r="H41" s="40" t="s">
        <v>133</v>
      </c>
      <c r="I41" s="216"/>
    </row>
    <row r="42" spans="1:9" x14ac:dyDescent="0.2">
      <c r="A42" s="46">
        <v>36</v>
      </c>
      <c r="B42" s="47" t="s">
        <v>499</v>
      </c>
      <c r="C42" s="47" t="s">
        <v>500</v>
      </c>
      <c r="D42" s="47" t="s">
        <v>229</v>
      </c>
      <c r="E42" s="48">
        <v>47090</v>
      </c>
      <c r="F42" s="49">
        <v>6269.5626000000002</v>
      </c>
      <c r="G42" s="50">
        <v>7.3898499999999999E-3</v>
      </c>
      <c r="H42" s="40" t="s">
        <v>133</v>
      </c>
      <c r="I42" s="216"/>
    </row>
    <row r="43" spans="1:9" ht="25.5" x14ac:dyDescent="0.2">
      <c r="A43" s="46">
        <v>37</v>
      </c>
      <c r="B43" s="47" t="s">
        <v>501</v>
      </c>
      <c r="C43" s="47" t="s">
        <v>502</v>
      </c>
      <c r="D43" s="47" t="s">
        <v>201</v>
      </c>
      <c r="E43" s="48">
        <v>344610</v>
      </c>
      <c r="F43" s="49">
        <v>6231.5826299999999</v>
      </c>
      <c r="G43" s="50">
        <v>7.3450800000000004E-3</v>
      </c>
      <c r="H43" s="40" t="s">
        <v>133</v>
      </c>
      <c r="I43" s="216"/>
    </row>
    <row r="44" spans="1:9" x14ac:dyDescent="0.2">
      <c r="A44" s="46">
        <v>38</v>
      </c>
      <c r="B44" s="47" t="s">
        <v>78</v>
      </c>
      <c r="C44" s="47" t="s">
        <v>79</v>
      </c>
      <c r="D44" s="47" t="s">
        <v>25</v>
      </c>
      <c r="E44" s="48">
        <v>117075</v>
      </c>
      <c r="F44" s="49">
        <v>6189.7552500000002</v>
      </c>
      <c r="G44" s="50">
        <v>7.29578E-3</v>
      </c>
      <c r="H44" s="40" t="s">
        <v>133</v>
      </c>
      <c r="I44" s="216"/>
    </row>
    <row r="45" spans="1:9" x14ac:dyDescent="0.2">
      <c r="A45" s="46">
        <v>39</v>
      </c>
      <c r="B45" s="47" t="s">
        <v>330</v>
      </c>
      <c r="C45" s="47" t="s">
        <v>331</v>
      </c>
      <c r="D45" s="47" t="s">
        <v>179</v>
      </c>
      <c r="E45" s="48">
        <v>190225</v>
      </c>
      <c r="F45" s="49">
        <v>5652.5358749999996</v>
      </c>
      <c r="G45" s="50">
        <v>6.6625699999999996E-3</v>
      </c>
      <c r="H45" s="40" t="s">
        <v>133</v>
      </c>
      <c r="I45" s="216"/>
    </row>
    <row r="46" spans="1:9" x14ac:dyDescent="0.2">
      <c r="A46" s="46">
        <v>40</v>
      </c>
      <c r="B46" s="47" t="s">
        <v>268</v>
      </c>
      <c r="C46" s="47" t="s">
        <v>269</v>
      </c>
      <c r="D46" s="47" t="s">
        <v>50</v>
      </c>
      <c r="E46" s="48">
        <v>504308</v>
      </c>
      <c r="F46" s="49">
        <v>5610.4264999999996</v>
      </c>
      <c r="G46" s="50">
        <v>6.6129300000000004E-3</v>
      </c>
      <c r="H46" s="40" t="s">
        <v>133</v>
      </c>
      <c r="I46" s="216"/>
    </row>
    <row r="47" spans="1:9" x14ac:dyDescent="0.2">
      <c r="A47" s="41">
        <v>41</v>
      </c>
      <c r="B47" s="42" t="s">
        <v>961</v>
      </c>
      <c r="C47" s="42" t="s">
        <v>962</v>
      </c>
      <c r="D47" s="42" t="s">
        <v>108</v>
      </c>
      <c r="E47" s="43">
        <v>1720474</v>
      </c>
      <c r="F47" s="44">
        <f>560736886.08/10^5</f>
        <v>5607.3688608000002</v>
      </c>
      <c r="G47" s="174">
        <f>F47/F190</f>
        <v>6.6093287884333171E-3</v>
      </c>
      <c r="H47" s="40" t="s">
        <v>133</v>
      </c>
      <c r="I47" s="216"/>
    </row>
    <row r="48" spans="1:9" x14ac:dyDescent="0.2">
      <c r="A48" s="46">
        <v>42</v>
      </c>
      <c r="B48" s="47" t="s">
        <v>442</v>
      </c>
      <c r="C48" s="47" t="s">
        <v>443</v>
      </c>
      <c r="D48" s="47" t="s">
        <v>179</v>
      </c>
      <c r="E48" s="48">
        <v>186172</v>
      </c>
      <c r="F48" s="49">
        <v>5261.406892</v>
      </c>
      <c r="G48" s="50">
        <v>6.2015500000000001E-3</v>
      </c>
      <c r="H48" s="40" t="s">
        <v>133</v>
      </c>
      <c r="I48" s="216"/>
    </row>
    <row r="49" spans="1:9" x14ac:dyDescent="0.2">
      <c r="A49" s="46">
        <v>43</v>
      </c>
      <c r="B49" s="47" t="s">
        <v>503</v>
      </c>
      <c r="C49" s="47" t="s">
        <v>504</v>
      </c>
      <c r="D49" s="47" t="s">
        <v>176</v>
      </c>
      <c r="E49" s="48">
        <v>119934</v>
      </c>
      <c r="F49" s="49">
        <v>5143.6094579999999</v>
      </c>
      <c r="G49" s="50">
        <v>6.0626999999999999E-3</v>
      </c>
      <c r="H49" s="40" t="s">
        <v>133</v>
      </c>
      <c r="I49" s="216"/>
    </row>
    <row r="50" spans="1:9" x14ac:dyDescent="0.2">
      <c r="A50" s="46">
        <v>44</v>
      </c>
      <c r="B50" s="47" t="s">
        <v>505</v>
      </c>
      <c r="C50" s="47" t="s">
        <v>506</v>
      </c>
      <c r="D50" s="47" t="s">
        <v>101</v>
      </c>
      <c r="E50" s="48">
        <v>2485155</v>
      </c>
      <c r="F50" s="49">
        <v>4125.8543309999995</v>
      </c>
      <c r="G50" s="50">
        <v>4.8630899999999996E-3</v>
      </c>
      <c r="H50" s="40" t="s">
        <v>133</v>
      </c>
      <c r="I50" s="216"/>
    </row>
    <row r="51" spans="1:9" x14ac:dyDescent="0.2">
      <c r="A51" s="46">
        <v>45</v>
      </c>
      <c r="B51" s="47" t="s">
        <v>250</v>
      </c>
      <c r="C51" s="47" t="s">
        <v>251</v>
      </c>
      <c r="D51" s="47" t="s">
        <v>108</v>
      </c>
      <c r="E51" s="48">
        <v>286365</v>
      </c>
      <c r="F51" s="49">
        <v>4050.34656</v>
      </c>
      <c r="G51" s="50">
        <v>4.7740899999999999E-3</v>
      </c>
      <c r="H51" s="40" t="s">
        <v>133</v>
      </c>
      <c r="I51" s="216"/>
    </row>
    <row r="52" spans="1:9" x14ac:dyDescent="0.2">
      <c r="A52" s="46">
        <v>46</v>
      </c>
      <c r="B52" s="47" t="s">
        <v>99</v>
      </c>
      <c r="C52" s="47" t="s">
        <v>100</v>
      </c>
      <c r="D52" s="47" t="s">
        <v>101</v>
      </c>
      <c r="E52" s="48">
        <v>2412950</v>
      </c>
      <c r="F52" s="49">
        <v>3938.658285</v>
      </c>
      <c r="G52" s="50">
        <v>4.6424400000000003E-3</v>
      </c>
      <c r="H52" s="40" t="s">
        <v>133</v>
      </c>
      <c r="I52" s="216"/>
    </row>
    <row r="53" spans="1:9" x14ac:dyDescent="0.2">
      <c r="A53" s="46">
        <v>47</v>
      </c>
      <c r="B53" s="47" t="s">
        <v>302</v>
      </c>
      <c r="C53" s="47" t="s">
        <v>303</v>
      </c>
      <c r="D53" s="47" t="s">
        <v>111</v>
      </c>
      <c r="E53" s="48">
        <v>761426</v>
      </c>
      <c r="F53" s="49">
        <v>3805.226435</v>
      </c>
      <c r="G53" s="50">
        <v>4.4851700000000001E-3</v>
      </c>
      <c r="H53" s="40" t="s">
        <v>133</v>
      </c>
      <c r="I53" s="216"/>
    </row>
    <row r="54" spans="1:9" x14ac:dyDescent="0.2">
      <c r="A54" s="46">
        <v>48</v>
      </c>
      <c r="B54" s="47" t="s">
        <v>507</v>
      </c>
      <c r="C54" s="47" t="s">
        <v>508</v>
      </c>
      <c r="D54" s="47" t="s">
        <v>509</v>
      </c>
      <c r="E54" s="48">
        <v>1236580</v>
      </c>
      <c r="F54" s="49">
        <v>3357.9329899999998</v>
      </c>
      <c r="G54" s="50">
        <v>3.95795E-3</v>
      </c>
      <c r="H54" s="40" t="s">
        <v>133</v>
      </c>
      <c r="I54" s="216"/>
    </row>
    <row r="55" spans="1:9" x14ac:dyDescent="0.2">
      <c r="A55" s="46">
        <v>49</v>
      </c>
      <c r="B55" s="47" t="s">
        <v>328</v>
      </c>
      <c r="C55" s="47" t="s">
        <v>329</v>
      </c>
      <c r="D55" s="47" t="s">
        <v>249</v>
      </c>
      <c r="E55" s="48">
        <v>185970</v>
      </c>
      <c r="F55" s="49">
        <v>2643.9354899999998</v>
      </c>
      <c r="G55" s="50">
        <v>3.1163699999999998E-3</v>
      </c>
      <c r="H55" s="40" t="s">
        <v>133</v>
      </c>
      <c r="I55" s="216"/>
    </row>
    <row r="56" spans="1:9" x14ac:dyDescent="0.2">
      <c r="A56" s="46">
        <v>50</v>
      </c>
      <c r="B56" s="47" t="s">
        <v>356</v>
      </c>
      <c r="C56" s="47" t="s">
        <v>357</v>
      </c>
      <c r="D56" s="47" t="s">
        <v>111</v>
      </c>
      <c r="E56" s="48">
        <v>337805</v>
      </c>
      <c r="F56" s="49">
        <v>2368.1819525000001</v>
      </c>
      <c r="G56" s="50">
        <v>2.7913399999999998E-3</v>
      </c>
      <c r="H56" s="40" t="s">
        <v>133</v>
      </c>
      <c r="I56" s="216"/>
    </row>
    <row r="57" spans="1:9" x14ac:dyDescent="0.2">
      <c r="A57" s="46">
        <v>51</v>
      </c>
      <c r="B57" s="47" t="s">
        <v>1228</v>
      </c>
      <c r="C57" s="47" t="s">
        <v>510</v>
      </c>
      <c r="D57" s="47" t="s">
        <v>22</v>
      </c>
      <c r="E57" s="48">
        <v>1236580</v>
      </c>
      <c r="F57" s="49">
        <v>1496.5709449999999</v>
      </c>
      <c r="G57" s="50">
        <v>1.76399E-3</v>
      </c>
      <c r="H57" s="40" t="s">
        <v>133</v>
      </c>
      <c r="I57" s="216"/>
    </row>
    <row r="58" spans="1:9" x14ac:dyDescent="0.2">
      <c r="A58" s="46">
        <v>52</v>
      </c>
      <c r="B58" s="47" t="s">
        <v>1229</v>
      </c>
      <c r="C58" s="47" t="s">
        <v>511</v>
      </c>
      <c r="D58" s="47" t="s">
        <v>33</v>
      </c>
      <c r="E58" s="48">
        <v>1236580</v>
      </c>
      <c r="F58" s="49">
        <v>1496.5709449999999</v>
      </c>
      <c r="G58" s="50">
        <v>1.76399E-3</v>
      </c>
      <c r="H58" s="40" t="s">
        <v>133</v>
      </c>
      <c r="I58" s="216"/>
    </row>
    <row r="59" spans="1:9" x14ac:dyDescent="0.2">
      <c r="A59" s="46">
        <v>53</v>
      </c>
      <c r="B59" s="47" t="s">
        <v>1230</v>
      </c>
      <c r="C59" s="47" t="s">
        <v>512</v>
      </c>
      <c r="D59" s="47" t="s">
        <v>122</v>
      </c>
      <c r="E59" s="48">
        <v>1236580</v>
      </c>
      <c r="F59" s="49">
        <v>1496.5709449999999</v>
      </c>
      <c r="G59" s="50">
        <v>1.76399E-3</v>
      </c>
      <c r="H59" s="40" t="s">
        <v>133</v>
      </c>
      <c r="I59" s="216"/>
    </row>
    <row r="60" spans="1:9" x14ac:dyDescent="0.2">
      <c r="A60" s="46">
        <v>54</v>
      </c>
      <c r="B60" s="47" t="s">
        <v>1231</v>
      </c>
      <c r="C60" s="47" t="s">
        <v>513</v>
      </c>
      <c r="D60" s="47" t="s">
        <v>311</v>
      </c>
      <c r="E60" s="48">
        <v>1236580</v>
      </c>
      <c r="F60" s="49">
        <v>1496.5709449999999</v>
      </c>
      <c r="G60" s="50">
        <v>1.76399E-3</v>
      </c>
      <c r="H60" s="40" t="s">
        <v>133</v>
      </c>
      <c r="I60" s="216"/>
    </row>
    <row r="61" spans="1:9" x14ac:dyDescent="0.2">
      <c r="A61" s="46">
        <v>55</v>
      </c>
      <c r="B61" s="47" t="s">
        <v>114</v>
      </c>
      <c r="C61" s="47" t="s">
        <v>115</v>
      </c>
      <c r="D61" s="47" t="s">
        <v>33</v>
      </c>
      <c r="E61" s="48">
        <v>287313</v>
      </c>
      <c r="F61" s="49">
        <v>1455.6713145000001</v>
      </c>
      <c r="G61" s="50">
        <v>1.7157800000000001E-3</v>
      </c>
      <c r="H61" s="40" t="s">
        <v>133</v>
      </c>
      <c r="I61" s="216"/>
    </row>
    <row r="62" spans="1:9" x14ac:dyDescent="0.2">
      <c r="A62" s="46">
        <v>56</v>
      </c>
      <c r="B62" s="47" t="s">
        <v>514</v>
      </c>
      <c r="C62" s="47" t="s">
        <v>515</v>
      </c>
      <c r="D62" s="47" t="s">
        <v>413</v>
      </c>
      <c r="E62" s="48">
        <v>488383</v>
      </c>
      <c r="F62" s="49">
        <v>132.98669090000001</v>
      </c>
      <c r="G62" s="50">
        <v>1.5674999999999999E-4</v>
      </c>
      <c r="H62" s="40" t="s">
        <v>133</v>
      </c>
      <c r="I62" s="216"/>
    </row>
    <row r="63" spans="1:9" x14ac:dyDescent="0.2">
      <c r="A63" s="51"/>
      <c r="B63" s="51"/>
      <c r="C63" s="52" t="s">
        <v>132</v>
      </c>
      <c r="D63" s="51"/>
      <c r="E63" s="51" t="s">
        <v>133</v>
      </c>
      <c r="F63" s="53">
        <f>SUM(F7:F62)</f>
        <v>612698.79718170001</v>
      </c>
      <c r="G63" s="54">
        <f>SUM(G7:G62)</f>
        <v>0.72217969793851589</v>
      </c>
      <c r="H63" s="40" t="s">
        <v>133</v>
      </c>
      <c r="I63" s="216"/>
    </row>
    <row r="64" spans="1:9" x14ac:dyDescent="0.2">
      <c r="A64" s="51"/>
      <c r="B64" s="51"/>
      <c r="C64" s="55"/>
      <c r="D64" s="51"/>
      <c r="E64" s="51"/>
      <c r="F64" s="56"/>
      <c r="G64" s="56"/>
      <c r="H64" s="40" t="s">
        <v>133</v>
      </c>
      <c r="I64" s="216"/>
    </row>
    <row r="65" spans="1:9" x14ac:dyDescent="0.2">
      <c r="A65" s="51"/>
      <c r="B65" s="51"/>
      <c r="C65" s="52" t="s">
        <v>134</v>
      </c>
      <c r="D65" s="51"/>
      <c r="E65" s="51"/>
      <c r="F65" s="51"/>
      <c r="G65" s="51"/>
      <c r="H65" s="40" t="s">
        <v>133</v>
      </c>
      <c r="I65" s="216"/>
    </row>
    <row r="66" spans="1:9" x14ac:dyDescent="0.2">
      <c r="A66" s="51"/>
      <c r="B66" s="51"/>
      <c r="C66" s="52" t="s">
        <v>132</v>
      </c>
      <c r="D66" s="51"/>
      <c r="E66" s="51" t="s">
        <v>133</v>
      </c>
      <c r="F66" s="57" t="s">
        <v>135</v>
      </c>
      <c r="G66" s="54">
        <v>0</v>
      </c>
      <c r="H66" s="40" t="s">
        <v>133</v>
      </c>
      <c r="I66" s="216"/>
    </row>
    <row r="67" spans="1:9" x14ac:dyDescent="0.2">
      <c r="A67" s="51"/>
      <c r="B67" s="51"/>
      <c r="C67" s="55"/>
      <c r="D67" s="51"/>
      <c r="E67" s="51"/>
      <c r="F67" s="56"/>
      <c r="G67" s="56"/>
      <c r="H67" s="40" t="s">
        <v>133</v>
      </c>
      <c r="I67" s="216"/>
    </row>
    <row r="68" spans="1:9" x14ac:dyDescent="0.2">
      <c r="A68" s="51"/>
      <c r="B68" s="51"/>
      <c r="C68" s="52" t="s">
        <v>136</v>
      </c>
      <c r="D68" s="51"/>
      <c r="E68" s="51"/>
      <c r="F68" s="51"/>
      <c r="G68" s="51"/>
      <c r="H68" s="40" t="s">
        <v>133</v>
      </c>
      <c r="I68" s="216"/>
    </row>
    <row r="69" spans="1:9" x14ac:dyDescent="0.2">
      <c r="A69" s="46">
        <v>56</v>
      </c>
      <c r="B69" s="47" t="s">
        <v>516</v>
      </c>
      <c r="C69" s="47" t="s">
        <v>963</v>
      </c>
      <c r="D69" s="47" t="s">
        <v>216</v>
      </c>
      <c r="E69" s="48">
        <v>30579</v>
      </c>
      <c r="F69" s="49">
        <v>4.7672660999999996</v>
      </c>
      <c r="G69" s="50" t="s">
        <v>131</v>
      </c>
      <c r="H69" s="40" t="s">
        <v>133</v>
      </c>
      <c r="I69" s="216"/>
    </row>
    <row r="70" spans="1:9" x14ac:dyDescent="0.2">
      <c r="A70" s="51"/>
      <c r="B70" s="51"/>
      <c r="C70" s="52" t="s">
        <v>132</v>
      </c>
      <c r="D70" s="51"/>
      <c r="E70" s="51" t="s">
        <v>133</v>
      </c>
      <c r="F70" s="53">
        <f>F69</f>
        <v>4.7672660999999996</v>
      </c>
      <c r="G70" s="54">
        <v>0</v>
      </c>
      <c r="H70" s="40" t="s">
        <v>133</v>
      </c>
      <c r="I70" s="216"/>
    </row>
    <row r="71" spans="1:9" x14ac:dyDescent="0.2">
      <c r="A71" s="51"/>
      <c r="B71" s="51"/>
      <c r="C71" s="55"/>
      <c r="D71" s="51"/>
      <c r="E71" s="51"/>
      <c r="F71" s="56"/>
      <c r="G71" s="56"/>
      <c r="H71" s="40" t="s">
        <v>133</v>
      </c>
      <c r="I71" s="216"/>
    </row>
    <row r="72" spans="1:9" x14ac:dyDescent="0.2">
      <c r="A72" s="51"/>
      <c r="B72" s="51"/>
      <c r="C72" s="52" t="s">
        <v>137</v>
      </c>
      <c r="D72" s="51"/>
      <c r="E72" s="51"/>
      <c r="F72" s="51"/>
      <c r="G72" s="51"/>
      <c r="H72" s="40" t="s">
        <v>133</v>
      </c>
      <c r="I72" s="216"/>
    </row>
    <row r="73" spans="1:9" x14ac:dyDescent="0.2">
      <c r="A73" s="51"/>
      <c r="B73" s="51"/>
      <c r="C73" s="52" t="s">
        <v>132</v>
      </c>
      <c r="D73" s="51"/>
      <c r="E73" s="51" t="s">
        <v>133</v>
      </c>
      <c r="F73" s="57" t="s">
        <v>135</v>
      </c>
      <c r="G73" s="54">
        <v>0</v>
      </c>
      <c r="H73" s="40" t="s">
        <v>133</v>
      </c>
      <c r="I73" s="216"/>
    </row>
    <row r="74" spans="1:9" x14ac:dyDescent="0.2">
      <c r="A74" s="51"/>
      <c r="B74" s="51"/>
      <c r="C74" s="55"/>
      <c r="D74" s="51"/>
      <c r="E74" s="51"/>
      <c r="F74" s="56"/>
      <c r="G74" s="56"/>
      <c r="H74" s="40" t="s">
        <v>133</v>
      </c>
      <c r="I74" s="216"/>
    </row>
    <row r="75" spans="1:9" x14ac:dyDescent="0.2">
      <c r="A75" s="51"/>
      <c r="B75" s="51"/>
      <c r="C75" s="52" t="s">
        <v>138</v>
      </c>
      <c r="D75" s="51"/>
      <c r="E75" s="51"/>
      <c r="F75" s="56"/>
      <c r="G75" s="56"/>
      <c r="H75" s="40" t="s">
        <v>133</v>
      </c>
      <c r="I75" s="216"/>
    </row>
    <row r="76" spans="1:9" x14ac:dyDescent="0.2">
      <c r="A76" s="51"/>
      <c r="B76" s="51"/>
      <c r="C76" s="52" t="s">
        <v>132</v>
      </c>
      <c r="D76" s="51"/>
      <c r="E76" s="51" t="s">
        <v>133</v>
      </c>
      <c r="F76" s="57" t="s">
        <v>135</v>
      </c>
      <c r="G76" s="54">
        <v>0</v>
      </c>
      <c r="H76" s="40" t="s">
        <v>133</v>
      </c>
      <c r="I76" s="216"/>
    </row>
    <row r="77" spans="1:9" x14ac:dyDescent="0.2">
      <c r="A77" s="38"/>
      <c r="B77" s="38"/>
      <c r="C77" s="39"/>
      <c r="D77" s="38"/>
      <c r="E77" s="38"/>
      <c r="F77" s="164"/>
      <c r="G77" s="100"/>
      <c r="H77" s="40" t="s">
        <v>133</v>
      </c>
      <c r="I77" s="216" t="s">
        <v>133</v>
      </c>
    </row>
    <row r="78" spans="1:9" x14ac:dyDescent="0.2">
      <c r="A78" s="38"/>
      <c r="B78" s="38"/>
      <c r="C78" s="39" t="s">
        <v>965</v>
      </c>
      <c r="D78" s="38"/>
      <c r="E78" s="38"/>
      <c r="F78" s="38"/>
      <c r="G78" s="38"/>
      <c r="H78" s="40" t="s">
        <v>133</v>
      </c>
      <c r="I78" s="216" t="s">
        <v>133</v>
      </c>
    </row>
    <row r="79" spans="1:9" ht="25.5" x14ac:dyDescent="0.2">
      <c r="A79" s="41">
        <v>1</v>
      </c>
      <c r="B79" s="42" t="s">
        <v>966</v>
      </c>
      <c r="C79" s="42" t="s">
        <v>967</v>
      </c>
      <c r="D79" s="42" t="s">
        <v>968</v>
      </c>
      <c r="E79" s="43">
        <v>1750</v>
      </c>
      <c r="F79" s="44">
        <f>205150728.65/10^5</f>
        <v>2051.5072865000002</v>
      </c>
      <c r="G79" s="45">
        <f>F79/F190</f>
        <v>2.4180835084943388E-3</v>
      </c>
      <c r="H79" s="40">
        <v>7.37</v>
      </c>
      <c r="I79" s="216" t="s">
        <v>133</v>
      </c>
    </row>
    <row r="80" spans="1:9" x14ac:dyDescent="0.2">
      <c r="A80" s="38"/>
      <c r="B80" s="38"/>
      <c r="C80" s="39" t="s">
        <v>132</v>
      </c>
      <c r="D80" s="38"/>
      <c r="E80" s="38" t="s">
        <v>133</v>
      </c>
      <c r="F80" s="99">
        <f>SUM(F79)</f>
        <v>2051.5072865000002</v>
      </c>
      <c r="G80" s="100">
        <f>SUM(G79)</f>
        <v>2.4180835084943388E-3</v>
      </c>
      <c r="H80" s="40" t="s">
        <v>133</v>
      </c>
      <c r="I80" s="216" t="s">
        <v>133</v>
      </c>
    </row>
    <row r="81" spans="1:9" x14ac:dyDescent="0.2">
      <c r="A81" s="51"/>
      <c r="B81" s="51"/>
      <c r="C81" s="55"/>
      <c r="D81" s="51"/>
      <c r="E81" s="51"/>
      <c r="F81" s="56"/>
      <c r="G81" s="56"/>
      <c r="H81" s="40" t="s">
        <v>133</v>
      </c>
      <c r="I81" s="216"/>
    </row>
    <row r="82" spans="1:9" x14ac:dyDescent="0.2">
      <c r="A82" s="51"/>
      <c r="B82" s="51"/>
      <c r="C82" s="52" t="s">
        <v>969</v>
      </c>
      <c r="D82" s="51"/>
      <c r="E82" s="51"/>
      <c r="F82" s="56"/>
      <c r="G82" s="56"/>
      <c r="H82" s="40" t="s">
        <v>133</v>
      </c>
      <c r="I82" s="216"/>
    </row>
    <row r="83" spans="1:9" x14ac:dyDescent="0.2">
      <c r="A83" s="51"/>
      <c r="B83" s="51"/>
      <c r="C83" s="52" t="s">
        <v>132</v>
      </c>
      <c r="D83" s="51"/>
      <c r="E83" s="51" t="s">
        <v>133</v>
      </c>
      <c r="F83" s="57" t="s">
        <v>135</v>
      </c>
      <c r="G83" s="54">
        <v>0</v>
      </c>
      <c r="H83" s="40" t="s">
        <v>133</v>
      </c>
      <c r="I83" s="216"/>
    </row>
    <row r="84" spans="1:9" x14ac:dyDescent="0.2">
      <c r="A84" s="51"/>
      <c r="B84" s="51"/>
      <c r="C84" s="55"/>
      <c r="D84" s="51"/>
      <c r="E84" s="51"/>
      <c r="F84" s="56"/>
      <c r="G84" s="56"/>
      <c r="H84" s="40" t="s">
        <v>133</v>
      </c>
      <c r="I84" s="216"/>
    </row>
    <row r="85" spans="1:9" x14ac:dyDescent="0.2">
      <c r="A85" s="51"/>
      <c r="B85" s="51"/>
      <c r="C85" s="52" t="s">
        <v>140</v>
      </c>
      <c r="D85" s="51"/>
      <c r="E85" s="51"/>
      <c r="F85" s="53">
        <f>F80+F69+F63</f>
        <v>614755.0717343</v>
      </c>
      <c r="G85" s="54">
        <f>G80+G70+G63</f>
        <v>0.72459778144701026</v>
      </c>
      <c r="H85" s="40" t="s">
        <v>133</v>
      </c>
      <c r="I85" s="216"/>
    </row>
    <row r="86" spans="1:9" x14ac:dyDescent="0.2">
      <c r="A86" s="51"/>
      <c r="B86" s="51"/>
      <c r="C86" s="55"/>
      <c r="D86" s="51"/>
      <c r="E86" s="51"/>
      <c r="F86" s="56"/>
      <c r="G86" s="56"/>
      <c r="H86" s="40" t="s">
        <v>133</v>
      </c>
      <c r="I86" s="216"/>
    </row>
    <row r="87" spans="1:9" x14ac:dyDescent="0.2">
      <c r="A87" s="51"/>
      <c r="B87" s="51"/>
      <c r="C87" s="52" t="s">
        <v>141</v>
      </c>
      <c r="D87" s="51"/>
      <c r="E87" s="51"/>
      <c r="F87" s="56"/>
      <c r="G87" s="56"/>
      <c r="H87" s="40" t="s">
        <v>133</v>
      </c>
      <c r="I87" s="216"/>
    </row>
    <row r="88" spans="1:9" x14ac:dyDescent="0.2">
      <c r="A88" s="51"/>
      <c r="B88" s="51"/>
      <c r="C88" s="52" t="s">
        <v>10</v>
      </c>
      <c r="D88" s="51"/>
      <c r="E88" s="51"/>
      <c r="F88" s="56"/>
      <c r="G88" s="56"/>
      <c r="H88" s="40" t="s">
        <v>133</v>
      </c>
      <c r="I88" s="216"/>
    </row>
    <row r="89" spans="1:9" ht="25.5" x14ac:dyDescent="0.2">
      <c r="A89" s="46">
        <v>1</v>
      </c>
      <c r="B89" s="47" t="s">
        <v>517</v>
      </c>
      <c r="C89" s="47" t="s">
        <v>518</v>
      </c>
      <c r="D89" s="47" t="s">
        <v>519</v>
      </c>
      <c r="E89" s="48">
        <v>8500</v>
      </c>
      <c r="F89" s="49">
        <v>8490.5905000000002</v>
      </c>
      <c r="G89" s="50">
        <v>1.0007739999999999E-2</v>
      </c>
      <c r="H89" s="40">
        <v>7.58</v>
      </c>
      <c r="I89" s="216"/>
    </row>
    <row r="90" spans="1:9" ht="25.5" x14ac:dyDescent="0.2">
      <c r="A90" s="46">
        <v>2</v>
      </c>
      <c r="B90" s="47" t="s">
        <v>520</v>
      </c>
      <c r="C90" s="47" t="s">
        <v>521</v>
      </c>
      <c r="D90" s="47" t="s">
        <v>522</v>
      </c>
      <c r="E90" s="48">
        <v>4500</v>
      </c>
      <c r="F90" s="49">
        <v>4478.5124999999998</v>
      </c>
      <c r="G90" s="50">
        <v>5.2787600000000004E-3</v>
      </c>
      <c r="H90" s="40">
        <v>7.6765999999999996</v>
      </c>
      <c r="I90" s="216"/>
    </row>
    <row r="91" spans="1:9" ht="25.5" x14ac:dyDescent="0.2">
      <c r="A91" s="46">
        <v>3</v>
      </c>
      <c r="B91" s="47" t="s">
        <v>523</v>
      </c>
      <c r="C91" s="47" t="s">
        <v>524</v>
      </c>
      <c r="D91" s="47" t="s">
        <v>522</v>
      </c>
      <c r="E91" s="48">
        <v>4300</v>
      </c>
      <c r="F91" s="49">
        <v>4224.7973000000002</v>
      </c>
      <c r="G91" s="50">
        <v>4.97971E-3</v>
      </c>
      <c r="H91" s="40">
        <v>7.7</v>
      </c>
      <c r="I91" s="216"/>
    </row>
    <row r="92" spans="1:9" x14ac:dyDescent="0.2">
      <c r="A92" s="46">
        <v>4</v>
      </c>
      <c r="B92" s="47" t="s">
        <v>525</v>
      </c>
      <c r="C92" s="47" t="s">
        <v>526</v>
      </c>
      <c r="D92" s="47" t="s">
        <v>522</v>
      </c>
      <c r="E92" s="48">
        <v>3500</v>
      </c>
      <c r="F92" s="49">
        <v>3448.0039999999999</v>
      </c>
      <c r="G92" s="50">
        <v>4.0641200000000001E-3</v>
      </c>
      <c r="H92" s="40">
        <v>8</v>
      </c>
      <c r="I92" s="216"/>
    </row>
    <row r="93" spans="1:9" ht="25.5" x14ac:dyDescent="0.2">
      <c r="A93" s="46">
        <v>5</v>
      </c>
      <c r="B93" s="47" t="s">
        <v>527</v>
      </c>
      <c r="C93" s="47" t="s">
        <v>528</v>
      </c>
      <c r="D93" s="47" t="s">
        <v>519</v>
      </c>
      <c r="E93" s="48">
        <v>3500</v>
      </c>
      <c r="F93" s="49">
        <v>3420.8125</v>
      </c>
      <c r="G93" s="50">
        <v>4.0320699999999996E-3</v>
      </c>
      <c r="H93" s="40">
        <v>7.68</v>
      </c>
      <c r="I93" s="216"/>
    </row>
    <row r="94" spans="1:9" ht="25.5" x14ac:dyDescent="0.2">
      <c r="A94" s="46">
        <v>6</v>
      </c>
      <c r="B94" s="47" t="s">
        <v>529</v>
      </c>
      <c r="C94" s="47" t="s">
        <v>530</v>
      </c>
      <c r="D94" s="47" t="s">
        <v>531</v>
      </c>
      <c r="E94" s="48">
        <v>3000</v>
      </c>
      <c r="F94" s="49">
        <v>3027.5970000000002</v>
      </c>
      <c r="G94" s="50">
        <v>3.56859E-3</v>
      </c>
      <c r="H94" s="40">
        <v>8.17</v>
      </c>
      <c r="I94" s="216"/>
    </row>
    <row r="95" spans="1:9" x14ac:dyDescent="0.2">
      <c r="A95" s="46">
        <v>7</v>
      </c>
      <c r="B95" s="47" t="s">
        <v>532</v>
      </c>
      <c r="C95" s="47" t="s">
        <v>533</v>
      </c>
      <c r="D95" s="47" t="s">
        <v>522</v>
      </c>
      <c r="E95" s="48">
        <v>3000</v>
      </c>
      <c r="F95" s="49">
        <v>2998.3139999999999</v>
      </c>
      <c r="G95" s="50">
        <v>3.5340699999999998E-3</v>
      </c>
      <c r="H95" s="40">
        <v>7.7610000000000001</v>
      </c>
      <c r="I95" s="216"/>
    </row>
    <row r="96" spans="1:9" x14ac:dyDescent="0.2">
      <c r="A96" s="46">
        <v>8</v>
      </c>
      <c r="B96" s="47" t="s">
        <v>534</v>
      </c>
      <c r="C96" s="47" t="s">
        <v>535</v>
      </c>
      <c r="D96" s="47" t="s">
        <v>522</v>
      </c>
      <c r="E96" s="48">
        <v>2500</v>
      </c>
      <c r="F96" s="49">
        <v>2524.1224999999999</v>
      </c>
      <c r="G96" s="50">
        <v>2.9751500000000002E-3</v>
      </c>
      <c r="H96" s="40">
        <v>7.89</v>
      </c>
      <c r="I96" s="216"/>
    </row>
    <row r="97" spans="1:9" x14ac:dyDescent="0.2">
      <c r="A97" s="46">
        <v>9</v>
      </c>
      <c r="B97" s="47" t="s">
        <v>536</v>
      </c>
      <c r="C97" s="47" t="s">
        <v>537</v>
      </c>
      <c r="D97" s="47" t="s">
        <v>519</v>
      </c>
      <c r="E97" s="48">
        <v>2500</v>
      </c>
      <c r="F97" s="49">
        <v>2517.58</v>
      </c>
      <c r="G97" s="50">
        <v>2.96744E-3</v>
      </c>
      <c r="H97" s="40">
        <v>7.7225000000000001</v>
      </c>
      <c r="I97" s="216"/>
    </row>
    <row r="98" spans="1:9" x14ac:dyDescent="0.2">
      <c r="A98" s="46">
        <v>10</v>
      </c>
      <c r="B98" s="47" t="s">
        <v>538</v>
      </c>
      <c r="C98" s="47" t="s">
        <v>539</v>
      </c>
      <c r="D98" s="47" t="s">
        <v>522</v>
      </c>
      <c r="E98" s="48">
        <v>2500</v>
      </c>
      <c r="F98" s="49">
        <v>2505.2624999999998</v>
      </c>
      <c r="G98" s="50">
        <v>2.9529199999999999E-3</v>
      </c>
      <c r="H98" s="40">
        <v>6.95</v>
      </c>
      <c r="I98" s="216"/>
    </row>
    <row r="99" spans="1:9" ht="25.5" x14ac:dyDescent="0.2">
      <c r="A99" s="46">
        <v>11</v>
      </c>
      <c r="B99" s="47" t="s">
        <v>540</v>
      </c>
      <c r="C99" s="47" t="s">
        <v>541</v>
      </c>
      <c r="D99" s="47" t="s">
        <v>522</v>
      </c>
      <c r="E99" s="48">
        <v>2500</v>
      </c>
      <c r="F99" s="49">
        <v>2504.75</v>
      </c>
      <c r="G99" s="50">
        <v>2.9523100000000001E-3</v>
      </c>
      <c r="H99" s="40">
        <v>7.59</v>
      </c>
      <c r="I99" s="216"/>
    </row>
    <row r="100" spans="1:9" x14ac:dyDescent="0.2">
      <c r="A100" s="46">
        <v>12</v>
      </c>
      <c r="B100" s="47" t="s">
        <v>542</v>
      </c>
      <c r="C100" s="47" t="s">
        <v>543</v>
      </c>
      <c r="D100" s="47" t="s">
        <v>519</v>
      </c>
      <c r="E100" s="48">
        <v>2500</v>
      </c>
      <c r="F100" s="49">
        <v>2504.3325</v>
      </c>
      <c r="G100" s="50">
        <v>2.95182E-3</v>
      </c>
      <c r="H100" s="40">
        <v>7.37</v>
      </c>
      <c r="I100" s="216"/>
    </row>
    <row r="101" spans="1:9" x14ac:dyDescent="0.2">
      <c r="A101" s="46">
        <v>13</v>
      </c>
      <c r="B101" s="47" t="s">
        <v>544</v>
      </c>
      <c r="C101" s="47" t="s">
        <v>545</v>
      </c>
      <c r="D101" s="47" t="s">
        <v>522</v>
      </c>
      <c r="E101" s="48">
        <v>2500</v>
      </c>
      <c r="F101" s="49">
        <v>2501.4549999999999</v>
      </c>
      <c r="G101" s="50">
        <v>2.9484300000000001E-3</v>
      </c>
      <c r="H101" s="40">
        <v>7.6440999999999999</v>
      </c>
      <c r="I101" s="216"/>
    </row>
    <row r="102" spans="1:9" ht="25.5" x14ac:dyDescent="0.2">
      <c r="A102" s="46">
        <v>14</v>
      </c>
      <c r="B102" s="47" t="s">
        <v>546</v>
      </c>
      <c r="C102" s="47" t="s">
        <v>547</v>
      </c>
      <c r="D102" s="47" t="s">
        <v>519</v>
      </c>
      <c r="E102" s="48">
        <v>2500</v>
      </c>
      <c r="F102" s="49">
        <v>2500.9675000000002</v>
      </c>
      <c r="G102" s="50">
        <v>2.9478600000000001E-3</v>
      </c>
      <c r="H102" s="40">
        <v>7.5533999999999999</v>
      </c>
      <c r="I102" s="216"/>
    </row>
    <row r="103" spans="1:9" x14ac:dyDescent="0.2">
      <c r="A103" s="46">
        <v>15</v>
      </c>
      <c r="B103" s="47" t="s">
        <v>548</v>
      </c>
      <c r="C103" s="47" t="s">
        <v>549</v>
      </c>
      <c r="D103" s="47" t="s">
        <v>519</v>
      </c>
      <c r="E103" s="48">
        <v>2500</v>
      </c>
      <c r="F103" s="49">
        <v>2499.605</v>
      </c>
      <c r="G103" s="50">
        <v>2.9462500000000001E-3</v>
      </c>
      <c r="H103" s="40">
        <v>7.7024999999999997</v>
      </c>
      <c r="I103" s="216"/>
    </row>
    <row r="104" spans="1:9" x14ac:dyDescent="0.2">
      <c r="A104" s="46">
        <v>16</v>
      </c>
      <c r="B104" s="47" t="s">
        <v>550</v>
      </c>
      <c r="C104" s="47" t="s">
        <v>551</v>
      </c>
      <c r="D104" s="47" t="s">
        <v>519</v>
      </c>
      <c r="E104" s="48">
        <v>2500</v>
      </c>
      <c r="F104" s="49">
        <v>2496.7350000000001</v>
      </c>
      <c r="G104" s="50">
        <v>2.9428700000000002E-3</v>
      </c>
      <c r="H104" s="40">
        <v>7.6449999999999996</v>
      </c>
      <c r="I104" s="216"/>
    </row>
    <row r="105" spans="1:9" x14ac:dyDescent="0.2">
      <c r="A105" s="46">
        <v>17</v>
      </c>
      <c r="B105" s="47" t="s">
        <v>552</v>
      </c>
      <c r="C105" s="47" t="s">
        <v>553</v>
      </c>
      <c r="D105" s="47" t="s">
        <v>554</v>
      </c>
      <c r="E105" s="48">
        <v>2500</v>
      </c>
      <c r="F105" s="49">
        <v>2490.1574999999998</v>
      </c>
      <c r="G105" s="50">
        <v>2.9351199999999998E-3</v>
      </c>
      <c r="H105" s="40">
        <v>8.2725000000000009</v>
      </c>
      <c r="I105" s="216"/>
    </row>
    <row r="106" spans="1:9" ht="25.5" x14ac:dyDescent="0.2">
      <c r="A106" s="46">
        <v>18</v>
      </c>
      <c r="B106" s="47" t="s">
        <v>555</v>
      </c>
      <c r="C106" s="47" t="s">
        <v>556</v>
      </c>
      <c r="D106" s="47" t="s">
        <v>522</v>
      </c>
      <c r="E106" s="48">
        <v>2500</v>
      </c>
      <c r="F106" s="49">
        <v>2483.67</v>
      </c>
      <c r="G106" s="50">
        <v>2.9274700000000002E-3</v>
      </c>
      <c r="H106" s="40">
        <v>7.6765999999999996</v>
      </c>
      <c r="I106" s="216"/>
    </row>
    <row r="107" spans="1:9" x14ac:dyDescent="0.2">
      <c r="A107" s="46">
        <v>19</v>
      </c>
      <c r="B107" s="47" t="s">
        <v>557</v>
      </c>
      <c r="C107" s="47" t="s">
        <v>558</v>
      </c>
      <c r="D107" s="47" t="s">
        <v>522</v>
      </c>
      <c r="E107" s="48">
        <v>2500</v>
      </c>
      <c r="F107" s="49">
        <v>2478.83</v>
      </c>
      <c r="G107" s="50">
        <v>2.9217599999999998E-3</v>
      </c>
      <c r="H107" s="40">
        <v>7.45</v>
      </c>
      <c r="I107" s="216"/>
    </row>
    <row r="108" spans="1:9" x14ac:dyDescent="0.2">
      <c r="A108" s="46">
        <v>20</v>
      </c>
      <c r="B108" s="47" t="s">
        <v>559</v>
      </c>
      <c r="C108" s="47" t="s">
        <v>560</v>
      </c>
      <c r="D108" s="47" t="s">
        <v>519</v>
      </c>
      <c r="E108" s="48">
        <v>25</v>
      </c>
      <c r="F108" s="49">
        <v>2462.4450000000002</v>
      </c>
      <c r="G108" s="50">
        <v>2.90245E-3</v>
      </c>
      <c r="H108" s="40">
        <v>7.1448999999999998</v>
      </c>
      <c r="I108" s="216">
        <v>7.34</v>
      </c>
    </row>
    <row r="109" spans="1:9" ht="25.5" x14ac:dyDescent="0.2">
      <c r="A109" s="46">
        <v>21</v>
      </c>
      <c r="B109" s="47" t="s">
        <v>561</v>
      </c>
      <c r="C109" s="47" t="s">
        <v>562</v>
      </c>
      <c r="D109" s="47" t="s">
        <v>522</v>
      </c>
      <c r="E109" s="48">
        <v>2500</v>
      </c>
      <c r="F109" s="49">
        <v>2461.6475</v>
      </c>
      <c r="G109" s="50">
        <v>2.9015099999999999E-3</v>
      </c>
      <c r="H109" s="40">
        <v>7.7</v>
      </c>
      <c r="I109" s="216"/>
    </row>
    <row r="110" spans="1:9" ht="25.5" x14ac:dyDescent="0.2">
      <c r="A110" s="46">
        <v>22</v>
      </c>
      <c r="B110" s="47" t="s">
        <v>563</v>
      </c>
      <c r="C110" s="47" t="s">
        <v>564</v>
      </c>
      <c r="D110" s="47" t="s">
        <v>519</v>
      </c>
      <c r="E110" s="48">
        <v>2500</v>
      </c>
      <c r="F110" s="49">
        <v>2448.2950000000001</v>
      </c>
      <c r="G110" s="50">
        <v>2.8857700000000002E-3</v>
      </c>
      <c r="H110" s="40">
        <v>7.7</v>
      </c>
      <c r="I110" s="216"/>
    </row>
    <row r="111" spans="1:9" ht="25.5" x14ac:dyDescent="0.2">
      <c r="A111" s="46">
        <v>23</v>
      </c>
      <c r="B111" s="47" t="s">
        <v>565</v>
      </c>
      <c r="C111" s="47" t="s">
        <v>566</v>
      </c>
      <c r="D111" s="47" t="s">
        <v>519</v>
      </c>
      <c r="E111" s="48">
        <v>2000</v>
      </c>
      <c r="F111" s="49">
        <v>2005.1420000000001</v>
      </c>
      <c r="G111" s="50">
        <v>2.3634300000000001E-3</v>
      </c>
      <c r="H111" s="40">
        <v>7.125</v>
      </c>
      <c r="I111" s="216"/>
    </row>
    <row r="112" spans="1:9" x14ac:dyDescent="0.2">
      <c r="A112" s="46">
        <v>24</v>
      </c>
      <c r="B112" s="47" t="s">
        <v>567</v>
      </c>
      <c r="C112" s="47" t="s">
        <v>568</v>
      </c>
      <c r="D112" s="47" t="s">
        <v>519</v>
      </c>
      <c r="E112" s="48">
        <v>2000</v>
      </c>
      <c r="F112" s="49">
        <v>2001.7260000000001</v>
      </c>
      <c r="G112" s="50">
        <v>2.3594100000000002E-3</v>
      </c>
      <c r="H112" s="40">
        <v>6.26</v>
      </c>
      <c r="I112" s="216"/>
    </row>
    <row r="113" spans="1:9" x14ac:dyDescent="0.2">
      <c r="A113" s="46">
        <v>25</v>
      </c>
      <c r="B113" s="47" t="s">
        <v>569</v>
      </c>
      <c r="C113" s="47" t="s">
        <v>570</v>
      </c>
      <c r="D113" s="47" t="s">
        <v>522</v>
      </c>
      <c r="E113" s="48">
        <v>2000</v>
      </c>
      <c r="F113" s="49">
        <v>1977.9760000000001</v>
      </c>
      <c r="G113" s="50">
        <v>2.3314099999999999E-3</v>
      </c>
      <c r="H113" s="40">
        <v>7.67</v>
      </c>
      <c r="I113" s="216"/>
    </row>
    <row r="114" spans="1:9" x14ac:dyDescent="0.2">
      <c r="A114" s="46">
        <v>26</v>
      </c>
      <c r="B114" s="47" t="s">
        <v>571</v>
      </c>
      <c r="C114" s="47" t="s">
        <v>572</v>
      </c>
      <c r="D114" s="47" t="s">
        <v>522</v>
      </c>
      <c r="E114" s="48">
        <v>150</v>
      </c>
      <c r="F114" s="49">
        <v>1521.7845</v>
      </c>
      <c r="G114" s="50">
        <v>1.79371E-3</v>
      </c>
      <c r="H114" s="40">
        <v>7.74</v>
      </c>
      <c r="I114" s="216"/>
    </row>
    <row r="115" spans="1:9" x14ac:dyDescent="0.2">
      <c r="A115" s="46">
        <v>27</v>
      </c>
      <c r="B115" s="47" t="s">
        <v>573</v>
      </c>
      <c r="C115" s="47" t="s">
        <v>574</v>
      </c>
      <c r="D115" s="47" t="s">
        <v>519</v>
      </c>
      <c r="E115" s="48">
        <v>1500</v>
      </c>
      <c r="F115" s="49">
        <v>1507.473</v>
      </c>
      <c r="G115" s="50">
        <v>1.77684E-3</v>
      </c>
      <c r="H115" s="40">
        <v>7.48</v>
      </c>
      <c r="I115" s="216"/>
    </row>
    <row r="116" spans="1:9" x14ac:dyDescent="0.2">
      <c r="A116" s="46">
        <v>28</v>
      </c>
      <c r="B116" s="47" t="s">
        <v>575</v>
      </c>
      <c r="C116" s="47" t="s">
        <v>576</v>
      </c>
      <c r="D116" s="47" t="s">
        <v>519</v>
      </c>
      <c r="E116" s="48">
        <v>1500</v>
      </c>
      <c r="F116" s="49">
        <v>1503.2864999999999</v>
      </c>
      <c r="G116" s="50">
        <v>1.7719000000000001E-3</v>
      </c>
      <c r="H116" s="40">
        <v>6.62</v>
      </c>
      <c r="I116" s="216"/>
    </row>
    <row r="117" spans="1:9" ht="25.5" x14ac:dyDescent="0.2">
      <c r="A117" s="46">
        <v>29</v>
      </c>
      <c r="B117" s="47" t="s">
        <v>577</v>
      </c>
      <c r="C117" s="47" t="s">
        <v>578</v>
      </c>
      <c r="D117" s="47" t="s">
        <v>519</v>
      </c>
      <c r="E117" s="48">
        <v>1500</v>
      </c>
      <c r="F117" s="49">
        <v>1501.662</v>
      </c>
      <c r="G117" s="50">
        <v>1.7699899999999999E-3</v>
      </c>
      <c r="H117" s="40">
        <v>7.72</v>
      </c>
      <c r="I117" s="216"/>
    </row>
    <row r="118" spans="1:9" x14ac:dyDescent="0.2">
      <c r="A118" s="46">
        <v>30</v>
      </c>
      <c r="B118" s="47" t="s">
        <v>579</v>
      </c>
      <c r="C118" s="47" t="s">
        <v>580</v>
      </c>
      <c r="D118" s="47" t="s">
        <v>531</v>
      </c>
      <c r="E118" s="48">
        <v>1500</v>
      </c>
      <c r="F118" s="49">
        <v>1498.8795</v>
      </c>
      <c r="G118" s="50">
        <v>1.7667099999999999E-3</v>
      </c>
      <c r="H118" s="40">
        <v>8.4</v>
      </c>
      <c r="I118" s="216"/>
    </row>
    <row r="119" spans="1:9" x14ac:dyDescent="0.2">
      <c r="A119" s="46">
        <v>31</v>
      </c>
      <c r="B119" s="47" t="s">
        <v>581</v>
      </c>
      <c r="C119" s="47" t="s">
        <v>582</v>
      </c>
      <c r="D119" s="47" t="s">
        <v>522</v>
      </c>
      <c r="E119" s="48">
        <v>150</v>
      </c>
      <c r="F119" s="49">
        <v>1494.3074999999999</v>
      </c>
      <c r="G119" s="50">
        <v>1.76132E-3</v>
      </c>
      <c r="H119" s="40">
        <v>7.02</v>
      </c>
      <c r="I119" s="216"/>
    </row>
    <row r="120" spans="1:9" x14ac:dyDescent="0.2">
      <c r="A120" s="46">
        <v>32</v>
      </c>
      <c r="B120" s="47" t="s">
        <v>583</v>
      </c>
      <c r="C120" s="47" t="s">
        <v>584</v>
      </c>
      <c r="D120" s="47" t="s">
        <v>522</v>
      </c>
      <c r="E120" s="48">
        <v>1500</v>
      </c>
      <c r="F120" s="49">
        <v>1485.2774999999999</v>
      </c>
      <c r="G120" s="50">
        <v>1.7506799999999999E-3</v>
      </c>
      <c r="H120" s="40">
        <v>7.43</v>
      </c>
      <c r="I120" s="216"/>
    </row>
    <row r="121" spans="1:9" x14ac:dyDescent="0.2">
      <c r="A121" s="46">
        <v>33</v>
      </c>
      <c r="B121" s="47" t="s">
        <v>585</v>
      </c>
      <c r="C121" s="47" t="s">
        <v>586</v>
      </c>
      <c r="D121" s="47" t="s">
        <v>522</v>
      </c>
      <c r="E121" s="48">
        <v>1500</v>
      </c>
      <c r="F121" s="49">
        <v>1476.9105</v>
      </c>
      <c r="G121" s="50">
        <v>1.74081E-3</v>
      </c>
      <c r="H121" s="40">
        <v>7.88</v>
      </c>
      <c r="I121" s="216"/>
    </row>
    <row r="122" spans="1:9" x14ac:dyDescent="0.2">
      <c r="A122" s="46">
        <v>34</v>
      </c>
      <c r="B122" s="47" t="s">
        <v>587</v>
      </c>
      <c r="C122" s="47" t="s">
        <v>588</v>
      </c>
      <c r="D122" s="47" t="s">
        <v>589</v>
      </c>
      <c r="E122" s="48">
        <v>1400</v>
      </c>
      <c r="F122" s="49">
        <v>1381.4654</v>
      </c>
      <c r="G122" s="50">
        <v>1.62831E-3</v>
      </c>
      <c r="H122" s="40">
        <v>7.9923000000000002</v>
      </c>
      <c r="I122" s="216"/>
    </row>
    <row r="123" spans="1:9" x14ac:dyDescent="0.2">
      <c r="A123" s="46">
        <v>35</v>
      </c>
      <c r="B123" s="47" t="s">
        <v>590</v>
      </c>
      <c r="C123" s="47" t="s">
        <v>1227</v>
      </c>
      <c r="D123" s="47" t="s">
        <v>522</v>
      </c>
      <c r="E123" s="48">
        <v>2500</v>
      </c>
      <c r="F123" s="49">
        <v>1304.0250000000001</v>
      </c>
      <c r="G123" s="50">
        <v>1.5370399999999999E-3</v>
      </c>
      <c r="H123" s="40">
        <v>7.0250000000000004</v>
      </c>
      <c r="I123" s="216"/>
    </row>
    <row r="124" spans="1:9" x14ac:dyDescent="0.2">
      <c r="A124" s="46">
        <v>36</v>
      </c>
      <c r="B124" s="47" t="s">
        <v>591</v>
      </c>
      <c r="C124" s="47" t="s">
        <v>592</v>
      </c>
      <c r="D124" s="47" t="s">
        <v>519</v>
      </c>
      <c r="E124" s="48">
        <v>1000</v>
      </c>
      <c r="F124" s="49">
        <v>1002.626</v>
      </c>
      <c r="G124" s="50">
        <v>1.1817799999999999E-3</v>
      </c>
      <c r="H124" s="40">
        <v>7.4897</v>
      </c>
      <c r="I124" s="216"/>
    </row>
    <row r="125" spans="1:9" x14ac:dyDescent="0.2">
      <c r="A125" s="46">
        <v>37</v>
      </c>
      <c r="B125" s="47" t="s">
        <v>593</v>
      </c>
      <c r="C125" s="47" t="s">
        <v>594</v>
      </c>
      <c r="D125" s="47" t="s">
        <v>589</v>
      </c>
      <c r="E125" s="48">
        <v>1000</v>
      </c>
      <c r="F125" s="49">
        <v>1002.427</v>
      </c>
      <c r="G125" s="50">
        <v>1.18155E-3</v>
      </c>
      <c r="H125" s="40">
        <v>7.8875000000000002</v>
      </c>
      <c r="I125" s="216"/>
    </row>
    <row r="126" spans="1:9" ht="25.5" x14ac:dyDescent="0.2">
      <c r="A126" s="46">
        <v>38</v>
      </c>
      <c r="B126" s="47" t="s">
        <v>595</v>
      </c>
      <c r="C126" s="47" t="s">
        <v>596</v>
      </c>
      <c r="D126" s="47" t="s">
        <v>522</v>
      </c>
      <c r="E126" s="48">
        <v>1000</v>
      </c>
      <c r="F126" s="49">
        <v>1002.289</v>
      </c>
      <c r="G126" s="50">
        <v>1.1813800000000001E-3</v>
      </c>
      <c r="H126" s="40">
        <v>7.5149999999999997</v>
      </c>
      <c r="I126" s="216"/>
    </row>
    <row r="127" spans="1:9" x14ac:dyDescent="0.2">
      <c r="A127" s="46">
        <v>39</v>
      </c>
      <c r="B127" s="47" t="s">
        <v>597</v>
      </c>
      <c r="C127" s="47" t="s">
        <v>598</v>
      </c>
      <c r="D127" s="47" t="s">
        <v>522</v>
      </c>
      <c r="E127" s="48">
        <v>100</v>
      </c>
      <c r="F127" s="49">
        <v>1000.72</v>
      </c>
      <c r="G127" s="50">
        <v>1.17954E-3</v>
      </c>
      <c r="H127" s="40">
        <v>7.04</v>
      </c>
      <c r="I127" s="216"/>
    </row>
    <row r="128" spans="1:9" x14ac:dyDescent="0.2">
      <c r="A128" s="46">
        <v>40</v>
      </c>
      <c r="B128" s="47" t="s">
        <v>599</v>
      </c>
      <c r="C128" s="47" t="s">
        <v>600</v>
      </c>
      <c r="D128" s="47" t="s">
        <v>519</v>
      </c>
      <c r="E128" s="48">
        <v>1000</v>
      </c>
      <c r="F128" s="49">
        <v>1000.671</v>
      </c>
      <c r="G128" s="50">
        <v>1.1794799999999999E-3</v>
      </c>
      <c r="H128" s="40">
        <v>6.85</v>
      </c>
      <c r="I128" s="216"/>
    </row>
    <row r="129" spans="1:9" ht="25.5" x14ac:dyDescent="0.2">
      <c r="A129" s="46">
        <v>41</v>
      </c>
      <c r="B129" s="47" t="s">
        <v>601</v>
      </c>
      <c r="C129" s="47" t="s">
        <v>602</v>
      </c>
      <c r="D129" s="47" t="s">
        <v>531</v>
      </c>
      <c r="E129" s="48">
        <v>1000</v>
      </c>
      <c r="F129" s="49">
        <v>992.97699999999998</v>
      </c>
      <c r="G129" s="50">
        <v>1.17041E-3</v>
      </c>
      <c r="H129" s="40">
        <v>8.0687999999999995</v>
      </c>
      <c r="I129" s="216"/>
    </row>
    <row r="130" spans="1:9" x14ac:dyDescent="0.2">
      <c r="A130" s="46">
        <v>42</v>
      </c>
      <c r="B130" s="47" t="s">
        <v>603</v>
      </c>
      <c r="C130" s="47" t="s">
        <v>604</v>
      </c>
      <c r="D130" s="47" t="s">
        <v>522</v>
      </c>
      <c r="E130" s="48">
        <v>1000</v>
      </c>
      <c r="F130" s="49">
        <v>990.58500000000004</v>
      </c>
      <c r="G130" s="50">
        <v>1.16759E-3</v>
      </c>
      <c r="H130" s="40">
        <v>7.9</v>
      </c>
      <c r="I130" s="216"/>
    </row>
    <row r="131" spans="1:9" x14ac:dyDescent="0.2">
      <c r="A131" s="46">
        <v>43</v>
      </c>
      <c r="B131" s="47" t="s">
        <v>605</v>
      </c>
      <c r="C131" s="47" t="s">
        <v>606</v>
      </c>
      <c r="D131" s="47" t="s">
        <v>522</v>
      </c>
      <c r="E131" s="48">
        <v>1000</v>
      </c>
      <c r="F131" s="49">
        <v>961.21</v>
      </c>
      <c r="G131" s="50">
        <v>1.1329700000000001E-3</v>
      </c>
      <c r="H131" s="40">
        <v>7.6538000000000004</v>
      </c>
      <c r="I131" s="216"/>
    </row>
    <row r="132" spans="1:9" x14ac:dyDescent="0.2">
      <c r="A132" s="51"/>
      <c r="B132" s="51"/>
      <c r="C132" s="52" t="s">
        <v>132</v>
      </c>
      <c r="D132" s="51"/>
      <c r="E132" s="51" t="s">
        <v>133</v>
      </c>
      <c r="F132" s="53">
        <v>96081.903200000001</v>
      </c>
      <c r="G132" s="54">
        <v>0.11325045</v>
      </c>
      <c r="H132" s="40" t="s">
        <v>133</v>
      </c>
      <c r="I132" s="216"/>
    </row>
    <row r="133" spans="1:9" x14ac:dyDescent="0.2">
      <c r="A133" s="51"/>
      <c r="B133" s="51"/>
      <c r="C133" s="55"/>
      <c r="D133" s="51"/>
      <c r="E133" s="51"/>
      <c r="F133" s="56"/>
      <c r="G133" s="56"/>
      <c r="H133" s="40" t="s">
        <v>133</v>
      </c>
      <c r="I133" s="216"/>
    </row>
    <row r="134" spans="1:9" x14ac:dyDescent="0.2">
      <c r="A134" s="51"/>
      <c r="B134" s="51"/>
      <c r="C134" s="52" t="s">
        <v>142</v>
      </c>
      <c r="D134" s="51"/>
      <c r="E134" s="51"/>
      <c r="F134" s="51"/>
      <c r="G134" s="51"/>
      <c r="H134" s="40" t="s">
        <v>133</v>
      </c>
      <c r="I134" s="216"/>
    </row>
    <row r="135" spans="1:9" x14ac:dyDescent="0.2">
      <c r="A135" s="51"/>
      <c r="B135" s="51"/>
      <c r="C135" s="52" t="s">
        <v>132</v>
      </c>
      <c r="D135" s="51"/>
      <c r="E135" s="51" t="s">
        <v>133</v>
      </c>
      <c r="F135" s="57" t="s">
        <v>135</v>
      </c>
      <c r="G135" s="54">
        <v>0</v>
      </c>
      <c r="H135" s="40" t="s">
        <v>133</v>
      </c>
      <c r="I135" s="216"/>
    </row>
    <row r="136" spans="1:9" x14ac:dyDescent="0.2">
      <c r="A136" s="51"/>
      <c r="B136" s="51"/>
      <c r="C136" s="55"/>
      <c r="D136" s="51"/>
      <c r="E136" s="51"/>
      <c r="F136" s="56"/>
      <c r="G136" s="56"/>
      <c r="H136" s="40" t="s">
        <v>133</v>
      </c>
      <c r="I136" s="216"/>
    </row>
    <row r="137" spans="1:9" x14ac:dyDescent="0.2">
      <c r="A137" s="51"/>
      <c r="B137" s="51"/>
      <c r="C137" s="52" t="s">
        <v>143</v>
      </c>
      <c r="D137" s="51"/>
      <c r="E137" s="51"/>
      <c r="F137" s="51"/>
      <c r="G137" s="51"/>
      <c r="H137" s="40" t="s">
        <v>133</v>
      </c>
      <c r="I137" s="216"/>
    </row>
    <row r="138" spans="1:9" x14ac:dyDescent="0.2">
      <c r="A138" s="46">
        <v>1</v>
      </c>
      <c r="B138" s="47" t="s">
        <v>607</v>
      </c>
      <c r="C138" s="47" t="s">
        <v>1168</v>
      </c>
      <c r="D138" s="47" t="s">
        <v>609</v>
      </c>
      <c r="E138" s="48">
        <v>21100000</v>
      </c>
      <c r="F138" s="49">
        <v>20315.502</v>
      </c>
      <c r="G138" s="50">
        <v>2.3945600000000001E-2</v>
      </c>
      <c r="H138" s="40">
        <v>7.1482000000000001</v>
      </c>
      <c r="I138" s="216"/>
    </row>
    <row r="139" spans="1:9" x14ac:dyDescent="0.2">
      <c r="A139" s="46">
        <v>2</v>
      </c>
      <c r="B139" s="47" t="s">
        <v>610</v>
      </c>
      <c r="C139" s="47" t="s">
        <v>611</v>
      </c>
      <c r="D139" s="47" t="s">
        <v>609</v>
      </c>
      <c r="E139" s="48">
        <v>12500000</v>
      </c>
      <c r="F139" s="49">
        <v>12550.1</v>
      </c>
      <c r="G139" s="50">
        <v>1.4792629999999999E-2</v>
      </c>
      <c r="H139" s="40">
        <v>7.1557000000000004</v>
      </c>
      <c r="I139" s="216"/>
    </row>
    <row r="140" spans="1:9" x14ac:dyDescent="0.2">
      <c r="A140" s="46">
        <v>3</v>
      </c>
      <c r="B140" s="47" t="s">
        <v>612</v>
      </c>
      <c r="C140" s="47" t="s">
        <v>1167</v>
      </c>
      <c r="D140" s="47" t="s">
        <v>609</v>
      </c>
      <c r="E140" s="48">
        <v>5000000</v>
      </c>
      <c r="F140" s="49">
        <v>5003.8649999999998</v>
      </c>
      <c r="G140" s="50">
        <v>5.8979899999999997E-3</v>
      </c>
      <c r="H140" s="40">
        <v>7.3503999999999996</v>
      </c>
      <c r="I140" s="216"/>
    </row>
    <row r="141" spans="1:9" x14ac:dyDescent="0.2">
      <c r="A141" s="46">
        <v>4</v>
      </c>
      <c r="B141" s="47" t="s">
        <v>614</v>
      </c>
      <c r="C141" s="47" t="s">
        <v>615</v>
      </c>
      <c r="D141" s="47" t="s">
        <v>609</v>
      </c>
      <c r="E141" s="48">
        <v>3000000</v>
      </c>
      <c r="F141" s="49">
        <v>3009.78</v>
      </c>
      <c r="G141" s="50">
        <v>3.5475900000000002E-3</v>
      </c>
      <c r="H141" s="40">
        <v>7.2625999999999999</v>
      </c>
      <c r="I141" s="216"/>
    </row>
    <row r="142" spans="1:9" x14ac:dyDescent="0.2">
      <c r="A142" s="46">
        <v>5</v>
      </c>
      <c r="B142" s="47" t="s">
        <v>616</v>
      </c>
      <c r="C142" s="47" t="s">
        <v>1166</v>
      </c>
      <c r="D142" s="47" t="s">
        <v>609</v>
      </c>
      <c r="E142" s="48">
        <v>2500000</v>
      </c>
      <c r="F142" s="49">
        <v>2543.8825000000002</v>
      </c>
      <c r="G142" s="50">
        <v>2.9984399999999998E-3</v>
      </c>
      <c r="H142" s="40">
        <v>6.5422000000000002</v>
      </c>
      <c r="I142" s="216"/>
    </row>
    <row r="143" spans="1:9" x14ac:dyDescent="0.2">
      <c r="A143" s="46">
        <v>6</v>
      </c>
      <c r="B143" s="47" t="s">
        <v>617</v>
      </c>
      <c r="C143" s="47" t="s">
        <v>618</v>
      </c>
      <c r="D143" s="47" t="s">
        <v>609</v>
      </c>
      <c r="E143" s="48">
        <v>2500000</v>
      </c>
      <c r="F143" s="49">
        <v>2418.3874999999998</v>
      </c>
      <c r="G143" s="50">
        <v>2.8505200000000001E-3</v>
      </c>
      <c r="H143" s="40">
        <v>7.7281000000000004</v>
      </c>
      <c r="I143" s="216"/>
    </row>
    <row r="144" spans="1:9" x14ac:dyDescent="0.2">
      <c r="A144" s="46">
        <v>7</v>
      </c>
      <c r="B144" s="47" t="s">
        <v>619</v>
      </c>
      <c r="C144" s="47" t="s">
        <v>620</v>
      </c>
      <c r="D144" s="47" t="s">
        <v>609</v>
      </c>
      <c r="E144" s="48">
        <v>2500000</v>
      </c>
      <c r="F144" s="49">
        <v>2395.9749999999999</v>
      </c>
      <c r="G144" s="50">
        <v>2.8241E-3</v>
      </c>
      <c r="H144" s="40">
        <v>7.8259999999999996</v>
      </c>
      <c r="I144" s="216"/>
    </row>
    <row r="145" spans="1:9" x14ac:dyDescent="0.2">
      <c r="A145" s="46">
        <v>8</v>
      </c>
      <c r="B145" s="47" t="s">
        <v>621</v>
      </c>
      <c r="C145" s="47" t="s">
        <v>622</v>
      </c>
      <c r="D145" s="47" t="s">
        <v>609</v>
      </c>
      <c r="E145" s="48">
        <v>1500000</v>
      </c>
      <c r="F145" s="49">
        <v>1511.3910000000001</v>
      </c>
      <c r="G145" s="50">
        <v>1.7814599999999999E-3</v>
      </c>
      <c r="H145" s="40">
        <v>6.9562999999999997</v>
      </c>
      <c r="I145" s="216"/>
    </row>
    <row r="146" spans="1:9" ht="25.5" x14ac:dyDescent="0.2">
      <c r="A146" s="46">
        <v>9</v>
      </c>
      <c r="B146" s="47" t="s">
        <v>623</v>
      </c>
      <c r="C146" s="47" t="s">
        <v>624</v>
      </c>
      <c r="D146" s="47" t="s">
        <v>609</v>
      </c>
      <c r="E146" s="48">
        <v>1270000</v>
      </c>
      <c r="F146" s="49">
        <v>1255.8750600000001</v>
      </c>
      <c r="G146" s="50">
        <v>1.4802800000000001E-3</v>
      </c>
      <c r="H146" s="40">
        <v>7.7736999999999998</v>
      </c>
      <c r="I146" s="216"/>
    </row>
    <row r="147" spans="1:9" ht="25.5" x14ac:dyDescent="0.2">
      <c r="A147" s="46">
        <v>10</v>
      </c>
      <c r="B147" s="47" t="s">
        <v>625</v>
      </c>
      <c r="C147" s="47" t="s">
        <v>626</v>
      </c>
      <c r="D147" s="47" t="s">
        <v>609</v>
      </c>
      <c r="E147" s="48">
        <v>1000000</v>
      </c>
      <c r="F147" s="49">
        <v>1001.43</v>
      </c>
      <c r="G147" s="50">
        <v>1.18037E-3</v>
      </c>
      <c r="H147" s="40">
        <v>7.8451000000000004</v>
      </c>
      <c r="I147" s="216"/>
    </row>
    <row r="148" spans="1:9" x14ac:dyDescent="0.2">
      <c r="A148" s="51"/>
      <c r="B148" s="51"/>
      <c r="C148" s="52" t="s">
        <v>132</v>
      </c>
      <c r="D148" s="51"/>
      <c r="E148" s="51" t="s">
        <v>133</v>
      </c>
      <c r="F148" s="53">
        <v>52006.18806</v>
      </c>
      <c r="G148" s="54">
        <v>6.1298980000000003E-2</v>
      </c>
      <c r="H148" s="40" t="s">
        <v>133</v>
      </c>
      <c r="I148" s="216"/>
    </row>
    <row r="149" spans="1:9" x14ac:dyDescent="0.2">
      <c r="A149" s="51"/>
      <c r="B149" s="51"/>
      <c r="C149" s="55"/>
      <c r="D149" s="51"/>
      <c r="E149" s="51"/>
      <c r="F149" s="56"/>
      <c r="G149" s="56"/>
      <c r="H149" s="40" t="s">
        <v>133</v>
      </c>
      <c r="I149" s="216"/>
    </row>
    <row r="150" spans="1:9" x14ac:dyDescent="0.2">
      <c r="A150" s="51"/>
      <c r="B150" s="51"/>
      <c r="C150" s="52" t="s">
        <v>144</v>
      </c>
      <c r="D150" s="51"/>
      <c r="E150" s="51"/>
      <c r="F150" s="56"/>
      <c r="G150" s="56"/>
      <c r="H150" s="40" t="s">
        <v>133</v>
      </c>
      <c r="I150" s="216"/>
    </row>
    <row r="151" spans="1:9" x14ac:dyDescent="0.2">
      <c r="A151" s="51"/>
      <c r="B151" s="51"/>
      <c r="C151" s="52" t="s">
        <v>132</v>
      </c>
      <c r="D151" s="51"/>
      <c r="E151" s="51" t="s">
        <v>133</v>
      </c>
      <c r="F151" s="57" t="s">
        <v>135</v>
      </c>
      <c r="G151" s="54">
        <v>0</v>
      </c>
      <c r="H151" s="40" t="s">
        <v>133</v>
      </c>
      <c r="I151" s="216"/>
    </row>
    <row r="152" spans="1:9" x14ac:dyDescent="0.2">
      <c r="A152" s="51"/>
      <c r="B152" s="51"/>
      <c r="C152" s="55"/>
      <c r="D152" s="51"/>
      <c r="E152" s="51"/>
      <c r="F152" s="56"/>
      <c r="G152" s="56"/>
      <c r="H152" s="40" t="s">
        <v>133</v>
      </c>
      <c r="I152" s="216"/>
    </row>
    <row r="153" spans="1:9" x14ac:dyDescent="0.2">
      <c r="A153" s="51"/>
      <c r="B153" s="51"/>
      <c r="C153" s="52" t="s">
        <v>145</v>
      </c>
      <c r="D153" s="51"/>
      <c r="E153" s="51"/>
      <c r="F153" s="53">
        <v>148088.09125999999</v>
      </c>
      <c r="G153" s="54">
        <v>0.17454943000000001</v>
      </c>
      <c r="H153" s="40" t="s">
        <v>133</v>
      </c>
      <c r="I153" s="216"/>
    </row>
    <row r="154" spans="1:9" x14ac:dyDescent="0.2">
      <c r="A154" s="51"/>
      <c r="B154" s="51"/>
      <c r="C154" s="55"/>
      <c r="D154" s="51"/>
      <c r="E154" s="51"/>
      <c r="F154" s="56"/>
      <c r="G154" s="56"/>
      <c r="H154" s="40" t="s">
        <v>133</v>
      </c>
      <c r="I154" s="216"/>
    </row>
    <row r="155" spans="1:9" x14ac:dyDescent="0.2">
      <c r="A155" s="51"/>
      <c r="B155" s="51"/>
      <c r="C155" s="52" t="s">
        <v>146</v>
      </c>
      <c r="D155" s="51"/>
      <c r="E155" s="51"/>
      <c r="F155" s="56"/>
      <c r="G155" s="56"/>
      <c r="H155" s="40" t="s">
        <v>133</v>
      </c>
      <c r="I155" s="216"/>
    </row>
    <row r="156" spans="1:9" x14ac:dyDescent="0.2">
      <c r="A156" s="51"/>
      <c r="B156" s="51"/>
      <c r="C156" s="52" t="s">
        <v>147</v>
      </c>
      <c r="D156" s="51"/>
      <c r="E156" s="51"/>
      <c r="F156" s="56"/>
      <c r="G156" s="56"/>
      <c r="H156" s="40" t="s">
        <v>133</v>
      </c>
      <c r="I156" s="216"/>
    </row>
    <row r="157" spans="1:9" ht="25.5" x14ac:dyDescent="0.2">
      <c r="A157" s="46">
        <v>1</v>
      </c>
      <c r="B157" s="47" t="s">
        <v>627</v>
      </c>
      <c r="C157" s="47" t="s">
        <v>628</v>
      </c>
      <c r="D157" s="47" t="s">
        <v>629</v>
      </c>
      <c r="E157" s="48">
        <v>1500</v>
      </c>
      <c r="F157" s="49">
        <v>7067.0550000000003</v>
      </c>
      <c r="G157" s="50">
        <v>8.3298399999999998E-3</v>
      </c>
      <c r="H157" s="40">
        <v>7.26</v>
      </c>
      <c r="I157" s="216"/>
    </row>
    <row r="158" spans="1:9" x14ac:dyDescent="0.2">
      <c r="A158" s="46">
        <v>2</v>
      </c>
      <c r="B158" s="47" t="s">
        <v>630</v>
      </c>
      <c r="C158" s="47" t="s">
        <v>631</v>
      </c>
      <c r="D158" s="47" t="s">
        <v>629</v>
      </c>
      <c r="E158" s="48">
        <v>1000</v>
      </c>
      <c r="F158" s="49">
        <v>4738.8050000000003</v>
      </c>
      <c r="G158" s="50">
        <v>5.5855599999999998E-3</v>
      </c>
      <c r="H158" s="40">
        <v>7.1849999999999996</v>
      </c>
      <c r="I158" s="216"/>
    </row>
    <row r="159" spans="1:9" ht="25.5" x14ac:dyDescent="0.2">
      <c r="A159" s="46">
        <v>3</v>
      </c>
      <c r="B159" s="47" t="s">
        <v>632</v>
      </c>
      <c r="C159" s="47" t="s">
        <v>633</v>
      </c>
      <c r="D159" s="47" t="s">
        <v>629</v>
      </c>
      <c r="E159" s="48">
        <v>1000</v>
      </c>
      <c r="F159" s="49">
        <v>4706.96</v>
      </c>
      <c r="G159" s="50">
        <v>5.5480299999999998E-3</v>
      </c>
      <c r="H159" s="40">
        <v>7.26</v>
      </c>
      <c r="I159" s="216"/>
    </row>
    <row r="160" spans="1:9" ht="25.5" x14ac:dyDescent="0.2">
      <c r="A160" s="46">
        <v>4</v>
      </c>
      <c r="B160" s="47" t="s">
        <v>634</v>
      </c>
      <c r="C160" s="47" t="s">
        <v>635</v>
      </c>
      <c r="D160" s="47" t="s">
        <v>629</v>
      </c>
      <c r="E160" s="48">
        <v>500</v>
      </c>
      <c r="F160" s="49">
        <v>2361.61</v>
      </c>
      <c r="G160" s="50">
        <v>2.7835999999999998E-3</v>
      </c>
      <c r="H160" s="40">
        <v>7.3</v>
      </c>
      <c r="I160" s="216"/>
    </row>
    <row r="161" spans="1:9" x14ac:dyDescent="0.2">
      <c r="A161" s="51"/>
      <c r="B161" s="51"/>
      <c r="C161" s="52" t="s">
        <v>132</v>
      </c>
      <c r="D161" s="51"/>
      <c r="E161" s="51" t="s">
        <v>133</v>
      </c>
      <c r="F161" s="53">
        <v>18874.43</v>
      </c>
      <c r="G161" s="54">
        <v>2.2247030000000001E-2</v>
      </c>
      <c r="H161" s="40" t="s">
        <v>133</v>
      </c>
      <c r="I161" s="216"/>
    </row>
    <row r="162" spans="1:9" x14ac:dyDescent="0.2">
      <c r="A162" s="51"/>
      <c r="B162" s="51"/>
      <c r="C162" s="55"/>
      <c r="D162" s="51"/>
      <c r="E162" s="51"/>
      <c r="F162" s="56"/>
      <c r="G162" s="56"/>
      <c r="H162" s="40" t="s">
        <v>133</v>
      </c>
      <c r="I162" s="216"/>
    </row>
    <row r="163" spans="1:9" x14ac:dyDescent="0.2">
      <c r="A163" s="51"/>
      <c r="B163" s="51"/>
      <c r="C163" s="52" t="s">
        <v>148</v>
      </c>
      <c r="D163" s="51"/>
      <c r="E163" s="51"/>
      <c r="F163" s="56"/>
      <c r="G163" s="56"/>
      <c r="H163" s="40" t="s">
        <v>133</v>
      </c>
      <c r="I163" s="216"/>
    </row>
    <row r="164" spans="1:9" x14ac:dyDescent="0.2">
      <c r="A164" s="46">
        <v>1</v>
      </c>
      <c r="B164" s="47" t="s">
        <v>636</v>
      </c>
      <c r="C164" s="47" t="s">
        <v>637</v>
      </c>
      <c r="D164" s="47" t="s">
        <v>629</v>
      </c>
      <c r="E164" s="48">
        <v>500</v>
      </c>
      <c r="F164" s="49">
        <v>2491.1275000000001</v>
      </c>
      <c r="G164" s="50">
        <v>2.93626E-3</v>
      </c>
      <c r="H164" s="40">
        <v>6.5002000000000004</v>
      </c>
      <c r="I164" s="216"/>
    </row>
    <row r="165" spans="1:9" ht="25.5" x14ac:dyDescent="0.2">
      <c r="A165" s="46">
        <v>2</v>
      </c>
      <c r="B165" s="47" t="s">
        <v>638</v>
      </c>
      <c r="C165" s="47" t="s">
        <v>639</v>
      </c>
      <c r="D165" s="47" t="s">
        <v>629</v>
      </c>
      <c r="E165" s="48">
        <v>500</v>
      </c>
      <c r="F165" s="49">
        <v>2485.84</v>
      </c>
      <c r="G165" s="50">
        <v>2.9300300000000001E-3</v>
      </c>
      <c r="H165" s="40">
        <v>6.3</v>
      </c>
      <c r="I165" s="216"/>
    </row>
    <row r="166" spans="1:9" x14ac:dyDescent="0.2">
      <c r="A166" s="51"/>
      <c r="B166" s="51"/>
      <c r="C166" s="52" t="s">
        <v>132</v>
      </c>
      <c r="D166" s="51"/>
      <c r="E166" s="51" t="s">
        <v>133</v>
      </c>
      <c r="F166" s="53">
        <v>4976.9674999999997</v>
      </c>
      <c r="G166" s="54">
        <v>5.8662899999999997E-3</v>
      </c>
      <c r="H166" s="40" t="s">
        <v>133</v>
      </c>
      <c r="I166" s="216"/>
    </row>
    <row r="167" spans="1:9" x14ac:dyDescent="0.2">
      <c r="A167" s="51"/>
      <c r="B167" s="51"/>
      <c r="C167" s="55"/>
      <c r="D167" s="51"/>
      <c r="E167" s="51"/>
      <c r="F167" s="56"/>
      <c r="G167" s="56"/>
      <c r="H167" s="40" t="s">
        <v>133</v>
      </c>
      <c r="I167" s="216"/>
    </row>
    <row r="168" spans="1:9" x14ac:dyDescent="0.2">
      <c r="A168" s="51"/>
      <c r="B168" s="51"/>
      <c r="C168" s="52" t="s">
        <v>149</v>
      </c>
      <c r="D168" s="51"/>
      <c r="E168" s="51"/>
      <c r="F168" s="56"/>
      <c r="G168" s="56"/>
      <c r="H168" s="40" t="s">
        <v>133</v>
      </c>
      <c r="I168" s="216"/>
    </row>
    <row r="169" spans="1:9" x14ac:dyDescent="0.2">
      <c r="A169" s="51"/>
      <c r="B169" s="51"/>
      <c r="C169" s="52" t="s">
        <v>132</v>
      </c>
      <c r="D169" s="51"/>
      <c r="E169" s="51" t="s">
        <v>133</v>
      </c>
      <c r="F169" s="57" t="s">
        <v>135</v>
      </c>
      <c r="G169" s="54">
        <v>0</v>
      </c>
      <c r="H169" s="40" t="s">
        <v>133</v>
      </c>
      <c r="I169" s="216"/>
    </row>
    <row r="170" spans="1:9" x14ac:dyDescent="0.2">
      <c r="A170" s="51"/>
      <c r="B170" s="51"/>
      <c r="C170" s="55"/>
      <c r="D170" s="51"/>
      <c r="E170" s="51"/>
      <c r="F170" s="56"/>
      <c r="G170" s="56"/>
      <c r="H170" s="40" t="s">
        <v>133</v>
      </c>
      <c r="I170" s="216"/>
    </row>
    <row r="171" spans="1:9" x14ac:dyDescent="0.2">
      <c r="A171" s="51"/>
      <c r="B171" s="51"/>
      <c r="C171" s="52" t="s">
        <v>150</v>
      </c>
      <c r="D171" s="51"/>
      <c r="E171" s="51"/>
      <c r="F171" s="56"/>
      <c r="G171" s="56"/>
      <c r="H171" s="40" t="s">
        <v>133</v>
      </c>
      <c r="I171" s="216"/>
    </row>
    <row r="172" spans="1:9" x14ac:dyDescent="0.2">
      <c r="A172" s="46">
        <v>1</v>
      </c>
      <c r="B172" s="47"/>
      <c r="C172" s="47" t="s">
        <v>151</v>
      </c>
      <c r="D172" s="47"/>
      <c r="E172" s="58"/>
      <c r="F172" s="49">
        <v>50954.465368937002</v>
      </c>
      <c r="G172" s="50">
        <v>6.0059330000000001E-2</v>
      </c>
      <c r="H172" s="40">
        <v>5.22</v>
      </c>
      <c r="I172" s="216"/>
    </row>
    <row r="173" spans="1:9" x14ac:dyDescent="0.2">
      <c r="A173" s="51"/>
      <c r="B173" s="51"/>
      <c r="C173" s="52" t="s">
        <v>132</v>
      </c>
      <c r="D173" s="51"/>
      <c r="E173" s="51" t="s">
        <v>133</v>
      </c>
      <c r="F173" s="53">
        <v>50954.465368937002</v>
      </c>
      <c r="G173" s="54">
        <v>6.0059330000000001E-2</v>
      </c>
      <c r="H173" s="40" t="s">
        <v>133</v>
      </c>
      <c r="I173" s="216"/>
    </row>
    <row r="174" spans="1:9" x14ac:dyDescent="0.2">
      <c r="A174" s="51"/>
      <c r="B174" s="51"/>
      <c r="C174" s="55"/>
      <c r="D174" s="51"/>
      <c r="E174" s="51"/>
      <c r="F174" s="56"/>
      <c r="G174" s="56"/>
      <c r="H174" s="40" t="s">
        <v>133</v>
      </c>
      <c r="I174" s="216"/>
    </row>
    <row r="175" spans="1:9" x14ac:dyDescent="0.2">
      <c r="A175" s="51"/>
      <c r="B175" s="51"/>
      <c r="C175" s="52" t="s">
        <v>152</v>
      </c>
      <c r="D175" s="51"/>
      <c r="E175" s="51"/>
      <c r="F175" s="53">
        <v>74805.862868936994</v>
      </c>
      <c r="G175" s="54">
        <v>8.8172650000000005E-2</v>
      </c>
      <c r="H175" s="40" t="s">
        <v>133</v>
      </c>
      <c r="I175" s="216"/>
    </row>
    <row r="176" spans="1:9" x14ac:dyDescent="0.2">
      <c r="A176" s="51"/>
      <c r="B176" s="51"/>
      <c r="C176" s="56"/>
      <c r="D176" s="51"/>
      <c r="E176" s="51"/>
      <c r="F176" s="51"/>
      <c r="G176" s="51"/>
      <c r="H176" s="40" t="s">
        <v>133</v>
      </c>
      <c r="I176" s="216"/>
    </row>
    <row r="177" spans="1:10" x14ac:dyDescent="0.2">
      <c r="A177" s="51"/>
      <c r="B177" s="51"/>
      <c r="C177" s="52" t="s">
        <v>153</v>
      </c>
      <c r="D177" s="51"/>
      <c r="E177" s="51"/>
      <c r="F177" s="51"/>
      <c r="G177" s="51"/>
      <c r="H177" s="40" t="s">
        <v>133</v>
      </c>
      <c r="I177" s="216"/>
    </row>
    <row r="178" spans="1:10" x14ac:dyDescent="0.2">
      <c r="A178" s="51"/>
      <c r="B178" s="51"/>
      <c r="C178" s="52" t="s">
        <v>154</v>
      </c>
      <c r="D178" s="51"/>
      <c r="E178" s="51"/>
      <c r="F178" s="51"/>
      <c r="G178" s="51"/>
      <c r="H178" s="40" t="s">
        <v>133</v>
      </c>
      <c r="I178" s="216"/>
    </row>
    <row r="179" spans="1:10" x14ac:dyDescent="0.2">
      <c r="A179" s="46">
        <v>1</v>
      </c>
      <c r="B179" s="47" t="s">
        <v>473</v>
      </c>
      <c r="C179" s="47" t="s">
        <v>474</v>
      </c>
      <c r="D179" s="47"/>
      <c r="E179" s="101">
        <v>69857221.264300004</v>
      </c>
      <c r="F179" s="49">
        <v>11094.374595089999</v>
      </c>
      <c r="G179" s="50">
        <v>1.307679E-2</v>
      </c>
      <c r="H179" s="40" t="s">
        <v>133</v>
      </c>
      <c r="I179" s="216"/>
    </row>
    <row r="180" spans="1:10" x14ac:dyDescent="0.2">
      <c r="A180" s="51"/>
      <c r="B180" s="51"/>
      <c r="C180" s="52" t="s">
        <v>132</v>
      </c>
      <c r="D180" s="51"/>
      <c r="E180" s="51" t="s">
        <v>133</v>
      </c>
      <c r="F180" s="53">
        <v>11094.374595089999</v>
      </c>
      <c r="G180" s="54">
        <v>1.307679E-2</v>
      </c>
      <c r="H180" s="40" t="s">
        <v>133</v>
      </c>
      <c r="I180" s="216"/>
    </row>
    <row r="181" spans="1:10" x14ac:dyDescent="0.2">
      <c r="A181" s="51"/>
      <c r="B181" s="51"/>
      <c r="C181" s="55"/>
      <c r="D181" s="51"/>
      <c r="E181" s="51"/>
      <c r="F181" s="56"/>
      <c r="G181" s="56"/>
      <c r="H181" s="40" t="s">
        <v>133</v>
      </c>
      <c r="I181" s="216"/>
    </row>
    <row r="182" spans="1:10" x14ac:dyDescent="0.2">
      <c r="A182" s="51"/>
      <c r="B182" s="51"/>
      <c r="C182" s="52" t="s">
        <v>155</v>
      </c>
      <c r="D182" s="51"/>
      <c r="E182" s="51"/>
      <c r="F182" s="51"/>
      <c r="G182" s="51"/>
      <c r="H182" s="40" t="s">
        <v>133</v>
      </c>
      <c r="I182" s="216"/>
    </row>
    <row r="183" spans="1:10" x14ac:dyDescent="0.2">
      <c r="A183" s="51"/>
      <c r="B183" s="51"/>
      <c r="C183" s="52" t="s">
        <v>156</v>
      </c>
      <c r="D183" s="51"/>
      <c r="E183" s="51"/>
      <c r="F183" s="51"/>
      <c r="G183" s="51"/>
      <c r="H183" s="40" t="s">
        <v>133</v>
      </c>
      <c r="I183" s="216"/>
    </row>
    <row r="184" spans="1:10" x14ac:dyDescent="0.2">
      <c r="A184" s="51"/>
      <c r="B184" s="51"/>
      <c r="C184" s="52" t="s">
        <v>132</v>
      </c>
      <c r="D184" s="51"/>
      <c r="E184" s="51" t="s">
        <v>133</v>
      </c>
      <c r="F184" s="57" t="s">
        <v>135</v>
      </c>
      <c r="G184" s="54">
        <v>0</v>
      </c>
      <c r="H184" s="40" t="s">
        <v>133</v>
      </c>
      <c r="I184" s="216"/>
    </row>
    <row r="185" spans="1:10" x14ac:dyDescent="0.2">
      <c r="A185" s="51"/>
      <c r="B185" s="51"/>
      <c r="C185" s="55"/>
      <c r="D185" s="51"/>
      <c r="E185" s="51"/>
      <c r="F185" s="56"/>
      <c r="G185" s="56"/>
      <c r="H185" s="40" t="s">
        <v>133</v>
      </c>
      <c r="I185" s="216"/>
    </row>
    <row r="186" spans="1:10" x14ac:dyDescent="0.2">
      <c r="A186" s="51"/>
      <c r="B186" s="51"/>
      <c r="C186" s="52" t="s">
        <v>157</v>
      </c>
      <c r="D186" s="51"/>
      <c r="E186" s="51"/>
      <c r="F186" s="56"/>
      <c r="G186" s="56"/>
      <c r="H186" s="40" t="s">
        <v>133</v>
      </c>
      <c r="I186" s="216"/>
    </row>
    <row r="187" spans="1:10" x14ac:dyDescent="0.2">
      <c r="A187" s="51"/>
      <c r="B187" s="51"/>
      <c r="C187" s="52" t="s">
        <v>132</v>
      </c>
      <c r="D187" s="51"/>
      <c r="E187" s="51" t="s">
        <v>133</v>
      </c>
      <c r="F187" s="57" t="s">
        <v>135</v>
      </c>
      <c r="G187" s="54">
        <v>0</v>
      </c>
      <c r="H187" s="40" t="s">
        <v>133</v>
      </c>
      <c r="I187" s="216"/>
    </row>
    <row r="188" spans="1:10" x14ac:dyDescent="0.2">
      <c r="A188" s="51"/>
      <c r="B188" s="51"/>
      <c r="C188" s="55"/>
      <c r="D188" s="51"/>
      <c r="E188" s="51"/>
      <c r="F188" s="56"/>
      <c r="G188" s="56"/>
      <c r="H188" s="40" t="s">
        <v>133</v>
      </c>
      <c r="I188" s="216"/>
    </row>
    <row r="189" spans="1:10" x14ac:dyDescent="0.2">
      <c r="A189" s="58"/>
      <c r="B189" s="47"/>
      <c r="C189" s="42" t="s">
        <v>970</v>
      </c>
      <c r="D189" s="47"/>
      <c r="E189" s="58"/>
      <c r="F189" s="49">
        <v>-341.23432412</v>
      </c>
      <c r="G189" s="50">
        <v>-4.0221000000000001E-4</v>
      </c>
      <c r="H189" s="40" t="s">
        <v>133</v>
      </c>
      <c r="I189" s="216"/>
    </row>
    <row r="190" spans="1:10" x14ac:dyDescent="0.2">
      <c r="A190" s="55"/>
      <c r="B190" s="55"/>
      <c r="C190" s="52" t="s">
        <v>159</v>
      </c>
      <c r="D190" s="56"/>
      <c r="E190" s="56"/>
      <c r="F190" s="53">
        <f>F189+F180+F175+F153+F85</f>
        <v>848402.16613420704</v>
      </c>
      <c r="G190" s="59">
        <f>G189+G180+G175+G153+G85</f>
        <v>0.99999444144701033</v>
      </c>
      <c r="H190" s="40" t="s">
        <v>133</v>
      </c>
      <c r="I190" s="216"/>
    </row>
    <row r="191" spans="1:10" ht="12.75" customHeight="1" x14ac:dyDescent="0.2">
      <c r="A191" s="60"/>
      <c r="B191" s="60"/>
      <c r="C191" s="61"/>
      <c r="D191" s="62"/>
      <c r="E191" s="62"/>
      <c r="F191" s="63"/>
      <c r="G191" s="64"/>
      <c r="H191" s="65"/>
    </row>
    <row r="192" spans="1:10" x14ac:dyDescent="0.2">
      <c r="A192" s="60"/>
      <c r="B192" s="66" t="s">
        <v>930</v>
      </c>
      <c r="C192" s="66"/>
      <c r="D192" s="66"/>
      <c r="E192" s="66"/>
      <c r="F192" s="66"/>
      <c r="G192" s="66"/>
      <c r="H192" s="66"/>
      <c r="J192" s="67"/>
    </row>
    <row r="193" spans="1:17" x14ac:dyDescent="0.2">
      <c r="A193" s="60"/>
      <c r="B193" s="66" t="s">
        <v>931</v>
      </c>
      <c r="C193" s="66"/>
      <c r="D193" s="66"/>
      <c r="E193" s="66"/>
      <c r="F193" s="66"/>
      <c r="G193" s="66"/>
      <c r="H193" s="66"/>
      <c r="J193" s="67"/>
    </row>
    <row r="194" spans="1:17" x14ac:dyDescent="0.2">
      <c r="A194" s="60"/>
      <c r="B194" s="66" t="s">
        <v>932</v>
      </c>
      <c r="C194" s="66"/>
      <c r="D194" s="66"/>
      <c r="E194" s="66"/>
      <c r="F194" s="66"/>
      <c r="G194" s="66"/>
      <c r="H194" s="66"/>
      <c r="J194" s="67"/>
    </row>
    <row r="195" spans="1:17" s="70" customFormat="1" ht="52.5" customHeight="1" x14ac:dyDescent="0.25">
      <c r="A195" s="68"/>
      <c r="B195" s="69" t="s">
        <v>933</v>
      </c>
      <c r="C195" s="69"/>
      <c r="D195" s="69"/>
      <c r="E195" s="69"/>
      <c r="F195" s="69"/>
      <c r="G195" s="69"/>
      <c r="H195" s="69"/>
      <c r="I195" s="34"/>
      <c r="J195" s="67"/>
      <c r="K195" s="34"/>
      <c r="L195" s="34"/>
      <c r="M195" s="34"/>
      <c r="N195" s="34"/>
      <c r="O195" s="34"/>
      <c r="P195" s="34"/>
      <c r="Q195" s="34"/>
    </row>
    <row r="196" spans="1:17" x14ac:dyDescent="0.2">
      <c r="A196" s="60"/>
      <c r="B196" s="66" t="s">
        <v>934</v>
      </c>
      <c r="C196" s="66"/>
      <c r="D196" s="66"/>
      <c r="E196" s="66"/>
      <c r="F196" s="66"/>
      <c r="G196" s="66"/>
      <c r="H196" s="66"/>
      <c r="J196" s="67"/>
    </row>
    <row r="197" spans="1:17" x14ac:dyDescent="0.2">
      <c r="A197" s="60"/>
      <c r="B197" s="60"/>
      <c r="C197" s="60"/>
      <c r="D197" s="62"/>
      <c r="E197" s="62"/>
      <c r="F197" s="62"/>
      <c r="G197" s="62"/>
    </row>
    <row r="198" spans="1:17" x14ac:dyDescent="0.2">
      <c r="A198" s="60"/>
      <c r="B198" s="72" t="s">
        <v>160</v>
      </c>
      <c r="C198" s="73"/>
      <c r="D198" s="74"/>
      <c r="E198" s="75"/>
      <c r="F198" s="62"/>
      <c r="G198" s="62"/>
    </row>
    <row r="199" spans="1:17" ht="27.75" customHeight="1" x14ac:dyDescent="0.2">
      <c r="A199" s="60"/>
      <c r="B199" s="76" t="s">
        <v>161</v>
      </c>
      <c r="C199" s="77"/>
      <c r="D199" s="39" t="s">
        <v>971</v>
      </c>
      <c r="E199" s="75"/>
      <c r="F199" s="62"/>
      <c r="G199" s="62"/>
    </row>
    <row r="200" spans="1:17" ht="12.75" customHeight="1" x14ac:dyDescent="0.2">
      <c r="A200" s="60"/>
      <c r="B200" s="76" t="s">
        <v>936</v>
      </c>
      <c r="C200" s="77"/>
      <c r="D200" s="39" t="str">
        <f>"Rs. "&amp;TEXT(F70,"0.00")&amp;" lacs/ #"</f>
        <v>Rs. 4.77 lacs/ #</v>
      </c>
      <c r="E200" s="75"/>
      <c r="F200" s="62"/>
      <c r="G200" s="62"/>
    </row>
    <row r="201" spans="1:17" x14ac:dyDescent="0.2">
      <c r="A201" s="60"/>
      <c r="B201" s="76" t="s">
        <v>163</v>
      </c>
      <c r="C201" s="77"/>
      <c r="D201" s="78" t="s">
        <v>133</v>
      </c>
      <c r="E201" s="75"/>
      <c r="F201" s="62"/>
      <c r="G201" s="62"/>
    </row>
    <row r="202" spans="1:17" x14ac:dyDescent="0.2">
      <c r="A202" s="79"/>
      <c r="B202" s="80" t="s">
        <v>133</v>
      </c>
      <c r="C202" s="80" t="s">
        <v>937</v>
      </c>
      <c r="D202" s="80" t="s">
        <v>164</v>
      </c>
      <c r="E202" s="79"/>
      <c r="F202" s="79"/>
      <c r="G202" s="79"/>
      <c r="H202" s="79"/>
      <c r="J202" s="67"/>
    </row>
    <row r="203" spans="1:17" x14ac:dyDescent="0.2">
      <c r="A203" s="79"/>
      <c r="B203" s="81" t="s">
        <v>165</v>
      </c>
      <c r="C203" s="82">
        <v>46112</v>
      </c>
      <c r="D203" s="82">
        <v>46142</v>
      </c>
      <c r="E203" s="79"/>
      <c r="F203" s="79"/>
      <c r="G203" s="79"/>
      <c r="J203" s="67"/>
    </row>
    <row r="204" spans="1:17" x14ac:dyDescent="0.2">
      <c r="A204" s="83"/>
      <c r="B204" s="42" t="s">
        <v>166</v>
      </c>
      <c r="C204" s="84">
        <v>169.89500000000001</v>
      </c>
      <c r="D204" s="84">
        <v>181.49170000000001</v>
      </c>
      <c r="E204" s="83"/>
      <c r="F204" s="85"/>
      <c r="G204" s="86"/>
    </row>
    <row r="205" spans="1:17" ht="25.5" x14ac:dyDescent="0.2">
      <c r="A205" s="83"/>
      <c r="B205" s="42" t="s">
        <v>972</v>
      </c>
      <c r="C205" s="84">
        <v>36.887300000000003</v>
      </c>
      <c r="D205" s="84">
        <v>39.0608</v>
      </c>
      <c r="E205" s="83"/>
      <c r="F205" s="85"/>
      <c r="G205" s="86"/>
    </row>
    <row r="206" spans="1:17" x14ac:dyDescent="0.2">
      <c r="A206" s="83"/>
      <c r="B206" s="42" t="s">
        <v>167</v>
      </c>
      <c r="C206" s="84">
        <v>147.1087</v>
      </c>
      <c r="D206" s="84">
        <v>157.017</v>
      </c>
      <c r="E206" s="83"/>
      <c r="F206" s="85"/>
      <c r="G206" s="86"/>
    </row>
    <row r="207" spans="1:17" ht="25.5" x14ac:dyDescent="0.2">
      <c r="A207" s="83"/>
      <c r="B207" s="42" t="s">
        <v>973</v>
      </c>
      <c r="C207" s="84">
        <v>23.621600000000001</v>
      </c>
      <c r="D207" s="84">
        <v>24.9666</v>
      </c>
      <c r="E207" s="83"/>
      <c r="F207" s="85"/>
      <c r="G207" s="86"/>
    </row>
    <row r="208" spans="1:17" x14ac:dyDescent="0.2">
      <c r="A208" s="83"/>
      <c r="B208" s="83"/>
      <c r="C208" s="83"/>
      <c r="D208" s="83"/>
      <c r="E208" s="83"/>
      <c r="F208" s="83"/>
      <c r="G208" s="83"/>
    </row>
    <row r="209" spans="1:16" x14ac:dyDescent="0.2">
      <c r="A209" s="83"/>
      <c r="B209" s="146" t="s">
        <v>168</v>
      </c>
      <c r="C209" s="147"/>
      <c r="D209" s="52" t="s">
        <v>133</v>
      </c>
      <c r="E209" s="83"/>
      <c r="F209" s="83"/>
      <c r="G209" s="83"/>
    </row>
    <row r="210" spans="1:16" x14ac:dyDescent="0.2">
      <c r="A210" s="83"/>
      <c r="B210" s="217" t="s">
        <v>165</v>
      </c>
      <c r="C210" s="149" t="s">
        <v>640</v>
      </c>
      <c r="D210" s="149" t="s">
        <v>641</v>
      </c>
      <c r="E210" s="83"/>
      <c r="F210" s="83"/>
      <c r="G210" s="83"/>
    </row>
    <row r="211" spans="1:16" ht="25.5" x14ac:dyDescent="0.2">
      <c r="A211" s="83"/>
      <c r="B211" s="42" t="s">
        <v>972</v>
      </c>
      <c r="C211" s="150">
        <v>0.35</v>
      </c>
      <c r="D211" s="150">
        <v>0.35</v>
      </c>
      <c r="E211" s="83"/>
      <c r="F211" s="85"/>
      <c r="G211" s="86"/>
    </row>
    <row r="212" spans="1:16" ht="25.5" x14ac:dyDescent="0.2">
      <c r="A212" s="83"/>
      <c r="B212" s="42" t="s">
        <v>973</v>
      </c>
      <c r="C212" s="150">
        <v>0.25</v>
      </c>
      <c r="D212" s="150">
        <v>0.25</v>
      </c>
      <c r="E212" s="83"/>
      <c r="F212" s="85"/>
      <c r="G212" s="86"/>
    </row>
    <row r="213" spans="1:16" x14ac:dyDescent="0.2">
      <c r="A213" s="83"/>
      <c r="B213" s="166"/>
      <c r="C213" s="166"/>
      <c r="D213" s="167"/>
      <c r="E213" s="83"/>
      <c r="F213" s="85"/>
      <c r="G213" s="86"/>
    </row>
    <row r="214" spans="1:16" x14ac:dyDescent="0.2">
      <c r="A214" s="83"/>
      <c r="B214" s="166"/>
      <c r="C214" s="166"/>
      <c r="D214" s="167"/>
      <c r="E214" s="83"/>
      <c r="F214" s="85"/>
      <c r="G214" s="86"/>
    </row>
    <row r="215" spans="1:16" x14ac:dyDescent="0.2">
      <c r="A215" s="79"/>
      <c r="B215" s="76" t="s">
        <v>169</v>
      </c>
      <c r="C215" s="77"/>
      <c r="D215" s="39" t="s">
        <v>162</v>
      </c>
      <c r="E215" s="91"/>
      <c r="F215" s="79"/>
      <c r="G215" s="79"/>
    </row>
    <row r="216" spans="1:16" x14ac:dyDescent="0.2">
      <c r="A216" s="79"/>
      <c r="B216" s="76" t="s">
        <v>170</v>
      </c>
      <c r="C216" s="77"/>
      <c r="D216" s="39" t="s">
        <v>162</v>
      </c>
      <c r="E216" s="91"/>
      <c r="F216" s="79"/>
      <c r="G216" s="79"/>
    </row>
    <row r="217" spans="1:16" x14ac:dyDescent="0.2">
      <c r="A217" s="79"/>
      <c r="B217" s="76" t="s">
        <v>171</v>
      </c>
      <c r="C217" s="77"/>
      <c r="D217" s="39" t="s">
        <v>162</v>
      </c>
      <c r="E217" s="91"/>
      <c r="F217" s="79"/>
      <c r="G217" s="79"/>
    </row>
    <row r="218" spans="1:16" x14ac:dyDescent="0.2">
      <c r="A218" s="79"/>
      <c r="B218" s="76" t="s">
        <v>172</v>
      </c>
      <c r="C218" s="77"/>
      <c r="D218" s="92">
        <v>1.5089604812066542</v>
      </c>
      <c r="E218" s="79"/>
      <c r="F218" s="89"/>
      <c r="G218" s="90"/>
    </row>
    <row r="220" spans="1:16" s="175" customFormat="1" x14ac:dyDescent="0.2">
      <c r="B220" s="218" t="s">
        <v>1232</v>
      </c>
      <c r="C220" s="204"/>
      <c r="D220" s="204"/>
      <c r="E220" s="204"/>
      <c r="F220" s="204"/>
      <c r="G220" s="204"/>
      <c r="J220" s="34"/>
      <c r="K220" s="34"/>
      <c r="L220" s="34"/>
      <c r="M220" s="34"/>
      <c r="N220" s="34"/>
      <c r="O220" s="34"/>
      <c r="P220" s="34"/>
    </row>
    <row r="221" spans="1:16" ht="13.5" customHeight="1" x14ac:dyDescent="0.2">
      <c r="B221" s="185" t="s">
        <v>974</v>
      </c>
      <c r="C221" s="185" t="s">
        <v>975</v>
      </c>
      <c r="D221" s="186" t="s">
        <v>976</v>
      </c>
      <c r="E221" s="187"/>
      <c r="F221" s="188"/>
      <c r="G221" s="189" t="s">
        <v>977</v>
      </c>
      <c r="H221" s="190"/>
      <c r="I221" s="190"/>
      <c r="J221" s="191"/>
      <c r="K221" s="192"/>
      <c r="L221" s="192"/>
      <c r="M221" s="192"/>
      <c r="N221" s="192"/>
      <c r="O221" s="192"/>
      <c r="P221" s="192"/>
    </row>
    <row r="222" spans="1:16" ht="46.5" customHeight="1" x14ac:dyDescent="0.2">
      <c r="B222" s="193"/>
      <c r="C222" s="193"/>
      <c r="D222" s="194" t="s">
        <v>978</v>
      </c>
      <c r="E222" s="194" t="s">
        <v>979</v>
      </c>
      <c r="F222" s="194" t="s">
        <v>980</v>
      </c>
      <c r="G222" s="195" t="s">
        <v>981</v>
      </c>
      <c r="H222" s="196"/>
      <c r="I222" s="219"/>
      <c r="J222" s="194" t="s">
        <v>982</v>
      </c>
      <c r="K222" s="192"/>
      <c r="L222" s="192"/>
      <c r="M222" s="192"/>
      <c r="N222" s="192"/>
      <c r="O222" s="192"/>
      <c r="P222" s="192"/>
    </row>
    <row r="223" spans="1:16" ht="21" customHeight="1" x14ac:dyDescent="0.2">
      <c r="B223" s="197"/>
      <c r="C223" s="197"/>
      <c r="D223" s="198"/>
      <c r="E223" s="198"/>
      <c r="F223" s="198"/>
      <c r="G223" s="199" t="s">
        <v>983</v>
      </c>
      <c r="H223" s="199" t="s">
        <v>984</v>
      </c>
      <c r="I223" s="220"/>
      <c r="J223" s="198"/>
      <c r="K223" s="192"/>
      <c r="L223" s="192"/>
      <c r="M223" s="192"/>
      <c r="N223" s="192"/>
      <c r="O223" s="192"/>
      <c r="P223" s="192"/>
    </row>
    <row r="224" spans="1:16" ht="13.5" x14ac:dyDescent="0.25">
      <c r="B224" s="200" t="s">
        <v>985</v>
      </c>
      <c r="C224" s="201" t="s">
        <v>986</v>
      </c>
      <c r="D224" s="202">
        <v>977.7</v>
      </c>
      <c r="E224" s="2">
        <v>22.3</v>
      </c>
      <c r="F224" s="203">
        <f>D224+E224</f>
        <v>1000</v>
      </c>
      <c r="G224" s="3">
        <v>42.319693431000005</v>
      </c>
      <c r="H224" s="3">
        <v>26.66</v>
      </c>
      <c r="I224" s="3"/>
      <c r="J224" s="3">
        <f>G224+H224</f>
        <v>68.979693431000001</v>
      </c>
      <c r="K224" s="192"/>
      <c r="L224" s="192"/>
      <c r="M224" s="192"/>
      <c r="N224" s="192"/>
      <c r="O224" s="192"/>
      <c r="P224" s="192"/>
    </row>
    <row r="225" spans="2:17" ht="42" customHeight="1" x14ac:dyDescent="0.2">
      <c r="B225" s="208" t="s">
        <v>987</v>
      </c>
      <c r="C225" s="208"/>
      <c r="D225" s="208"/>
      <c r="E225" s="208"/>
      <c r="F225" s="208"/>
      <c r="G225" s="208"/>
      <c r="H225" s="208"/>
      <c r="I225" s="208"/>
      <c r="J225" s="208"/>
      <c r="K225" s="209"/>
      <c r="L225" s="192"/>
      <c r="M225" s="192"/>
      <c r="N225" s="192"/>
      <c r="O225" s="192"/>
      <c r="P225" s="192"/>
    </row>
    <row r="226" spans="2:17" ht="13.5" x14ac:dyDescent="0.25">
      <c r="B226" s="115" t="s">
        <v>988</v>
      </c>
      <c r="J226" s="192"/>
      <c r="K226" s="37"/>
      <c r="L226" s="192"/>
      <c r="M226" s="192"/>
      <c r="N226" s="192"/>
      <c r="O226" s="192"/>
      <c r="P226" s="192"/>
      <c r="Q226" s="192"/>
    </row>
    <row r="227" spans="2:17" x14ac:dyDescent="0.2">
      <c r="B227" s="4" t="s">
        <v>989</v>
      </c>
      <c r="K227" s="37"/>
      <c r="L227" s="192"/>
      <c r="M227" s="192"/>
      <c r="N227" s="192"/>
      <c r="O227" s="192"/>
      <c r="P227" s="192"/>
    </row>
    <row r="228" spans="2:17" x14ac:dyDescent="0.2">
      <c r="B228" s="4"/>
      <c r="K228" s="37"/>
      <c r="L228" s="192"/>
      <c r="M228" s="192"/>
      <c r="N228" s="192"/>
      <c r="O228" s="192"/>
      <c r="P228" s="192"/>
    </row>
    <row r="229" spans="2:17" x14ac:dyDescent="0.2">
      <c r="B229" s="4" t="s">
        <v>990</v>
      </c>
      <c r="K229" s="37"/>
      <c r="L229" s="192"/>
      <c r="M229" s="192"/>
      <c r="N229" s="192"/>
      <c r="O229" s="192"/>
      <c r="P229" s="192"/>
    </row>
    <row r="230" spans="2:17" x14ac:dyDescent="0.2">
      <c r="B230" s="4"/>
      <c r="K230" s="37"/>
      <c r="L230" s="192"/>
      <c r="M230" s="192"/>
      <c r="N230" s="192"/>
      <c r="O230" s="192"/>
      <c r="P230" s="192"/>
    </row>
    <row r="231" spans="2:17" x14ac:dyDescent="0.2">
      <c r="B231" s="4" t="s">
        <v>991</v>
      </c>
      <c r="K231" s="37"/>
    </row>
    <row r="232" spans="2:17" s="175" customFormat="1" x14ac:dyDescent="0.2">
      <c r="B232" s="218"/>
      <c r="C232" s="204"/>
      <c r="D232" s="204"/>
      <c r="E232" s="204"/>
      <c r="F232" s="204"/>
      <c r="G232" s="204"/>
      <c r="J232" s="34"/>
      <c r="K232" s="34"/>
      <c r="L232" s="34"/>
      <c r="M232" s="34"/>
      <c r="N232" s="34"/>
      <c r="O232" s="34"/>
      <c r="P232" s="34"/>
    </row>
    <row r="233" spans="2:17" s="175" customFormat="1" x14ac:dyDescent="0.2">
      <c r="B233" s="221" t="s">
        <v>974</v>
      </c>
      <c r="C233" s="221" t="s">
        <v>975</v>
      </c>
      <c r="D233" s="222" t="s">
        <v>992</v>
      </c>
      <c r="E233" s="223"/>
      <c r="F233" s="224" t="s">
        <v>993</v>
      </c>
      <c r="G233" s="224"/>
      <c r="J233" s="34"/>
      <c r="K233" s="34"/>
      <c r="L233" s="34"/>
      <c r="M233" s="34"/>
      <c r="N233" s="34"/>
      <c r="O233" s="34"/>
      <c r="P233" s="34"/>
    </row>
    <row r="234" spans="2:17" s="175" customFormat="1" ht="25.5" x14ac:dyDescent="0.2">
      <c r="B234" s="225" t="s">
        <v>994</v>
      </c>
      <c r="C234" s="226" t="s">
        <v>995</v>
      </c>
      <c r="D234" s="31">
        <v>0</v>
      </c>
      <c r="E234" s="32"/>
      <c r="F234" s="31">
        <v>0</v>
      </c>
      <c r="G234" s="32"/>
      <c r="J234" s="34"/>
      <c r="K234" s="34"/>
      <c r="L234" s="34"/>
      <c r="M234" s="34"/>
      <c r="N234" s="34"/>
      <c r="O234" s="34"/>
      <c r="P234" s="34"/>
    </row>
    <row r="235" spans="2:17" s="175" customFormat="1" x14ac:dyDescent="0.2">
      <c r="B235" s="227" t="s">
        <v>996</v>
      </c>
      <c r="C235" s="228"/>
      <c r="D235" s="228"/>
      <c r="E235" s="228"/>
      <c r="F235" s="228"/>
      <c r="G235" s="229"/>
      <c r="J235" s="34"/>
      <c r="K235" s="34"/>
      <c r="L235" s="34"/>
      <c r="M235" s="34"/>
      <c r="N235" s="34"/>
      <c r="O235" s="34"/>
      <c r="P235" s="34"/>
    </row>
    <row r="236" spans="2:17" s="175" customFormat="1" x14ac:dyDescent="0.2">
      <c r="B236" s="224" t="s">
        <v>974</v>
      </c>
      <c r="C236" s="224" t="s">
        <v>975</v>
      </c>
      <c r="D236" s="227" t="s">
        <v>997</v>
      </c>
      <c r="E236" s="228"/>
      <c r="F236" s="229"/>
      <c r="G236" s="225"/>
      <c r="J236" s="34"/>
      <c r="K236" s="34"/>
      <c r="L236" s="34"/>
      <c r="M236" s="34"/>
      <c r="N236" s="34"/>
      <c r="O236" s="34"/>
      <c r="P236" s="34"/>
    </row>
    <row r="237" spans="2:17" s="175" customFormat="1" ht="38.25" x14ac:dyDescent="0.2">
      <c r="B237" s="224"/>
      <c r="C237" s="224"/>
      <c r="D237" s="230" t="s">
        <v>998</v>
      </c>
      <c r="E237" s="230" t="s">
        <v>999</v>
      </c>
      <c r="F237" s="230" t="s">
        <v>1000</v>
      </c>
      <c r="G237" s="230" t="s">
        <v>1233</v>
      </c>
      <c r="H237" s="231"/>
      <c r="I237" s="231"/>
      <c r="J237" s="34"/>
      <c r="K237" s="34"/>
      <c r="L237" s="34"/>
      <c r="M237" s="34"/>
      <c r="N237" s="34"/>
      <c r="O237" s="34"/>
      <c r="P237" s="34"/>
    </row>
    <row r="238" spans="2:17" s="175" customFormat="1" ht="25.5" x14ac:dyDescent="0.2">
      <c r="B238" s="232" t="s">
        <v>994</v>
      </c>
      <c r="C238" s="226" t="s">
        <v>995</v>
      </c>
      <c r="D238" s="233">
        <v>700</v>
      </c>
      <c r="E238" s="233">
        <v>24.098357999999998</v>
      </c>
      <c r="F238" s="234">
        <v>724.09835799999996</v>
      </c>
      <c r="G238" s="235">
        <f>F238/F190</f>
        <v>8.5348480579604778E-4</v>
      </c>
      <c r="H238" s="236"/>
      <c r="I238" s="236"/>
      <c r="J238" s="34"/>
      <c r="K238" s="34"/>
      <c r="L238" s="34"/>
      <c r="M238" s="34"/>
      <c r="N238" s="34"/>
      <c r="O238" s="34"/>
      <c r="P238" s="34"/>
    </row>
    <row r="239" spans="2:17" s="175" customFormat="1" ht="29.25" customHeight="1" x14ac:dyDescent="0.2">
      <c r="B239" s="237" t="s">
        <v>1001</v>
      </c>
      <c r="C239" s="238"/>
      <c r="D239" s="238"/>
      <c r="E239" s="238"/>
      <c r="F239" s="238"/>
      <c r="G239" s="239"/>
      <c r="J239" s="34"/>
      <c r="K239" s="34"/>
      <c r="L239" s="34"/>
      <c r="M239" s="34"/>
      <c r="N239" s="34"/>
      <c r="O239" s="34"/>
      <c r="P239" s="34"/>
    </row>
    <row r="240" spans="2:17" s="175" customFormat="1" x14ac:dyDescent="0.2">
      <c r="J240" s="34"/>
      <c r="K240" s="34"/>
      <c r="L240" s="34"/>
      <c r="M240" s="34"/>
      <c r="N240" s="34"/>
      <c r="O240" s="34"/>
      <c r="P240" s="34"/>
    </row>
    <row r="241" spans="2:16" s="175" customFormat="1" x14ac:dyDescent="0.2">
      <c r="B241" s="102" t="s">
        <v>1002</v>
      </c>
      <c r="C241" s="103"/>
      <c r="D241" s="104"/>
      <c r="J241" s="34"/>
      <c r="K241" s="34"/>
      <c r="L241" s="34"/>
      <c r="M241" s="34"/>
      <c r="N241" s="34"/>
      <c r="O241" s="34"/>
      <c r="P241" s="34"/>
    </row>
    <row r="242" spans="2:16" s="175" customFormat="1" ht="25.5" x14ac:dyDescent="0.2">
      <c r="B242" s="105" t="s">
        <v>1003</v>
      </c>
      <c r="C242" s="105"/>
      <c r="D242" s="168" t="s">
        <v>475</v>
      </c>
      <c r="J242" s="34"/>
      <c r="K242" s="34"/>
      <c r="L242" s="34"/>
      <c r="M242" s="34"/>
      <c r="N242" s="34"/>
      <c r="O242" s="34"/>
      <c r="P242" s="34"/>
    </row>
    <row r="243" spans="2:16" s="175" customFormat="1" x14ac:dyDescent="0.2">
      <c r="B243" s="105" t="s">
        <v>1004</v>
      </c>
      <c r="C243" s="105"/>
      <c r="D243" s="168"/>
      <c r="J243" s="34"/>
      <c r="K243" s="34"/>
      <c r="L243" s="34"/>
      <c r="M243" s="34"/>
      <c r="N243" s="34"/>
      <c r="O243" s="34"/>
      <c r="P243" s="34"/>
    </row>
    <row r="244" spans="2:16" s="175" customFormat="1" x14ac:dyDescent="0.2">
      <c r="B244" s="108"/>
      <c r="C244" s="109"/>
      <c r="D244" s="110"/>
      <c r="J244" s="34"/>
      <c r="K244" s="34"/>
      <c r="L244" s="34"/>
      <c r="M244" s="34"/>
      <c r="N244" s="34"/>
      <c r="O244" s="34"/>
      <c r="P244" s="34"/>
    </row>
    <row r="245" spans="2:16" s="175" customFormat="1" x14ac:dyDescent="0.2">
      <c r="B245" s="105" t="s">
        <v>1005</v>
      </c>
      <c r="C245" s="105"/>
      <c r="D245" s="111">
        <v>5.5721469201139611</v>
      </c>
      <c r="J245" s="34"/>
      <c r="K245" s="34"/>
      <c r="L245" s="34"/>
      <c r="M245" s="34"/>
      <c r="N245" s="34"/>
      <c r="O245" s="34"/>
      <c r="P245" s="34"/>
    </row>
    <row r="246" spans="2:16" s="175" customFormat="1" x14ac:dyDescent="0.2">
      <c r="B246" s="108"/>
      <c r="C246" s="109"/>
      <c r="D246" s="240"/>
      <c r="J246" s="34"/>
      <c r="K246" s="34"/>
      <c r="L246" s="34"/>
      <c r="M246" s="34"/>
      <c r="N246" s="34"/>
      <c r="O246" s="34"/>
      <c r="P246" s="34"/>
    </row>
    <row r="247" spans="2:16" s="175" customFormat="1" x14ac:dyDescent="0.2">
      <c r="B247" s="105" t="s">
        <v>1006</v>
      </c>
      <c r="C247" s="105"/>
      <c r="D247" s="111">
        <v>2.6487287290475607</v>
      </c>
      <c r="J247" s="34"/>
      <c r="K247" s="34"/>
      <c r="L247" s="34"/>
      <c r="M247" s="34"/>
      <c r="N247" s="34"/>
      <c r="O247" s="34"/>
      <c r="P247" s="34"/>
    </row>
    <row r="248" spans="2:16" s="175" customFormat="1" x14ac:dyDescent="0.2">
      <c r="B248" s="105" t="s">
        <v>1007</v>
      </c>
      <c r="C248" s="105"/>
      <c r="D248" s="111">
        <v>3.7804922290294307</v>
      </c>
      <c r="J248" s="34"/>
      <c r="K248" s="34"/>
      <c r="L248" s="34"/>
      <c r="M248" s="34"/>
      <c r="N248" s="34"/>
      <c r="O248" s="34"/>
      <c r="P248" s="34"/>
    </row>
    <row r="249" spans="2:16" s="175" customFormat="1" x14ac:dyDescent="0.2">
      <c r="B249" s="108"/>
      <c r="C249" s="109"/>
      <c r="D249" s="110"/>
      <c r="J249" s="34"/>
      <c r="K249" s="34"/>
      <c r="L249" s="34"/>
      <c r="M249" s="34"/>
      <c r="N249" s="34"/>
      <c r="O249" s="34"/>
      <c r="P249" s="34"/>
    </row>
    <row r="250" spans="2:16" s="175" customFormat="1" x14ac:dyDescent="0.2">
      <c r="B250" s="105" t="s">
        <v>1008</v>
      </c>
      <c r="C250" s="105"/>
      <c r="D250" s="112" t="s">
        <v>1234</v>
      </c>
      <c r="J250" s="34"/>
      <c r="K250" s="34"/>
      <c r="L250" s="34"/>
      <c r="M250" s="34"/>
      <c r="N250" s="34"/>
      <c r="O250" s="34"/>
      <c r="P250" s="34"/>
    </row>
    <row r="251" spans="2:16" s="175" customFormat="1" x14ac:dyDescent="0.2">
      <c r="B251" s="108" t="s">
        <v>1009</v>
      </c>
      <c r="C251" s="113"/>
      <c r="D251" s="109"/>
      <c r="J251" s="34"/>
      <c r="K251" s="34"/>
      <c r="L251" s="34"/>
      <c r="M251" s="34"/>
      <c r="N251" s="34"/>
      <c r="O251" s="34"/>
      <c r="P251" s="34"/>
    </row>
    <row r="253" spans="2:16" x14ac:dyDescent="0.2">
      <c r="B253" s="93" t="s">
        <v>941</v>
      </c>
      <c r="C253" s="93"/>
    </row>
    <row r="255" spans="2:16" ht="153.75" customHeight="1" x14ac:dyDescent="0.2"/>
    <row r="258" spans="2:4" x14ac:dyDescent="0.2">
      <c r="B258" s="94" t="s">
        <v>942</v>
      </c>
      <c r="C258" s="95"/>
      <c r="D258" s="94"/>
    </row>
    <row r="259" spans="2:4" x14ac:dyDescent="0.2">
      <c r="B259" s="94" t="s">
        <v>1010</v>
      </c>
      <c r="D259" s="94"/>
    </row>
    <row r="260" spans="2:4" ht="165" customHeight="1" x14ac:dyDescent="0.2"/>
    <row r="262" spans="2:4" ht="12.75" customHeight="1" x14ac:dyDescent="0.2"/>
    <row r="263" spans="2:4" ht="12.75" customHeight="1" x14ac:dyDescent="0.2"/>
    <row r="264" spans="2:4" ht="12.75" customHeight="1" x14ac:dyDescent="0.2"/>
    <row r="265" spans="2:4" ht="12.75" customHeight="1" x14ac:dyDescent="0.2"/>
  </sheetData>
  <mergeCells count="48">
    <mergeCell ref="B218:C218"/>
    <mergeCell ref="B209:C209"/>
    <mergeCell ref="B215:C215"/>
    <mergeCell ref="B216:C216"/>
    <mergeCell ref="B217:C217"/>
    <mergeCell ref="B198:D198"/>
    <mergeCell ref="B199:C199"/>
    <mergeCell ref="B200:C200"/>
    <mergeCell ref="B201:C201"/>
    <mergeCell ref="A1:I1"/>
    <mergeCell ref="A2:I2"/>
    <mergeCell ref="A3:I3"/>
    <mergeCell ref="B192:H192"/>
    <mergeCell ref="B193:H193"/>
    <mergeCell ref="B194:H194"/>
    <mergeCell ref="B195:H195"/>
    <mergeCell ref="B196:H196"/>
    <mergeCell ref="B221:B223"/>
    <mergeCell ref="C221:C223"/>
    <mergeCell ref="D221:F221"/>
    <mergeCell ref="G221:J221"/>
    <mergeCell ref="D222:D223"/>
    <mergeCell ref="E222:E223"/>
    <mergeCell ref="F222:F223"/>
    <mergeCell ref="G222:H222"/>
    <mergeCell ref="J222:J223"/>
    <mergeCell ref="B225:J225"/>
    <mergeCell ref="D233:E233"/>
    <mergeCell ref="F233:G233"/>
    <mergeCell ref="D234:E234"/>
    <mergeCell ref="F234:G234"/>
    <mergeCell ref="B235:G235"/>
    <mergeCell ref="B236:B237"/>
    <mergeCell ref="C236:C237"/>
    <mergeCell ref="D236:F236"/>
    <mergeCell ref="B239:G239"/>
    <mergeCell ref="B241:D241"/>
    <mergeCell ref="B242:C242"/>
    <mergeCell ref="B243:C243"/>
    <mergeCell ref="B244:C244"/>
    <mergeCell ref="B245:C245"/>
    <mergeCell ref="B251:D251"/>
    <mergeCell ref="B253:C253"/>
    <mergeCell ref="B246:C246"/>
    <mergeCell ref="B247:C247"/>
    <mergeCell ref="B248:C248"/>
    <mergeCell ref="B249:C249"/>
    <mergeCell ref="B250:C250"/>
  </mergeCells>
  <hyperlinks>
    <hyperlink ref="J1" location="Index!B2" display="Index" xr:uid="{A404E583-4076-4436-A829-D0D2917CCE0E}"/>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A2DEB-2AF7-4DC8-B57C-F9CCBAF9A756}">
  <sheetPr>
    <outlinePr summaryBelow="0" summaryRight="0"/>
  </sheetPr>
  <dimension ref="A1:Q303"/>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642</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480</v>
      </c>
      <c r="C7" s="47" t="s">
        <v>481</v>
      </c>
      <c r="D7" s="47" t="s">
        <v>176</v>
      </c>
      <c r="E7" s="48">
        <v>318000</v>
      </c>
      <c r="F7" s="49">
        <v>2979.66</v>
      </c>
      <c r="G7" s="50">
        <v>6.7487249999999999E-2</v>
      </c>
      <c r="H7" s="40" t="s">
        <v>133</v>
      </c>
    </row>
    <row r="8" spans="1:9" x14ac:dyDescent="0.2">
      <c r="A8" s="46">
        <v>2</v>
      </c>
      <c r="B8" s="47" t="s">
        <v>17</v>
      </c>
      <c r="C8" s="47" t="s">
        <v>18</v>
      </c>
      <c r="D8" s="47" t="s">
        <v>19</v>
      </c>
      <c r="E8" s="48">
        <v>186500</v>
      </c>
      <c r="F8" s="49">
        <v>2668.442</v>
      </c>
      <c r="G8" s="50">
        <v>6.043838E-2</v>
      </c>
      <c r="H8" s="40" t="s">
        <v>133</v>
      </c>
    </row>
    <row r="9" spans="1:9" x14ac:dyDescent="0.2">
      <c r="A9" s="46">
        <v>3</v>
      </c>
      <c r="B9" s="47" t="s">
        <v>36</v>
      </c>
      <c r="C9" s="47" t="s">
        <v>37</v>
      </c>
      <c r="D9" s="47" t="s">
        <v>38</v>
      </c>
      <c r="E9" s="48">
        <v>240750</v>
      </c>
      <c r="F9" s="49">
        <v>2572.2933750000002</v>
      </c>
      <c r="G9" s="50">
        <v>5.8260680000000002E-2</v>
      </c>
      <c r="H9" s="40" t="s">
        <v>133</v>
      </c>
    </row>
    <row r="10" spans="1:9" x14ac:dyDescent="0.2">
      <c r="A10" s="46">
        <v>4</v>
      </c>
      <c r="B10" s="47" t="s">
        <v>11</v>
      </c>
      <c r="C10" s="47" t="s">
        <v>12</v>
      </c>
      <c r="D10" s="47" t="s">
        <v>13</v>
      </c>
      <c r="E10" s="48">
        <v>61425</v>
      </c>
      <c r="F10" s="49">
        <v>2465.5994999999998</v>
      </c>
      <c r="G10" s="50">
        <v>5.584414E-2</v>
      </c>
      <c r="H10" s="40" t="s">
        <v>133</v>
      </c>
    </row>
    <row r="11" spans="1:9" x14ac:dyDescent="0.2">
      <c r="A11" s="46">
        <v>5</v>
      </c>
      <c r="B11" s="47" t="s">
        <v>476</v>
      </c>
      <c r="C11" s="47" t="s">
        <v>477</v>
      </c>
      <c r="D11" s="47" t="s">
        <v>38</v>
      </c>
      <c r="E11" s="48">
        <v>305250</v>
      </c>
      <c r="F11" s="49">
        <v>2355.6142500000001</v>
      </c>
      <c r="G11" s="50">
        <v>5.3353049999999999E-2</v>
      </c>
      <c r="H11" s="40" t="s">
        <v>133</v>
      </c>
    </row>
    <row r="12" spans="1:9" x14ac:dyDescent="0.2">
      <c r="A12" s="46">
        <v>6</v>
      </c>
      <c r="B12" s="47" t="s">
        <v>46</v>
      </c>
      <c r="C12" s="47" t="s">
        <v>47</v>
      </c>
      <c r="D12" s="47" t="s">
        <v>38</v>
      </c>
      <c r="E12" s="48">
        <v>134400</v>
      </c>
      <c r="F12" s="49">
        <v>1698.0096000000001</v>
      </c>
      <c r="G12" s="50">
        <v>3.845875E-2</v>
      </c>
      <c r="H12" s="40" t="s">
        <v>133</v>
      </c>
    </row>
    <row r="13" spans="1:9" ht="25.5" x14ac:dyDescent="0.2">
      <c r="A13" s="46">
        <v>7</v>
      </c>
      <c r="B13" s="47" t="s">
        <v>643</v>
      </c>
      <c r="C13" s="47" t="s">
        <v>644</v>
      </c>
      <c r="D13" s="47" t="s">
        <v>194</v>
      </c>
      <c r="E13" s="48">
        <v>344700</v>
      </c>
      <c r="F13" s="49">
        <v>1583.72415</v>
      </c>
      <c r="G13" s="50">
        <v>3.5870270000000003E-2</v>
      </c>
      <c r="H13" s="40" t="s">
        <v>133</v>
      </c>
    </row>
    <row r="14" spans="1:9" x14ac:dyDescent="0.2">
      <c r="A14" s="46">
        <v>8</v>
      </c>
      <c r="B14" s="47" t="s">
        <v>645</v>
      </c>
      <c r="C14" s="47" t="s">
        <v>646</v>
      </c>
      <c r="D14" s="47" t="s">
        <v>176</v>
      </c>
      <c r="E14" s="48">
        <v>445200</v>
      </c>
      <c r="F14" s="49">
        <v>1577.3435999999999</v>
      </c>
      <c r="G14" s="50">
        <v>3.5725750000000001E-2</v>
      </c>
      <c r="H14" s="40" t="s">
        <v>133</v>
      </c>
    </row>
    <row r="15" spans="1:9" x14ac:dyDescent="0.2">
      <c r="A15" s="46">
        <v>9</v>
      </c>
      <c r="B15" s="47" t="s">
        <v>338</v>
      </c>
      <c r="C15" s="47" t="s">
        <v>339</v>
      </c>
      <c r="D15" s="47" t="s">
        <v>38</v>
      </c>
      <c r="E15" s="48">
        <v>108125</v>
      </c>
      <c r="F15" s="49">
        <v>1371.349375</v>
      </c>
      <c r="G15" s="50">
        <v>3.106012E-2</v>
      </c>
      <c r="H15" s="40" t="s">
        <v>133</v>
      </c>
    </row>
    <row r="16" spans="1:9" x14ac:dyDescent="0.2">
      <c r="A16" s="46">
        <v>10</v>
      </c>
      <c r="B16" s="47" t="s">
        <v>647</v>
      </c>
      <c r="C16" s="47" t="s">
        <v>648</v>
      </c>
      <c r="D16" s="47" t="s">
        <v>488</v>
      </c>
      <c r="E16" s="48">
        <v>337600</v>
      </c>
      <c r="F16" s="49">
        <v>1063.1024</v>
      </c>
      <c r="G16" s="50">
        <v>2.4078539999999999E-2</v>
      </c>
      <c r="H16" s="40" t="s">
        <v>133</v>
      </c>
    </row>
    <row r="17" spans="1:8" x14ac:dyDescent="0.2">
      <c r="A17" s="46">
        <v>11</v>
      </c>
      <c r="B17" s="47" t="s">
        <v>227</v>
      </c>
      <c r="C17" s="47" t="s">
        <v>228</v>
      </c>
      <c r="D17" s="47" t="s">
        <v>229</v>
      </c>
      <c r="E17" s="48">
        <v>29400</v>
      </c>
      <c r="F17" s="49">
        <v>1026.9126000000001</v>
      </c>
      <c r="G17" s="50">
        <v>2.3258870000000001E-2</v>
      </c>
      <c r="H17" s="40" t="s">
        <v>133</v>
      </c>
    </row>
    <row r="18" spans="1:8" x14ac:dyDescent="0.2">
      <c r="A18" s="46">
        <v>12</v>
      </c>
      <c r="B18" s="47" t="s">
        <v>309</v>
      </c>
      <c r="C18" s="47" t="s">
        <v>310</v>
      </c>
      <c r="D18" s="47" t="s">
        <v>311</v>
      </c>
      <c r="E18" s="48">
        <v>240000</v>
      </c>
      <c r="F18" s="49">
        <v>958.32</v>
      </c>
      <c r="G18" s="50">
        <v>2.1705289999999999E-2</v>
      </c>
      <c r="H18" s="40" t="s">
        <v>133</v>
      </c>
    </row>
    <row r="19" spans="1:8" x14ac:dyDescent="0.2">
      <c r="A19" s="46">
        <v>13</v>
      </c>
      <c r="B19" s="47" t="s">
        <v>649</v>
      </c>
      <c r="C19" s="47" t="s">
        <v>650</v>
      </c>
      <c r="D19" s="47" t="s">
        <v>311</v>
      </c>
      <c r="E19" s="48">
        <v>81200</v>
      </c>
      <c r="F19" s="49">
        <v>842.85599999999999</v>
      </c>
      <c r="G19" s="50">
        <v>1.909011E-2</v>
      </c>
      <c r="H19" s="40" t="s">
        <v>133</v>
      </c>
    </row>
    <row r="20" spans="1:8" x14ac:dyDescent="0.2">
      <c r="A20" s="46">
        <v>14</v>
      </c>
      <c r="B20" s="47" t="s">
        <v>478</v>
      </c>
      <c r="C20" s="47" t="s">
        <v>479</v>
      </c>
      <c r="D20" s="47" t="s">
        <v>38</v>
      </c>
      <c r="E20" s="48">
        <v>214000</v>
      </c>
      <c r="F20" s="49">
        <v>820.26199999999994</v>
      </c>
      <c r="G20" s="50">
        <v>1.857837E-2</v>
      </c>
      <c r="H20" s="40" t="s">
        <v>133</v>
      </c>
    </row>
    <row r="21" spans="1:8" ht="25.5" x14ac:dyDescent="0.2">
      <c r="A21" s="46">
        <v>15</v>
      </c>
      <c r="B21" s="47" t="s">
        <v>192</v>
      </c>
      <c r="C21" s="47" t="s">
        <v>193</v>
      </c>
      <c r="D21" s="47" t="s">
        <v>194</v>
      </c>
      <c r="E21" s="48">
        <v>104400</v>
      </c>
      <c r="F21" s="49">
        <v>809.1</v>
      </c>
      <c r="G21" s="50">
        <v>1.8325560000000001E-2</v>
      </c>
      <c r="H21" s="40" t="s">
        <v>133</v>
      </c>
    </row>
    <row r="22" spans="1:8" x14ac:dyDescent="0.2">
      <c r="A22" s="46">
        <v>16</v>
      </c>
      <c r="B22" s="47" t="s">
        <v>651</v>
      </c>
      <c r="C22" s="47" t="s">
        <v>652</v>
      </c>
      <c r="D22" s="47" t="s">
        <v>179</v>
      </c>
      <c r="E22" s="48">
        <v>573750</v>
      </c>
      <c r="F22" s="49">
        <v>718.27762499999994</v>
      </c>
      <c r="G22" s="50">
        <v>1.6268500000000002E-2</v>
      </c>
      <c r="H22" s="40" t="s">
        <v>133</v>
      </c>
    </row>
    <row r="23" spans="1:8" x14ac:dyDescent="0.2">
      <c r="A23" s="46">
        <v>17</v>
      </c>
      <c r="B23" s="47" t="s">
        <v>29</v>
      </c>
      <c r="C23" s="47" t="s">
        <v>30</v>
      </c>
      <c r="D23" s="47" t="s">
        <v>22</v>
      </c>
      <c r="E23" s="48">
        <v>214700</v>
      </c>
      <c r="F23" s="49">
        <v>683.49744999999996</v>
      </c>
      <c r="G23" s="50">
        <v>1.548075E-2</v>
      </c>
      <c r="H23" s="40" t="s">
        <v>133</v>
      </c>
    </row>
    <row r="24" spans="1:8" x14ac:dyDescent="0.2">
      <c r="A24" s="46">
        <v>18</v>
      </c>
      <c r="B24" s="47" t="s">
        <v>118</v>
      </c>
      <c r="C24" s="47" t="s">
        <v>119</v>
      </c>
      <c r="D24" s="47" t="s">
        <v>25</v>
      </c>
      <c r="E24" s="48">
        <v>115500</v>
      </c>
      <c r="F24" s="49">
        <v>513.05100000000004</v>
      </c>
      <c r="G24" s="50">
        <v>1.162025E-2</v>
      </c>
      <c r="H24" s="40" t="s">
        <v>133</v>
      </c>
    </row>
    <row r="25" spans="1:8" x14ac:dyDescent="0.2">
      <c r="A25" s="46">
        <v>19</v>
      </c>
      <c r="B25" s="47" t="s">
        <v>120</v>
      </c>
      <c r="C25" s="47" t="s">
        <v>121</v>
      </c>
      <c r="D25" s="47" t="s">
        <v>122</v>
      </c>
      <c r="E25" s="48">
        <v>231000</v>
      </c>
      <c r="F25" s="49">
        <v>488.24160000000001</v>
      </c>
      <c r="G25" s="50">
        <v>1.105834E-2</v>
      </c>
      <c r="H25" s="40" t="s">
        <v>133</v>
      </c>
    </row>
    <row r="26" spans="1:8" x14ac:dyDescent="0.2">
      <c r="A26" s="46">
        <v>20</v>
      </c>
      <c r="B26" s="47" t="s">
        <v>189</v>
      </c>
      <c r="C26" s="47" t="s">
        <v>190</v>
      </c>
      <c r="D26" s="47" t="s">
        <v>191</v>
      </c>
      <c r="E26" s="48">
        <v>30400</v>
      </c>
      <c r="F26" s="49">
        <v>482.05279999999999</v>
      </c>
      <c r="G26" s="50">
        <v>1.091817E-2</v>
      </c>
      <c r="H26" s="40" t="s">
        <v>133</v>
      </c>
    </row>
    <row r="27" spans="1:8" x14ac:dyDescent="0.2">
      <c r="A27" s="46">
        <v>21</v>
      </c>
      <c r="B27" s="47" t="s">
        <v>14</v>
      </c>
      <c r="C27" s="47" t="s">
        <v>15</v>
      </c>
      <c r="D27" s="47" t="s">
        <v>16</v>
      </c>
      <c r="E27" s="48">
        <v>23750</v>
      </c>
      <c r="F27" s="49">
        <v>448.11500000000001</v>
      </c>
      <c r="G27" s="50">
        <v>1.0149500000000001E-2</v>
      </c>
      <c r="H27" s="40" t="s">
        <v>133</v>
      </c>
    </row>
    <row r="28" spans="1:8" x14ac:dyDescent="0.2">
      <c r="A28" s="46">
        <v>22</v>
      </c>
      <c r="B28" s="47" t="s">
        <v>326</v>
      </c>
      <c r="C28" s="47" t="s">
        <v>327</v>
      </c>
      <c r="D28" s="47" t="s">
        <v>256</v>
      </c>
      <c r="E28" s="48">
        <v>157625</v>
      </c>
      <c r="F28" s="49">
        <v>389.38103749999999</v>
      </c>
      <c r="G28" s="50">
        <v>8.8192099999999992E-3</v>
      </c>
      <c r="H28" s="40" t="s">
        <v>133</v>
      </c>
    </row>
    <row r="29" spans="1:8" x14ac:dyDescent="0.2">
      <c r="A29" s="46">
        <v>23</v>
      </c>
      <c r="B29" s="47" t="s">
        <v>653</v>
      </c>
      <c r="C29" s="47" t="s">
        <v>654</v>
      </c>
      <c r="D29" s="47" t="s">
        <v>216</v>
      </c>
      <c r="E29" s="48">
        <v>58000</v>
      </c>
      <c r="F29" s="49">
        <v>368.79300000000001</v>
      </c>
      <c r="G29" s="50">
        <v>8.3529099999999998E-3</v>
      </c>
      <c r="H29" s="40" t="s">
        <v>133</v>
      </c>
    </row>
    <row r="30" spans="1:8" x14ac:dyDescent="0.2">
      <c r="A30" s="46">
        <v>24</v>
      </c>
      <c r="B30" s="47" t="s">
        <v>655</v>
      </c>
      <c r="C30" s="47" t="s">
        <v>656</v>
      </c>
      <c r="D30" s="47" t="s">
        <v>176</v>
      </c>
      <c r="E30" s="48">
        <v>122200</v>
      </c>
      <c r="F30" s="49">
        <v>301.06414000000001</v>
      </c>
      <c r="G30" s="50">
        <v>6.8189000000000001E-3</v>
      </c>
      <c r="H30" s="40" t="s">
        <v>133</v>
      </c>
    </row>
    <row r="31" spans="1:8" x14ac:dyDescent="0.2">
      <c r="A31" s="46">
        <v>25</v>
      </c>
      <c r="B31" s="47" t="s">
        <v>342</v>
      </c>
      <c r="C31" s="47" t="s">
        <v>343</v>
      </c>
      <c r="D31" s="47" t="s">
        <v>38</v>
      </c>
      <c r="E31" s="48">
        <v>102375</v>
      </c>
      <c r="F31" s="49">
        <v>269.717175</v>
      </c>
      <c r="G31" s="50">
        <v>6.1089100000000004E-3</v>
      </c>
      <c r="H31" s="40" t="s">
        <v>133</v>
      </c>
    </row>
    <row r="32" spans="1:8" x14ac:dyDescent="0.2">
      <c r="A32" s="46">
        <v>26</v>
      </c>
      <c r="B32" s="47" t="s">
        <v>225</v>
      </c>
      <c r="C32" s="47" t="s">
        <v>226</v>
      </c>
      <c r="D32" s="47" t="s">
        <v>211</v>
      </c>
      <c r="E32" s="48">
        <v>5000</v>
      </c>
      <c r="F32" s="49">
        <v>240</v>
      </c>
      <c r="G32" s="50">
        <v>5.4358399999999999E-3</v>
      </c>
      <c r="H32" s="40" t="s">
        <v>133</v>
      </c>
    </row>
    <row r="33" spans="1:8" x14ac:dyDescent="0.2">
      <c r="A33" s="46">
        <v>27</v>
      </c>
      <c r="B33" s="47" t="s">
        <v>195</v>
      </c>
      <c r="C33" s="47" t="s">
        <v>196</v>
      </c>
      <c r="D33" s="47" t="s">
        <v>111</v>
      </c>
      <c r="E33" s="48">
        <v>23250</v>
      </c>
      <c r="F33" s="49">
        <v>214.58587499999999</v>
      </c>
      <c r="G33" s="50">
        <v>4.8602200000000002E-3</v>
      </c>
      <c r="H33" s="40" t="s">
        <v>133</v>
      </c>
    </row>
    <row r="34" spans="1:8" x14ac:dyDescent="0.2">
      <c r="A34" s="46">
        <v>28</v>
      </c>
      <c r="B34" s="47" t="s">
        <v>340</v>
      </c>
      <c r="C34" s="47" t="s">
        <v>341</v>
      </c>
      <c r="D34" s="47" t="s">
        <v>229</v>
      </c>
      <c r="E34" s="48">
        <v>6800</v>
      </c>
      <c r="F34" s="49">
        <v>210.63</v>
      </c>
      <c r="G34" s="50">
        <v>4.7706299999999997E-3</v>
      </c>
      <c r="H34" s="40" t="s">
        <v>133</v>
      </c>
    </row>
    <row r="35" spans="1:8" ht="25.5" x14ac:dyDescent="0.2">
      <c r="A35" s="46">
        <v>29</v>
      </c>
      <c r="B35" s="47" t="s">
        <v>657</v>
      </c>
      <c r="C35" s="47" t="s">
        <v>658</v>
      </c>
      <c r="D35" s="47" t="s">
        <v>201</v>
      </c>
      <c r="E35" s="48">
        <v>15750</v>
      </c>
      <c r="F35" s="49">
        <v>206.262</v>
      </c>
      <c r="G35" s="50">
        <v>4.67169E-3</v>
      </c>
      <c r="H35" s="40" t="s">
        <v>133</v>
      </c>
    </row>
    <row r="36" spans="1:8" x14ac:dyDescent="0.2">
      <c r="A36" s="46">
        <v>30</v>
      </c>
      <c r="B36" s="47" t="s">
        <v>499</v>
      </c>
      <c r="C36" s="47" t="s">
        <v>500</v>
      </c>
      <c r="D36" s="47" t="s">
        <v>229</v>
      </c>
      <c r="E36" s="48">
        <v>1400</v>
      </c>
      <c r="F36" s="49">
        <v>186.39599999999999</v>
      </c>
      <c r="G36" s="50">
        <v>4.2217399999999999E-3</v>
      </c>
      <c r="H36" s="40" t="s">
        <v>133</v>
      </c>
    </row>
    <row r="37" spans="1:8" x14ac:dyDescent="0.2">
      <c r="A37" s="46">
        <v>31</v>
      </c>
      <c r="B37" s="47" t="s">
        <v>659</v>
      </c>
      <c r="C37" s="47" t="s">
        <v>660</v>
      </c>
      <c r="D37" s="47" t="s">
        <v>413</v>
      </c>
      <c r="E37" s="48">
        <v>3125</v>
      </c>
      <c r="F37" s="49">
        <v>178.9375</v>
      </c>
      <c r="G37" s="50">
        <v>4.0528099999999996E-3</v>
      </c>
      <c r="H37" s="40" t="s">
        <v>133</v>
      </c>
    </row>
    <row r="38" spans="1:8" x14ac:dyDescent="0.2">
      <c r="A38" s="46">
        <v>32</v>
      </c>
      <c r="B38" s="47" t="s">
        <v>661</v>
      </c>
      <c r="C38" s="47" t="s">
        <v>662</v>
      </c>
      <c r="D38" s="47" t="s">
        <v>57</v>
      </c>
      <c r="E38" s="48">
        <v>12000</v>
      </c>
      <c r="F38" s="49">
        <v>148.87200000000001</v>
      </c>
      <c r="G38" s="50">
        <v>3.37185E-3</v>
      </c>
      <c r="H38" s="40" t="s">
        <v>133</v>
      </c>
    </row>
    <row r="39" spans="1:8" x14ac:dyDescent="0.2">
      <c r="A39" s="46">
        <v>33</v>
      </c>
      <c r="B39" s="47" t="s">
        <v>99</v>
      </c>
      <c r="C39" s="47" t="s">
        <v>100</v>
      </c>
      <c r="D39" s="47" t="s">
        <v>101</v>
      </c>
      <c r="E39" s="48">
        <v>81900</v>
      </c>
      <c r="F39" s="49">
        <v>133.68537000000001</v>
      </c>
      <c r="G39" s="50">
        <v>3.0278800000000002E-3</v>
      </c>
      <c r="H39" s="40" t="s">
        <v>133</v>
      </c>
    </row>
    <row r="40" spans="1:8" x14ac:dyDescent="0.2">
      <c r="A40" s="51"/>
      <c r="B40" s="51"/>
      <c r="C40" s="52" t="s">
        <v>132</v>
      </c>
      <c r="D40" s="51"/>
      <c r="E40" s="51" t="s">
        <v>133</v>
      </c>
      <c r="F40" s="53">
        <v>30974.148422499999</v>
      </c>
      <c r="G40" s="54">
        <v>0.70154322999999996</v>
      </c>
      <c r="H40" s="40" t="s">
        <v>133</v>
      </c>
    </row>
    <row r="41" spans="1:8" x14ac:dyDescent="0.2">
      <c r="A41" s="51"/>
      <c r="B41" s="51"/>
      <c r="C41" s="55"/>
      <c r="D41" s="51"/>
      <c r="E41" s="51"/>
      <c r="F41" s="56"/>
      <c r="G41" s="56"/>
      <c r="H41" s="40" t="s">
        <v>133</v>
      </c>
    </row>
    <row r="42" spans="1:8" x14ac:dyDescent="0.2">
      <c r="A42" s="51"/>
      <c r="B42" s="51"/>
      <c r="C42" s="52" t="s">
        <v>134</v>
      </c>
      <c r="D42" s="51"/>
      <c r="E42" s="51"/>
      <c r="F42" s="51"/>
      <c r="G42" s="51"/>
      <c r="H42" s="40" t="s">
        <v>133</v>
      </c>
    </row>
    <row r="43" spans="1:8" x14ac:dyDescent="0.2">
      <c r="A43" s="51"/>
      <c r="B43" s="51"/>
      <c r="C43" s="52" t="s">
        <v>132</v>
      </c>
      <c r="D43" s="51"/>
      <c r="E43" s="51" t="s">
        <v>133</v>
      </c>
      <c r="F43" s="57" t="s">
        <v>135</v>
      </c>
      <c r="G43" s="54">
        <v>0</v>
      </c>
      <c r="H43" s="40" t="s">
        <v>133</v>
      </c>
    </row>
    <row r="44" spans="1:8" x14ac:dyDescent="0.2">
      <c r="A44" s="51"/>
      <c r="B44" s="51"/>
      <c r="C44" s="55"/>
      <c r="D44" s="51"/>
      <c r="E44" s="51"/>
      <c r="F44" s="56"/>
      <c r="G44" s="56"/>
      <c r="H44" s="40" t="s">
        <v>133</v>
      </c>
    </row>
    <row r="45" spans="1:8" x14ac:dyDescent="0.2">
      <c r="A45" s="51"/>
      <c r="B45" s="51"/>
      <c r="C45" s="52" t="s">
        <v>136</v>
      </c>
      <c r="D45" s="51"/>
      <c r="E45" s="51"/>
      <c r="F45" s="51"/>
      <c r="G45" s="51"/>
      <c r="H45" s="40" t="s">
        <v>133</v>
      </c>
    </row>
    <row r="46" spans="1:8" x14ac:dyDescent="0.2">
      <c r="A46" s="51"/>
      <c r="B46" s="51"/>
      <c r="C46" s="52" t="s">
        <v>132</v>
      </c>
      <c r="D46" s="51"/>
      <c r="E46" s="51" t="s">
        <v>133</v>
      </c>
      <c r="F46" s="57" t="s">
        <v>135</v>
      </c>
      <c r="G46" s="54">
        <v>0</v>
      </c>
      <c r="H46" s="40" t="s">
        <v>133</v>
      </c>
    </row>
    <row r="47" spans="1:8" x14ac:dyDescent="0.2">
      <c r="A47" s="51"/>
      <c r="B47" s="51"/>
      <c r="C47" s="55"/>
      <c r="D47" s="51"/>
      <c r="E47" s="51"/>
      <c r="F47" s="56"/>
      <c r="G47" s="56"/>
      <c r="H47" s="40" t="s">
        <v>133</v>
      </c>
    </row>
    <row r="48" spans="1:8" x14ac:dyDescent="0.2">
      <c r="A48" s="51"/>
      <c r="B48" s="51"/>
      <c r="C48" s="52" t="s">
        <v>137</v>
      </c>
      <c r="D48" s="51"/>
      <c r="E48" s="51"/>
      <c r="F48" s="51"/>
      <c r="G48" s="51"/>
      <c r="H48" s="40" t="s">
        <v>133</v>
      </c>
    </row>
    <row r="49" spans="1:8" x14ac:dyDescent="0.2">
      <c r="A49" s="51"/>
      <c r="B49" s="51"/>
      <c r="C49" s="52" t="s">
        <v>132</v>
      </c>
      <c r="D49" s="51"/>
      <c r="E49" s="51" t="s">
        <v>133</v>
      </c>
      <c r="F49" s="57" t="s">
        <v>135</v>
      </c>
      <c r="G49" s="54">
        <v>0</v>
      </c>
      <c r="H49" s="40" t="s">
        <v>133</v>
      </c>
    </row>
    <row r="50" spans="1:8" x14ac:dyDescent="0.2">
      <c r="A50" s="51"/>
      <c r="B50" s="51"/>
      <c r="C50" s="55"/>
      <c r="D50" s="51"/>
      <c r="E50" s="51"/>
      <c r="F50" s="56"/>
      <c r="G50" s="56"/>
      <c r="H50" s="40" t="s">
        <v>133</v>
      </c>
    </row>
    <row r="51" spans="1:8" x14ac:dyDescent="0.2">
      <c r="A51" s="51"/>
      <c r="B51" s="51"/>
      <c r="C51" s="52" t="s">
        <v>138</v>
      </c>
      <c r="D51" s="51"/>
      <c r="E51" s="51"/>
      <c r="F51" s="56"/>
      <c r="G51" s="56"/>
      <c r="H51" s="40" t="s">
        <v>133</v>
      </c>
    </row>
    <row r="52" spans="1:8" x14ac:dyDescent="0.2">
      <c r="A52" s="51"/>
      <c r="B52" s="51"/>
      <c r="C52" s="52" t="s">
        <v>132</v>
      </c>
      <c r="D52" s="51"/>
      <c r="E52" s="51" t="s">
        <v>133</v>
      </c>
      <c r="F52" s="57" t="s">
        <v>135</v>
      </c>
      <c r="G52" s="54">
        <v>0</v>
      </c>
      <c r="H52" s="40" t="s">
        <v>133</v>
      </c>
    </row>
    <row r="53" spans="1:8" x14ac:dyDescent="0.2">
      <c r="A53" s="51"/>
      <c r="B53" s="51"/>
      <c r="C53" s="55"/>
      <c r="D53" s="51"/>
      <c r="E53" s="51"/>
      <c r="F53" s="56"/>
      <c r="G53" s="56"/>
      <c r="H53" s="40" t="s">
        <v>133</v>
      </c>
    </row>
    <row r="54" spans="1:8" x14ac:dyDescent="0.2">
      <c r="A54" s="51"/>
      <c r="B54" s="51"/>
      <c r="C54" s="52" t="s">
        <v>139</v>
      </c>
      <c r="D54" s="51"/>
      <c r="E54" s="51"/>
      <c r="F54" s="56"/>
      <c r="G54" s="56"/>
      <c r="H54" s="40" t="s">
        <v>133</v>
      </c>
    </row>
    <row r="55" spans="1:8" x14ac:dyDescent="0.2">
      <c r="A55" s="46">
        <v>1</v>
      </c>
      <c r="B55" s="47"/>
      <c r="C55" s="47" t="s">
        <v>1011</v>
      </c>
      <c r="D55" s="47" t="s">
        <v>663</v>
      </c>
      <c r="E55" s="48">
        <v>-950</v>
      </c>
      <c r="F55" s="49">
        <v>-18.126950000000001</v>
      </c>
      <c r="G55" s="50">
        <f>F55/$F$157</f>
        <v>-4.1056297817619109E-4</v>
      </c>
      <c r="H55" s="40" t="s">
        <v>133</v>
      </c>
    </row>
    <row r="56" spans="1:8" x14ac:dyDescent="0.2">
      <c r="A56" s="46">
        <v>2</v>
      </c>
      <c r="B56" s="47"/>
      <c r="C56" s="47" t="s">
        <v>1012</v>
      </c>
      <c r="D56" s="47" t="s">
        <v>663</v>
      </c>
      <c r="E56" s="48">
        <v>-20475</v>
      </c>
      <c r="F56" s="49">
        <v>-54.602730000000001</v>
      </c>
      <c r="G56" s="50">
        <f t="shared" ref="G56:G100" si="0">F56/$F$157</f>
        <v>-1.236714364267042E-3</v>
      </c>
      <c r="H56" s="40" t="s">
        <v>133</v>
      </c>
    </row>
    <row r="57" spans="1:8" x14ac:dyDescent="0.2">
      <c r="A57" s="46">
        <v>3</v>
      </c>
      <c r="B57" s="47"/>
      <c r="C57" s="47" t="s">
        <v>1013</v>
      </c>
      <c r="D57" s="47" t="s">
        <v>663</v>
      </c>
      <c r="E57" s="48">
        <v>-9350</v>
      </c>
      <c r="F57" s="49">
        <v>-71.850075000000004</v>
      </c>
      <c r="G57" s="50">
        <f t="shared" si="0"/>
        <v>-1.6273548928078191E-3</v>
      </c>
      <c r="H57" s="40" t="s">
        <v>133</v>
      </c>
    </row>
    <row r="58" spans="1:8" x14ac:dyDescent="0.2">
      <c r="A58" s="46">
        <v>4</v>
      </c>
      <c r="B58" s="47"/>
      <c r="C58" s="47" t="s">
        <v>1014</v>
      </c>
      <c r="D58" s="47" t="s">
        <v>663</v>
      </c>
      <c r="E58" s="48">
        <v>-31525</v>
      </c>
      <c r="F58" s="49">
        <v>-78.730535000000003</v>
      </c>
      <c r="G58" s="50">
        <f t="shared" si="0"/>
        <v>-1.7831925902043559E-3</v>
      </c>
      <c r="H58" s="40" t="s">
        <v>133</v>
      </c>
    </row>
    <row r="59" spans="1:8" x14ac:dyDescent="0.2">
      <c r="A59" s="46">
        <v>5</v>
      </c>
      <c r="B59" s="47"/>
      <c r="C59" s="47" t="s">
        <v>1015</v>
      </c>
      <c r="D59" s="47" t="s">
        <v>663</v>
      </c>
      <c r="E59" s="48">
        <v>-600</v>
      </c>
      <c r="F59" s="49">
        <v>-80.784000000000006</v>
      </c>
      <c r="G59" s="50">
        <f t="shared" si="0"/>
        <v>-1.8297021632974894E-3</v>
      </c>
      <c r="H59" s="40" t="s">
        <v>133</v>
      </c>
    </row>
    <row r="60" spans="1:8" x14ac:dyDescent="0.2">
      <c r="A60" s="46">
        <v>6</v>
      </c>
      <c r="B60" s="47"/>
      <c r="C60" s="47" t="s">
        <v>1016</v>
      </c>
      <c r="D60" s="47" t="s">
        <v>663</v>
      </c>
      <c r="E60" s="48">
        <v>-25600</v>
      </c>
      <c r="F60" s="49">
        <v>-81.395200000000003</v>
      </c>
      <c r="G60" s="50">
        <f t="shared" si="0"/>
        <v>-1.8435454238714571E-3</v>
      </c>
      <c r="H60" s="40" t="s">
        <v>133</v>
      </c>
    </row>
    <row r="61" spans="1:8" x14ac:dyDescent="0.2">
      <c r="A61" s="46">
        <v>7</v>
      </c>
      <c r="B61" s="47"/>
      <c r="C61" s="47" t="s">
        <v>1017</v>
      </c>
      <c r="D61" s="47" t="s">
        <v>663</v>
      </c>
      <c r="E61" s="48">
        <v>-800</v>
      </c>
      <c r="F61" s="49">
        <v>-107.08799999999999</v>
      </c>
      <c r="G61" s="50">
        <f t="shared" si="0"/>
        <v>-2.4254697126064755E-3</v>
      </c>
      <c r="H61" s="40" t="s">
        <v>133</v>
      </c>
    </row>
    <row r="62" spans="1:8" x14ac:dyDescent="0.2">
      <c r="A62" s="46">
        <v>8</v>
      </c>
      <c r="B62" s="47"/>
      <c r="C62" s="47" t="s">
        <v>1018</v>
      </c>
      <c r="D62" s="47" t="s">
        <v>663</v>
      </c>
      <c r="E62" s="48">
        <v>-81900</v>
      </c>
      <c r="F62" s="49">
        <v>-134.18495999999999</v>
      </c>
      <c r="G62" s="50">
        <f t="shared" si="0"/>
        <v>-3.039197261759594E-3</v>
      </c>
      <c r="H62" s="40" t="s">
        <v>133</v>
      </c>
    </row>
    <row r="63" spans="1:8" x14ac:dyDescent="0.2">
      <c r="A63" s="46">
        <v>9</v>
      </c>
      <c r="B63" s="47"/>
      <c r="C63" s="47" t="s">
        <v>1019</v>
      </c>
      <c r="D63" s="47" t="s">
        <v>663</v>
      </c>
      <c r="E63" s="48">
        <v>-12000</v>
      </c>
      <c r="F63" s="49">
        <v>-148.97999999999999</v>
      </c>
      <c r="G63" s="50">
        <f t="shared" si="0"/>
        <v>-3.3742947649046829E-3</v>
      </c>
      <c r="H63" s="40" t="s">
        <v>133</v>
      </c>
    </row>
    <row r="64" spans="1:8" x14ac:dyDescent="0.2">
      <c r="A64" s="46">
        <v>10</v>
      </c>
      <c r="B64" s="47"/>
      <c r="C64" s="47" t="s">
        <v>1020</v>
      </c>
      <c r="D64" s="47" t="s">
        <v>663</v>
      </c>
      <c r="E64" s="48">
        <v>-15400</v>
      </c>
      <c r="F64" s="49">
        <v>-161.3766</v>
      </c>
      <c r="G64" s="50">
        <f t="shared" si="0"/>
        <v>-3.6550692479401068E-3</v>
      </c>
      <c r="H64" s="40" t="s">
        <v>133</v>
      </c>
    </row>
    <row r="65" spans="1:8" x14ac:dyDescent="0.2">
      <c r="A65" s="46">
        <v>11</v>
      </c>
      <c r="B65" s="47"/>
      <c r="C65" s="47" t="s">
        <v>1021</v>
      </c>
      <c r="D65" s="47" t="s">
        <v>663</v>
      </c>
      <c r="E65" s="48">
        <v>-3125</v>
      </c>
      <c r="F65" s="49">
        <v>-179.578125</v>
      </c>
      <c r="G65" s="50">
        <f t="shared" si="0"/>
        <v>-4.0673212986904201E-3</v>
      </c>
      <c r="H65" s="40" t="s">
        <v>133</v>
      </c>
    </row>
    <row r="66" spans="1:8" x14ac:dyDescent="0.2">
      <c r="A66" s="46">
        <v>12</v>
      </c>
      <c r="B66" s="47"/>
      <c r="C66" s="47" t="s">
        <v>1022</v>
      </c>
      <c r="D66" s="47" t="s">
        <v>663</v>
      </c>
      <c r="E66" s="48">
        <v>-15750</v>
      </c>
      <c r="F66" s="49">
        <v>-207.14400000000001</v>
      </c>
      <c r="G66" s="50">
        <f t="shared" si="0"/>
        <v>-4.6916694508082682E-3</v>
      </c>
      <c r="H66" s="40" t="s">
        <v>133</v>
      </c>
    </row>
    <row r="67" spans="1:8" x14ac:dyDescent="0.2">
      <c r="A67" s="46">
        <v>13</v>
      </c>
      <c r="B67" s="47"/>
      <c r="C67" s="47" t="s">
        <v>1023</v>
      </c>
      <c r="D67" s="47" t="s">
        <v>663</v>
      </c>
      <c r="E67" s="48">
        <v>-54000</v>
      </c>
      <c r="F67" s="49">
        <v>-209.38499999999999</v>
      </c>
      <c r="G67" s="50">
        <f t="shared" si="0"/>
        <v>-4.7424265629585653E-3</v>
      </c>
      <c r="H67" s="40" t="s">
        <v>133</v>
      </c>
    </row>
    <row r="68" spans="1:8" x14ac:dyDescent="0.2">
      <c r="A68" s="46">
        <v>14</v>
      </c>
      <c r="B68" s="47"/>
      <c r="C68" s="47" t="s">
        <v>1024</v>
      </c>
      <c r="D68" s="47" t="s">
        <v>663</v>
      </c>
      <c r="E68" s="48">
        <v>-6800</v>
      </c>
      <c r="F68" s="49">
        <v>-213.2072</v>
      </c>
      <c r="G68" s="50">
        <f t="shared" si="0"/>
        <v>-4.8289967700361515E-3</v>
      </c>
      <c r="H68" s="40" t="s">
        <v>133</v>
      </c>
    </row>
    <row r="69" spans="1:8" x14ac:dyDescent="0.2">
      <c r="A69" s="46">
        <v>15</v>
      </c>
      <c r="B69" s="47"/>
      <c r="C69" s="47" t="s">
        <v>1025</v>
      </c>
      <c r="D69" s="47" t="s">
        <v>663</v>
      </c>
      <c r="E69" s="48">
        <v>-23250</v>
      </c>
      <c r="F69" s="49">
        <v>-215.73675</v>
      </c>
      <c r="G69" s="50">
        <f t="shared" si="0"/>
        <v>-4.8862893416737174E-3</v>
      </c>
      <c r="H69" s="40" t="s">
        <v>133</v>
      </c>
    </row>
    <row r="70" spans="1:8" x14ac:dyDescent="0.2">
      <c r="A70" s="46">
        <v>16</v>
      </c>
      <c r="B70" s="47"/>
      <c r="C70" s="47" t="s">
        <v>1026</v>
      </c>
      <c r="D70" s="47" t="s">
        <v>663</v>
      </c>
      <c r="E70" s="48">
        <v>-81900</v>
      </c>
      <c r="F70" s="49">
        <v>-217.11689999999999</v>
      </c>
      <c r="G70" s="50">
        <f t="shared" si="0"/>
        <v>-4.9175487920682884E-3</v>
      </c>
      <c r="H70" s="40" t="s">
        <v>133</v>
      </c>
    </row>
    <row r="71" spans="1:8" x14ac:dyDescent="0.2">
      <c r="A71" s="46">
        <v>17</v>
      </c>
      <c r="B71" s="47"/>
      <c r="C71" s="47" t="s">
        <v>1027</v>
      </c>
      <c r="D71" s="47" t="s">
        <v>663</v>
      </c>
      <c r="E71" s="48">
        <v>-5000</v>
      </c>
      <c r="F71" s="49">
        <v>-241.11</v>
      </c>
      <c r="G71" s="50">
        <f t="shared" si="0"/>
        <v>-5.4609760421947123E-3</v>
      </c>
      <c r="H71" s="40" t="s">
        <v>133</v>
      </c>
    </row>
    <row r="72" spans="1:8" ht="25.5" x14ac:dyDescent="0.2">
      <c r="A72" s="46">
        <v>18</v>
      </c>
      <c r="B72" s="47"/>
      <c r="C72" s="47" t="s">
        <v>1028</v>
      </c>
      <c r="D72" s="47" t="s">
        <v>663</v>
      </c>
      <c r="E72" s="48">
        <v>-122200</v>
      </c>
      <c r="F72" s="49">
        <v>-301.98063999999999</v>
      </c>
      <c r="G72" s="50">
        <f t="shared" si="0"/>
        <v>-6.8396542667107383E-3</v>
      </c>
      <c r="H72" s="40" t="s">
        <v>133</v>
      </c>
    </row>
    <row r="73" spans="1:8" ht="25.5" x14ac:dyDescent="0.2">
      <c r="A73" s="46">
        <v>19</v>
      </c>
      <c r="B73" s="47"/>
      <c r="C73" s="47" t="s">
        <v>1029</v>
      </c>
      <c r="D73" s="47" t="s">
        <v>663</v>
      </c>
      <c r="E73" s="48">
        <v>-126100</v>
      </c>
      <c r="F73" s="49">
        <v>-313.30806000000001</v>
      </c>
      <c r="G73" s="50">
        <f t="shared" si="0"/>
        <v>-7.0962125564534998E-3</v>
      </c>
      <c r="H73" s="40" t="s">
        <v>133</v>
      </c>
    </row>
    <row r="74" spans="1:8" x14ac:dyDescent="0.2">
      <c r="A74" s="46">
        <v>20</v>
      </c>
      <c r="B74" s="47"/>
      <c r="C74" s="47" t="s">
        <v>1030</v>
      </c>
      <c r="D74" s="47" t="s">
        <v>663</v>
      </c>
      <c r="E74" s="48">
        <v>-102600</v>
      </c>
      <c r="F74" s="49">
        <v>-329.65379999999999</v>
      </c>
      <c r="G74" s="50">
        <f t="shared" si="0"/>
        <v>-7.4664323504560039E-3</v>
      </c>
      <c r="H74" s="40" t="s">
        <v>133</v>
      </c>
    </row>
    <row r="75" spans="1:8" x14ac:dyDescent="0.2">
      <c r="A75" s="46">
        <v>21</v>
      </c>
      <c r="B75" s="47"/>
      <c r="C75" s="47" t="s">
        <v>1031</v>
      </c>
      <c r="D75" s="47" t="s">
        <v>663</v>
      </c>
      <c r="E75" s="48">
        <v>-112100</v>
      </c>
      <c r="F75" s="49">
        <v>-357.76715000000002</v>
      </c>
      <c r="G75" s="50">
        <f t="shared" si="0"/>
        <v>-8.1031804356280612E-3</v>
      </c>
      <c r="H75" s="40" t="s">
        <v>133</v>
      </c>
    </row>
    <row r="76" spans="1:8" x14ac:dyDescent="0.2">
      <c r="A76" s="46">
        <v>22</v>
      </c>
      <c r="B76" s="47"/>
      <c r="C76" s="47" t="s">
        <v>1032</v>
      </c>
      <c r="D76" s="47" t="s">
        <v>663</v>
      </c>
      <c r="E76" s="48">
        <v>-58000</v>
      </c>
      <c r="F76" s="49">
        <v>-371.2</v>
      </c>
      <c r="G76" s="50">
        <f t="shared" si="0"/>
        <v>-8.4074252700538227E-3</v>
      </c>
      <c r="H76" s="40" t="s">
        <v>133</v>
      </c>
    </row>
    <row r="77" spans="1:8" x14ac:dyDescent="0.2">
      <c r="A77" s="46">
        <v>23</v>
      </c>
      <c r="B77" s="47"/>
      <c r="C77" s="47" t="s">
        <v>1033</v>
      </c>
      <c r="D77" s="47" t="s">
        <v>663</v>
      </c>
      <c r="E77" s="48">
        <v>-22800</v>
      </c>
      <c r="F77" s="49">
        <v>-432.37920000000003</v>
      </c>
      <c r="G77" s="50">
        <f t="shared" si="0"/>
        <v>-9.7930921668255809E-3</v>
      </c>
      <c r="H77" s="40" t="s">
        <v>133</v>
      </c>
    </row>
    <row r="78" spans="1:8" x14ac:dyDescent="0.2">
      <c r="A78" s="46">
        <v>24</v>
      </c>
      <c r="B78" s="47"/>
      <c r="C78" s="47" t="s">
        <v>1034</v>
      </c>
      <c r="D78" s="47" t="s">
        <v>663</v>
      </c>
      <c r="E78" s="48">
        <v>-37500</v>
      </c>
      <c r="F78" s="49">
        <v>-481.38749999999999</v>
      </c>
      <c r="G78" s="50">
        <f t="shared" si="0"/>
        <v>-1.0903096530678972E-2</v>
      </c>
      <c r="H78" s="40" t="s">
        <v>133</v>
      </c>
    </row>
    <row r="79" spans="1:8" ht="25.5" x14ac:dyDescent="0.2">
      <c r="A79" s="46">
        <v>25</v>
      </c>
      <c r="B79" s="47"/>
      <c r="C79" s="47" t="s">
        <v>1035</v>
      </c>
      <c r="D79" s="47" t="s">
        <v>663</v>
      </c>
      <c r="E79" s="48">
        <v>-30400</v>
      </c>
      <c r="F79" s="49">
        <v>-484.91039999999998</v>
      </c>
      <c r="G79" s="50">
        <f t="shared" si="0"/>
        <v>-1.0982887798146301E-2</v>
      </c>
      <c r="H79" s="40" t="s">
        <v>133</v>
      </c>
    </row>
    <row r="80" spans="1:8" x14ac:dyDescent="0.2">
      <c r="A80" s="46">
        <v>26</v>
      </c>
      <c r="B80" s="47"/>
      <c r="C80" s="47" t="s">
        <v>1036</v>
      </c>
      <c r="D80" s="47" t="s">
        <v>663</v>
      </c>
      <c r="E80" s="48">
        <v>-231000</v>
      </c>
      <c r="F80" s="49">
        <v>-485.9085</v>
      </c>
      <c r="G80" s="50">
        <f t="shared" si="0"/>
        <v>-1.1005494078216453E-2</v>
      </c>
      <c r="H80" s="40" t="s">
        <v>133</v>
      </c>
    </row>
    <row r="81" spans="1:8" x14ac:dyDescent="0.2">
      <c r="A81" s="46">
        <v>27</v>
      </c>
      <c r="B81" s="47"/>
      <c r="C81" s="47" t="s">
        <v>1037</v>
      </c>
      <c r="D81" s="47" t="s">
        <v>663</v>
      </c>
      <c r="E81" s="48">
        <v>-115500</v>
      </c>
      <c r="F81" s="49">
        <v>-516.05399999999997</v>
      </c>
      <c r="G81" s="50">
        <f t="shared" si="0"/>
        <v>-1.1688268966358715E-2</v>
      </c>
      <c r="H81" s="40" t="s">
        <v>133</v>
      </c>
    </row>
    <row r="82" spans="1:8" x14ac:dyDescent="0.2">
      <c r="A82" s="46">
        <v>28</v>
      </c>
      <c r="B82" s="47"/>
      <c r="C82" s="47" t="s">
        <v>1038</v>
      </c>
      <c r="D82" s="47" t="s">
        <v>663</v>
      </c>
      <c r="E82" s="48">
        <v>-160000</v>
      </c>
      <c r="F82" s="49">
        <v>-617.44000000000005</v>
      </c>
      <c r="G82" s="50">
        <f t="shared" si="0"/>
        <v>-1.3984592291869699E-2</v>
      </c>
      <c r="H82" s="40" t="s">
        <v>133</v>
      </c>
    </row>
    <row r="83" spans="1:8" x14ac:dyDescent="0.2">
      <c r="A83" s="46">
        <v>29</v>
      </c>
      <c r="B83" s="47"/>
      <c r="C83" s="47" t="s">
        <v>1039</v>
      </c>
      <c r="D83" s="47" t="s">
        <v>663</v>
      </c>
      <c r="E83" s="48">
        <v>-65800</v>
      </c>
      <c r="F83" s="49">
        <v>-685.83339999999998</v>
      </c>
      <c r="G83" s="50">
        <f t="shared" si="0"/>
        <v>-1.5533655868014362E-2</v>
      </c>
      <c r="H83" s="40" t="s">
        <v>133</v>
      </c>
    </row>
    <row r="84" spans="1:8" x14ac:dyDescent="0.2">
      <c r="A84" s="46">
        <v>30</v>
      </c>
      <c r="B84" s="47"/>
      <c r="C84" s="47" t="s">
        <v>1040</v>
      </c>
      <c r="D84" s="47" t="s">
        <v>663</v>
      </c>
      <c r="E84" s="48">
        <v>-573750</v>
      </c>
      <c r="F84" s="49">
        <v>-711.62212499999998</v>
      </c>
      <c r="G84" s="50">
        <f t="shared" si="0"/>
        <v>-1.6117752792172414E-2</v>
      </c>
      <c r="H84" s="40" t="s">
        <v>133</v>
      </c>
    </row>
    <row r="85" spans="1:8" x14ac:dyDescent="0.2">
      <c r="A85" s="46">
        <v>31</v>
      </c>
      <c r="B85" s="47"/>
      <c r="C85" s="47" t="s">
        <v>1041</v>
      </c>
      <c r="D85" s="47" t="s">
        <v>663</v>
      </c>
      <c r="E85" s="48">
        <v>-104400</v>
      </c>
      <c r="F85" s="49">
        <v>-811.971</v>
      </c>
      <c r="G85" s="50">
        <f t="shared" si="0"/>
        <v>-1.8390585948143513E-2</v>
      </c>
      <c r="H85" s="40" t="s">
        <v>133</v>
      </c>
    </row>
    <row r="86" spans="1:8" x14ac:dyDescent="0.2">
      <c r="A86" s="46">
        <v>32</v>
      </c>
      <c r="B86" s="47"/>
      <c r="C86" s="47" t="s">
        <v>1042</v>
      </c>
      <c r="D86" s="47" t="s">
        <v>663</v>
      </c>
      <c r="E86" s="48">
        <v>-63700</v>
      </c>
      <c r="F86" s="49">
        <v>-814.40449999999998</v>
      </c>
      <c r="G86" s="50">
        <f t="shared" si="0"/>
        <v>-1.8445703053193825E-2</v>
      </c>
      <c r="H86" s="40" t="s">
        <v>133</v>
      </c>
    </row>
    <row r="87" spans="1:8" x14ac:dyDescent="0.2">
      <c r="A87" s="46">
        <v>33</v>
      </c>
      <c r="B87" s="47"/>
      <c r="C87" s="47" t="s">
        <v>1043</v>
      </c>
      <c r="D87" s="47" t="s">
        <v>663</v>
      </c>
      <c r="E87" s="48">
        <v>-70700</v>
      </c>
      <c r="F87" s="49">
        <v>-898.38490000000002</v>
      </c>
      <c r="G87" s="50">
        <f t="shared" si="0"/>
        <v>-2.0347801483013944E-2</v>
      </c>
      <c r="H87" s="40" t="s">
        <v>133</v>
      </c>
    </row>
    <row r="88" spans="1:8" x14ac:dyDescent="0.2">
      <c r="A88" s="46">
        <v>34</v>
      </c>
      <c r="B88" s="47"/>
      <c r="C88" s="47" t="s">
        <v>1044</v>
      </c>
      <c r="D88" s="47" t="s">
        <v>663</v>
      </c>
      <c r="E88" s="48">
        <v>-70625</v>
      </c>
      <c r="F88" s="49">
        <v>-901.104375</v>
      </c>
      <c r="G88" s="50">
        <f t="shared" si="0"/>
        <v>-2.0409395725568578E-2</v>
      </c>
      <c r="H88" s="40" t="s">
        <v>133</v>
      </c>
    </row>
    <row r="89" spans="1:8" x14ac:dyDescent="0.2">
      <c r="A89" s="46">
        <v>35</v>
      </c>
      <c r="B89" s="47"/>
      <c r="C89" s="47" t="s">
        <v>1045</v>
      </c>
      <c r="D89" s="47" t="s">
        <v>663</v>
      </c>
      <c r="E89" s="48">
        <v>-64000</v>
      </c>
      <c r="F89" s="49">
        <v>-924.16</v>
      </c>
      <c r="G89" s="50">
        <f t="shared" si="0"/>
        <v>-2.093158981027193E-2</v>
      </c>
      <c r="H89" s="40" t="s">
        <v>133</v>
      </c>
    </row>
    <row r="90" spans="1:8" x14ac:dyDescent="0.2">
      <c r="A90" s="46">
        <v>36</v>
      </c>
      <c r="B90" s="47"/>
      <c r="C90" s="47" t="s">
        <v>1046</v>
      </c>
      <c r="D90" s="47" t="s">
        <v>663</v>
      </c>
      <c r="E90" s="48">
        <v>-240000</v>
      </c>
      <c r="F90" s="49">
        <v>-956.28</v>
      </c>
      <c r="G90" s="50">
        <f t="shared" si="0"/>
        <v>-2.1659085768445767E-2</v>
      </c>
      <c r="H90" s="40" t="s">
        <v>133</v>
      </c>
    </row>
    <row r="91" spans="1:8" x14ac:dyDescent="0.2">
      <c r="A91" s="46">
        <v>37</v>
      </c>
      <c r="B91" s="47"/>
      <c r="C91" s="47" t="s">
        <v>1047</v>
      </c>
      <c r="D91" s="47" t="s">
        <v>663</v>
      </c>
      <c r="E91" s="48">
        <v>-312000</v>
      </c>
      <c r="F91" s="49">
        <v>-985.14</v>
      </c>
      <c r="G91" s="50">
        <f t="shared" si="0"/>
        <v>-2.231274496374144E-2</v>
      </c>
      <c r="H91" s="40" t="s">
        <v>133</v>
      </c>
    </row>
    <row r="92" spans="1:8" x14ac:dyDescent="0.2">
      <c r="A92" s="46">
        <v>38</v>
      </c>
      <c r="B92" s="47"/>
      <c r="C92" s="47" t="s">
        <v>1048</v>
      </c>
      <c r="D92" s="47" t="s">
        <v>663</v>
      </c>
      <c r="E92" s="48">
        <v>-29400</v>
      </c>
      <c r="F92" s="49">
        <v>-1033.2336</v>
      </c>
      <c r="G92" s="50">
        <f t="shared" si="0"/>
        <v>-2.340203200029279E-2</v>
      </c>
      <c r="H92" s="40" t="s">
        <v>133</v>
      </c>
    </row>
    <row r="93" spans="1:8" x14ac:dyDescent="0.2">
      <c r="A93" s="46">
        <v>39</v>
      </c>
      <c r="B93" s="47"/>
      <c r="C93" s="47" t="s">
        <v>1049</v>
      </c>
      <c r="D93" s="47" t="s">
        <v>663</v>
      </c>
      <c r="E93" s="48">
        <v>-125250</v>
      </c>
      <c r="F93" s="49">
        <v>-1180.1054999999999</v>
      </c>
      <c r="G93" s="50">
        <f t="shared" si="0"/>
        <v>-2.6728579746846715E-2</v>
      </c>
      <c r="H93" s="40" t="s">
        <v>133</v>
      </c>
    </row>
    <row r="94" spans="1:8" ht="25.5" x14ac:dyDescent="0.2">
      <c r="A94" s="46">
        <v>40</v>
      </c>
      <c r="B94" s="47"/>
      <c r="C94" s="47" t="s">
        <v>1050</v>
      </c>
      <c r="D94" s="47" t="s">
        <v>663</v>
      </c>
      <c r="E94" s="48">
        <v>-445200</v>
      </c>
      <c r="F94" s="49">
        <v>-1582.0182</v>
      </c>
      <c r="G94" s="50">
        <f t="shared" si="0"/>
        <v>-3.5831626595811052E-2</v>
      </c>
      <c r="H94" s="40" t="s">
        <v>133</v>
      </c>
    </row>
    <row r="95" spans="1:8" ht="25.5" x14ac:dyDescent="0.2">
      <c r="A95" s="46">
        <v>41</v>
      </c>
      <c r="B95" s="47"/>
      <c r="C95" s="47" t="s">
        <v>1051</v>
      </c>
      <c r="D95" s="47" t="s">
        <v>663</v>
      </c>
      <c r="E95" s="48">
        <v>-344700</v>
      </c>
      <c r="F95" s="49">
        <v>-1586.6541</v>
      </c>
      <c r="G95" s="50">
        <f t="shared" si="0"/>
        <v>-3.5936626549500278E-2</v>
      </c>
      <c r="H95" s="40" t="s">
        <v>133</v>
      </c>
    </row>
    <row r="96" spans="1:8" x14ac:dyDescent="0.2">
      <c r="A96" s="46">
        <v>42</v>
      </c>
      <c r="B96" s="47"/>
      <c r="C96" s="47" t="s">
        <v>1052</v>
      </c>
      <c r="D96" s="47" t="s">
        <v>663</v>
      </c>
      <c r="E96" s="48">
        <v>-122500</v>
      </c>
      <c r="F96" s="49">
        <v>-1758.12</v>
      </c>
      <c r="G96" s="50">
        <f t="shared" si="0"/>
        <v>-3.9820211518822805E-2</v>
      </c>
      <c r="H96" s="40" t="s">
        <v>133</v>
      </c>
    </row>
    <row r="97" spans="1:8" x14ac:dyDescent="0.2">
      <c r="A97" s="46">
        <v>43</v>
      </c>
      <c r="B97" s="47"/>
      <c r="C97" s="47" t="s">
        <v>1053</v>
      </c>
      <c r="D97" s="47" t="s">
        <v>663</v>
      </c>
      <c r="E97" s="48">
        <v>-192750</v>
      </c>
      <c r="F97" s="49">
        <v>-1816.379625</v>
      </c>
      <c r="G97" s="50">
        <f t="shared" si="0"/>
        <v>-4.1139752045355298E-2</v>
      </c>
      <c r="H97" s="40" t="s">
        <v>133</v>
      </c>
    </row>
    <row r="98" spans="1:8" x14ac:dyDescent="0.2">
      <c r="A98" s="46">
        <v>44</v>
      </c>
      <c r="B98" s="47"/>
      <c r="C98" s="47" t="s">
        <v>1054</v>
      </c>
      <c r="D98" s="47" t="s">
        <v>663</v>
      </c>
      <c r="E98" s="48">
        <v>-295900</v>
      </c>
      <c r="F98" s="49">
        <v>-2296.4798999999998</v>
      </c>
      <c r="G98" s="50">
        <f t="shared" si="0"/>
        <v>-5.2013693813121424E-2</v>
      </c>
      <c r="H98" s="40" t="s">
        <v>133</v>
      </c>
    </row>
    <row r="99" spans="1:8" x14ac:dyDescent="0.2">
      <c r="A99" s="46">
        <v>45</v>
      </c>
      <c r="B99" s="47"/>
      <c r="C99" s="47" t="s">
        <v>1055</v>
      </c>
      <c r="D99" s="47" t="s">
        <v>663</v>
      </c>
      <c r="E99" s="48">
        <v>-61425</v>
      </c>
      <c r="F99" s="49">
        <v>-2477.5773749999998</v>
      </c>
      <c r="G99" s="50">
        <f t="shared" si="0"/>
        <v>-5.6115427346682685E-2</v>
      </c>
      <c r="H99" s="40" t="s">
        <v>133</v>
      </c>
    </row>
    <row r="100" spans="1:8" x14ac:dyDescent="0.2">
      <c r="A100" s="46">
        <v>46</v>
      </c>
      <c r="B100" s="47"/>
      <c r="C100" s="47" t="s">
        <v>1056</v>
      </c>
      <c r="D100" s="47" t="s">
        <v>663</v>
      </c>
      <c r="E100" s="48">
        <v>-240750</v>
      </c>
      <c r="F100" s="49">
        <v>-2561.8207499999999</v>
      </c>
      <c r="G100" s="50">
        <f t="shared" si="0"/>
        <v>-5.80234819797905E-2</v>
      </c>
      <c r="H100" s="40" t="s">
        <v>133</v>
      </c>
    </row>
    <row r="101" spans="1:8" x14ac:dyDescent="0.2">
      <c r="A101" s="51"/>
      <c r="B101" s="51"/>
      <c r="C101" s="52" t="s">
        <v>132</v>
      </c>
      <c r="D101" s="51"/>
      <c r="E101" s="51" t="s">
        <v>133</v>
      </c>
      <c r="F101" s="53">
        <v>-31093.675625</v>
      </c>
      <c r="G101" s="54">
        <v>-0.70425044000000003</v>
      </c>
      <c r="H101" s="40" t="s">
        <v>133</v>
      </c>
    </row>
    <row r="102" spans="1:8" x14ac:dyDescent="0.2">
      <c r="A102" s="51"/>
      <c r="B102" s="51"/>
      <c r="C102" s="55"/>
      <c r="D102" s="51"/>
      <c r="E102" s="51"/>
      <c r="F102" s="56"/>
      <c r="G102" s="56"/>
      <c r="H102" s="40" t="s">
        <v>133</v>
      </c>
    </row>
    <row r="103" spans="1:8" x14ac:dyDescent="0.2">
      <c r="A103" s="51"/>
      <c r="B103" s="51"/>
      <c r="C103" s="52" t="s">
        <v>140</v>
      </c>
      <c r="D103" s="51"/>
      <c r="E103" s="51"/>
      <c r="F103" s="53">
        <f>F40</f>
        <v>30974.148422499999</v>
      </c>
      <c r="G103" s="54">
        <f>G40</f>
        <v>0.70154322999999996</v>
      </c>
      <c r="H103" s="40" t="s">
        <v>133</v>
      </c>
    </row>
    <row r="104" spans="1:8" x14ac:dyDescent="0.2">
      <c r="A104" s="51"/>
      <c r="B104" s="51"/>
      <c r="C104" s="55"/>
      <c r="D104" s="51"/>
      <c r="E104" s="51"/>
      <c r="F104" s="56"/>
      <c r="G104" s="56"/>
      <c r="H104" s="40" t="s">
        <v>133</v>
      </c>
    </row>
    <row r="105" spans="1:8" x14ac:dyDescent="0.2">
      <c r="A105" s="51"/>
      <c r="B105" s="51"/>
      <c r="C105" s="52" t="s">
        <v>141</v>
      </c>
      <c r="D105" s="51"/>
      <c r="E105" s="51"/>
      <c r="F105" s="56"/>
      <c r="G105" s="56"/>
      <c r="H105" s="40" t="s">
        <v>133</v>
      </c>
    </row>
    <row r="106" spans="1:8" x14ac:dyDescent="0.2">
      <c r="A106" s="51"/>
      <c r="B106" s="51"/>
      <c r="C106" s="52" t="s">
        <v>10</v>
      </c>
      <c r="D106" s="51"/>
      <c r="E106" s="51"/>
      <c r="F106" s="56"/>
      <c r="G106" s="56"/>
      <c r="H106" s="40" t="s">
        <v>133</v>
      </c>
    </row>
    <row r="107" spans="1:8" x14ac:dyDescent="0.2">
      <c r="A107" s="51"/>
      <c r="B107" s="51"/>
      <c r="C107" s="52" t="s">
        <v>132</v>
      </c>
      <c r="D107" s="51"/>
      <c r="E107" s="51" t="s">
        <v>133</v>
      </c>
      <c r="F107" s="57" t="s">
        <v>135</v>
      </c>
      <c r="G107" s="54">
        <v>0</v>
      </c>
      <c r="H107" s="40" t="s">
        <v>133</v>
      </c>
    </row>
    <row r="108" spans="1:8" x14ac:dyDescent="0.2">
      <c r="A108" s="51"/>
      <c r="B108" s="51"/>
      <c r="C108" s="55"/>
      <c r="D108" s="51"/>
      <c r="E108" s="51"/>
      <c r="F108" s="56"/>
      <c r="G108" s="56"/>
      <c r="H108" s="40" t="s">
        <v>133</v>
      </c>
    </row>
    <row r="109" spans="1:8" x14ac:dyDescent="0.2">
      <c r="A109" s="51"/>
      <c r="B109" s="51"/>
      <c r="C109" s="52" t="s">
        <v>142</v>
      </c>
      <c r="D109" s="51"/>
      <c r="E109" s="51"/>
      <c r="F109" s="51"/>
      <c r="G109" s="51"/>
      <c r="H109" s="40" t="s">
        <v>133</v>
      </c>
    </row>
    <row r="110" spans="1:8" x14ac:dyDescent="0.2">
      <c r="A110" s="51"/>
      <c r="B110" s="51"/>
      <c r="C110" s="52" t="s">
        <v>132</v>
      </c>
      <c r="D110" s="51"/>
      <c r="E110" s="51" t="s">
        <v>133</v>
      </c>
      <c r="F110" s="57" t="s">
        <v>135</v>
      </c>
      <c r="G110" s="54">
        <v>0</v>
      </c>
      <c r="H110" s="40" t="s">
        <v>133</v>
      </c>
    </row>
    <row r="111" spans="1:8" x14ac:dyDescent="0.2">
      <c r="A111" s="51"/>
      <c r="B111" s="51"/>
      <c r="C111" s="55"/>
      <c r="D111" s="51"/>
      <c r="E111" s="51"/>
      <c r="F111" s="56"/>
      <c r="G111" s="56"/>
      <c r="H111" s="40" t="s">
        <v>133</v>
      </c>
    </row>
    <row r="112" spans="1:8" x14ac:dyDescent="0.2">
      <c r="A112" s="51"/>
      <c r="B112" s="51"/>
      <c r="C112" s="52" t="s">
        <v>143</v>
      </c>
      <c r="D112" s="51"/>
      <c r="E112" s="51"/>
      <c r="F112" s="51"/>
      <c r="G112" s="51"/>
      <c r="H112" s="40" t="s">
        <v>133</v>
      </c>
    </row>
    <row r="113" spans="1:8" x14ac:dyDescent="0.2">
      <c r="A113" s="46">
        <v>1</v>
      </c>
      <c r="B113" s="47" t="s">
        <v>664</v>
      </c>
      <c r="C113" s="47" t="s">
        <v>1169</v>
      </c>
      <c r="D113" s="47" t="s">
        <v>609</v>
      </c>
      <c r="E113" s="48">
        <v>1000000</v>
      </c>
      <c r="F113" s="49">
        <v>1015.104</v>
      </c>
      <c r="G113" s="50">
        <v>2.299141E-2</v>
      </c>
      <c r="H113" s="40">
        <v>6.0644999999999998</v>
      </c>
    </row>
    <row r="114" spans="1:8" x14ac:dyDescent="0.2">
      <c r="A114" s="51"/>
      <c r="B114" s="51"/>
      <c r="C114" s="52" t="s">
        <v>132</v>
      </c>
      <c r="D114" s="51"/>
      <c r="E114" s="51" t="s">
        <v>133</v>
      </c>
      <c r="F114" s="53">
        <v>1015.104</v>
      </c>
      <c r="G114" s="54">
        <v>2.299141E-2</v>
      </c>
      <c r="H114" s="40" t="s">
        <v>133</v>
      </c>
    </row>
    <row r="115" spans="1:8" x14ac:dyDescent="0.2">
      <c r="A115" s="51"/>
      <c r="B115" s="51"/>
      <c r="C115" s="55"/>
      <c r="D115" s="51"/>
      <c r="E115" s="51"/>
      <c r="F115" s="56"/>
      <c r="G115" s="56"/>
      <c r="H115" s="40" t="s">
        <v>133</v>
      </c>
    </row>
    <row r="116" spans="1:8" x14ac:dyDescent="0.2">
      <c r="A116" s="51"/>
      <c r="B116" s="51"/>
      <c r="C116" s="52" t="s">
        <v>144</v>
      </c>
      <c r="D116" s="51"/>
      <c r="E116" s="51"/>
      <c r="F116" s="56"/>
      <c r="G116" s="56"/>
      <c r="H116" s="40" t="s">
        <v>133</v>
      </c>
    </row>
    <row r="117" spans="1:8" x14ac:dyDescent="0.2">
      <c r="A117" s="51"/>
      <c r="B117" s="51"/>
      <c r="C117" s="52" t="s">
        <v>132</v>
      </c>
      <c r="D117" s="51"/>
      <c r="E117" s="51" t="s">
        <v>133</v>
      </c>
      <c r="F117" s="57" t="s">
        <v>135</v>
      </c>
      <c r="G117" s="54">
        <v>0</v>
      </c>
      <c r="H117" s="40" t="s">
        <v>133</v>
      </c>
    </row>
    <row r="118" spans="1:8" x14ac:dyDescent="0.2">
      <c r="A118" s="51"/>
      <c r="B118" s="51"/>
      <c r="C118" s="55"/>
      <c r="D118" s="51"/>
      <c r="E118" s="51"/>
      <c r="F118" s="56"/>
      <c r="G118" s="56"/>
      <c r="H118" s="40" t="s">
        <v>133</v>
      </c>
    </row>
    <row r="119" spans="1:8" x14ac:dyDescent="0.2">
      <c r="A119" s="51"/>
      <c r="B119" s="51"/>
      <c r="C119" s="52" t="s">
        <v>145</v>
      </c>
      <c r="D119" s="51"/>
      <c r="E119" s="51"/>
      <c r="F119" s="53">
        <v>1015.104</v>
      </c>
      <c r="G119" s="54">
        <v>2.299141E-2</v>
      </c>
      <c r="H119" s="40" t="s">
        <v>133</v>
      </c>
    </row>
    <row r="120" spans="1:8" x14ac:dyDescent="0.2">
      <c r="A120" s="51"/>
      <c r="B120" s="51"/>
      <c r="C120" s="55"/>
      <c r="D120" s="51"/>
      <c r="E120" s="51"/>
      <c r="F120" s="56"/>
      <c r="G120" s="56"/>
      <c r="H120" s="40" t="s">
        <v>133</v>
      </c>
    </row>
    <row r="121" spans="1:8" x14ac:dyDescent="0.2">
      <c r="A121" s="51"/>
      <c r="B121" s="51"/>
      <c r="C121" s="52" t="s">
        <v>146</v>
      </c>
      <c r="D121" s="51"/>
      <c r="E121" s="51"/>
      <c r="F121" s="56"/>
      <c r="G121" s="56"/>
      <c r="H121" s="40" t="s">
        <v>133</v>
      </c>
    </row>
    <row r="122" spans="1:8" x14ac:dyDescent="0.2">
      <c r="A122" s="51"/>
      <c r="B122" s="51"/>
      <c r="C122" s="52" t="s">
        <v>147</v>
      </c>
      <c r="D122" s="51"/>
      <c r="E122" s="51"/>
      <c r="F122" s="56"/>
      <c r="G122" s="56"/>
      <c r="H122" s="40" t="s">
        <v>133</v>
      </c>
    </row>
    <row r="123" spans="1:8" x14ac:dyDescent="0.2">
      <c r="A123" s="51"/>
      <c r="B123" s="51"/>
      <c r="C123" s="52" t="s">
        <v>132</v>
      </c>
      <c r="D123" s="51"/>
      <c r="E123" s="51" t="s">
        <v>133</v>
      </c>
      <c r="F123" s="57" t="s">
        <v>135</v>
      </c>
      <c r="G123" s="54">
        <v>0</v>
      </c>
      <c r="H123" s="40" t="s">
        <v>133</v>
      </c>
    </row>
    <row r="124" spans="1:8" x14ac:dyDescent="0.2">
      <c r="A124" s="51"/>
      <c r="B124" s="51"/>
      <c r="C124" s="55"/>
      <c r="D124" s="51"/>
      <c r="E124" s="51"/>
      <c r="F124" s="56"/>
      <c r="G124" s="56"/>
      <c r="H124" s="40" t="s">
        <v>133</v>
      </c>
    </row>
    <row r="125" spans="1:8" x14ac:dyDescent="0.2">
      <c r="A125" s="51"/>
      <c r="B125" s="51"/>
      <c r="C125" s="52" t="s">
        <v>148</v>
      </c>
      <c r="D125" s="51"/>
      <c r="E125" s="51"/>
      <c r="F125" s="56"/>
      <c r="G125" s="56"/>
      <c r="H125" s="40" t="s">
        <v>133</v>
      </c>
    </row>
    <row r="126" spans="1:8" x14ac:dyDescent="0.2">
      <c r="A126" s="46">
        <v>1</v>
      </c>
      <c r="B126" s="47" t="s">
        <v>666</v>
      </c>
      <c r="C126" s="47" t="s">
        <v>667</v>
      </c>
      <c r="D126" s="47" t="s">
        <v>629</v>
      </c>
      <c r="E126" s="48">
        <v>200</v>
      </c>
      <c r="F126" s="49">
        <v>994.51</v>
      </c>
      <c r="G126" s="50">
        <v>2.2524969999999998E-2</v>
      </c>
      <c r="H126" s="40">
        <v>8.06</v>
      </c>
    </row>
    <row r="127" spans="1:8" ht="25.5" x14ac:dyDescent="0.2">
      <c r="A127" s="46">
        <v>2</v>
      </c>
      <c r="B127" s="47" t="s">
        <v>668</v>
      </c>
      <c r="C127" s="47" t="s">
        <v>669</v>
      </c>
      <c r="D127" s="47" t="s">
        <v>629</v>
      </c>
      <c r="E127" s="48">
        <v>200</v>
      </c>
      <c r="F127" s="49">
        <v>943.197</v>
      </c>
      <c r="G127" s="50">
        <v>2.136277E-2</v>
      </c>
      <c r="H127" s="40">
        <v>8.2949999999999999</v>
      </c>
    </row>
    <row r="128" spans="1:8" x14ac:dyDescent="0.2">
      <c r="A128" s="51"/>
      <c r="B128" s="51"/>
      <c r="C128" s="52" t="s">
        <v>132</v>
      </c>
      <c r="D128" s="51"/>
      <c r="E128" s="51" t="s">
        <v>133</v>
      </c>
      <c r="F128" s="53">
        <v>1937.7070000000001</v>
      </c>
      <c r="G128" s="54">
        <v>4.3887740000000001E-2</v>
      </c>
      <c r="H128" s="40" t="s">
        <v>133</v>
      </c>
    </row>
    <row r="129" spans="1:8" x14ac:dyDescent="0.2">
      <c r="A129" s="51"/>
      <c r="B129" s="51"/>
      <c r="C129" s="55"/>
      <c r="D129" s="51"/>
      <c r="E129" s="51"/>
      <c r="F129" s="56"/>
      <c r="G129" s="56"/>
      <c r="H129" s="40" t="s">
        <v>133</v>
      </c>
    </row>
    <row r="130" spans="1:8" x14ac:dyDescent="0.2">
      <c r="A130" s="51"/>
      <c r="B130" s="51"/>
      <c r="C130" s="52" t="s">
        <v>149</v>
      </c>
      <c r="D130" s="51"/>
      <c r="E130" s="51"/>
      <c r="F130" s="56"/>
      <c r="G130" s="56"/>
      <c r="H130" s="40" t="s">
        <v>133</v>
      </c>
    </row>
    <row r="131" spans="1:8" x14ac:dyDescent="0.2">
      <c r="A131" s="46">
        <v>1</v>
      </c>
      <c r="B131" s="47" t="s">
        <v>670</v>
      </c>
      <c r="C131" s="47" t="s">
        <v>1171</v>
      </c>
      <c r="D131" s="47" t="s">
        <v>609</v>
      </c>
      <c r="E131" s="48">
        <v>3000000</v>
      </c>
      <c r="F131" s="49">
        <v>2868.6060000000002</v>
      </c>
      <c r="G131" s="50">
        <v>6.4971959999999995E-2</v>
      </c>
      <c r="H131" s="40">
        <v>5.5728999999999997</v>
      </c>
    </row>
    <row r="132" spans="1:8" x14ac:dyDescent="0.2">
      <c r="A132" s="46">
        <v>2</v>
      </c>
      <c r="B132" s="47" t="s">
        <v>671</v>
      </c>
      <c r="C132" s="47" t="s">
        <v>1172</v>
      </c>
      <c r="D132" s="47" t="s">
        <v>609</v>
      </c>
      <c r="E132" s="48">
        <v>1500000</v>
      </c>
      <c r="F132" s="49">
        <v>1474.4745</v>
      </c>
      <c r="G132" s="50">
        <v>3.3395840000000003E-2</v>
      </c>
      <c r="H132" s="40">
        <v>5.31</v>
      </c>
    </row>
    <row r="133" spans="1:8" x14ac:dyDescent="0.2">
      <c r="A133" s="46">
        <v>3</v>
      </c>
      <c r="B133" s="47" t="s">
        <v>672</v>
      </c>
      <c r="C133" s="47" t="s">
        <v>1170</v>
      </c>
      <c r="D133" s="47" t="s">
        <v>609</v>
      </c>
      <c r="E133" s="48">
        <v>500000</v>
      </c>
      <c r="F133" s="49">
        <v>490.00299999999999</v>
      </c>
      <c r="G133" s="50">
        <v>1.1098230000000001E-2</v>
      </c>
      <c r="H133" s="40">
        <v>5.3574999999999999</v>
      </c>
    </row>
    <row r="134" spans="1:8" x14ac:dyDescent="0.2">
      <c r="A134" s="51"/>
      <c r="B134" s="51"/>
      <c r="C134" s="52" t="s">
        <v>132</v>
      </c>
      <c r="D134" s="51"/>
      <c r="E134" s="51" t="s">
        <v>133</v>
      </c>
      <c r="F134" s="53">
        <v>4833.0834999999997</v>
      </c>
      <c r="G134" s="54">
        <v>0.10946603000000001</v>
      </c>
      <c r="H134" s="40" t="s">
        <v>133</v>
      </c>
    </row>
    <row r="135" spans="1:8" x14ac:dyDescent="0.2">
      <c r="A135" s="51"/>
      <c r="B135" s="51"/>
      <c r="C135" s="55"/>
      <c r="D135" s="51"/>
      <c r="E135" s="51"/>
      <c r="F135" s="56"/>
      <c r="G135" s="56"/>
      <c r="H135" s="40" t="s">
        <v>133</v>
      </c>
    </row>
    <row r="136" spans="1:8" x14ac:dyDescent="0.2">
      <c r="A136" s="51"/>
      <c r="B136" s="51"/>
      <c r="C136" s="52" t="s">
        <v>150</v>
      </c>
      <c r="D136" s="51"/>
      <c r="E136" s="51"/>
      <c r="F136" s="56"/>
      <c r="G136" s="56"/>
      <c r="H136" s="40" t="s">
        <v>133</v>
      </c>
    </row>
    <row r="137" spans="1:8" x14ac:dyDescent="0.2">
      <c r="A137" s="46">
        <v>1</v>
      </c>
      <c r="B137" s="47"/>
      <c r="C137" s="47" t="s">
        <v>151</v>
      </c>
      <c r="D137" s="47"/>
      <c r="E137" s="58"/>
      <c r="F137" s="49">
        <v>2510.8273043109998</v>
      </c>
      <c r="G137" s="50">
        <v>5.6868519999999999E-2</v>
      </c>
      <c r="H137" s="40">
        <v>5.22</v>
      </c>
    </row>
    <row r="138" spans="1:8" x14ac:dyDescent="0.2">
      <c r="A138" s="51"/>
      <c r="B138" s="51"/>
      <c r="C138" s="52" t="s">
        <v>132</v>
      </c>
      <c r="D138" s="51"/>
      <c r="E138" s="51" t="s">
        <v>133</v>
      </c>
      <c r="F138" s="53">
        <v>2510.8273043109998</v>
      </c>
      <c r="G138" s="54">
        <v>5.6868519999999999E-2</v>
      </c>
      <c r="H138" s="40" t="s">
        <v>133</v>
      </c>
    </row>
    <row r="139" spans="1:8" x14ac:dyDescent="0.2">
      <c r="A139" s="51"/>
      <c r="B139" s="51"/>
      <c r="C139" s="55"/>
      <c r="D139" s="51"/>
      <c r="E139" s="51"/>
      <c r="F139" s="56"/>
      <c r="G139" s="56"/>
      <c r="H139" s="40" t="s">
        <v>133</v>
      </c>
    </row>
    <row r="140" spans="1:8" x14ac:dyDescent="0.2">
      <c r="A140" s="51"/>
      <c r="B140" s="51"/>
      <c r="C140" s="52" t="s">
        <v>152</v>
      </c>
      <c r="D140" s="51"/>
      <c r="E140" s="51"/>
      <c r="F140" s="53">
        <v>9281.6178043109994</v>
      </c>
      <c r="G140" s="54">
        <v>0.21022229000000001</v>
      </c>
      <c r="H140" s="40" t="s">
        <v>133</v>
      </c>
    </row>
    <row r="141" spans="1:8" x14ac:dyDescent="0.2">
      <c r="A141" s="51"/>
      <c r="B141" s="51"/>
      <c r="C141" s="56"/>
      <c r="D141" s="51"/>
      <c r="E141" s="51"/>
      <c r="F141" s="51"/>
      <c r="G141" s="51"/>
      <c r="H141" s="40" t="s">
        <v>133</v>
      </c>
    </row>
    <row r="142" spans="1:8" x14ac:dyDescent="0.2">
      <c r="A142" s="51"/>
      <c r="B142" s="51"/>
      <c r="C142" s="52" t="s">
        <v>153</v>
      </c>
      <c r="D142" s="51"/>
      <c r="E142" s="51"/>
      <c r="F142" s="51"/>
      <c r="G142" s="51"/>
      <c r="H142" s="40" t="s">
        <v>133</v>
      </c>
    </row>
    <row r="143" spans="1:8" x14ac:dyDescent="0.2">
      <c r="A143" s="51"/>
      <c r="B143" s="51"/>
      <c r="C143" s="52" t="s">
        <v>154</v>
      </c>
      <c r="D143" s="51"/>
      <c r="E143" s="51"/>
      <c r="F143" s="51"/>
      <c r="G143" s="51"/>
      <c r="H143" s="40" t="s">
        <v>133</v>
      </c>
    </row>
    <row r="144" spans="1:8" x14ac:dyDescent="0.2">
      <c r="A144" s="46">
        <v>1</v>
      </c>
      <c r="B144" s="47" t="s">
        <v>320</v>
      </c>
      <c r="C144" s="47" t="s">
        <v>946</v>
      </c>
      <c r="D144" s="47"/>
      <c r="E144" s="101">
        <v>67206.350000000006</v>
      </c>
      <c r="F144" s="49">
        <v>1646.7260775100001</v>
      </c>
      <c r="G144" s="50">
        <v>3.7297219999999999E-2</v>
      </c>
      <c r="H144" s="40" t="s">
        <v>133</v>
      </c>
    </row>
    <row r="145" spans="1:10" x14ac:dyDescent="0.2">
      <c r="A145" s="46">
        <v>2</v>
      </c>
      <c r="B145" s="47" t="s">
        <v>473</v>
      </c>
      <c r="C145" s="47" t="s">
        <v>1165</v>
      </c>
      <c r="D145" s="47"/>
      <c r="E145" s="101">
        <v>6563419.3098999998</v>
      </c>
      <c r="F145" s="49">
        <v>1042.3694377019999</v>
      </c>
      <c r="G145" s="50">
        <v>2.360895E-2</v>
      </c>
      <c r="H145" s="40" t="s">
        <v>133</v>
      </c>
    </row>
    <row r="146" spans="1:10" x14ac:dyDescent="0.2">
      <c r="A146" s="51"/>
      <c r="B146" s="51"/>
      <c r="C146" s="52" t="s">
        <v>132</v>
      </c>
      <c r="D146" s="51"/>
      <c r="E146" s="51" t="s">
        <v>133</v>
      </c>
      <c r="F146" s="53">
        <v>2689.095515212</v>
      </c>
      <c r="G146" s="54">
        <v>6.0906170000000003E-2</v>
      </c>
      <c r="H146" s="40" t="s">
        <v>133</v>
      </c>
    </row>
    <row r="147" spans="1:10" x14ac:dyDescent="0.2">
      <c r="A147" s="51"/>
      <c r="B147" s="51"/>
      <c r="C147" s="55"/>
      <c r="D147" s="51"/>
      <c r="E147" s="51"/>
      <c r="F147" s="56"/>
      <c r="G147" s="56"/>
      <c r="H147" s="40" t="s">
        <v>133</v>
      </c>
    </row>
    <row r="148" spans="1:10" x14ac:dyDescent="0.2">
      <c r="A148" s="51"/>
      <c r="B148" s="51"/>
      <c r="C148" s="52" t="s">
        <v>155</v>
      </c>
      <c r="D148" s="51"/>
      <c r="E148" s="51"/>
      <c r="F148" s="51"/>
      <c r="G148" s="51"/>
      <c r="H148" s="40" t="s">
        <v>133</v>
      </c>
    </row>
    <row r="149" spans="1:10" x14ac:dyDescent="0.2">
      <c r="A149" s="51"/>
      <c r="B149" s="51"/>
      <c r="C149" s="52" t="s">
        <v>156</v>
      </c>
      <c r="D149" s="51"/>
      <c r="E149" s="51"/>
      <c r="F149" s="51"/>
      <c r="G149" s="51"/>
      <c r="H149" s="40" t="s">
        <v>133</v>
      </c>
    </row>
    <row r="150" spans="1:10" x14ac:dyDescent="0.2">
      <c r="A150" s="51"/>
      <c r="B150" s="51"/>
      <c r="C150" s="52" t="s">
        <v>132</v>
      </c>
      <c r="D150" s="51"/>
      <c r="E150" s="51" t="s">
        <v>133</v>
      </c>
      <c r="F150" s="57" t="s">
        <v>135</v>
      </c>
      <c r="G150" s="54">
        <v>0</v>
      </c>
      <c r="H150" s="40" t="s">
        <v>133</v>
      </c>
    </row>
    <row r="151" spans="1:10" x14ac:dyDescent="0.2">
      <c r="A151" s="51"/>
      <c r="B151" s="51"/>
      <c r="C151" s="55"/>
      <c r="D151" s="51"/>
      <c r="E151" s="51"/>
      <c r="F151" s="56"/>
      <c r="G151" s="56"/>
      <c r="H151" s="40" t="s">
        <v>133</v>
      </c>
    </row>
    <row r="152" spans="1:10" x14ac:dyDescent="0.2">
      <c r="A152" s="51"/>
      <c r="B152" s="51"/>
      <c r="C152" s="52" t="s">
        <v>157</v>
      </c>
      <c r="D152" s="51"/>
      <c r="E152" s="51"/>
      <c r="F152" s="56"/>
      <c r="G152" s="56"/>
      <c r="H152" s="40" t="s">
        <v>133</v>
      </c>
    </row>
    <row r="153" spans="1:10" x14ac:dyDescent="0.2">
      <c r="A153" s="51"/>
      <c r="B153" s="51"/>
      <c r="C153" s="52" t="s">
        <v>132</v>
      </c>
      <c r="D153" s="51"/>
      <c r="E153" s="51" t="s">
        <v>133</v>
      </c>
      <c r="F153" s="57" t="s">
        <v>135</v>
      </c>
      <c r="G153" s="54">
        <v>0</v>
      </c>
      <c r="H153" s="40" t="s">
        <v>133</v>
      </c>
    </row>
    <row r="154" spans="1:10" x14ac:dyDescent="0.2">
      <c r="A154" s="51"/>
      <c r="B154" s="51"/>
      <c r="C154" s="55"/>
      <c r="D154" s="51"/>
      <c r="E154" s="51"/>
      <c r="F154" s="56"/>
      <c r="G154" s="56"/>
      <c r="H154" s="40" t="s">
        <v>133</v>
      </c>
    </row>
    <row r="155" spans="1:10" x14ac:dyDescent="0.2">
      <c r="A155" s="58"/>
      <c r="B155" s="47"/>
      <c r="C155" s="47" t="s">
        <v>354</v>
      </c>
      <c r="D155" s="47"/>
      <c r="E155" s="58"/>
      <c r="F155" s="49">
        <v>-63.296892800000002</v>
      </c>
      <c r="G155" s="50">
        <v>-1.43363E-3</v>
      </c>
      <c r="H155" s="40" t="s">
        <v>133</v>
      </c>
    </row>
    <row r="156" spans="1:10" x14ac:dyDescent="0.2">
      <c r="A156" s="58"/>
      <c r="B156" s="47"/>
      <c r="C156" s="42" t="s">
        <v>970</v>
      </c>
      <c r="D156" s="47"/>
      <c r="E156" s="58"/>
      <c r="F156" s="49">
        <f>31348.45482042+F101</f>
        <v>254.77919542000018</v>
      </c>
      <c r="G156" s="50">
        <f>F156/F157</f>
        <v>5.7705739381952873E-3</v>
      </c>
      <c r="H156" s="40" t="s">
        <v>133</v>
      </c>
    </row>
    <row r="157" spans="1:10" x14ac:dyDescent="0.2">
      <c r="A157" s="55"/>
      <c r="B157" s="55"/>
      <c r="C157" s="52" t="s">
        <v>159</v>
      </c>
      <c r="D157" s="56"/>
      <c r="E157" s="56"/>
      <c r="F157" s="53">
        <v>44151.448044643003</v>
      </c>
      <c r="G157" s="59">
        <v>1.0000000200000001</v>
      </c>
      <c r="H157" s="40" t="s">
        <v>133</v>
      </c>
    </row>
    <row r="158" spans="1:10" ht="12.75" customHeight="1" x14ac:dyDescent="0.2">
      <c r="A158" s="60"/>
      <c r="B158" s="60"/>
      <c r="C158" s="61"/>
      <c r="D158" s="62"/>
      <c r="E158" s="62"/>
      <c r="F158" s="63"/>
      <c r="G158" s="64"/>
      <c r="H158" s="65"/>
    </row>
    <row r="159" spans="1:10" x14ac:dyDescent="0.2">
      <c r="A159" s="60"/>
      <c r="B159" s="66" t="s">
        <v>930</v>
      </c>
      <c r="C159" s="66"/>
      <c r="D159" s="66"/>
      <c r="E159" s="66"/>
      <c r="F159" s="66"/>
      <c r="G159" s="66"/>
      <c r="H159" s="66"/>
      <c r="J159" s="67"/>
    </row>
    <row r="160" spans="1:10" x14ac:dyDescent="0.2">
      <c r="A160" s="60"/>
      <c r="B160" s="66" t="s">
        <v>931</v>
      </c>
      <c r="C160" s="66"/>
      <c r="D160" s="66"/>
      <c r="E160" s="66"/>
      <c r="F160" s="66"/>
      <c r="G160" s="66"/>
      <c r="H160" s="66"/>
      <c r="J160" s="67"/>
    </row>
    <row r="161" spans="1:17" x14ac:dyDescent="0.2">
      <c r="A161" s="60"/>
      <c r="B161" s="66" t="s">
        <v>932</v>
      </c>
      <c r="C161" s="66"/>
      <c r="D161" s="66"/>
      <c r="E161" s="66"/>
      <c r="F161" s="66"/>
      <c r="G161" s="66"/>
      <c r="H161" s="66"/>
      <c r="J161" s="67"/>
    </row>
    <row r="162" spans="1:17" s="70" customFormat="1" ht="52.5" customHeight="1" x14ac:dyDescent="0.25">
      <c r="A162" s="68"/>
      <c r="B162" s="69" t="s">
        <v>933</v>
      </c>
      <c r="C162" s="69"/>
      <c r="D162" s="69"/>
      <c r="E162" s="69"/>
      <c r="F162" s="69"/>
      <c r="G162" s="69"/>
      <c r="H162" s="69"/>
      <c r="I162" s="34"/>
      <c r="J162" s="67"/>
      <c r="K162" s="34"/>
      <c r="L162" s="34"/>
      <c r="M162" s="34"/>
      <c r="N162" s="34"/>
      <c r="O162" s="34"/>
      <c r="P162" s="34"/>
      <c r="Q162" s="34"/>
    </row>
    <row r="163" spans="1:17" x14ac:dyDescent="0.2">
      <c r="A163" s="60"/>
      <c r="B163" s="66" t="s">
        <v>934</v>
      </c>
      <c r="C163" s="66"/>
      <c r="D163" s="66"/>
      <c r="E163" s="66"/>
      <c r="F163" s="66"/>
      <c r="G163" s="66"/>
      <c r="H163" s="66"/>
      <c r="J163" s="67"/>
    </row>
    <row r="164" spans="1:17" x14ac:dyDescent="0.2">
      <c r="A164" s="60"/>
      <c r="B164" s="71" t="s">
        <v>1057</v>
      </c>
      <c r="C164" s="66"/>
      <c r="D164" s="66"/>
      <c r="E164" s="66"/>
      <c r="F164" s="66"/>
      <c r="G164" s="66"/>
      <c r="H164" s="66"/>
      <c r="I164" s="182"/>
    </row>
    <row r="165" spans="1:17" x14ac:dyDescent="0.2">
      <c r="A165" s="60"/>
      <c r="B165" s="60"/>
      <c r="C165" s="60"/>
      <c r="D165" s="62"/>
      <c r="E165" s="62"/>
      <c r="F165" s="62"/>
      <c r="G165" s="62"/>
    </row>
    <row r="166" spans="1:17" x14ac:dyDescent="0.2">
      <c r="A166" s="60"/>
      <c r="B166" s="72" t="s">
        <v>160</v>
      </c>
      <c r="C166" s="73"/>
      <c r="D166" s="74"/>
      <c r="E166" s="75"/>
      <c r="F166" s="62"/>
      <c r="G166" s="62"/>
    </row>
    <row r="167" spans="1:17" ht="27.75" customHeight="1" x14ac:dyDescent="0.2">
      <c r="A167" s="60"/>
      <c r="B167" s="76" t="s">
        <v>161</v>
      </c>
      <c r="C167" s="77"/>
      <c r="D167" s="183" t="s">
        <v>971</v>
      </c>
      <c r="E167" s="75"/>
      <c r="F167" s="62"/>
      <c r="G167" s="62"/>
    </row>
    <row r="168" spans="1:17" ht="12.75" customHeight="1" x14ac:dyDescent="0.2">
      <c r="A168" s="60"/>
      <c r="B168" s="76" t="s">
        <v>936</v>
      </c>
      <c r="C168" s="77"/>
      <c r="D168" s="39" t="s">
        <v>162</v>
      </c>
      <c r="E168" s="75"/>
      <c r="F168" s="62"/>
      <c r="G168" s="62"/>
    </row>
    <row r="169" spans="1:17" x14ac:dyDescent="0.2">
      <c r="A169" s="60"/>
      <c r="B169" s="76" t="s">
        <v>163</v>
      </c>
      <c r="C169" s="77"/>
      <c r="D169" s="78" t="s">
        <v>133</v>
      </c>
      <c r="E169" s="75"/>
      <c r="F169" s="62"/>
      <c r="G169" s="62"/>
    </row>
    <row r="170" spans="1:17" x14ac:dyDescent="0.2">
      <c r="A170" s="79"/>
      <c r="B170" s="80" t="s">
        <v>133</v>
      </c>
      <c r="C170" s="80" t="s">
        <v>937</v>
      </c>
      <c r="D170" s="80" t="s">
        <v>164</v>
      </c>
      <c r="E170" s="79"/>
      <c r="F170" s="79"/>
      <c r="G170" s="79"/>
      <c r="H170" s="79"/>
      <c r="J170" s="67"/>
    </row>
    <row r="171" spans="1:17" x14ac:dyDescent="0.2">
      <c r="A171" s="79"/>
      <c r="B171" s="81" t="s">
        <v>165</v>
      </c>
      <c r="C171" s="82">
        <v>46112</v>
      </c>
      <c r="D171" s="82">
        <v>46142</v>
      </c>
      <c r="E171" s="79"/>
      <c r="F171" s="79"/>
      <c r="G171" s="79"/>
      <c r="J171" s="67"/>
    </row>
    <row r="172" spans="1:17" x14ac:dyDescent="0.2">
      <c r="A172" s="83"/>
      <c r="B172" s="42" t="s">
        <v>166</v>
      </c>
      <c r="C172" s="84">
        <v>15.9895</v>
      </c>
      <c r="D172" s="84">
        <v>16.070699999999999</v>
      </c>
      <c r="E172" s="83"/>
      <c r="F172" s="85"/>
      <c r="G172" s="86"/>
    </row>
    <row r="173" spans="1:17" ht="25.5" x14ac:dyDescent="0.2">
      <c r="A173" s="83"/>
      <c r="B173" s="42" t="s">
        <v>972</v>
      </c>
      <c r="C173" s="84">
        <v>13.8255</v>
      </c>
      <c r="D173" s="84">
        <v>13.8957</v>
      </c>
      <c r="E173" s="83"/>
      <c r="F173" s="85"/>
      <c r="G173" s="86"/>
    </row>
    <row r="174" spans="1:17" x14ac:dyDescent="0.2">
      <c r="A174" s="83"/>
      <c r="B174" s="42" t="s">
        <v>167</v>
      </c>
      <c r="C174" s="84">
        <v>15.0679</v>
      </c>
      <c r="D174" s="84">
        <v>15.135199999999999</v>
      </c>
      <c r="E174" s="83"/>
      <c r="F174" s="85"/>
      <c r="G174" s="86"/>
    </row>
    <row r="175" spans="1:17" ht="25.5" x14ac:dyDescent="0.2">
      <c r="A175" s="83"/>
      <c r="B175" s="42" t="s">
        <v>973</v>
      </c>
      <c r="C175" s="84">
        <v>13.2478</v>
      </c>
      <c r="D175" s="84">
        <v>13.3072</v>
      </c>
      <c r="E175" s="83"/>
      <c r="F175" s="85"/>
      <c r="G175" s="86"/>
    </row>
    <row r="176" spans="1:17" x14ac:dyDescent="0.2">
      <c r="A176" s="83"/>
      <c r="B176" s="83"/>
      <c r="C176" s="83"/>
      <c r="D176" s="83"/>
      <c r="E176" s="83"/>
      <c r="F176" s="83"/>
      <c r="G176" s="83"/>
    </row>
    <row r="177" spans="1:16" x14ac:dyDescent="0.2">
      <c r="A177" s="79"/>
      <c r="B177" s="76" t="s">
        <v>940</v>
      </c>
      <c r="C177" s="77"/>
      <c r="D177" s="39" t="s">
        <v>162</v>
      </c>
      <c r="E177" s="79"/>
      <c r="F177" s="79"/>
      <c r="G177" s="79"/>
    </row>
    <row r="178" spans="1:16" x14ac:dyDescent="0.2">
      <c r="A178" s="79"/>
      <c r="B178" s="97"/>
      <c r="C178" s="97"/>
      <c r="D178" s="97"/>
      <c r="E178" s="79"/>
      <c r="F178" s="79"/>
      <c r="G178" s="79"/>
    </row>
    <row r="179" spans="1:16" x14ac:dyDescent="0.2">
      <c r="A179" s="79"/>
      <c r="B179" s="76" t="s">
        <v>169</v>
      </c>
      <c r="C179" s="77"/>
      <c r="D179" s="39" t="s">
        <v>1058</v>
      </c>
      <c r="E179" s="91"/>
      <c r="F179" s="79"/>
      <c r="G179" s="79"/>
    </row>
    <row r="180" spans="1:16" x14ac:dyDescent="0.2">
      <c r="A180" s="79"/>
      <c r="B180" s="76" t="s">
        <v>170</v>
      </c>
      <c r="C180" s="77"/>
      <c r="D180" s="39" t="s">
        <v>162</v>
      </c>
      <c r="E180" s="91"/>
      <c r="F180" s="79"/>
      <c r="G180" s="79"/>
      <c r="I180" s="184"/>
    </row>
    <row r="181" spans="1:16" ht="17.100000000000001" customHeight="1" x14ac:dyDescent="0.2">
      <c r="A181" s="79"/>
      <c r="B181" s="76" t="s">
        <v>171</v>
      </c>
      <c r="C181" s="77"/>
      <c r="D181" s="39" t="s">
        <v>162</v>
      </c>
      <c r="E181" s="91"/>
      <c r="F181" s="79"/>
      <c r="G181" s="79"/>
    </row>
    <row r="182" spans="1:16" x14ac:dyDescent="0.2">
      <c r="A182" s="79"/>
      <c r="B182" s="76" t="s">
        <v>172</v>
      </c>
      <c r="C182" s="77"/>
      <c r="D182" s="92">
        <v>9.5506495660680706</v>
      </c>
      <c r="E182" s="79"/>
      <c r="F182" s="89"/>
      <c r="G182" s="90"/>
    </row>
    <row r="184" spans="1:16" s="175" customFormat="1" x14ac:dyDescent="0.2">
      <c r="B184" s="176" t="s">
        <v>1232</v>
      </c>
      <c r="C184" s="176"/>
      <c r="D184" s="176"/>
      <c r="E184" s="5"/>
      <c r="F184" s="6"/>
      <c r="I184" s="34"/>
      <c r="J184" s="34"/>
      <c r="K184" s="34"/>
      <c r="L184" s="34"/>
      <c r="M184" s="34"/>
      <c r="N184" s="34"/>
    </row>
    <row r="185" spans="1:16" ht="13.5" customHeight="1" x14ac:dyDescent="0.2">
      <c r="B185" s="185" t="s">
        <v>974</v>
      </c>
      <c r="C185" s="185" t="s">
        <v>975</v>
      </c>
      <c r="D185" s="186" t="s">
        <v>976</v>
      </c>
      <c r="E185" s="187"/>
      <c r="F185" s="188"/>
      <c r="G185" s="189" t="s">
        <v>977</v>
      </c>
      <c r="H185" s="190"/>
      <c r="I185" s="191"/>
      <c r="J185" s="192"/>
      <c r="K185" s="192"/>
      <c r="L185" s="192"/>
      <c r="M185" s="192"/>
      <c r="N185" s="192"/>
      <c r="O185" s="192"/>
    </row>
    <row r="186" spans="1:16" ht="46.5" customHeight="1" x14ac:dyDescent="0.2">
      <c r="B186" s="193"/>
      <c r="C186" s="193"/>
      <c r="D186" s="194" t="s">
        <v>978</v>
      </c>
      <c r="E186" s="194" t="s">
        <v>979</v>
      </c>
      <c r="F186" s="194" t="s">
        <v>980</v>
      </c>
      <c r="G186" s="195" t="s">
        <v>981</v>
      </c>
      <c r="H186" s="196"/>
      <c r="I186" s="194" t="s">
        <v>982</v>
      </c>
      <c r="J186" s="192"/>
      <c r="K186" s="192"/>
      <c r="L186" s="192"/>
      <c r="M186" s="192"/>
      <c r="N186" s="192"/>
      <c r="O186" s="192"/>
    </row>
    <row r="187" spans="1:16" ht="21" customHeight="1" x14ac:dyDescent="0.2">
      <c r="B187" s="197"/>
      <c r="C187" s="197"/>
      <c r="D187" s="198"/>
      <c r="E187" s="198"/>
      <c r="F187" s="198"/>
      <c r="G187" s="199" t="s">
        <v>983</v>
      </c>
      <c r="H187" s="199" t="s">
        <v>984</v>
      </c>
      <c r="I187" s="198"/>
      <c r="J187" s="192"/>
      <c r="K187" s="192"/>
      <c r="L187" s="192"/>
      <c r="M187" s="192"/>
      <c r="N187" s="192"/>
      <c r="O187" s="192"/>
    </row>
    <row r="188" spans="1:16" ht="13.5" x14ac:dyDescent="0.25">
      <c r="B188" s="200" t="s">
        <v>985</v>
      </c>
      <c r="C188" s="201" t="s">
        <v>986</v>
      </c>
      <c r="D188" s="202">
        <v>48.884799999999998</v>
      </c>
      <c r="E188" s="2">
        <v>1.1152</v>
      </c>
      <c r="F188" s="203">
        <f>D188+E188</f>
        <v>50</v>
      </c>
      <c r="G188" s="3">
        <v>2.1270963690000002</v>
      </c>
      <c r="H188" s="3">
        <v>1.34</v>
      </c>
      <c r="I188" s="3">
        <f>G188+H188</f>
        <v>3.4670963690000001</v>
      </c>
      <c r="J188" s="192"/>
      <c r="K188" s="192"/>
      <c r="L188" s="192"/>
      <c r="M188" s="192"/>
      <c r="N188" s="192"/>
      <c r="O188" s="192"/>
    </row>
    <row r="189" spans="1:16" s="175" customFormat="1" x14ac:dyDescent="0.2">
      <c r="B189" s="204"/>
      <c r="C189" s="205"/>
      <c r="D189" s="206"/>
      <c r="E189" s="7"/>
      <c r="F189" s="207"/>
      <c r="G189" s="204"/>
      <c r="I189" s="34"/>
      <c r="J189" s="34"/>
      <c r="K189" s="34"/>
      <c r="L189" s="34"/>
      <c r="M189" s="34"/>
      <c r="N189" s="34"/>
      <c r="O189" s="34"/>
    </row>
    <row r="190" spans="1:16" ht="42" customHeight="1" x14ac:dyDescent="0.2">
      <c r="B190" s="208" t="s">
        <v>987</v>
      </c>
      <c r="C190" s="208"/>
      <c r="D190" s="208"/>
      <c r="E190" s="208"/>
      <c r="F190" s="208"/>
      <c r="G190" s="208"/>
      <c r="H190" s="208"/>
      <c r="I190" s="208"/>
      <c r="J190" s="209"/>
      <c r="K190" s="192"/>
      <c r="L190" s="192"/>
      <c r="M190" s="192"/>
      <c r="N190" s="192"/>
      <c r="O190" s="192"/>
    </row>
    <row r="191" spans="1:16" ht="13.5" x14ac:dyDescent="0.25">
      <c r="B191" s="115" t="s">
        <v>988</v>
      </c>
      <c r="I191" s="192"/>
      <c r="J191" s="37"/>
      <c r="K191" s="192"/>
      <c r="L191" s="192"/>
      <c r="M191" s="192"/>
      <c r="N191" s="192"/>
      <c r="O191" s="192"/>
      <c r="P191" s="192"/>
    </row>
    <row r="192" spans="1:16" x14ac:dyDescent="0.2">
      <c r="B192" s="4" t="s">
        <v>989</v>
      </c>
      <c r="J192" s="37"/>
      <c r="K192" s="192"/>
      <c r="L192" s="192"/>
      <c r="M192" s="192"/>
      <c r="N192" s="192"/>
      <c r="O192" s="192"/>
    </row>
    <row r="193" spans="2:16" x14ac:dyDescent="0.2">
      <c r="B193" s="4"/>
      <c r="J193" s="37"/>
      <c r="K193" s="192"/>
      <c r="L193" s="192"/>
      <c r="M193" s="192"/>
      <c r="N193" s="192"/>
      <c r="O193" s="192"/>
    </row>
    <row r="194" spans="2:16" x14ac:dyDescent="0.2">
      <c r="B194" s="4" t="s">
        <v>990</v>
      </c>
      <c r="J194" s="37"/>
      <c r="K194" s="192"/>
      <c r="L194" s="192"/>
      <c r="M194" s="192"/>
      <c r="N194" s="192"/>
      <c r="O194" s="192"/>
    </row>
    <row r="195" spans="2:16" x14ac:dyDescent="0.2">
      <c r="B195" s="4"/>
      <c r="J195" s="37"/>
      <c r="K195" s="192"/>
      <c r="L195" s="192"/>
      <c r="M195" s="192"/>
      <c r="N195" s="192"/>
      <c r="O195" s="192"/>
    </row>
    <row r="196" spans="2:16" x14ac:dyDescent="0.2">
      <c r="B196" s="4" t="s">
        <v>991</v>
      </c>
      <c r="J196" s="37"/>
    </row>
    <row r="197" spans="2:16" s="175" customFormat="1" x14ac:dyDescent="0.2">
      <c r="I197" s="34"/>
      <c r="J197" s="34"/>
      <c r="K197" s="34"/>
      <c r="L197" s="34"/>
      <c r="M197" s="34"/>
      <c r="N197" s="34"/>
      <c r="O197" s="34"/>
      <c r="P197" s="34"/>
    </row>
    <row r="198" spans="2:16" s="175" customFormat="1" x14ac:dyDescent="0.2">
      <c r="B198" s="102" t="s">
        <v>1002</v>
      </c>
      <c r="C198" s="103"/>
      <c r="D198" s="104"/>
      <c r="I198" s="34"/>
      <c r="J198" s="34"/>
      <c r="K198" s="34"/>
      <c r="L198" s="34"/>
      <c r="M198" s="34"/>
      <c r="N198" s="34"/>
      <c r="O198" s="34"/>
      <c r="P198" s="34"/>
    </row>
    <row r="199" spans="2:16" s="175" customFormat="1" x14ac:dyDescent="0.2">
      <c r="B199" s="105" t="s">
        <v>1003</v>
      </c>
      <c r="C199" s="105"/>
      <c r="D199" s="168" t="s">
        <v>642</v>
      </c>
      <c r="I199" s="34"/>
      <c r="J199" s="34"/>
      <c r="K199" s="34"/>
      <c r="L199" s="34"/>
      <c r="M199" s="34"/>
      <c r="N199" s="34"/>
      <c r="O199" s="34"/>
      <c r="P199" s="34"/>
    </row>
    <row r="200" spans="2:16" s="175" customFormat="1" x14ac:dyDescent="0.2">
      <c r="B200" s="105" t="s">
        <v>1004</v>
      </c>
      <c r="C200" s="105"/>
      <c r="D200" s="107"/>
      <c r="I200" s="34"/>
      <c r="J200" s="34"/>
      <c r="K200" s="34"/>
      <c r="L200" s="34"/>
      <c r="M200" s="34"/>
      <c r="N200" s="34"/>
      <c r="O200" s="34"/>
      <c r="P200" s="34"/>
    </row>
    <row r="201" spans="2:16" s="175" customFormat="1" x14ac:dyDescent="0.2">
      <c r="B201" s="108"/>
      <c r="C201" s="109"/>
      <c r="D201" s="110"/>
      <c r="I201" s="34"/>
      <c r="J201" s="34"/>
      <c r="K201" s="34"/>
      <c r="L201" s="34"/>
      <c r="M201" s="34"/>
      <c r="N201" s="34"/>
      <c r="O201" s="34"/>
      <c r="P201" s="34"/>
    </row>
    <row r="202" spans="2:16" s="175" customFormat="1" x14ac:dyDescent="0.2">
      <c r="B202" s="105" t="s">
        <v>1005</v>
      </c>
      <c r="C202" s="105"/>
      <c r="D202" s="111">
        <v>4.3949007449246427</v>
      </c>
      <c r="I202" s="34"/>
      <c r="J202" s="34"/>
      <c r="K202" s="34"/>
      <c r="L202" s="34"/>
      <c r="M202" s="34"/>
      <c r="N202" s="34"/>
      <c r="O202" s="34"/>
      <c r="P202" s="34"/>
    </row>
    <row r="203" spans="2:16" s="175" customFormat="1" x14ac:dyDescent="0.2">
      <c r="B203" s="108"/>
      <c r="C203" s="109"/>
      <c r="D203" s="110"/>
      <c r="I203" s="34"/>
      <c r="J203" s="34"/>
      <c r="K203" s="34"/>
      <c r="L203" s="34"/>
      <c r="M203" s="34"/>
      <c r="N203" s="34"/>
      <c r="O203" s="34"/>
      <c r="P203" s="34"/>
    </row>
    <row r="204" spans="2:16" s="175" customFormat="1" x14ac:dyDescent="0.2">
      <c r="B204" s="105" t="s">
        <v>1006</v>
      </c>
      <c r="C204" s="105"/>
      <c r="D204" s="111">
        <v>0.37281293223088247</v>
      </c>
      <c r="I204" s="34"/>
      <c r="J204" s="34"/>
      <c r="K204" s="34"/>
      <c r="L204" s="34"/>
      <c r="M204" s="34"/>
      <c r="N204" s="34"/>
      <c r="O204" s="34"/>
      <c r="P204" s="34"/>
    </row>
    <row r="205" spans="2:16" s="175" customFormat="1" x14ac:dyDescent="0.2">
      <c r="B205" s="105" t="s">
        <v>1007</v>
      </c>
      <c r="C205" s="105"/>
      <c r="D205" s="111">
        <v>0.37724097937812495</v>
      </c>
      <c r="I205" s="34"/>
      <c r="J205" s="34"/>
      <c r="K205" s="34"/>
      <c r="L205" s="34"/>
      <c r="M205" s="34"/>
      <c r="N205" s="34"/>
      <c r="O205" s="34"/>
      <c r="P205" s="34"/>
    </row>
    <row r="206" spans="2:16" s="175" customFormat="1" x14ac:dyDescent="0.2">
      <c r="B206" s="108"/>
      <c r="C206" s="109"/>
      <c r="D206" s="110"/>
      <c r="I206" s="34"/>
      <c r="J206" s="34"/>
      <c r="K206" s="34"/>
      <c r="L206" s="34"/>
      <c r="M206" s="34"/>
      <c r="N206" s="34"/>
      <c r="O206" s="34"/>
      <c r="P206" s="34"/>
    </row>
    <row r="207" spans="2:16" s="175" customFormat="1" x14ac:dyDescent="0.2">
      <c r="B207" s="105" t="s">
        <v>1008</v>
      </c>
      <c r="C207" s="105"/>
      <c r="D207" s="112" t="s">
        <v>1234</v>
      </c>
      <c r="I207" s="34"/>
      <c r="J207" s="34"/>
      <c r="K207" s="34"/>
      <c r="L207" s="34"/>
      <c r="M207" s="34"/>
      <c r="N207" s="34"/>
      <c r="O207" s="34"/>
      <c r="P207" s="34"/>
    </row>
    <row r="208" spans="2:16" s="175" customFormat="1" x14ac:dyDescent="0.2">
      <c r="B208" s="108" t="s">
        <v>1009</v>
      </c>
      <c r="C208" s="113"/>
      <c r="D208" s="109"/>
      <c r="I208" s="34"/>
      <c r="J208" s="34"/>
      <c r="K208" s="34"/>
      <c r="L208" s="34"/>
      <c r="M208" s="34"/>
      <c r="N208" s="34"/>
      <c r="O208" s="34"/>
      <c r="P208" s="34"/>
    </row>
    <row r="210" spans="2:8" x14ac:dyDescent="0.2">
      <c r="B210" s="93" t="s">
        <v>941</v>
      </c>
      <c r="C210" s="93"/>
    </row>
    <row r="212" spans="2:8" ht="153.75" customHeight="1" x14ac:dyDescent="0.2"/>
    <row r="215" spans="2:8" x14ac:dyDescent="0.2">
      <c r="B215" s="94" t="s">
        <v>942</v>
      </c>
      <c r="C215" s="95"/>
      <c r="D215" s="94"/>
    </row>
    <row r="216" spans="2:8" x14ac:dyDescent="0.2">
      <c r="B216" s="94" t="s">
        <v>1059</v>
      </c>
      <c r="D216" s="94"/>
    </row>
    <row r="217" spans="2:8" ht="165" customHeight="1" x14ac:dyDescent="0.2"/>
    <row r="220" spans="2:8" ht="13.5" x14ac:dyDescent="0.25">
      <c r="B220" s="114"/>
      <c r="C220" s="114"/>
      <c r="D220" s="114"/>
      <c r="E220" s="114"/>
      <c r="F220" s="114"/>
      <c r="G220" s="115" t="s">
        <v>1058</v>
      </c>
      <c r="H220" s="114"/>
    </row>
    <row r="221" spans="2:8" ht="13.5" x14ac:dyDescent="0.25">
      <c r="B221" s="116" t="s">
        <v>1177</v>
      </c>
      <c r="C221" s="116"/>
      <c r="D221" s="116"/>
      <c r="E221" s="116"/>
      <c r="F221" s="116"/>
      <c r="G221" s="116"/>
      <c r="H221" s="114"/>
    </row>
    <row r="222" spans="2:8" ht="13.5" x14ac:dyDescent="0.25">
      <c r="B222" s="116" t="s">
        <v>1178</v>
      </c>
      <c r="C222" s="116"/>
      <c r="D222" s="116"/>
      <c r="E222" s="116"/>
      <c r="F222" s="116"/>
      <c r="G222" s="116"/>
      <c r="H222" s="114"/>
    </row>
    <row r="223" spans="2:8" ht="13.5" x14ac:dyDescent="0.25">
      <c r="B223" s="115"/>
      <c r="C223" s="115"/>
      <c r="D223" s="115"/>
      <c r="E223" s="115"/>
      <c r="F223" s="115"/>
      <c r="G223" s="115"/>
      <c r="H223" s="114"/>
    </row>
    <row r="224" spans="2:8" ht="13.5" x14ac:dyDescent="0.25">
      <c r="B224" s="116" t="s">
        <v>1179</v>
      </c>
      <c r="C224" s="116"/>
      <c r="D224" s="116"/>
      <c r="E224" s="116"/>
      <c r="F224" s="116"/>
      <c r="G224" s="116"/>
      <c r="H224" s="114"/>
    </row>
    <row r="225" spans="2:8" ht="13.5" x14ac:dyDescent="0.25">
      <c r="B225" s="115" t="s">
        <v>1180</v>
      </c>
      <c r="C225" s="114"/>
      <c r="D225" s="114"/>
      <c r="E225" s="114"/>
      <c r="F225" s="114"/>
      <c r="G225" s="114"/>
      <c r="H225" s="114"/>
    </row>
    <row r="226" spans="2:8" ht="13.5" x14ac:dyDescent="0.25">
      <c r="B226" s="114"/>
      <c r="C226" s="114"/>
      <c r="D226" s="114"/>
      <c r="E226" s="114"/>
      <c r="F226" s="114"/>
      <c r="G226" s="114"/>
      <c r="H226" s="114"/>
    </row>
    <row r="227" spans="2:8" ht="27" x14ac:dyDescent="0.25">
      <c r="B227" s="117" t="s">
        <v>1181</v>
      </c>
      <c r="C227" s="117" t="s">
        <v>1182</v>
      </c>
      <c r="D227" s="117" t="s">
        <v>1183</v>
      </c>
      <c r="E227" s="118" t="s">
        <v>1184</v>
      </c>
      <c r="F227" s="118" t="s">
        <v>1185</v>
      </c>
      <c r="G227" s="118" t="s">
        <v>1186</v>
      </c>
      <c r="H227" s="115"/>
    </row>
    <row r="228" spans="2:8" ht="13.5" x14ac:dyDescent="0.25">
      <c r="B228" s="119" t="s">
        <v>642</v>
      </c>
      <c r="C228" s="119" t="s">
        <v>1034</v>
      </c>
      <c r="D228" s="120" t="s">
        <v>1187</v>
      </c>
      <c r="E228" s="121">
        <v>1386.62</v>
      </c>
      <c r="F228" s="122">
        <v>1283.7</v>
      </c>
      <c r="G228" s="123">
        <v>86.775185999999991</v>
      </c>
      <c r="H228" s="114"/>
    </row>
    <row r="229" spans="2:8" ht="13.5" x14ac:dyDescent="0.25">
      <c r="B229" s="119" t="s">
        <v>642</v>
      </c>
      <c r="C229" s="119" t="s">
        <v>1044</v>
      </c>
      <c r="D229" s="120" t="s">
        <v>1187</v>
      </c>
      <c r="E229" s="121">
        <v>1365.36</v>
      </c>
      <c r="F229" s="122">
        <v>1275.9000000000001</v>
      </c>
      <c r="G229" s="123">
        <v>162.44986220000001</v>
      </c>
      <c r="H229" s="114"/>
    </row>
    <row r="230" spans="2:8" ht="13.5" x14ac:dyDescent="0.25">
      <c r="B230" s="119" t="s">
        <v>642</v>
      </c>
      <c r="C230" s="119" t="s">
        <v>1049</v>
      </c>
      <c r="D230" s="120" t="s">
        <v>1187</v>
      </c>
      <c r="E230" s="121">
        <v>935.47</v>
      </c>
      <c r="F230" s="122">
        <v>942.2</v>
      </c>
      <c r="G230" s="123">
        <v>226.3997123</v>
      </c>
      <c r="H230" s="114"/>
    </row>
    <row r="231" spans="2:8" ht="13.5" x14ac:dyDescent="0.25">
      <c r="B231" s="119" t="s">
        <v>642</v>
      </c>
      <c r="C231" s="119" t="s">
        <v>1053</v>
      </c>
      <c r="D231" s="120" t="s">
        <v>1187</v>
      </c>
      <c r="E231" s="121">
        <v>819.76</v>
      </c>
      <c r="F231" s="122">
        <v>942.35</v>
      </c>
      <c r="G231" s="123">
        <v>346.61510329999999</v>
      </c>
      <c r="H231" s="114"/>
    </row>
    <row r="232" spans="2:8" ht="13.5" x14ac:dyDescent="0.25">
      <c r="B232" s="119" t="s">
        <v>642</v>
      </c>
      <c r="C232" s="119" t="s">
        <v>1012</v>
      </c>
      <c r="D232" s="120" t="s">
        <v>1187</v>
      </c>
      <c r="E232" s="121">
        <v>285.86</v>
      </c>
      <c r="F232" s="122">
        <v>266.68</v>
      </c>
      <c r="G232" s="123">
        <v>10.9460169</v>
      </c>
      <c r="H232" s="114"/>
    </row>
    <row r="233" spans="2:8" ht="13.5" x14ac:dyDescent="0.25">
      <c r="B233" s="119" t="s">
        <v>642</v>
      </c>
      <c r="C233" s="119" t="s">
        <v>1026</v>
      </c>
      <c r="D233" s="120" t="s">
        <v>1187</v>
      </c>
      <c r="E233" s="121">
        <v>272.93</v>
      </c>
      <c r="F233" s="122">
        <v>265.10000000000002</v>
      </c>
      <c r="G233" s="123">
        <v>43.495001200000004</v>
      </c>
      <c r="H233" s="114"/>
    </row>
    <row r="234" spans="2:8" ht="13.5" x14ac:dyDescent="0.25">
      <c r="B234" s="119" t="s">
        <v>642</v>
      </c>
      <c r="C234" s="119" t="s">
        <v>1011</v>
      </c>
      <c r="D234" s="120" t="s">
        <v>1187</v>
      </c>
      <c r="E234" s="121">
        <v>1884.75</v>
      </c>
      <c r="F234" s="122">
        <v>1908.1</v>
      </c>
      <c r="G234" s="123">
        <v>3.2007306</v>
      </c>
      <c r="H234" s="114"/>
    </row>
    <row r="235" spans="2:8" ht="13.5" x14ac:dyDescent="0.25">
      <c r="B235" s="119" t="s">
        <v>642</v>
      </c>
      <c r="C235" s="119" t="s">
        <v>1033</v>
      </c>
      <c r="D235" s="120" t="s">
        <v>1187</v>
      </c>
      <c r="E235" s="121">
        <v>1821.6</v>
      </c>
      <c r="F235" s="122">
        <v>1896.4</v>
      </c>
      <c r="G235" s="123">
        <v>76.3484208</v>
      </c>
      <c r="H235" s="114"/>
    </row>
    <row r="236" spans="2:8" ht="13.5" x14ac:dyDescent="0.25">
      <c r="B236" s="119" t="s">
        <v>642</v>
      </c>
      <c r="C236" s="119" t="s">
        <v>1021</v>
      </c>
      <c r="D236" s="120" t="s">
        <v>1187</v>
      </c>
      <c r="E236" s="121">
        <v>5728.04</v>
      </c>
      <c r="F236" s="122">
        <v>5746.5</v>
      </c>
      <c r="G236" s="123">
        <v>31.662344999999998</v>
      </c>
      <c r="H236" s="114"/>
    </row>
    <row r="237" spans="2:8" ht="13.5" x14ac:dyDescent="0.25">
      <c r="B237" s="119" t="s">
        <v>642</v>
      </c>
      <c r="C237" s="119" t="s">
        <v>1022</v>
      </c>
      <c r="D237" s="120" t="s">
        <v>1187</v>
      </c>
      <c r="E237" s="121">
        <v>1291.73</v>
      </c>
      <c r="F237" s="122">
        <v>1315.2</v>
      </c>
      <c r="G237" s="123">
        <v>36.803734800000001</v>
      </c>
      <c r="H237" s="114"/>
    </row>
    <row r="238" spans="2:8" ht="13.5" x14ac:dyDescent="0.25">
      <c r="B238" s="119" t="s">
        <v>642</v>
      </c>
      <c r="C238" s="119" t="s">
        <v>1014</v>
      </c>
      <c r="D238" s="120" t="s">
        <v>1187</v>
      </c>
      <c r="E238" s="121">
        <v>261.33999999999997</v>
      </c>
      <c r="F238" s="122">
        <v>249.74</v>
      </c>
      <c r="G238" s="123">
        <v>19.177571399999998</v>
      </c>
      <c r="H238" s="114"/>
    </row>
    <row r="239" spans="2:8" ht="13.5" x14ac:dyDescent="0.25">
      <c r="B239" s="119" t="s">
        <v>642</v>
      </c>
      <c r="C239" s="119" t="s">
        <v>1029</v>
      </c>
      <c r="D239" s="120" t="s">
        <v>1187</v>
      </c>
      <c r="E239" s="121">
        <v>256.2</v>
      </c>
      <c r="F239" s="122">
        <v>248.46</v>
      </c>
      <c r="G239" s="123">
        <v>76.247880800000004</v>
      </c>
      <c r="H239" s="114"/>
    </row>
    <row r="240" spans="2:8" ht="13.5" x14ac:dyDescent="0.25">
      <c r="B240" s="119" t="s">
        <v>642</v>
      </c>
      <c r="C240" s="119" t="s">
        <v>1025</v>
      </c>
      <c r="D240" s="120" t="s">
        <v>1187</v>
      </c>
      <c r="E240" s="121">
        <v>930.07</v>
      </c>
      <c r="F240" s="122">
        <v>927.9</v>
      </c>
      <c r="G240" s="123">
        <v>41.688819000000002</v>
      </c>
      <c r="H240" s="114"/>
    </row>
    <row r="241" spans="2:8" ht="13.5" x14ac:dyDescent="0.25">
      <c r="B241" s="119" t="s">
        <v>642</v>
      </c>
      <c r="C241" s="119" t="s">
        <v>1018</v>
      </c>
      <c r="D241" s="120" t="s">
        <v>1187</v>
      </c>
      <c r="E241" s="121">
        <v>164.52</v>
      </c>
      <c r="F241" s="122">
        <v>163.84</v>
      </c>
      <c r="G241" s="123">
        <v>26.109392400000001</v>
      </c>
      <c r="H241" s="114"/>
    </row>
    <row r="242" spans="2:8" ht="13.5" x14ac:dyDescent="0.25">
      <c r="B242" s="119" t="s">
        <v>642</v>
      </c>
      <c r="C242" s="119" t="s">
        <v>1037</v>
      </c>
      <c r="D242" s="120" t="s">
        <v>1187</v>
      </c>
      <c r="E242" s="121">
        <v>445.62</v>
      </c>
      <c r="F242" s="122">
        <v>446.8</v>
      </c>
      <c r="G242" s="123">
        <v>182.62860000000001</v>
      </c>
      <c r="H242" s="114"/>
    </row>
    <row r="243" spans="2:8" ht="13.5" x14ac:dyDescent="0.25">
      <c r="B243" s="119" t="s">
        <v>642</v>
      </c>
      <c r="C243" s="119" t="s">
        <v>1019</v>
      </c>
      <c r="D243" s="120" t="s">
        <v>1187</v>
      </c>
      <c r="E243" s="121">
        <v>1283.7</v>
      </c>
      <c r="F243" s="122">
        <v>1241.5</v>
      </c>
      <c r="G243" s="123">
        <v>26.658000000000001</v>
      </c>
      <c r="H243" s="114"/>
    </row>
    <row r="244" spans="2:8" ht="13.5" x14ac:dyDescent="0.25">
      <c r="B244" s="119" t="s">
        <v>642</v>
      </c>
      <c r="C244" s="119" t="s">
        <v>1013</v>
      </c>
      <c r="D244" s="120" t="s">
        <v>1187</v>
      </c>
      <c r="E244" s="121">
        <v>796.61</v>
      </c>
      <c r="F244" s="122">
        <v>768.45</v>
      </c>
      <c r="G244" s="123">
        <v>12.960830599999998</v>
      </c>
      <c r="H244" s="114"/>
    </row>
    <row r="245" spans="2:8" ht="13.5" x14ac:dyDescent="0.25">
      <c r="B245" s="119" t="s">
        <v>642</v>
      </c>
      <c r="C245" s="119" t="s">
        <v>1054</v>
      </c>
      <c r="D245" s="120" t="s">
        <v>1187</v>
      </c>
      <c r="E245" s="121">
        <v>772.39</v>
      </c>
      <c r="F245" s="122">
        <v>776.1</v>
      </c>
      <c r="G245" s="123">
        <v>409.01293979999997</v>
      </c>
      <c r="H245" s="114"/>
    </row>
    <row r="246" spans="2:8" ht="13.5" x14ac:dyDescent="0.25">
      <c r="B246" s="119" t="s">
        <v>642</v>
      </c>
      <c r="C246" s="119" t="s">
        <v>1020</v>
      </c>
      <c r="D246" s="120" t="s">
        <v>1187</v>
      </c>
      <c r="E246" s="121">
        <v>1031.78</v>
      </c>
      <c r="F246" s="122">
        <v>1047.9000000000001</v>
      </c>
      <c r="G246" s="123">
        <v>32.438097999999997</v>
      </c>
      <c r="H246" s="114"/>
    </row>
    <row r="247" spans="2:8" ht="13.5" x14ac:dyDescent="0.25">
      <c r="B247" s="119" t="s">
        <v>642</v>
      </c>
      <c r="C247" s="119" t="s">
        <v>1039</v>
      </c>
      <c r="D247" s="120" t="s">
        <v>1187</v>
      </c>
      <c r="E247" s="121">
        <v>1025.8</v>
      </c>
      <c r="F247" s="122">
        <v>1042.3</v>
      </c>
      <c r="G247" s="123">
        <v>137.76249899999999</v>
      </c>
      <c r="H247" s="114"/>
    </row>
    <row r="248" spans="2:8" ht="13.5" x14ac:dyDescent="0.25">
      <c r="B248" s="119" t="s">
        <v>642</v>
      </c>
      <c r="C248" s="119" t="s">
        <v>1042</v>
      </c>
      <c r="D248" s="120" t="s">
        <v>1187</v>
      </c>
      <c r="E248" s="121">
        <v>1330.39</v>
      </c>
      <c r="F248" s="122">
        <v>1278.5</v>
      </c>
      <c r="G248" s="123">
        <v>145.68412950000001</v>
      </c>
      <c r="H248" s="114"/>
    </row>
    <row r="249" spans="2:8" ht="13.5" x14ac:dyDescent="0.25">
      <c r="B249" s="119" t="s">
        <v>642</v>
      </c>
      <c r="C249" s="119" t="s">
        <v>1043</v>
      </c>
      <c r="D249" s="120" t="s">
        <v>1187</v>
      </c>
      <c r="E249" s="121">
        <v>1344.7</v>
      </c>
      <c r="F249" s="122">
        <v>1270.7</v>
      </c>
      <c r="G249" s="123">
        <v>160.7028675</v>
      </c>
      <c r="H249" s="114"/>
    </row>
    <row r="250" spans="2:8" ht="13.5" x14ac:dyDescent="0.25">
      <c r="B250" s="119" t="s">
        <v>642</v>
      </c>
      <c r="C250" s="119" t="s">
        <v>1040</v>
      </c>
      <c r="D250" s="120" t="s">
        <v>1187</v>
      </c>
      <c r="E250" s="121">
        <v>126.23</v>
      </c>
      <c r="F250" s="122">
        <v>124.03</v>
      </c>
      <c r="G250" s="123">
        <v>193.61308500000001</v>
      </c>
      <c r="H250" s="114"/>
    </row>
    <row r="251" spans="2:8" ht="13.5" x14ac:dyDescent="0.25">
      <c r="B251" s="119" t="s">
        <v>642</v>
      </c>
      <c r="C251" s="119" t="s">
        <v>1032</v>
      </c>
      <c r="D251" s="120" t="s">
        <v>1187</v>
      </c>
      <c r="E251" s="121">
        <v>640.25</v>
      </c>
      <c r="F251" s="122">
        <v>640</v>
      </c>
      <c r="G251" s="123">
        <v>71.340289999999996</v>
      </c>
      <c r="H251" s="114"/>
    </row>
    <row r="252" spans="2:8" ht="13.5" x14ac:dyDescent="0.25">
      <c r="B252" s="119" t="s">
        <v>642</v>
      </c>
      <c r="C252" s="119" t="s">
        <v>1016</v>
      </c>
      <c r="D252" s="120" t="s">
        <v>1187</v>
      </c>
      <c r="E252" s="121">
        <v>310.02999999999997</v>
      </c>
      <c r="F252" s="122">
        <v>317.95</v>
      </c>
      <c r="G252" s="123">
        <v>14.449728</v>
      </c>
      <c r="H252" s="114"/>
    </row>
    <row r="253" spans="2:8" ht="13.5" x14ac:dyDescent="0.25">
      <c r="B253" s="119" t="s">
        <v>642</v>
      </c>
      <c r="C253" s="119" t="s">
        <v>1047</v>
      </c>
      <c r="D253" s="120" t="s">
        <v>1187</v>
      </c>
      <c r="E253" s="121">
        <v>305.7</v>
      </c>
      <c r="F253" s="122">
        <v>315.75</v>
      </c>
      <c r="G253" s="123">
        <v>175.03980000000001</v>
      </c>
      <c r="H253" s="114"/>
    </row>
    <row r="254" spans="2:8" ht="13.5" x14ac:dyDescent="0.25">
      <c r="B254" s="119" t="s">
        <v>642</v>
      </c>
      <c r="C254" s="119" t="s">
        <v>1028</v>
      </c>
      <c r="D254" s="120" t="s">
        <v>1187</v>
      </c>
      <c r="E254" s="121">
        <v>245.53</v>
      </c>
      <c r="F254" s="122">
        <v>247.12</v>
      </c>
      <c r="G254" s="123">
        <v>108.45121560000001</v>
      </c>
      <c r="H254" s="114"/>
    </row>
    <row r="255" spans="2:8" ht="13.5" x14ac:dyDescent="0.25">
      <c r="B255" s="119" t="s">
        <v>642</v>
      </c>
      <c r="C255" s="119" t="s">
        <v>1023</v>
      </c>
      <c r="D255" s="120" t="s">
        <v>1187</v>
      </c>
      <c r="E255" s="121">
        <v>385.67</v>
      </c>
      <c r="F255" s="122">
        <v>387.75</v>
      </c>
      <c r="G255" s="123">
        <v>36.820034999999997</v>
      </c>
      <c r="H255" s="114"/>
    </row>
    <row r="256" spans="2:8" ht="13.5" x14ac:dyDescent="0.25">
      <c r="B256" s="119" t="s">
        <v>642</v>
      </c>
      <c r="C256" s="119" t="s">
        <v>1038</v>
      </c>
      <c r="D256" s="120" t="s">
        <v>1187</v>
      </c>
      <c r="E256" s="121">
        <v>371.52</v>
      </c>
      <c r="F256" s="122">
        <v>385.9</v>
      </c>
      <c r="G256" s="123">
        <v>108.43600000000001</v>
      </c>
      <c r="H256" s="114"/>
    </row>
    <row r="257" spans="2:8" ht="13.5" x14ac:dyDescent="0.25">
      <c r="B257" s="119" t="s">
        <v>642</v>
      </c>
      <c r="C257" s="119" t="s">
        <v>1055</v>
      </c>
      <c r="D257" s="120" t="s">
        <v>1187</v>
      </c>
      <c r="E257" s="121">
        <v>4056.97</v>
      </c>
      <c r="F257" s="122">
        <v>4033.5</v>
      </c>
      <c r="G257" s="123">
        <v>466.44365429999999</v>
      </c>
      <c r="H257" s="114"/>
    </row>
    <row r="258" spans="2:8" ht="13.5" x14ac:dyDescent="0.25">
      <c r="B258" s="119" t="s">
        <v>642</v>
      </c>
      <c r="C258" s="119" t="s">
        <v>1024</v>
      </c>
      <c r="D258" s="120" t="s">
        <v>1187</v>
      </c>
      <c r="E258" s="121">
        <v>3244.9</v>
      </c>
      <c r="F258" s="122">
        <v>3135.4</v>
      </c>
      <c r="G258" s="123">
        <v>41.836660000000002</v>
      </c>
      <c r="H258" s="114"/>
    </row>
    <row r="259" spans="2:8" ht="13.5" x14ac:dyDescent="0.25">
      <c r="B259" s="119" t="s">
        <v>642</v>
      </c>
      <c r="C259" s="119" t="s">
        <v>1041</v>
      </c>
      <c r="D259" s="120" t="s">
        <v>1187</v>
      </c>
      <c r="E259" s="121">
        <v>779.98</v>
      </c>
      <c r="F259" s="122">
        <v>777.75</v>
      </c>
      <c r="G259" s="123">
        <v>144.35179200000002</v>
      </c>
      <c r="H259" s="114"/>
    </row>
    <row r="260" spans="2:8" ht="13.5" x14ac:dyDescent="0.25">
      <c r="B260" s="119" t="s">
        <v>642</v>
      </c>
      <c r="C260" s="119" t="s">
        <v>1015</v>
      </c>
      <c r="D260" s="120" t="s">
        <v>1187</v>
      </c>
      <c r="E260" s="121">
        <v>13578.42</v>
      </c>
      <c r="F260" s="122">
        <v>13464</v>
      </c>
      <c r="G260" s="123">
        <v>14.19927</v>
      </c>
      <c r="H260" s="114"/>
    </row>
    <row r="261" spans="2:8" ht="13.5" x14ac:dyDescent="0.25">
      <c r="B261" s="119" t="s">
        <v>642</v>
      </c>
      <c r="C261" s="119" t="s">
        <v>1017</v>
      </c>
      <c r="D261" s="120" t="s">
        <v>1187</v>
      </c>
      <c r="E261" s="121">
        <v>13098.81</v>
      </c>
      <c r="F261" s="122">
        <v>13386</v>
      </c>
      <c r="G261" s="123">
        <v>18.81916</v>
      </c>
      <c r="H261" s="114"/>
    </row>
    <row r="262" spans="2:8" ht="13.5" x14ac:dyDescent="0.25">
      <c r="B262" s="119" t="s">
        <v>642</v>
      </c>
      <c r="C262" s="119" t="s">
        <v>1035</v>
      </c>
      <c r="D262" s="120" t="s">
        <v>1187</v>
      </c>
      <c r="E262" s="121">
        <v>1599.44</v>
      </c>
      <c r="F262" s="122">
        <v>1595.1</v>
      </c>
      <c r="G262" s="123">
        <v>86.833191999999997</v>
      </c>
      <c r="H262" s="114"/>
    </row>
    <row r="263" spans="2:8" ht="13.5" x14ac:dyDescent="0.25">
      <c r="B263" s="119" t="s">
        <v>642</v>
      </c>
      <c r="C263" s="119" t="s">
        <v>1046</v>
      </c>
      <c r="D263" s="120" t="s">
        <v>1187</v>
      </c>
      <c r="E263" s="121">
        <v>435.82</v>
      </c>
      <c r="F263" s="122">
        <v>398.45</v>
      </c>
      <c r="G263" s="123">
        <v>272.79299839999999</v>
      </c>
      <c r="H263" s="114"/>
    </row>
    <row r="264" spans="2:8" ht="13.5" x14ac:dyDescent="0.25">
      <c r="B264" s="119" t="s">
        <v>642</v>
      </c>
      <c r="C264" s="119" t="s">
        <v>1051</v>
      </c>
      <c r="D264" s="120" t="s">
        <v>1187</v>
      </c>
      <c r="E264" s="121">
        <v>468.41</v>
      </c>
      <c r="F264" s="122">
        <v>460.3</v>
      </c>
      <c r="G264" s="123">
        <v>526.95840150000004</v>
      </c>
      <c r="H264" s="114"/>
    </row>
    <row r="265" spans="2:8" ht="13.5" x14ac:dyDescent="0.25">
      <c r="B265" s="119" t="s">
        <v>642</v>
      </c>
      <c r="C265" s="119" t="s">
        <v>1027</v>
      </c>
      <c r="D265" s="120" t="s">
        <v>1187</v>
      </c>
      <c r="E265" s="121">
        <v>4820.67</v>
      </c>
      <c r="F265" s="122">
        <v>4822.2</v>
      </c>
      <c r="G265" s="123">
        <v>52.242175000000003</v>
      </c>
      <c r="H265" s="114"/>
    </row>
    <row r="266" spans="2:8" ht="13.5" x14ac:dyDescent="0.25">
      <c r="B266" s="119" t="s">
        <v>642</v>
      </c>
      <c r="C266" s="119" t="s">
        <v>1030</v>
      </c>
      <c r="D266" s="120" t="s">
        <v>1187</v>
      </c>
      <c r="E266" s="121">
        <v>323.04000000000002</v>
      </c>
      <c r="F266" s="122">
        <v>321.3</v>
      </c>
      <c r="G266" s="123">
        <v>58.639237199999997</v>
      </c>
      <c r="H266" s="114"/>
    </row>
    <row r="267" spans="2:8" ht="13.5" x14ac:dyDescent="0.25">
      <c r="B267" s="119" t="s">
        <v>642</v>
      </c>
      <c r="C267" s="119" t="s">
        <v>1031</v>
      </c>
      <c r="D267" s="120" t="s">
        <v>1187</v>
      </c>
      <c r="E267" s="121">
        <v>320.35000000000002</v>
      </c>
      <c r="F267" s="122">
        <v>319.14999999999998</v>
      </c>
      <c r="G267" s="123">
        <v>63.684293199999992</v>
      </c>
      <c r="H267" s="114"/>
    </row>
    <row r="268" spans="2:8" ht="13.5" x14ac:dyDescent="0.25">
      <c r="B268" s="119" t="s">
        <v>642</v>
      </c>
      <c r="C268" s="119" t="s">
        <v>1050</v>
      </c>
      <c r="D268" s="120" t="s">
        <v>1187</v>
      </c>
      <c r="E268" s="121">
        <v>379.62</v>
      </c>
      <c r="F268" s="122">
        <v>355.35</v>
      </c>
      <c r="G268" s="123">
        <v>362.63209499999999</v>
      </c>
      <c r="H268" s="114"/>
    </row>
    <row r="269" spans="2:8" ht="13.5" x14ac:dyDescent="0.25">
      <c r="B269" s="119" t="s">
        <v>642</v>
      </c>
      <c r="C269" s="119" t="s">
        <v>1045</v>
      </c>
      <c r="D269" s="120" t="s">
        <v>1187</v>
      </c>
      <c r="E269" s="121">
        <v>1377.72</v>
      </c>
      <c r="F269" s="122">
        <v>1444</v>
      </c>
      <c r="G269" s="123">
        <v>162.77760000000001</v>
      </c>
      <c r="H269" s="114"/>
    </row>
    <row r="270" spans="2:8" ht="13.5" x14ac:dyDescent="0.25">
      <c r="B270" s="119" t="s">
        <v>642</v>
      </c>
      <c r="C270" s="119" t="s">
        <v>1052</v>
      </c>
      <c r="D270" s="120" t="s">
        <v>1187</v>
      </c>
      <c r="E270" s="121">
        <v>1337.19</v>
      </c>
      <c r="F270" s="122">
        <v>1435.2</v>
      </c>
      <c r="G270" s="123">
        <v>309.71185000000003</v>
      </c>
      <c r="H270" s="114"/>
    </row>
    <row r="271" spans="2:8" ht="13.5" x14ac:dyDescent="0.25">
      <c r="B271" s="119" t="s">
        <v>642</v>
      </c>
      <c r="C271" s="119" t="s">
        <v>1056</v>
      </c>
      <c r="D271" s="120" t="s">
        <v>1187</v>
      </c>
      <c r="E271" s="121">
        <v>1022.91</v>
      </c>
      <c r="F271" s="122">
        <v>1064.0999999999999</v>
      </c>
      <c r="G271" s="123">
        <v>463.37634000000003</v>
      </c>
      <c r="H271" s="114"/>
    </row>
    <row r="272" spans="2:8" ht="13.5" x14ac:dyDescent="0.25">
      <c r="B272" s="119" t="s">
        <v>642</v>
      </c>
      <c r="C272" s="119" t="s">
        <v>1036</v>
      </c>
      <c r="D272" s="120" t="s">
        <v>1187</v>
      </c>
      <c r="E272" s="121">
        <v>214.92</v>
      </c>
      <c r="F272" s="122">
        <v>210.35</v>
      </c>
      <c r="G272" s="123">
        <v>96.845826000000002</v>
      </c>
      <c r="H272" s="114"/>
    </row>
    <row r="273" spans="2:8" ht="13.5" x14ac:dyDescent="0.25">
      <c r="B273" s="119" t="s">
        <v>642</v>
      </c>
      <c r="C273" s="119" t="s">
        <v>1048</v>
      </c>
      <c r="D273" s="120" t="s">
        <v>1187</v>
      </c>
      <c r="E273" s="121">
        <v>3492.06</v>
      </c>
      <c r="F273" s="122">
        <v>3514.4</v>
      </c>
      <c r="G273" s="123">
        <v>193.97664720000003</v>
      </c>
      <c r="H273" s="114"/>
    </row>
    <row r="274" spans="2:8" ht="13.5" x14ac:dyDescent="0.25">
      <c r="B274" s="114"/>
      <c r="C274" s="114"/>
      <c r="D274" s="114"/>
      <c r="E274" s="114"/>
      <c r="F274" s="114"/>
      <c r="G274" s="124"/>
      <c r="H274" s="114"/>
    </row>
    <row r="275" spans="2:8" ht="13.5" x14ac:dyDescent="0.25">
      <c r="B275" s="115" t="s">
        <v>1188</v>
      </c>
      <c r="C275" s="114"/>
      <c r="D275" s="114"/>
      <c r="E275" s="125"/>
      <c r="F275" s="125"/>
      <c r="G275" s="125"/>
      <c r="H275" s="114"/>
    </row>
    <row r="276" spans="2:8" ht="13.5" x14ac:dyDescent="0.25">
      <c r="B276" s="114"/>
      <c r="C276" s="114"/>
      <c r="D276" s="114"/>
      <c r="E276" s="114"/>
      <c r="F276" s="114"/>
      <c r="G276" s="114"/>
      <c r="H276" s="114"/>
    </row>
    <row r="277" spans="2:8" ht="13.5" x14ac:dyDescent="0.25">
      <c r="B277" s="126" t="s">
        <v>1181</v>
      </c>
      <c r="C277" s="126" t="s">
        <v>1189</v>
      </c>
      <c r="D277" s="114"/>
      <c r="E277" s="114"/>
      <c r="F277" s="114"/>
      <c r="G277" s="114"/>
      <c r="H277" s="114"/>
    </row>
    <row r="278" spans="2:8" ht="13.5" x14ac:dyDescent="0.25">
      <c r="B278" s="119" t="s">
        <v>642</v>
      </c>
      <c r="C278" s="128">
        <v>70.425041999999991</v>
      </c>
      <c r="D278" s="114"/>
      <c r="E278" s="114"/>
      <c r="F278" s="114"/>
      <c r="G278" s="114"/>
      <c r="H278" s="114"/>
    </row>
    <row r="279" spans="2:8" ht="13.5" x14ac:dyDescent="0.25">
      <c r="B279" s="114"/>
      <c r="C279" s="114"/>
      <c r="D279" s="114"/>
      <c r="E279" s="114"/>
      <c r="F279" s="114"/>
      <c r="G279" s="114"/>
      <c r="H279" s="114"/>
    </row>
    <row r="280" spans="2:8" ht="13.5" x14ac:dyDescent="0.25">
      <c r="B280" s="115" t="s">
        <v>1190</v>
      </c>
      <c r="C280" s="114"/>
      <c r="D280" s="114"/>
      <c r="E280" s="114"/>
      <c r="F280" s="114"/>
      <c r="G280" s="114"/>
      <c r="H280" s="114"/>
    </row>
    <row r="281" spans="2:8" ht="13.5" x14ac:dyDescent="0.25">
      <c r="B281" s="115"/>
      <c r="C281" s="114"/>
      <c r="D281" s="114"/>
      <c r="E281" s="114"/>
      <c r="F281" s="114"/>
      <c r="G281" s="114"/>
      <c r="H281" s="114"/>
    </row>
    <row r="282" spans="2:8" ht="54" x14ac:dyDescent="0.25">
      <c r="B282" s="117" t="s">
        <v>1181</v>
      </c>
      <c r="C282" s="118" t="s">
        <v>1191</v>
      </c>
      <c r="D282" s="118" t="s">
        <v>1192</v>
      </c>
      <c r="E282" s="118" t="s">
        <v>1193</v>
      </c>
      <c r="F282" s="118" t="s">
        <v>1194</v>
      </c>
      <c r="G282" s="118" t="s">
        <v>1195</v>
      </c>
      <c r="H282" s="114"/>
    </row>
    <row r="283" spans="2:8" ht="13.5" x14ac:dyDescent="0.25">
      <c r="B283" s="129" t="s">
        <v>642</v>
      </c>
      <c r="C283" s="24">
        <v>3547</v>
      </c>
      <c r="D283" s="24">
        <v>3547</v>
      </c>
      <c r="E283" s="25">
        <v>24032.32</v>
      </c>
      <c r="F283" s="25">
        <v>22486.16</v>
      </c>
      <c r="G283" s="25">
        <v>-1546.1599999999999</v>
      </c>
      <c r="H283" s="23"/>
    </row>
    <row r="284" spans="2:8" ht="13.5" x14ac:dyDescent="0.25">
      <c r="B284" s="130"/>
      <c r="C284" s="131"/>
      <c r="D284" s="131"/>
      <c r="E284" s="114"/>
      <c r="F284" s="114"/>
      <c r="G284" s="132"/>
      <c r="H284" s="114"/>
    </row>
    <row r="285" spans="2:8" ht="13.5" x14ac:dyDescent="0.25">
      <c r="B285" s="115" t="s">
        <v>1196</v>
      </c>
      <c r="C285" s="131"/>
      <c r="D285" s="114"/>
      <c r="E285" s="114"/>
      <c r="F285" s="114"/>
      <c r="G285" s="114"/>
      <c r="H285" s="114"/>
    </row>
    <row r="286" spans="2:8" ht="13.5" x14ac:dyDescent="0.25">
      <c r="B286" s="135"/>
      <c r="C286" s="136"/>
      <c r="D286" s="136"/>
      <c r="E286" s="137"/>
      <c r="F286" s="137"/>
      <c r="G286" s="137"/>
      <c r="H286" s="138"/>
    </row>
    <row r="287" spans="2:8" ht="13.5" x14ac:dyDescent="0.25">
      <c r="B287" s="115" t="s">
        <v>1202</v>
      </c>
      <c r="C287" s="114"/>
      <c r="D287" s="139"/>
      <c r="E287" s="114"/>
      <c r="F287" s="114"/>
      <c r="G287" s="114"/>
      <c r="H287" s="114"/>
    </row>
    <row r="288" spans="2:8" ht="13.5" x14ac:dyDescent="0.25">
      <c r="B288" s="210"/>
      <c r="C288" s="211"/>
      <c r="D288" s="212"/>
      <c r="E288" s="212"/>
      <c r="F288" s="27"/>
      <c r="G288" s="114"/>
      <c r="H288" s="114"/>
    </row>
    <row r="289" spans="2:8" ht="13.5" x14ac:dyDescent="0.25">
      <c r="B289" s="115" t="s">
        <v>1203</v>
      </c>
      <c r="C289" s="114"/>
      <c r="D289" s="114"/>
      <c r="E289" s="114"/>
      <c r="F289" s="114"/>
      <c r="G289" s="114"/>
      <c r="H289" s="114"/>
    </row>
    <row r="290" spans="2:8" ht="13.5" x14ac:dyDescent="0.25">
      <c r="B290" s="114"/>
      <c r="C290" s="114"/>
      <c r="D290" s="114"/>
      <c r="E290" s="114"/>
      <c r="F290" s="28"/>
      <c r="G290" s="140"/>
      <c r="H290" s="114"/>
    </row>
    <row r="291" spans="2:8" ht="13.5" x14ac:dyDescent="0.25">
      <c r="B291" s="115" t="s">
        <v>1204</v>
      </c>
      <c r="C291" s="114"/>
      <c r="D291" s="114"/>
      <c r="E291" s="114"/>
      <c r="F291" s="114"/>
      <c r="G291" s="114"/>
      <c r="H291" s="114"/>
    </row>
    <row r="292" spans="2:8" ht="27" x14ac:dyDescent="0.25">
      <c r="B292" s="141" t="s">
        <v>1205</v>
      </c>
      <c r="C292" s="142" t="s">
        <v>1206</v>
      </c>
      <c r="D292" s="142" t="s">
        <v>1207</v>
      </c>
      <c r="E292" s="143" t="s">
        <v>1208</v>
      </c>
      <c r="F292" s="143" t="s">
        <v>1209</v>
      </c>
      <c r="G292" s="142" t="s">
        <v>1210</v>
      </c>
      <c r="H292" s="142" t="s">
        <v>1211</v>
      </c>
    </row>
    <row r="293" spans="2:8" ht="13.5" x14ac:dyDescent="0.25">
      <c r="B293" s="29" t="s">
        <v>1212</v>
      </c>
      <c r="C293" s="29" t="s">
        <v>1213</v>
      </c>
      <c r="D293" s="29" t="s">
        <v>1214</v>
      </c>
      <c r="E293" s="29" t="s">
        <v>1215</v>
      </c>
      <c r="F293" s="29" t="s">
        <v>1216</v>
      </c>
      <c r="G293" s="22">
        <v>5000</v>
      </c>
      <c r="H293" s="30">
        <v>46444</v>
      </c>
    </row>
    <row r="294" spans="2:8" ht="13.5" x14ac:dyDescent="0.25">
      <c r="B294" s="29" t="s">
        <v>1212</v>
      </c>
      <c r="C294" s="29" t="s">
        <v>1213</v>
      </c>
      <c r="D294" s="29" t="s">
        <v>1217</v>
      </c>
      <c r="E294" s="29" t="s">
        <v>1215</v>
      </c>
      <c r="F294" s="29" t="s">
        <v>1216</v>
      </c>
      <c r="G294" s="22">
        <v>2500</v>
      </c>
      <c r="H294" s="30">
        <v>46452</v>
      </c>
    </row>
    <row r="295" spans="2:8" ht="13.5" x14ac:dyDescent="0.25">
      <c r="B295" s="29" t="s">
        <v>1212</v>
      </c>
      <c r="C295" s="29" t="s">
        <v>1213</v>
      </c>
      <c r="D295" s="29" t="s">
        <v>1218</v>
      </c>
      <c r="E295" s="29" t="s">
        <v>1215</v>
      </c>
      <c r="F295" s="29" t="s">
        <v>1216</v>
      </c>
      <c r="G295" s="22">
        <v>2500</v>
      </c>
      <c r="H295" s="30">
        <v>46452</v>
      </c>
    </row>
    <row r="296" spans="2:8" ht="13.5" x14ac:dyDescent="0.25">
      <c r="B296" s="29" t="s">
        <v>1212</v>
      </c>
      <c r="C296" s="29" t="s">
        <v>1213</v>
      </c>
      <c r="D296" s="29" t="s">
        <v>1219</v>
      </c>
      <c r="E296" s="29" t="s">
        <v>1215</v>
      </c>
      <c r="F296" s="29" t="s">
        <v>1216</v>
      </c>
      <c r="G296" s="22">
        <v>4500</v>
      </c>
      <c r="H296" s="30">
        <v>46455</v>
      </c>
    </row>
    <row r="297" spans="2:8" ht="13.5" x14ac:dyDescent="0.25">
      <c r="B297" s="29" t="s">
        <v>1212</v>
      </c>
      <c r="C297" s="29" t="s">
        <v>1213</v>
      </c>
      <c r="D297" s="29" t="s">
        <v>1220</v>
      </c>
      <c r="E297" s="29" t="s">
        <v>1215</v>
      </c>
      <c r="F297" s="29" t="s">
        <v>1216</v>
      </c>
      <c r="G297" s="22">
        <v>500</v>
      </c>
      <c r="H297" s="30">
        <v>46455</v>
      </c>
    </row>
    <row r="298" spans="2:8" ht="13.5" x14ac:dyDescent="0.25">
      <c r="B298" s="29" t="s">
        <v>1212</v>
      </c>
      <c r="C298" s="29" t="s">
        <v>1213</v>
      </c>
      <c r="D298" s="29" t="s">
        <v>1221</v>
      </c>
      <c r="E298" s="29" t="s">
        <v>1215</v>
      </c>
      <c r="F298" s="29" t="s">
        <v>1216</v>
      </c>
      <c r="G298" s="22">
        <v>2500</v>
      </c>
      <c r="H298" s="30">
        <v>46373</v>
      </c>
    </row>
    <row r="299" spans="2:8" ht="13.5" x14ac:dyDescent="0.25">
      <c r="B299" s="29" t="s">
        <v>1212</v>
      </c>
      <c r="C299" s="29" t="s">
        <v>1213</v>
      </c>
      <c r="D299" s="29" t="s">
        <v>1222</v>
      </c>
      <c r="E299" s="29" t="s">
        <v>1215</v>
      </c>
      <c r="F299" s="29" t="s">
        <v>1216</v>
      </c>
      <c r="G299" s="22">
        <v>2500</v>
      </c>
      <c r="H299" s="30">
        <v>46286</v>
      </c>
    </row>
    <row r="300" spans="2:8" ht="13.5" x14ac:dyDescent="0.25">
      <c r="B300" s="29" t="s">
        <v>1212</v>
      </c>
      <c r="C300" s="29" t="s">
        <v>1213</v>
      </c>
      <c r="D300" s="29" t="s">
        <v>1223</v>
      </c>
      <c r="E300" s="29" t="s">
        <v>1215</v>
      </c>
      <c r="F300" s="29" t="s">
        <v>1216</v>
      </c>
      <c r="G300" s="22">
        <v>2500</v>
      </c>
      <c r="H300" s="30">
        <v>46286</v>
      </c>
    </row>
    <row r="301" spans="2:8" ht="13.5" x14ac:dyDescent="0.25">
      <c r="B301" s="29" t="s">
        <v>1212</v>
      </c>
      <c r="C301" s="29" t="s">
        <v>1213</v>
      </c>
      <c r="D301" s="29" t="s">
        <v>1224</v>
      </c>
      <c r="E301" s="29" t="s">
        <v>1215</v>
      </c>
      <c r="F301" s="29" t="s">
        <v>1216</v>
      </c>
      <c r="G301" s="22">
        <v>5000</v>
      </c>
      <c r="H301" s="30">
        <v>46211</v>
      </c>
    </row>
    <row r="302" spans="2:8" ht="13.5" x14ac:dyDescent="0.25">
      <c r="B302" s="114"/>
      <c r="C302" s="114"/>
      <c r="D302" s="114"/>
      <c r="E302" s="140"/>
      <c r="F302" s="114"/>
      <c r="G302" s="114"/>
      <c r="H302" s="114"/>
    </row>
    <row r="303" spans="2:8" ht="13.5" x14ac:dyDescent="0.25">
      <c r="B303" s="115" t="s">
        <v>1225</v>
      </c>
      <c r="C303" s="114"/>
      <c r="D303" s="114"/>
      <c r="E303" s="140"/>
      <c r="F303" s="114"/>
      <c r="G303" s="144"/>
      <c r="H303" s="114"/>
    </row>
  </sheetData>
  <mergeCells count="43">
    <mergeCell ref="B182:C182"/>
    <mergeCell ref="B179:C179"/>
    <mergeCell ref="B180:C180"/>
    <mergeCell ref="B185:B187"/>
    <mergeCell ref="C185:C187"/>
    <mergeCell ref="B168:C168"/>
    <mergeCell ref="B169:C169"/>
    <mergeCell ref="B164:H164"/>
    <mergeCell ref="B177:C177"/>
    <mergeCell ref="B181:C181"/>
    <mergeCell ref="B161:H161"/>
    <mergeCell ref="B162:H162"/>
    <mergeCell ref="B163:H163"/>
    <mergeCell ref="B166:D166"/>
    <mergeCell ref="B167:C167"/>
    <mergeCell ref="A1:H1"/>
    <mergeCell ref="A2:H2"/>
    <mergeCell ref="A3:H3"/>
    <mergeCell ref="B159:H159"/>
    <mergeCell ref="B160:H160"/>
    <mergeCell ref="D185:F185"/>
    <mergeCell ref="G185:I185"/>
    <mergeCell ref="D186:D187"/>
    <mergeCell ref="E186:E187"/>
    <mergeCell ref="F186:F187"/>
    <mergeCell ref="G186:H186"/>
    <mergeCell ref="I186:I187"/>
    <mergeCell ref="B190:I190"/>
    <mergeCell ref="B198:D198"/>
    <mergeCell ref="B199:C199"/>
    <mergeCell ref="B200:C200"/>
    <mergeCell ref="B201:C201"/>
    <mergeCell ref="B202:C202"/>
    <mergeCell ref="B203:C203"/>
    <mergeCell ref="B204:C204"/>
    <mergeCell ref="B205:C205"/>
    <mergeCell ref="B206:C206"/>
    <mergeCell ref="B221:G221"/>
    <mergeCell ref="B222:G222"/>
    <mergeCell ref="B224:G224"/>
    <mergeCell ref="B207:C207"/>
    <mergeCell ref="B208:D208"/>
    <mergeCell ref="B210:C210"/>
  </mergeCells>
  <hyperlinks>
    <hyperlink ref="I1" location="Index!B2" display="Index" xr:uid="{03BBED9A-7E45-4C17-A156-1379D558C735}"/>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0ED51-F46B-4383-A1CA-3D02F5E1B957}">
  <sheetPr>
    <outlinePr summaryBelow="0" summaryRight="0"/>
  </sheetPr>
  <dimension ref="A1:Q280"/>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8" width="10.140625" style="34" bestFit="1" customWidth="1"/>
    <col min="9" max="16384" width="9.140625" style="34"/>
  </cols>
  <sheetData>
    <row r="1" spans="1:9" ht="15" x14ac:dyDescent="0.2">
      <c r="A1" s="96" t="s">
        <v>0</v>
      </c>
      <c r="B1" s="96"/>
      <c r="C1" s="96"/>
      <c r="D1" s="96"/>
      <c r="E1" s="96"/>
      <c r="F1" s="96"/>
      <c r="G1" s="96"/>
      <c r="H1" s="96"/>
      <c r="I1" s="1" t="s">
        <v>928</v>
      </c>
    </row>
    <row r="2" spans="1:9" ht="15" x14ac:dyDescent="0.2">
      <c r="A2" s="33" t="s">
        <v>673</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46</v>
      </c>
      <c r="C7" s="47" t="s">
        <v>47</v>
      </c>
      <c r="D7" s="47" t="s">
        <v>38</v>
      </c>
      <c r="E7" s="48">
        <v>798829</v>
      </c>
      <c r="F7" s="49">
        <v>10092.405586000001</v>
      </c>
      <c r="G7" s="50">
        <v>6.085658E-2</v>
      </c>
      <c r="H7" s="40" t="s">
        <v>133</v>
      </c>
    </row>
    <row r="8" spans="1:9" x14ac:dyDescent="0.2">
      <c r="A8" s="46">
        <v>2</v>
      </c>
      <c r="B8" s="47" t="s">
        <v>476</v>
      </c>
      <c r="C8" s="47" t="s">
        <v>477</v>
      </c>
      <c r="D8" s="47" t="s">
        <v>38</v>
      </c>
      <c r="E8" s="48">
        <v>1258009</v>
      </c>
      <c r="F8" s="49">
        <v>9708.0554530000009</v>
      </c>
      <c r="G8" s="50">
        <v>5.8538979999999997E-2</v>
      </c>
      <c r="H8" s="40" t="s">
        <v>133</v>
      </c>
    </row>
    <row r="9" spans="1:9" x14ac:dyDescent="0.2">
      <c r="A9" s="46">
        <v>3</v>
      </c>
      <c r="B9" s="47" t="s">
        <v>17</v>
      </c>
      <c r="C9" s="47" t="s">
        <v>18</v>
      </c>
      <c r="D9" s="47" t="s">
        <v>19</v>
      </c>
      <c r="E9" s="48">
        <v>580912</v>
      </c>
      <c r="F9" s="49">
        <v>8311.6888959999997</v>
      </c>
      <c r="G9" s="50">
        <v>5.0118969999999999E-2</v>
      </c>
      <c r="H9" s="40" t="s">
        <v>133</v>
      </c>
    </row>
    <row r="10" spans="1:9" x14ac:dyDescent="0.2">
      <c r="A10" s="46">
        <v>4</v>
      </c>
      <c r="B10" s="47" t="s">
        <v>14</v>
      </c>
      <c r="C10" s="47" t="s">
        <v>15</v>
      </c>
      <c r="D10" s="47" t="s">
        <v>16</v>
      </c>
      <c r="E10" s="48">
        <v>324287</v>
      </c>
      <c r="F10" s="49">
        <v>6118.6471160000001</v>
      </c>
      <c r="G10" s="50">
        <v>3.6895070000000002E-2</v>
      </c>
      <c r="H10" s="40" t="s">
        <v>133</v>
      </c>
    </row>
    <row r="11" spans="1:9" x14ac:dyDescent="0.2">
      <c r="A11" s="46">
        <v>5</v>
      </c>
      <c r="B11" s="47" t="s">
        <v>478</v>
      </c>
      <c r="C11" s="47" t="s">
        <v>479</v>
      </c>
      <c r="D11" s="47" t="s">
        <v>38</v>
      </c>
      <c r="E11" s="48">
        <v>1490366</v>
      </c>
      <c r="F11" s="49">
        <v>5712.5728779999999</v>
      </c>
      <c r="G11" s="50">
        <v>3.4446459999999998E-2</v>
      </c>
      <c r="H11" s="40" t="s">
        <v>133</v>
      </c>
    </row>
    <row r="12" spans="1:9" x14ac:dyDescent="0.2">
      <c r="A12" s="46">
        <v>6</v>
      </c>
      <c r="B12" s="47" t="s">
        <v>11</v>
      </c>
      <c r="C12" s="47" t="s">
        <v>12</v>
      </c>
      <c r="D12" s="47" t="s">
        <v>13</v>
      </c>
      <c r="E12" s="48">
        <v>141404</v>
      </c>
      <c r="F12" s="49">
        <v>5675.9565599999996</v>
      </c>
      <c r="G12" s="50">
        <v>3.422567E-2</v>
      </c>
      <c r="H12" s="40" t="s">
        <v>133</v>
      </c>
    </row>
    <row r="13" spans="1:9" x14ac:dyDescent="0.2">
      <c r="A13" s="46">
        <v>7</v>
      </c>
      <c r="B13" s="47" t="s">
        <v>340</v>
      </c>
      <c r="C13" s="47" t="s">
        <v>341</v>
      </c>
      <c r="D13" s="47" t="s">
        <v>229</v>
      </c>
      <c r="E13" s="48">
        <v>123876</v>
      </c>
      <c r="F13" s="49">
        <v>3837.0590999999999</v>
      </c>
      <c r="G13" s="50">
        <v>2.3137230000000002E-2</v>
      </c>
      <c r="H13" s="40" t="s">
        <v>133</v>
      </c>
    </row>
    <row r="14" spans="1:9" x14ac:dyDescent="0.2">
      <c r="A14" s="46">
        <v>8</v>
      </c>
      <c r="B14" s="47" t="s">
        <v>480</v>
      </c>
      <c r="C14" s="47" t="s">
        <v>481</v>
      </c>
      <c r="D14" s="47" t="s">
        <v>176</v>
      </c>
      <c r="E14" s="48">
        <v>356192</v>
      </c>
      <c r="F14" s="49">
        <v>3337.5190400000001</v>
      </c>
      <c r="G14" s="50">
        <v>2.0125029999999999E-2</v>
      </c>
      <c r="H14" s="40" t="s">
        <v>133</v>
      </c>
    </row>
    <row r="15" spans="1:9" x14ac:dyDescent="0.2">
      <c r="A15" s="41">
        <v>9</v>
      </c>
      <c r="B15" s="42" t="s">
        <v>959</v>
      </c>
      <c r="C15" s="42" t="s">
        <v>960</v>
      </c>
      <c r="D15" s="42" t="s">
        <v>108</v>
      </c>
      <c r="E15" s="43">
        <v>729150</v>
      </c>
      <c r="F15" s="44">
        <f>309713754/10^5</f>
        <v>3097.1375400000002</v>
      </c>
      <c r="G15" s="174">
        <f>F15/F172</f>
        <v>1.8675548505506491E-2</v>
      </c>
      <c r="H15" s="40" t="s">
        <v>133</v>
      </c>
    </row>
    <row r="16" spans="1:9" x14ac:dyDescent="0.2">
      <c r="A16" s="46">
        <v>10</v>
      </c>
      <c r="B16" s="47" t="s">
        <v>330</v>
      </c>
      <c r="C16" s="47" t="s">
        <v>331</v>
      </c>
      <c r="D16" s="47" t="s">
        <v>179</v>
      </c>
      <c r="E16" s="48">
        <v>92920</v>
      </c>
      <c r="F16" s="49">
        <v>2761.1178</v>
      </c>
      <c r="G16" s="50">
        <v>1.664937E-2</v>
      </c>
      <c r="H16" s="40" t="s">
        <v>133</v>
      </c>
    </row>
    <row r="17" spans="1:8" x14ac:dyDescent="0.2">
      <c r="A17" s="46">
        <v>11</v>
      </c>
      <c r="B17" s="47" t="s">
        <v>36</v>
      </c>
      <c r="C17" s="47" t="s">
        <v>37</v>
      </c>
      <c r="D17" s="47" t="s">
        <v>38</v>
      </c>
      <c r="E17" s="48">
        <v>238258</v>
      </c>
      <c r="F17" s="49">
        <v>2545.6676010000001</v>
      </c>
      <c r="G17" s="50">
        <v>1.5350219999999999E-2</v>
      </c>
      <c r="H17" s="40" t="s">
        <v>133</v>
      </c>
    </row>
    <row r="18" spans="1:8" x14ac:dyDescent="0.2">
      <c r="A18" s="46">
        <v>12</v>
      </c>
      <c r="B18" s="47" t="s">
        <v>482</v>
      </c>
      <c r="C18" s="47" t="s">
        <v>483</v>
      </c>
      <c r="D18" s="47" t="s">
        <v>176</v>
      </c>
      <c r="E18" s="48">
        <v>155390</v>
      </c>
      <c r="F18" s="49">
        <v>2428.59031</v>
      </c>
      <c r="G18" s="50">
        <v>1.4644249999999999E-2</v>
      </c>
      <c r="H18" s="40" t="s">
        <v>133</v>
      </c>
    </row>
    <row r="19" spans="1:8" ht="25.5" x14ac:dyDescent="0.2">
      <c r="A19" s="46">
        <v>13</v>
      </c>
      <c r="B19" s="47" t="s">
        <v>202</v>
      </c>
      <c r="C19" s="47" t="s">
        <v>203</v>
      </c>
      <c r="D19" s="47" t="s">
        <v>204</v>
      </c>
      <c r="E19" s="48">
        <v>144210</v>
      </c>
      <c r="F19" s="49">
        <v>2402.8270200000002</v>
      </c>
      <c r="G19" s="50">
        <v>1.4488900000000001E-2</v>
      </c>
      <c r="H19" s="40" t="s">
        <v>133</v>
      </c>
    </row>
    <row r="20" spans="1:8" x14ac:dyDescent="0.2">
      <c r="A20" s="46">
        <v>14</v>
      </c>
      <c r="B20" s="47" t="s">
        <v>26</v>
      </c>
      <c r="C20" s="47" t="s">
        <v>27</v>
      </c>
      <c r="D20" s="47" t="s">
        <v>28</v>
      </c>
      <c r="E20" s="48">
        <v>543536</v>
      </c>
      <c r="F20" s="49">
        <v>2344.2707679999999</v>
      </c>
      <c r="G20" s="50">
        <v>1.413581E-2</v>
      </c>
      <c r="H20" s="40" t="s">
        <v>133</v>
      </c>
    </row>
    <row r="21" spans="1:8" x14ac:dyDescent="0.2">
      <c r="A21" s="46">
        <v>15</v>
      </c>
      <c r="B21" s="47" t="s">
        <v>484</v>
      </c>
      <c r="C21" s="47" t="s">
        <v>485</v>
      </c>
      <c r="D21" s="47" t="s">
        <v>211</v>
      </c>
      <c r="E21" s="48">
        <v>193607</v>
      </c>
      <c r="F21" s="49">
        <v>2321.5415370000001</v>
      </c>
      <c r="G21" s="50">
        <v>1.3998750000000001E-2</v>
      </c>
      <c r="H21" s="40" t="s">
        <v>133</v>
      </c>
    </row>
    <row r="22" spans="1:8" x14ac:dyDescent="0.2">
      <c r="A22" s="46">
        <v>16</v>
      </c>
      <c r="B22" s="47" t="s">
        <v>42</v>
      </c>
      <c r="C22" s="47" t="s">
        <v>43</v>
      </c>
      <c r="D22" s="47" t="s">
        <v>22</v>
      </c>
      <c r="E22" s="48">
        <v>516777</v>
      </c>
      <c r="F22" s="49">
        <v>2297.3321535</v>
      </c>
      <c r="G22" s="50">
        <v>1.385277E-2</v>
      </c>
      <c r="H22" s="40" t="s">
        <v>133</v>
      </c>
    </row>
    <row r="23" spans="1:8" x14ac:dyDescent="0.2">
      <c r="A23" s="46">
        <v>17</v>
      </c>
      <c r="B23" s="47" t="s">
        <v>326</v>
      </c>
      <c r="C23" s="47" t="s">
        <v>327</v>
      </c>
      <c r="D23" s="47" t="s">
        <v>256</v>
      </c>
      <c r="E23" s="48">
        <v>892400</v>
      </c>
      <c r="F23" s="49">
        <v>2204.4957199999999</v>
      </c>
      <c r="G23" s="50">
        <v>1.3292969999999999E-2</v>
      </c>
      <c r="H23" s="40" t="s">
        <v>133</v>
      </c>
    </row>
    <row r="24" spans="1:8" x14ac:dyDescent="0.2">
      <c r="A24" s="46">
        <v>18</v>
      </c>
      <c r="B24" s="47" t="s">
        <v>120</v>
      </c>
      <c r="C24" s="47" t="s">
        <v>121</v>
      </c>
      <c r="D24" s="47" t="s">
        <v>122</v>
      </c>
      <c r="E24" s="48">
        <v>1032060</v>
      </c>
      <c r="F24" s="49">
        <v>2181.362016</v>
      </c>
      <c r="G24" s="50">
        <v>1.315348E-2</v>
      </c>
      <c r="H24" s="40" t="s">
        <v>133</v>
      </c>
    </row>
    <row r="25" spans="1:8" x14ac:dyDescent="0.2">
      <c r="A25" s="46">
        <v>19</v>
      </c>
      <c r="B25" s="47" t="s">
        <v>486</v>
      </c>
      <c r="C25" s="47" t="s">
        <v>487</v>
      </c>
      <c r="D25" s="47" t="s">
        <v>488</v>
      </c>
      <c r="E25" s="48">
        <v>96416</v>
      </c>
      <c r="F25" s="49">
        <v>2170.2277439999998</v>
      </c>
      <c r="G25" s="50">
        <v>1.308634E-2</v>
      </c>
      <c r="H25" s="40" t="s">
        <v>133</v>
      </c>
    </row>
    <row r="26" spans="1:8" x14ac:dyDescent="0.2">
      <c r="A26" s="46">
        <v>20</v>
      </c>
      <c r="B26" s="47" t="s">
        <v>489</v>
      </c>
      <c r="C26" s="47" t="s">
        <v>490</v>
      </c>
      <c r="D26" s="47" t="s">
        <v>211</v>
      </c>
      <c r="E26" s="48">
        <v>176903</v>
      </c>
      <c r="F26" s="49">
        <v>2090.6396540000001</v>
      </c>
      <c r="G26" s="50">
        <v>1.260643E-2</v>
      </c>
      <c r="H26" s="40" t="s">
        <v>133</v>
      </c>
    </row>
    <row r="27" spans="1:8" x14ac:dyDescent="0.2">
      <c r="A27" s="46">
        <v>21</v>
      </c>
      <c r="B27" s="47" t="s">
        <v>80</v>
      </c>
      <c r="C27" s="47" t="s">
        <v>81</v>
      </c>
      <c r="D27" s="47" t="s">
        <v>41</v>
      </c>
      <c r="E27" s="48">
        <v>39661</v>
      </c>
      <c r="F27" s="49">
        <v>2088.7069040000001</v>
      </c>
      <c r="G27" s="50">
        <v>1.259477E-2</v>
      </c>
      <c r="H27" s="40" t="s">
        <v>133</v>
      </c>
    </row>
    <row r="28" spans="1:8" x14ac:dyDescent="0.2">
      <c r="A28" s="46">
        <v>22</v>
      </c>
      <c r="B28" s="47" t="s">
        <v>180</v>
      </c>
      <c r="C28" s="47" t="s">
        <v>181</v>
      </c>
      <c r="D28" s="47" t="s">
        <v>182</v>
      </c>
      <c r="E28" s="48">
        <v>103749</v>
      </c>
      <c r="F28" s="49">
        <v>2055.9939330000002</v>
      </c>
      <c r="G28" s="50">
        <v>1.239752E-2</v>
      </c>
      <c r="H28" s="40" t="s">
        <v>133</v>
      </c>
    </row>
    <row r="29" spans="1:8" x14ac:dyDescent="0.2">
      <c r="A29" s="46">
        <v>23</v>
      </c>
      <c r="B29" s="47" t="s">
        <v>294</v>
      </c>
      <c r="C29" s="47" t="s">
        <v>295</v>
      </c>
      <c r="D29" s="47" t="s">
        <v>211</v>
      </c>
      <c r="E29" s="48">
        <v>215150</v>
      </c>
      <c r="F29" s="49">
        <v>2013.9115750000001</v>
      </c>
      <c r="G29" s="50">
        <v>1.214376E-2</v>
      </c>
      <c r="H29" s="40" t="s">
        <v>133</v>
      </c>
    </row>
    <row r="30" spans="1:8" x14ac:dyDescent="0.2">
      <c r="A30" s="46">
        <v>24</v>
      </c>
      <c r="B30" s="47" t="s">
        <v>55</v>
      </c>
      <c r="C30" s="47" t="s">
        <v>56</v>
      </c>
      <c r="D30" s="47" t="s">
        <v>57</v>
      </c>
      <c r="E30" s="48">
        <v>24219</v>
      </c>
      <c r="F30" s="49">
        <v>1943.3325600000001</v>
      </c>
      <c r="G30" s="50">
        <v>1.171818E-2</v>
      </c>
      <c r="H30" s="40" t="s">
        <v>133</v>
      </c>
    </row>
    <row r="31" spans="1:8" x14ac:dyDescent="0.2">
      <c r="A31" s="46">
        <v>25</v>
      </c>
      <c r="B31" s="47" t="s">
        <v>227</v>
      </c>
      <c r="C31" s="47" t="s">
        <v>228</v>
      </c>
      <c r="D31" s="47" t="s">
        <v>229</v>
      </c>
      <c r="E31" s="48">
        <v>53737</v>
      </c>
      <c r="F31" s="49">
        <v>1876.979673</v>
      </c>
      <c r="G31" s="50">
        <v>1.131807E-2</v>
      </c>
      <c r="H31" s="40" t="s">
        <v>133</v>
      </c>
    </row>
    <row r="32" spans="1:8" x14ac:dyDescent="0.2">
      <c r="A32" s="46">
        <v>26</v>
      </c>
      <c r="B32" s="47" t="s">
        <v>209</v>
      </c>
      <c r="C32" s="47" t="s">
        <v>210</v>
      </c>
      <c r="D32" s="47" t="s">
        <v>211</v>
      </c>
      <c r="E32" s="48">
        <v>155860</v>
      </c>
      <c r="F32" s="49">
        <v>1863.92974</v>
      </c>
      <c r="G32" s="50">
        <v>1.123938E-2</v>
      </c>
      <c r="H32" s="40" t="s">
        <v>133</v>
      </c>
    </row>
    <row r="33" spans="1:8" x14ac:dyDescent="0.2">
      <c r="A33" s="46">
        <v>27</v>
      </c>
      <c r="B33" s="47" t="s">
        <v>288</v>
      </c>
      <c r="C33" s="47" t="s">
        <v>289</v>
      </c>
      <c r="D33" s="47" t="s">
        <v>179</v>
      </c>
      <c r="E33" s="48">
        <v>846050</v>
      </c>
      <c r="F33" s="49">
        <v>1818.9228949999999</v>
      </c>
      <c r="G33" s="50">
        <v>1.096799E-2</v>
      </c>
      <c r="H33" s="40" t="s">
        <v>133</v>
      </c>
    </row>
    <row r="34" spans="1:8" x14ac:dyDescent="0.2">
      <c r="A34" s="46">
        <v>28</v>
      </c>
      <c r="B34" s="47" t="s">
        <v>674</v>
      </c>
      <c r="C34" s="47" t="s">
        <v>675</v>
      </c>
      <c r="D34" s="47" t="s">
        <v>176</v>
      </c>
      <c r="E34" s="48">
        <v>96500</v>
      </c>
      <c r="F34" s="49">
        <v>1686.048</v>
      </c>
      <c r="G34" s="50">
        <v>1.016677E-2</v>
      </c>
      <c r="H34" s="40" t="s">
        <v>133</v>
      </c>
    </row>
    <row r="35" spans="1:8" x14ac:dyDescent="0.2">
      <c r="A35" s="46">
        <v>29</v>
      </c>
      <c r="B35" s="47" t="s">
        <v>23</v>
      </c>
      <c r="C35" s="47" t="s">
        <v>24</v>
      </c>
      <c r="D35" s="47" t="s">
        <v>25</v>
      </c>
      <c r="E35" s="48">
        <v>14033</v>
      </c>
      <c r="F35" s="49">
        <v>1625.86338</v>
      </c>
      <c r="G35" s="50">
        <v>9.8038599999999993E-3</v>
      </c>
      <c r="H35" s="40" t="s">
        <v>133</v>
      </c>
    </row>
    <row r="36" spans="1:8" x14ac:dyDescent="0.2">
      <c r="A36" s="46">
        <v>30</v>
      </c>
      <c r="B36" s="47" t="s">
        <v>214</v>
      </c>
      <c r="C36" s="47" t="s">
        <v>215</v>
      </c>
      <c r="D36" s="47" t="s">
        <v>216</v>
      </c>
      <c r="E36" s="48">
        <v>326016</v>
      </c>
      <c r="F36" s="49">
        <v>1560.312576</v>
      </c>
      <c r="G36" s="50">
        <v>9.4085899999999997E-3</v>
      </c>
      <c r="H36" s="40" t="s">
        <v>133</v>
      </c>
    </row>
    <row r="37" spans="1:8" ht="25.5" x14ac:dyDescent="0.2">
      <c r="A37" s="46">
        <v>31</v>
      </c>
      <c r="B37" s="47" t="s">
        <v>643</v>
      </c>
      <c r="C37" s="47" t="s">
        <v>644</v>
      </c>
      <c r="D37" s="47" t="s">
        <v>194</v>
      </c>
      <c r="E37" s="48">
        <v>320400</v>
      </c>
      <c r="F37" s="49">
        <v>1472.0778</v>
      </c>
      <c r="G37" s="50">
        <v>8.8765400000000005E-3</v>
      </c>
      <c r="H37" s="40" t="s">
        <v>133</v>
      </c>
    </row>
    <row r="38" spans="1:8" ht="25.5" x14ac:dyDescent="0.2">
      <c r="A38" s="46">
        <v>32</v>
      </c>
      <c r="B38" s="47" t="s">
        <v>491</v>
      </c>
      <c r="C38" s="47" t="s">
        <v>492</v>
      </c>
      <c r="D38" s="47" t="s">
        <v>194</v>
      </c>
      <c r="E38" s="48">
        <v>127380</v>
      </c>
      <c r="F38" s="49">
        <v>1457.9914799999999</v>
      </c>
      <c r="G38" s="50">
        <v>8.7916000000000001E-3</v>
      </c>
      <c r="H38" s="40" t="s">
        <v>133</v>
      </c>
    </row>
    <row r="39" spans="1:8" x14ac:dyDescent="0.2">
      <c r="A39" s="46">
        <v>33</v>
      </c>
      <c r="B39" s="47" t="s">
        <v>493</v>
      </c>
      <c r="C39" s="47" t="s">
        <v>494</v>
      </c>
      <c r="D39" s="47" t="s">
        <v>50</v>
      </c>
      <c r="E39" s="48">
        <v>165695</v>
      </c>
      <c r="F39" s="49">
        <v>1449.0856225</v>
      </c>
      <c r="G39" s="50">
        <v>8.7378999999999998E-3</v>
      </c>
      <c r="H39" s="40" t="s">
        <v>133</v>
      </c>
    </row>
    <row r="40" spans="1:8" ht="25.5" x14ac:dyDescent="0.2">
      <c r="A40" s="46">
        <v>34</v>
      </c>
      <c r="B40" s="47" t="s">
        <v>282</v>
      </c>
      <c r="C40" s="47" t="s">
        <v>283</v>
      </c>
      <c r="D40" s="47" t="s">
        <v>204</v>
      </c>
      <c r="E40" s="48">
        <v>131010</v>
      </c>
      <c r="F40" s="49">
        <v>1435.6075800000001</v>
      </c>
      <c r="G40" s="50">
        <v>8.6566300000000002E-3</v>
      </c>
      <c r="H40" s="40" t="s">
        <v>133</v>
      </c>
    </row>
    <row r="41" spans="1:8" x14ac:dyDescent="0.2">
      <c r="A41" s="46">
        <v>35</v>
      </c>
      <c r="B41" s="47" t="s">
        <v>495</v>
      </c>
      <c r="C41" s="47" t="s">
        <v>496</v>
      </c>
      <c r="D41" s="47" t="s">
        <v>176</v>
      </c>
      <c r="E41" s="48">
        <v>119599</v>
      </c>
      <c r="F41" s="49">
        <v>1389.3815830000001</v>
      </c>
      <c r="G41" s="50">
        <v>8.3778900000000007E-3</v>
      </c>
      <c r="H41" s="40" t="s">
        <v>133</v>
      </c>
    </row>
    <row r="42" spans="1:8" ht="25.5" x14ac:dyDescent="0.2">
      <c r="A42" s="46">
        <v>36</v>
      </c>
      <c r="B42" s="47" t="s">
        <v>257</v>
      </c>
      <c r="C42" s="47" t="s">
        <v>258</v>
      </c>
      <c r="D42" s="47" t="s">
        <v>201</v>
      </c>
      <c r="E42" s="48">
        <v>57570</v>
      </c>
      <c r="F42" s="49">
        <v>1293.4251899999999</v>
      </c>
      <c r="G42" s="50">
        <v>7.7992699999999996E-3</v>
      </c>
      <c r="H42" s="40" t="s">
        <v>133</v>
      </c>
    </row>
    <row r="43" spans="1:8" x14ac:dyDescent="0.2">
      <c r="A43" s="46">
        <v>37</v>
      </c>
      <c r="B43" s="47" t="s">
        <v>61</v>
      </c>
      <c r="C43" s="47" t="s">
        <v>62</v>
      </c>
      <c r="D43" s="47" t="s">
        <v>63</v>
      </c>
      <c r="E43" s="48">
        <v>429210</v>
      </c>
      <c r="F43" s="49">
        <v>1285.6985549999999</v>
      </c>
      <c r="G43" s="50">
        <v>7.7526799999999996E-3</v>
      </c>
      <c r="H43" s="40" t="s">
        <v>133</v>
      </c>
    </row>
    <row r="44" spans="1:8" x14ac:dyDescent="0.2">
      <c r="A44" s="46">
        <v>38</v>
      </c>
      <c r="B44" s="47" t="s">
        <v>93</v>
      </c>
      <c r="C44" s="47" t="s">
        <v>94</v>
      </c>
      <c r="D44" s="47" t="s">
        <v>88</v>
      </c>
      <c r="E44" s="48">
        <v>29415</v>
      </c>
      <c r="F44" s="49">
        <v>1263.462495</v>
      </c>
      <c r="G44" s="50">
        <v>7.6185999999999997E-3</v>
      </c>
      <c r="H44" s="40" t="s">
        <v>133</v>
      </c>
    </row>
    <row r="45" spans="1:8" x14ac:dyDescent="0.2">
      <c r="A45" s="46">
        <v>39</v>
      </c>
      <c r="B45" s="47" t="s">
        <v>497</v>
      </c>
      <c r="C45" s="47" t="s">
        <v>498</v>
      </c>
      <c r="D45" s="47" t="s">
        <v>229</v>
      </c>
      <c r="E45" s="48">
        <v>12001</v>
      </c>
      <c r="F45" s="49">
        <v>1199.37994</v>
      </c>
      <c r="G45" s="50">
        <v>7.2321900000000003E-3</v>
      </c>
      <c r="H45" s="40" t="s">
        <v>133</v>
      </c>
    </row>
    <row r="46" spans="1:8" x14ac:dyDescent="0.2">
      <c r="A46" s="41">
        <v>40</v>
      </c>
      <c r="B46" s="42" t="s">
        <v>961</v>
      </c>
      <c r="C46" s="42" t="s">
        <v>962</v>
      </c>
      <c r="D46" s="42" t="s">
        <v>108</v>
      </c>
      <c r="E46" s="43">
        <v>360489</v>
      </c>
      <c r="F46" s="44">
        <f>117490574.88/10^5</f>
        <v>1174.9057487999999</v>
      </c>
      <c r="G46" s="174">
        <f>F46/F172</f>
        <v>7.084609261851775E-3</v>
      </c>
      <c r="H46" s="40" t="s">
        <v>133</v>
      </c>
    </row>
    <row r="47" spans="1:8" ht="25.5" x14ac:dyDescent="0.2">
      <c r="A47" s="46">
        <v>41</v>
      </c>
      <c r="B47" s="47" t="s">
        <v>501</v>
      </c>
      <c r="C47" s="47" t="s">
        <v>502</v>
      </c>
      <c r="D47" s="47" t="s">
        <v>201</v>
      </c>
      <c r="E47" s="48">
        <v>62919</v>
      </c>
      <c r="F47" s="49">
        <v>1137.764277</v>
      </c>
      <c r="G47" s="50">
        <v>6.8606500000000003E-3</v>
      </c>
      <c r="H47" s="40" t="s">
        <v>133</v>
      </c>
    </row>
    <row r="48" spans="1:8" x14ac:dyDescent="0.2">
      <c r="A48" s="46">
        <v>42</v>
      </c>
      <c r="B48" s="47" t="s">
        <v>78</v>
      </c>
      <c r="C48" s="47" t="s">
        <v>79</v>
      </c>
      <c r="D48" s="47" t="s">
        <v>25</v>
      </c>
      <c r="E48" s="48">
        <v>20770</v>
      </c>
      <c r="F48" s="49">
        <v>1098.1098999999999</v>
      </c>
      <c r="G48" s="50">
        <v>6.6215400000000004E-3</v>
      </c>
      <c r="H48" s="40" t="s">
        <v>133</v>
      </c>
    </row>
    <row r="49" spans="1:8" x14ac:dyDescent="0.2">
      <c r="A49" s="46">
        <v>43</v>
      </c>
      <c r="B49" s="47" t="s">
        <v>499</v>
      </c>
      <c r="C49" s="47" t="s">
        <v>500</v>
      </c>
      <c r="D49" s="47" t="s">
        <v>229</v>
      </c>
      <c r="E49" s="48">
        <v>8240</v>
      </c>
      <c r="F49" s="49">
        <v>1097.0735999999999</v>
      </c>
      <c r="G49" s="50">
        <v>6.6152900000000002E-3</v>
      </c>
      <c r="H49" s="40" t="s">
        <v>133</v>
      </c>
    </row>
    <row r="50" spans="1:8" x14ac:dyDescent="0.2">
      <c r="A50" s="46">
        <v>44</v>
      </c>
      <c r="B50" s="47" t="s">
        <v>442</v>
      </c>
      <c r="C50" s="47" t="s">
        <v>443</v>
      </c>
      <c r="D50" s="47" t="s">
        <v>179</v>
      </c>
      <c r="E50" s="48">
        <v>38397</v>
      </c>
      <c r="F50" s="49">
        <v>1085.1376170000001</v>
      </c>
      <c r="G50" s="50">
        <v>6.5433100000000001E-3</v>
      </c>
      <c r="H50" s="40" t="s">
        <v>133</v>
      </c>
    </row>
    <row r="51" spans="1:8" x14ac:dyDescent="0.2">
      <c r="A51" s="46">
        <v>45</v>
      </c>
      <c r="B51" s="47" t="s">
        <v>503</v>
      </c>
      <c r="C51" s="47" t="s">
        <v>504</v>
      </c>
      <c r="D51" s="47" t="s">
        <v>176</v>
      </c>
      <c r="E51" s="48">
        <v>24768</v>
      </c>
      <c r="F51" s="49">
        <v>1062.225216</v>
      </c>
      <c r="G51" s="50">
        <v>6.4051500000000001E-3</v>
      </c>
      <c r="H51" s="40" t="s">
        <v>133</v>
      </c>
    </row>
    <row r="52" spans="1:8" x14ac:dyDescent="0.2">
      <c r="A52" s="46">
        <v>46</v>
      </c>
      <c r="B52" s="47" t="s">
        <v>268</v>
      </c>
      <c r="C52" s="47" t="s">
        <v>269</v>
      </c>
      <c r="D52" s="47" t="s">
        <v>50</v>
      </c>
      <c r="E52" s="48">
        <v>89815</v>
      </c>
      <c r="F52" s="49">
        <v>999.19187499999998</v>
      </c>
      <c r="G52" s="50">
        <v>6.0250700000000004E-3</v>
      </c>
      <c r="H52" s="40" t="s">
        <v>133</v>
      </c>
    </row>
    <row r="53" spans="1:8" x14ac:dyDescent="0.2">
      <c r="A53" s="46">
        <v>47</v>
      </c>
      <c r="B53" s="47" t="s">
        <v>505</v>
      </c>
      <c r="C53" s="47" t="s">
        <v>506</v>
      </c>
      <c r="D53" s="47" t="s">
        <v>101</v>
      </c>
      <c r="E53" s="48">
        <v>441105</v>
      </c>
      <c r="F53" s="49">
        <v>732.32252100000005</v>
      </c>
      <c r="G53" s="50">
        <v>4.4158599999999998E-3</v>
      </c>
      <c r="H53" s="40" t="s">
        <v>133</v>
      </c>
    </row>
    <row r="54" spans="1:8" x14ac:dyDescent="0.2">
      <c r="A54" s="46">
        <v>48</v>
      </c>
      <c r="B54" s="47" t="s">
        <v>99</v>
      </c>
      <c r="C54" s="47" t="s">
        <v>100</v>
      </c>
      <c r="D54" s="47" t="s">
        <v>101</v>
      </c>
      <c r="E54" s="48">
        <v>433375</v>
      </c>
      <c r="F54" s="49">
        <v>707.39801250000005</v>
      </c>
      <c r="G54" s="50">
        <v>4.2655699999999998E-3</v>
      </c>
      <c r="H54" s="40" t="s">
        <v>133</v>
      </c>
    </row>
    <row r="55" spans="1:8" x14ac:dyDescent="0.2">
      <c r="A55" s="46">
        <v>49</v>
      </c>
      <c r="B55" s="47" t="s">
        <v>250</v>
      </c>
      <c r="C55" s="47" t="s">
        <v>251</v>
      </c>
      <c r="D55" s="47" t="s">
        <v>108</v>
      </c>
      <c r="E55" s="48">
        <v>48690</v>
      </c>
      <c r="F55" s="49">
        <v>688.67136000000005</v>
      </c>
      <c r="G55" s="50">
        <v>4.1526499999999999E-3</v>
      </c>
      <c r="H55" s="40" t="s">
        <v>133</v>
      </c>
    </row>
    <row r="56" spans="1:8" x14ac:dyDescent="0.2">
      <c r="A56" s="46">
        <v>50</v>
      </c>
      <c r="B56" s="47" t="s">
        <v>302</v>
      </c>
      <c r="C56" s="47" t="s">
        <v>303</v>
      </c>
      <c r="D56" s="47" t="s">
        <v>111</v>
      </c>
      <c r="E56" s="48">
        <v>135867</v>
      </c>
      <c r="F56" s="49">
        <v>678.99533250000002</v>
      </c>
      <c r="G56" s="50">
        <v>4.0943000000000004E-3</v>
      </c>
      <c r="H56" s="40" t="s">
        <v>133</v>
      </c>
    </row>
    <row r="57" spans="1:8" x14ac:dyDescent="0.2">
      <c r="A57" s="46">
        <v>51</v>
      </c>
      <c r="B57" s="47" t="s">
        <v>507</v>
      </c>
      <c r="C57" s="47" t="s">
        <v>508</v>
      </c>
      <c r="D57" s="47" t="s">
        <v>509</v>
      </c>
      <c r="E57" s="48">
        <v>222930</v>
      </c>
      <c r="F57" s="49">
        <v>605.36641499999996</v>
      </c>
      <c r="G57" s="50">
        <v>3.6503199999999999E-3</v>
      </c>
      <c r="H57" s="40" t="s">
        <v>133</v>
      </c>
    </row>
    <row r="58" spans="1:8" x14ac:dyDescent="0.2">
      <c r="A58" s="46">
        <v>52</v>
      </c>
      <c r="B58" s="47" t="s">
        <v>676</v>
      </c>
      <c r="C58" s="47" t="s">
        <v>677</v>
      </c>
      <c r="D58" s="47" t="s">
        <v>678</v>
      </c>
      <c r="E58" s="48">
        <v>101250</v>
      </c>
      <c r="F58" s="49">
        <v>487.46812499999999</v>
      </c>
      <c r="G58" s="50">
        <v>2.9394E-3</v>
      </c>
      <c r="H58" s="40" t="s">
        <v>133</v>
      </c>
    </row>
    <row r="59" spans="1:8" x14ac:dyDescent="0.2">
      <c r="A59" s="46">
        <v>53</v>
      </c>
      <c r="B59" s="47" t="s">
        <v>225</v>
      </c>
      <c r="C59" s="47" t="s">
        <v>226</v>
      </c>
      <c r="D59" s="47" t="s">
        <v>211</v>
      </c>
      <c r="E59" s="48">
        <v>10000</v>
      </c>
      <c r="F59" s="49">
        <v>480</v>
      </c>
      <c r="G59" s="50">
        <v>2.8943699999999998E-3</v>
      </c>
      <c r="H59" s="40" t="s">
        <v>133</v>
      </c>
    </row>
    <row r="60" spans="1:8" x14ac:dyDescent="0.2">
      <c r="A60" s="46">
        <v>54</v>
      </c>
      <c r="B60" s="47" t="s">
        <v>328</v>
      </c>
      <c r="C60" s="47" t="s">
        <v>329</v>
      </c>
      <c r="D60" s="47" t="s">
        <v>249</v>
      </c>
      <c r="E60" s="48">
        <v>33290</v>
      </c>
      <c r="F60" s="49">
        <v>473.28393</v>
      </c>
      <c r="G60" s="50">
        <v>2.8538700000000001E-3</v>
      </c>
      <c r="H60" s="40" t="s">
        <v>133</v>
      </c>
    </row>
    <row r="61" spans="1:8" x14ac:dyDescent="0.2">
      <c r="A61" s="46">
        <v>55</v>
      </c>
      <c r="B61" s="47" t="s">
        <v>356</v>
      </c>
      <c r="C61" s="47" t="s">
        <v>357</v>
      </c>
      <c r="D61" s="47" t="s">
        <v>111</v>
      </c>
      <c r="E61" s="48">
        <v>60685</v>
      </c>
      <c r="F61" s="49">
        <v>425.43219249999999</v>
      </c>
      <c r="G61" s="50">
        <v>2.5653300000000002E-3</v>
      </c>
      <c r="H61" s="40" t="s">
        <v>133</v>
      </c>
    </row>
    <row r="62" spans="1:8" x14ac:dyDescent="0.2">
      <c r="A62" s="46">
        <v>56</v>
      </c>
      <c r="B62" s="47" t="s">
        <v>679</v>
      </c>
      <c r="C62" s="47" t="s">
        <v>680</v>
      </c>
      <c r="D62" s="47" t="s">
        <v>57</v>
      </c>
      <c r="E62" s="48">
        <v>74100</v>
      </c>
      <c r="F62" s="49">
        <v>395.69400000000002</v>
      </c>
      <c r="G62" s="50">
        <v>2.38601E-3</v>
      </c>
      <c r="H62" s="40" t="s">
        <v>133</v>
      </c>
    </row>
    <row r="63" spans="1:8" x14ac:dyDescent="0.2">
      <c r="A63" s="46">
        <v>57</v>
      </c>
      <c r="B63" s="47" t="s">
        <v>681</v>
      </c>
      <c r="C63" s="47" t="s">
        <v>682</v>
      </c>
      <c r="D63" s="47" t="s">
        <v>28</v>
      </c>
      <c r="E63" s="48">
        <v>8400</v>
      </c>
      <c r="F63" s="49">
        <v>364.45920000000001</v>
      </c>
      <c r="G63" s="50">
        <v>2.1976700000000001E-3</v>
      </c>
      <c r="H63" s="40" t="s">
        <v>133</v>
      </c>
    </row>
    <row r="64" spans="1:8" x14ac:dyDescent="0.2">
      <c r="A64" s="46">
        <v>58</v>
      </c>
      <c r="B64" s="47" t="s">
        <v>428</v>
      </c>
      <c r="C64" s="47" t="s">
        <v>429</v>
      </c>
      <c r="D64" s="47" t="s">
        <v>38</v>
      </c>
      <c r="E64" s="48">
        <v>190275</v>
      </c>
      <c r="F64" s="49">
        <v>315.74233500000003</v>
      </c>
      <c r="G64" s="50">
        <v>1.90391E-3</v>
      </c>
      <c r="H64" s="40" t="s">
        <v>133</v>
      </c>
    </row>
    <row r="65" spans="1:8" x14ac:dyDescent="0.2">
      <c r="A65" s="46">
        <v>59</v>
      </c>
      <c r="B65" s="47" t="s">
        <v>1231</v>
      </c>
      <c r="C65" s="47" t="s">
        <v>513</v>
      </c>
      <c r="D65" s="47" t="s">
        <v>311</v>
      </c>
      <c r="E65" s="48">
        <v>222930</v>
      </c>
      <c r="F65" s="49">
        <v>269.80103250000002</v>
      </c>
      <c r="G65" s="50">
        <v>1.62688E-3</v>
      </c>
      <c r="H65" s="40" t="s">
        <v>133</v>
      </c>
    </row>
    <row r="66" spans="1:8" x14ac:dyDescent="0.2">
      <c r="A66" s="46">
        <v>60</v>
      </c>
      <c r="B66" s="47" t="s">
        <v>1228</v>
      </c>
      <c r="C66" s="47" t="s">
        <v>510</v>
      </c>
      <c r="D66" s="47" t="s">
        <v>22</v>
      </c>
      <c r="E66" s="48">
        <v>222930</v>
      </c>
      <c r="F66" s="49">
        <v>269.80103250000002</v>
      </c>
      <c r="G66" s="50">
        <v>1.62688E-3</v>
      </c>
      <c r="H66" s="40" t="s">
        <v>133</v>
      </c>
    </row>
    <row r="67" spans="1:8" x14ac:dyDescent="0.2">
      <c r="A67" s="46">
        <v>61</v>
      </c>
      <c r="B67" s="47" t="s">
        <v>1230</v>
      </c>
      <c r="C67" s="47" t="s">
        <v>512</v>
      </c>
      <c r="D67" s="47" t="s">
        <v>122</v>
      </c>
      <c r="E67" s="48">
        <v>222930</v>
      </c>
      <c r="F67" s="49">
        <v>269.80103250000002</v>
      </c>
      <c r="G67" s="50">
        <v>1.62688E-3</v>
      </c>
      <c r="H67" s="40" t="s">
        <v>133</v>
      </c>
    </row>
    <row r="68" spans="1:8" x14ac:dyDescent="0.2">
      <c r="A68" s="46">
        <v>62</v>
      </c>
      <c r="B68" s="47" t="s">
        <v>1229</v>
      </c>
      <c r="C68" s="47" t="s">
        <v>511</v>
      </c>
      <c r="D68" s="47" t="s">
        <v>33</v>
      </c>
      <c r="E68" s="48">
        <v>222930</v>
      </c>
      <c r="F68" s="49">
        <v>269.80103250000002</v>
      </c>
      <c r="G68" s="50">
        <v>1.62688E-3</v>
      </c>
      <c r="H68" s="40" t="s">
        <v>133</v>
      </c>
    </row>
    <row r="69" spans="1:8" x14ac:dyDescent="0.2">
      <c r="A69" s="46">
        <v>63</v>
      </c>
      <c r="B69" s="47" t="s">
        <v>114</v>
      </c>
      <c r="C69" s="47" t="s">
        <v>115</v>
      </c>
      <c r="D69" s="47" t="s">
        <v>33</v>
      </c>
      <c r="E69" s="48">
        <v>52116</v>
      </c>
      <c r="F69" s="49">
        <v>264.04571399999998</v>
      </c>
      <c r="G69" s="50">
        <v>1.5921799999999999E-3</v>
      </c>
      <c r="H69" s="40" t="s">
        <v>133</v>
      </c>
    </row>
    <row r="70" spans="1:8" x14ac:dyDescent="0.2">
      <c r="A70" s="46">
        <v>64</v>
      </c>
      <c r="B70" s="47" t="s">
        <v>223</v>
      </c>
      <c r="C70" s="47" t="s">
        <v>224</v>
      </c>
      <c r="D70" s="47" t="s">
        <v>179</v>
      </c>
      <c r="E70" s="48">
        <v>4000</v>
      </c>
      <c r="F70" s="49">
        <v>41.386000000000003</v>
      </c>
      <c r="G70" s="50">
        <v>2.4956000000000002E-4</v>
      </c>
      <c r="H70" s="40" t="s">
        <v>133</v>
      </c>
    </row>
    <row r="71" spans="1:8" x14ac:dyDescent="0.2">
      <c r="A71" s="46">
        <v>65</v>
      </c>
      <c r="B71" s="47" t="s">
        <v>514</v>
      </c>
      <c r="C71" s="47" t="s">
        <v>515</v>
      </c>
      <c r="D71" s="47" t="s">
        <v>413</v>
      </c>
      <c r="E71" s="48">
        <v>90441</v>
      </c>
      <c r="F71" s="49">
        <v>24.6270843</v>
      </c>
      <c r="G71" s="50">
        <v>1.485E-4</v>
      </c>
      <c r="H71" s="40" t="s">
        <v>133</v>
      </c>
    </row>
    <row r="72" spans="1:8" ht="25.5" x14ac:dyDescent="0.2">
      <c r="A72" s="46">
        <v>66</v>
      </c>
      <c r="B72" s="47" t="s">
        <v>657</v>
      </c>
      <c r="C72" s="47" t="s">
        <v>658</v>
      </c>
      <c r="D72" s="47" t="s">
        <v>201</v>
      </c>
      <c r="E72" s="48">
        <v>175</v>
      </c>
      <c r="F72" s="49">
        <v>2.2917999999999998</v>
      </c>
      <c r="G72" s="50" t="s">
        <v>131</v>
      </c>
      <c r="H72" s="40" t="s">
        <v>133</v>
      </c>
    </row>
    <row r="73" spans="1:8" x14ac:dyDescent="0.2">
      <c r="A73" s="51"/>
      <c r="B73" s="51"/>
      <c r="C73" s="52" t="s">
        <v>132</v>
      </c>
      <c r="D73" s="51"/>
      <c r="E73" s="51" t="s">
        <v>133</v>
      </c>
      <c r="F73" s="53">
        <f>SUM(F7:F72)</f>
        <v>127840.0223596</v>
      </c>
      <c r="G73" s="54">
        <f>SUM(G7:G72)</f>
        <v>0.77085365776735881</v>
      </c>
      <c r="H73" s="40" t="s">
        <v>133</v>
      </c>
    </row>
    <row r="74" spans="1:8" x14ac:dyDescent="0.2">
      <c r="A74" s="51"/>
      <c r="B74" s="51"/>
      <c r="C74" s="55"/>
      <c r="D74" s="51"/>
      <c r="E74" s="51"/>
      <c r="F74" s="56"/>
      <c r="G74" s="56"/>
      <c r="H74" s="40" t="s">
        <v>133</v>
      </c>
    </row>
    <row r="75" spans="1:8" x14ac:dyDescent="0.2">
      <c r="A75" s="51"/>
      <c r="B75" s="51"/>
      <c r="C75" s="52" t="s">
        <v>134</v>
      </c>
      <c r="D75" s="51"/>
      <c r="E75" s="51"/>
      <c r="F75" s="51"/>
      <c r="G75" s="51"/>
      <c r="H75" s="40" t="s">
        <v>133</v>
      </c>
    </row>
    <row r="76" spans="1:8" x14ac:dyDescent="0.2">
      <c r="A76" s="51"/>
      <c r="B76" s="51"/>
      <c r="C76" s="52" t="s">
        <v>132</v>
      </c>
      <c r="D76" s="51"/>
      <c r="E76" s="51" t="s">
        <v>133</v>
      </c>
      <c r="F76" s="57" t="s">
        <v>135</v>
      </c>
      <c r="G76" s="54">
        <v>0</v>
      </c>
      <c r="H76" s="40" t="s">
        <v>133</v>
      </c>
    </row>
    <row r="77" spans="1:8" x14ac:dyDescent="0.2">
      <c r="A77" s="51"/>
      <c r="B77" s="51"/>
      <c r="C77" s="55"/>
      <c r="D77" s="51"/>
      <c r="E77" s="51"/>
      <c r="F77" s="56"/>
      <c r="G77" s="56"/>
      <c r="H77" s="40" t="s">
        <v>133</v>
      </c>
    </row>
    <row r="78" spans="1:8" x14ac:dyDescent="0.2">
      <c r="A78" s="51"/>
      <c r="B78" s="51"/>
      <c r="C78" s="52" t="s">
        <v>136</v>
      </c>
      <c r="D78" s="51"/>
      <c r="E78" s="51"/>
      <c r="F78" s="51"/>
      <c r="G78" s="51"/>
      <c r="H78" s="40" t="s">
        <v>133</v>
      </c>
    </row>
    <row r="79" spans="1:8" x14ac:dyDescent="0.2">
      <c r="A79" s="51"/>
      <c r="B79" s="51"/>
      <c r="C79" s="52" t="s">
        <v>132</v>
      </c>
      <c r="D79" s="51"/>
      <c r="E79" s="51" t="s">
        <v>133</v>
      </c>
      <c r="F79" s="57" t="s">
        <v>135</v>
      </c>
      <c r="G79" s="54">
        <v>0</v>
      </c>
      <c r="H79" s="40" t="s">
        <v>133</v>
      </c>
    </row>
    <row r="80" spans="1:8" x14ac:dyDescent="0.2">
      <c r="A80" s="51"/>
      <c r="B80" s="51"/>
      <c r="C80" s="55"/>
      <c r="D80" s="51"/>
      <c r="E80" s="51"/>
      <c r="F80" s="56"/>
      <c r="G80" s="56"/>
      <c r="H80" s="40" t="s">
        <v>133</v>
      </c>
    </row>
    <row r="81" spans="1:8" x14ac:dyDescent="0.2">
      <c r="A81" s="51"/>
      <c r="B81" s="51"/>
      <c r="C81" s="52" t="s">
        <v>137</v>
      </c>
      <c r="D81" s="51"/>
      <c r="E81" s="51"/>
      <c r="F81" s="51"/>
      <c r="G81" s="51"/>
      <c r="H81" s="40" t="s">
        <v>133</v>
      </c>
    </row>
    <row r="82" spans="1:8" x14ac:dyDescent="0.2">
      <c r="A82" s="51"/>
      <c r="B82" s="51"/>
      <c r="C82" s="52" t="s">
        <v>132</v>
      </c>
      <c r="D82" s="51"/>
      <c r="E82" s="51" t="s">
        <v>133</v>
      </c>
      <c r="F82" s="57" t="s">
        <v>135</v>
      </c>
      <c r="G82" s="54">
        <v>0</v>
      </c>
      <c r="H82" s="40" t="s">
        <v>133</v>
      </c>
    </row>
    <row r="83" spans="1:8" x14ac:dyDescent="0.2">
      <c r="A83" s="51"/>
      <c r="B83" s="51"/>
      <c r="C83" s="55"/>
      <c r="D83" s="51"/>
      <c r="E83" s="51"/>
      <c r="F83" s="56"/>
      <c r="G83" s="56"/>
      <c r="H83" s="40" t="s">
        <v>133</v>
      </c>
    </row>
    <row r="84" spans="1:8" x14ac:dyDescent="0.2">
      <c r="A84" s="51"/>
      <c r="B84" s="51"/>
      <c r="C84" s="52" t="s">
        <v>138</v>
      </c>
      <c r="D84" s="51"/>
      <c r="E84" s="51"/>
      <c r="F84" s="56"/>
      <c r="G84" s="56"/>
      <c r="H84" s="40" t="s">
        <v>133</v>
      </c>
    </row>
    <row r="85" spans="1:8" x14ac:dyDescent="0.2">
      <c r="A85" s="51"/>
      <c r="B85" s="51"/>
      <c r="C85" s="52" t="s">
        <v>132</v>
      </c>
      <c r="D85" s="51"/>
      <c r="E85" s="51" t="s">
        <v>133</v>
      </c>
      <c r="F85" s="57" t="s">
        <v>135</v>
      </c>
      <c r="G85" s="54">
        <v>0</v>
      </c>
      <c r="H85" s="40" t="s">
        <v>133</v>
      </c>
    </row>
    <row r="86" spans="1:8" x14ac:dyDescent="0.2">
      <c r="A86" s="38"/>
      <c r="B86" s="38"/>
      <c r="C86" s="98"/>
      <c r="D86" s="38"/>
      <c r="E86" s="38"/>
      <c r="F86" s="78"/>
      <c r="G86" s="78"/>
      <c r="H86" s="40" t="s">
        <v>133</v>
      </c>
    </row>
    <row r="87" spans="1:8" x14ac:dyDescent="0.2">
      <c r="A87" s="38"/>
      <c r="B87" s="38"/>
      <c r="C87" s="39" t="s">
        <v>965</v>
      </c>
      <c r="D87" s="38"/>
      <c r="E87" s="38"/>
      <c r="F87" s="38"/>
      <c r="G87" s="38"/>
      <c r="H87" s="40" t="s">
        <v>133</v>
      </c>
    </row>
    <row r="88" spans="1:8" ht="25.5" x14ac:dyDescent="0.2">
      <c r="A88" s="41">
        <v>1</v>
      </c>
      <c r="B88" s="42" t="s">
        <v>966</v>
      </c>
      <c r="C88" s="42" t="s">
        <v>967</v>
      </c>
      <c r="D88" s="42" t="s">
        <v>968</v>
      </c>
      <c r="E88" s="43">
        <v>750</v>
      </c>
      <c r="F88" s="44">
        <f>87921740.85/10^5</f>
        <v>879.21740849999992</v>
      </c>
      <c r="G88" s="45">
        <f>F88/F172</f>
        <v>5.3016267915978518E-3</v>
      </c>
      <c r="H88" s="40">
        <v>7.37</v>
      </c>
    </row>
    <row r="89" spans="1:8" x14ac:dyDescent="0.2">
      <c r="A89" s="38"/>
      <c r="B89" s="38"/>
      <c r="C89" s="39" t="s">
        <v>132</v>
      </c>
      <c r="D89" s="38"/>
      <c r="E89" s="38" t="s">
        <v>133</v>
      </c>
      <c r="F89" s="99">
        <f>SUM(F88)</f>
        <v>879.21740849999992</v>
      </c>
      <c r="G89" s="100">
        <f>SUM(G88)</f>
        <v>5.3016267915978518E-3</v>
      </c>
      <c r="H89" s="40" t="s">
        <v>133</v>
      </c>
    </row>
    <row r="90" spans="1:8" x14ac:dyDescent="0.2">
      <c r="A90" s="51"/>
      <c r="B90" s="51"/>
      <c r="C90" s="55"/>
      <c r="D90" s="51"/>
      <c r="E90" s="51"/>
      <c r="F90" s="56"/>
      <c r="G90" s="56"/>
      <c r="H90" s="40" t="s">
        <v>133</v>
      </c>
    </row>
    <row r="91" spans="1:8" x14ac:dyDescent="0.2">
      <c r="A91" s="51"/>
      <c r="B91" s="51"/>
      <c r="C91" s="52" t="s">
        <v>139</v>
      </c>
      <c r="D91" s="51"/>
      <c r="E91" s="51"/>
      <c r="F91" s="56"/>
      <c r="G91" s="56"/>
      <c r="H91" s="40" t="s">
        <v>133</v>
      </c>
    </row>
    <row r="92" spans="1:8" ht="25.5" x14ac:dyDescent="0.2">
      <c r="A92" s="46">
        <v>1</v>
      </c>
      <c r="B92" s="47"/>
      <c r="C92" s="47" t="s">
        <v>1060</v>
      </c>
      <c r="D92" s="47" t="s">
        <v>663</v>
      </c>
      <c r="E92" s="48">
        <v>-4000</v>
      </c>
      <c r="F92" s="49">
        <v>-41.57</v>
      </c>
      <c r="G92" s="50">
        <f>F92/$F$172</f>
        <v>-2.5066453825421805E-4</v>
      </c>
      <c r="H92" s="40" t="s">
        <v>133</v>
      </c>
    </row>
    <row r="93" spans="1:8" x14ac:dyDescent="0.2">
      <c r="A93" s="46">
        <v>2</v>
      </c>
      <c r="B93" s="47"/>
      <c r="C93" s="47" t="s">
        <v>1061</v>
      </c>
      <c r="D93" s="47" t="s">
        <v>663</v>
      </c>
      <c r="E93" s="48">
        <v>-190275</v>
      </c>
      <c r="F93" s="49">
        <v>-317.70216749999997</v>
      </c>
      <c r="G93" s="50">
        <f t="shared" ref="G93:G106" si="0">F93/$F$172</f>
        <v>-1.9157244916707178E-3</v>
      </c>
      <c r="H93" s="40" t="s">
        <v>133</v>
      </c>
    </row>
    <row r="94" spans="1:8" x14ac:dyDescent="0.2">
      <c r="A94" s="46">
        <v>3</v>
      </c>
      <c r="B94" s="47"/>
      <c r="C94" s="47" t="s">
        <v>1054</v>
      </c>
      <c r="D94" s="47" t="s">
        <v>663</v>
      </c>
      <c r="E94" s="48">
        <v>-44000</v>
      </c>
      <c r="F94" s="49">
        <v>-341.48399999999998</v>
      </c>
      <c r="G94" s="50">
        <f t="shared" si="0"/>
        <v>-2.0591274760934182E-3</v>
      </c>
      <c r="H94" s="40" t="s">
        <v>133</v>
      </c>
    </row>
    <row r="95" spans="1:8" x14ac:dyDescent="0.2">
      <c r="A95" s="46">
        <v>4</v>
      </c>
      <c r="B95" s="47"/>
      <c r="C95" s="47" t="s">
        <v>1062</v>
      </c>
      <c r="D95" s="47" t="s">
        <v>663</v>
      </c>
      <c r="E95" s="48">
        <v>-8400</v>
      </c>
      <c r="F95" s="49">
        <v>-366.59280000000001</v>
      </c>
      <c r="G95" s="50">
        <f t="shared" si="0"/>
        <v>-2.2105319927669211E-3</v>
      </c>
      <c r="H95" s="40" t="s">
        <v>133</v>
      </c>
    </row>
    <row r="96" spans="1:8" x14ac:dyDescent="0.2">
      <c r="A96" s="46">
        <v>5</v>
      </c>
      <c r="B96" s="47"/>
      <c r="C96" s="47" t="s">
        <v>1063</v>
      </c>
      <c r="D96" s="47" t="s">
        <v>663</v>
      </c>
      <c r="E96" s="48">
        <v>-74100</v>
      </c>
      <c r="F96" s="49">
        <v>-397.73174999999998</v>
      </c>
      <c r="G96" s="50">
        <f t="shared" si="0"/>
        <v>-2.3982979423332234E-3</v>
      </c>
      <c r="H96" s="40" t="s">
        <v>133</v>
      </c>
    </row>
    <row r="97" spans="1:8" x14ac:dyDescent="0.2">
      <c r="A97" s="46">
        <v>6</v>
      </c>
      <c r="B97" s="47"/>
      <c r="C97" s="47" t="s">
        <v>1027</v>
      </c>
      <c r="D97" s="47" t="s">
        <v>663</v>
      </c>
      <c r="E97" s="48">
        <v>-10000</v>
      </c>
      <c r="F97" s="49">
        <v>-482.22</v>
      </c>
      <c r="G97" s="50">
        <f t="shared" si="0"/>
        <v>-2.9077568832559307E-3</v>
      </c>
      <c r="H97" s="40" t="s">
        <v>133</v>
      </c>
    </row>
    <row r="98" spans="1:8" x14ac:dyDescent="0.2">
      <c r="A98" s="46">
        <v>7</v>
      </c>
      <c r="B98" s="47"/>
      <c r="C98" s="47" t="s">
        <v>1064</v>
      </c>
      <c r="D98" s="47" t="s">
        <v>663</v>
      </c>
      <c r="E98" s="48">
        <v>-101250</v>
      </c>
      <c r="F98" s="49">
        <v>-489.796875</v>
      </c>
      <c r="G98" s="50">
        <f t="shared" si="0"/>
        <v>-2.9534449725820053E-3</v>
      </c>
      <c r="H98" s="40" t="s">
        <v>133</v>
      </c>
    </row>
    <row r="99" spans="1:8" x14ac:dyDescent="0.2">
      <c r="A99" s="46">
        <v>8</v>
      </c>
      <c r="B99" s="47"/>
      <c r="C99" s="47" t="s">
        <v>1033</v>
      </c>
      <c r="D99" s="47" t="s">
        <v>663</v>
      </c>
      <c r="E99" s="48">
        <v>-28025</v>
      </c>
      <c r="F99" s="49">
        <v>-531.46609999999998</v>
      </c>
      <c r="G99" s="50">
        <f t="shared" si="0"/>
        <v>-3.204707831471496E-3</v>
      </c>
      <c r="H99" s="40" t="s">
        <v>133</v>
      </c>
    </row>
    <row r="100" spans="1:8" ht="25.5" x14ac:dyDescent="0.2">
      <c r="A100" s="46">
        <v>9</v>
      </c>
      <c r="B100" s="47"/>
      <c r="C100" s="47" t="s">
        <v>1051</v>
      </c>
      <c r="D100" s="47" t="s">
        <v>663</v>
      </c>
      <c r="E100" s="48">
        <v>-320400</v>
      </c>
      <c r="F100" s="49">
        <v>-1474.8012000000001</v>
      </c>
      <c r="G100" s="50">
        <f t="shared" si="0"/>
        <v>-8.892960351570044E-3</v>
      </c>
      <c r="H100" s="40" t="s">
        <v>133</v>
      </c>
    </row>
    <row r="101" spans="1:8" x14ac:dyDescent="0.2">
      <c r="A101" s="46">
        <v>10</v>
      </c>
      <c r="B101" s="47"/>
      <c r="C101" s="47" t="s">
        <v>1052</v>
      </c>
      <c r="D101" s="47" t="s">
        <v>663</v>
      </c>
      <c r="E101" s="48">
        <v>-114500</v>
      </c>
      <c r="F101" s="49">
        <v>-1643.3040000000001</v>
      </c>
      <c r="G101" s="50">
        <f t="shared" si="0"/>
        <v>-9.9090218516071586E-3</v>
      </c>
      <c r="H101" s="40" t="s">
        <v>133</v>
      </c>
    </row>
    <row r="102" spans="1:8" x14ac:dyDescent="0.2">
      <c r="A102" s="46">
        <v>11</v>
      </c>
      <c r="B102" s="47"/>
      <c r="C102" s="47" t="s">
        <v>1065</v>
      </c>
      <c r="D102" s="47" t="s">
        <v>663</v>
      </c>
      <c r="E102" s="48">
        <v>-96500</v>
      </c>
      <c r="F102" s="49">
        <v>-1691.066</v>
      </c>
      <c r="G102" s="50">
        <f t="shared" si="0"/>
        <v>-1.0197023768280191E-2</v>
      </c>
      <c r="H102" s="40" t="s">
        <v>133</v>
      </c>
    </row>
    <row r="103" spans="1:8" x14ac:dyDescent="0.2">
      <c r="A103" s="46">
        <v>12</v>
      </c>
      <c r="B103" s="47"/>
      <c r="C103" s="47" t="s">
        <v>1066</v>
      </c>
      <c r="D103" s="47" t="s">
        <v>663</v>
      </c>
      <c r="E103" s="48">
        <v>-58750</v>
      </c>
      <c r="F103" s="49">
        <v>-1751.3375000000001</v>
      </c>
      <c r="G103" s="50">
        <f t="shared" si="0"/>
        <v>-1.0560457199056931E-2</v>
      </c>
      <c r="H103" s="40" t="s">
        <v>133</v>
      </c>
    </row>
    <row r="104" spans="1:8" x14ac:dyDescent="0.2">
      <c r="A104" s="46">
        <v>13</v>
      </c>
      <c r="B104" s="47"/>
      <c r="C104" s="47" t="s">
        <v>1038</v>
      </c>
      <c r="D104" s="47" t="s">
        <v>663</v>
      </c>
      <c r="E104" s="48">
        <v>-526000</v>
      </c>
      <c r="F104" s="49">
        <v>-2029.8340000000001</v>
      </c>
      <c r="G104" s="50">
        <f t="shared" si="0"/>
        <v>-1.2239773931746752E-2</v>
      </c>
      <c r="H104" s="40" t="s">
        <v>133</v>
      </c>
    </row>
    <row r="105" spans="1:8" ht="25.5" x14ac:dyDescent="0.2">
      <c r="A105" s="46">
        <v>14</v>
      </c>
      <c r="B105" s="47"/>
      <c r="C105" s="47" t="s">
        <v>1029</v>
      </c>
      <c r="D105" s="47" t="s">
        <v>663</v>
      </c>
      <c r="E105" s="48">
        <v>-892400</v>
      </c>
      <c r="F105" s="49">
        <v>-2217.25704</v>
      </c>
      <c r="G105" s="50">
        <f t="shared" si="0"/>
        <v>-1.3369923313026565E-2</v>
      </c>
      <c r="H105" s="40" t="s">
        <v>133</v>
      </c>
    </row>
    <row r="106" spans="1:8" x14ac:dyDescent="0.2">
      <c r="A106" s="46">
        <v>15</v>
      </c>
      <c r="B106" s="47"/>
      <c r="C106" s="47" t="s">
        <v>1043</v>
      </c>
      <c r="D106" s="47" t="s">
        <v>663</v>
      </c>
      <c r="E106" s="48">
        <v>-200900</v>
      </c>
      <c r="F106" s="49">
        <v>-2552.8362999999999</v>
      </c>
      <c r="G106" s="50">
        <f t="shared" si="0"/>
        <v>-1.539344557079881E-2</v>
      </c>
      <c r="H106" s="40" t="s">
        <v>133</v>
      </c>
    </row>
    <row r="107" spans="1:8" x14ac:dyDescent="0.2">
      <c r="A107" s="51"/>
      <c r="B107" s="51"/>
      <c r="C107" s="52" t="s">
        <v>132</v>
      </c>
      <c r="D107" s="51"/>
      <c r="E107" s="51" t="s">
        <v>133</v>
      </c>
      <c r="F107" s="53">
        <f>SUM(F92:F106)</f>
        <v>-16328.9997325</v>
      </c>
      <c r="G107" s="54">
        <f>SUM(G92:G106)</f>
        <v>-9.8462862114514382E-2</v>
      </c>
      <c r="H107" s="40" t="s">
        <v>133</v>
      </c>
    </row>
    <row r="108" spans="1:8" x14ac:dyDescent="0.2">
      <c r="A108" s="51"/>
      <c r="B108" s="51"/>
      <c r="C108" s="55"/>
      <c r="D108" s="51"/>
      <c r="E108" s="51"/>
      <c r="F108" s="56"/>
      <c r="G108" s="56"/>
      <c r="H108" s="40" t="s">
        <v>133</v>
      </c>
    </row>
    <row r="109" spans="1:8" x14ac:dyDescent="0.2">
      <c r="A109" s="51"/>
      <c r="B109" s="51"/>
      <c r="C109" s="52" t="s">
        <v>140</v>
      </c>
      <c r="D109" s="51"/>
      <c r="E109" s="51"/>
      <c r="F109" s="53">
        <f>F89+F73</f>
        <v>128719.2397681</v>
      </c>
      <c r="G109" s="54">
        <f>G89+G73</f>
        <v>0.77615528455895666</v>
      </c>
      <c r="H109" s="40" t="s">
        <v>133</v>
      </c>
    </row>
    <row r="110" spans="1:8" x14ac:dyDescent="0.2">
      <c r="A110" s="51"/>
      <c r="B110" s="51"/>
      <c r="C110" s="55"/>
      <c r="D110" s="51"/>
      <c r="E110" s="51"/>
      <c r="F110" s="56"/>
      <c r="G110" s="56"/>
      <c r="H110" s="40" t="s">
        <v>133</v>
      </c>
    </row>
    <row r="111" spans="1:8" x14ac:dyDescent="0.2">
      <c r="A111" s="51"/>
      <c r="B111" s="51"/>
      <c r="C111" s="52" t="s">
        <v>141</v>
      </c>
      <c r="D111" s="51"/>
      <c r="E111" s="51"/>
      <c r="F111" s="56"/>
      <c r="G111" s="56"/>
      <c r="H111" s="40" t="s">
        <v>133</v>
      </c>
    </row>
    <row r="112" spans="1:8" x14ac:dyDescent="0.2">
      <c r="A112" s="51"/>
      <c r="B112" s="51"/>
      <c r="C112" s="52" t="s">
        <v>10</v>
      </c>
      <c r="D112" s="51"/>
      <c r="E112" s="51"/>
      <c r="F112" s="56"/>
      <c r="G112" s="56"/>
      <c r="H112" s="40" t="s">
        <v>133</v>
      </c>
    </row>
    <row r="113" spans="1:8" x14ac:dyDescent="0.2">
      <c r="A113" s="46">
        <v>1</v>
      </c>
      <c r="B113" s="47" t="s">
        <v>683</v>
      </c>
      <c r="C113" s="47" t="s">
        <v>684</v>
      </c>
      <c r="D113" s="47" t="s">
        <v>519</v>
      </c>
      <c r="E113" s="48">
        <v>2500</v>
      </c>
      <c r="F113" s="49">
        <v>2493.4924999999998</v>
      </c>
      <c r="G113" s="50">
        <v>1.503561E-2</v>
      </c>
      <c r="H113" s="40">
        <v>7.67</v>
      </c>
    </row>
    <row r="114" spans="1:8" ht="25.5" x14ac:dyDescent="0.2">
      <c r="A114" s="46">
        <v>2</v>
      </c>
      <c r="B114" s="47" t="s">
        <v>561</v>
      </c>
      <c r="C114" s="47" t="s">
        <v>562</v>
      </c>
      <c r="D114" s="47" t="s">
        <v>522</v>
      </c>
      <c r="E114" s="48">
        <v>2500</v>
      </c>
      <c r="F114" s="49">
        <v>2461.6475</v>
      </c>
      <c r="G114" s="50">
        <v>1.484358E-2</v>
      </c>
      <c r="H114" s="40">
        <v>7.7</v>
      </c>
    </row>
    <row r="115" spans="1:8" ht="25.5" x14ac:dyDescent="0.2">
      <c r="A115" s="46">
        <v>3</v>
      </c>
      <c r="B115" s="47" t="s">
        <v>685</v>
      </c>
      <c r="C115" s="47" t="s">
        <v>686</v>
      </c>
      <c r="D115" s="47" t="s">
        <v>522</v>
      </c>
      <c r="E115" s="48">
        <v>1500</v>
      </c>
      <c r="F115" s="49">
        <v>1501.056</v>
      </c>
      <c r="G115" s="50">
        <v>9.0512800000000001E-3</v>
      </c>
      <c r="H115" s="40">
        <v>6.9</v>
      </c>
    </row>
    <row r="116" spans="1:8" ht="25.5" x14ac:dyDescent="0.2">
      <c r="A116" s="46">
        <v>4</v>
      </c>
      <c r="B116" s="47" t="s">
        <v>546</v>
      </c>
      <c r="C116" s="47" t="s">
        <v>547</v>
      </c>
      <c r="D116" s="47" t="s">
        <v>519</v>
      </c>
      <c r="E116" s="48">
        <v>1500</v>
      </c>
      <c r="F116" s="49">
        <v>1500.5805</v>
      </c>
      <c r="G116" s="50">
        <v>9.0484099999999998E-3</v>
      </c>
      <c r="H116" s="40">
        <v>7.5533999999999999</v>
      </c>
    </row>
    <row r="117" spans="1:8" ht="25.5" x14ac:dyDescent="0.2">
      <c r="A117" s="46">
        <v>5</v>
      </c>
      <c r="B117" s="47" t="s">
        <v>527</v>
      </c>
      <c r="C117" s="47" t="s">
        <v>528</v>
      </c>
      <c r="D117" s="47" t="s">
        <v>519</v>
      </c>
      <c r="E117" s="48">
        <v>1500</v>
      </c>
      <c r="F117" s="49">
        <v>1466.0625</v>
      </c>
      <c r="G117" s="50">
        <v>8.8402700000000008E-3</v>
      </c>
      <c r="H117" s="40">
        <v>7.68</v>
      </c>
    </row>
    <row r="118" spans="1:8" ht="25.5" x14ac:dyDescent="0.2">
      <c r="A118" s="46">
        <v>6</v>
      </c>
      <c r="B118" s="47" t="s">
        <v>577</v>
      </c>
      <c r="C118" s="47" t="s">
        <v>578</v>
      </c>
      <c r="D118" s="47" t="s">
        <v>519</v>
      </c>
      <c r="E118" s="48">
        <v>1000</v>
      </c>
      <c r="F118" s="49">
        <v>1001.1079999999999</v>
      </c>
      <c r="G118" s="50">
        <v>6.0366200000000004E-3</v>
      </c>
      <c r="H118" s="40">
        <v>7.72</v>
      </c>
    </row>
    <row r="119" spans="1:8" x14ac:dyDescent="0.2">
      <c r="A119" s="46">
        <v>7</v>
      </c>
      <c r="B119" s="47" t="s">
        <v>599</v>
      </c>
      <c r="C119" s="47" t="s">
        <v>600</v>
      </c>
      <c r="D119" s="47" t="s">
        <v>519</v>
      </c>
      <c r="E119" s="48">
        <v>1000</v>
      </c>
      <c r="F119" s="49">
        <v>1000.671</v>
      </c>
      <c r="G119" s="50">
        <v>6.0339800000000004E-3</v>
      </c>
      <c r="H119" s="40">
        <v>6.85</v>
      </c>
    </row>
    <row r="120" spans="1:8" x14ac:dyDescent="0.2">
      <c r="A120" s="46">
        <v>8</v>
      </c>
      <c r="B120" s="47" t="s">
        <v>587</v>
      </c>
      <c r="C120" s="47" t="s">
        <v>588</v>
      </c>
      <c r="D120" s="47" t="s">
        <v>589</v>
      </c>
      <c r="E120" s="48">
        <v>1000</v>
      </c>
      <c r="F120" s="49">
        <v>986.76099999999997</v>
      </c>
      <c r="G120" s="50">
        <v>5.9501099999999998E-3</v>
      </c>
      <c r="H120" s="40">
        <v>7.9923000000000002</v>
      </c>
    </row>
    <row r="121" spans="1:8" x14ac:dyDescent="0.2">
      <c r="A121" s="46">
        <v>9</v>
      </c>
      <c r="B121" s="47" t="s">
        <v>581</v>
      </c>
      <c r="C121" s="47" t="s">
        <v>582</v>
      </c>
      <c r="D121" s="47" t="s">
        <v>522</v>
      </c>
      <c r="E121" s="48">
        <v>50</v>
      </c>
      <c r="F121" s="49">
        <v>498.10250000000002</v>
      </c>
      <c r="G121" s="50">
        <v>3.0035299999999999E-3</v>
      </c>
      <c r="H121" s="40">
        <v>7.02</v>
      </c>
    </row>
    <row r="122" spans="1:8" x14ac:dyDescent="0.2">
      <c r="A122" s="51"/>
      <c r="B122" s="51"/>
      <c r="C122" s="52" t="s">
        <v>132</v>
      </c>
      <c r="D122" s="51"/>
      <c r="E122" s="51" t="s">
        <v>133</v>
      </c>
      <c r="F122" s="53">
        <v>12909.4815</v>
      </c>
      <c r="G122" s="54">
        <v>7.7843389999999998E-2</v>
      </c>
      <c r="H122" s="40" t="s">
        <v>133</v>
      </c>
    </row>
    <row r="123" spans="1:8" x14ac:dyDescent="0.2">
      <c r="A123" s="51"/>
      <c r="B123" s="51"/>
      <c r="C123" s="55"/>
      <c r="D123" s="51"/>
      <c r="E123" s="51"/>
      <c r="F123" s="56"/>
      <c r="G123" s="56"/>
      <c r="H123" s="40" t="s">
        <v>133</v>
      </c>
    </row>
    <row r="124" spans="1:8" x14ac:dyDescent="0.2">
      <c r="A124" s="51"/>
      <c r="B124" s="51"/>
      <c r="C124" s="52" t="s">
        <v>142</v>
      </c>
      <c r="D124" s="51"/>
      <c r="E124" s="51"/>
      <c r="F124" s="51"/>
      <c r="G124" s="51"/>
      <c r="H124" s="40" t="s">
        <v>133</v>
      </c>
    </row>
    <row r="125" spans="1:8" x14ac:dyDescent="0.2">
      <c r="A125" s="51"/>
      <c r="B125" s="51"/>
      <c r="C125" s="52" t="s">
        <v>132</v>
      </c>
      <c r="D125" s="51"/>
      <c r="E125" s="51" t="s">
        <v>133</v>
      </c>
      <c r="F125" s="57" t="s">
        <v>135</v>
      </c>
      <c r="G125" s="54">
        <v>0</v>
      </c>
      <c r="H125" s="40" t="s">
        <v>133</v>
      </c>
    </row>
    <row r="126" spans="1:8" x14ac:dyDescent="0.2">
      <c r="A126" s="51"/>
      <c r="B126" s="51"/>
      <c r="C126" s="55"/>
      <c r="D126" s="51"/>
      <c r="E126" s="51"/>
      <c r="F126" s="56"/>
      <c r="G126" s="56"/>
      <c r="H126" s="40" t="s">
        <v>133</v>
      </c>
    </row>
    <row r="127" spans="1:8" x14ac:dyDescent="0.2">
      <c r="A127" s="51"/>
      <c r="B127" s="51"/>
      <c r="C127" s="52" t="s">
        <v>143</v>
      </c>
      <c r="D127" s="51"/>
      <c r="E127" s="51"/>
      <c r="F127" s="51"/>
      <c r="G127" s="51"/>
      <c r="H127" s="40" t="s">
        <v>133</v>
      </c>
    </row>
    <row r="128" spans="1:8" x14ac:dyDescent="0.2">
      <c r="A128" s="46">
        <v>1</v>
      </c>
      <c r="B128" s="47" t="s">
        <v>607</v>
      </c>
      <c r="C128" s="47" t="s">
        <v>1168</v>
      </c>
      <c r="D128" s="47" t="s">
        <v>609</v>
      </c>
      <c r="E128" s="48">
        <v>5900000</v>
      </c>
      <c r="F128" s="49">
        <v>5680.6379999999999</v>
      </c>
      <c r="G128" s="50">
        <v>3.4253899999999997E-2</v>
      </c>
      <c r="H128" s="40">
        <v>7.1482000000000001</v>
      </c>
    </row>
    <row r="129" spans="1:8" x14ac:dyDescent="0.2">
      <c r="A129" s="46">
        <v>2</v>
      </c>
      <c r="B129" s="47" t="s">
        <v>610</v>
      </c>
      <c r="C129" s="47" t="s">
        <v>611</v>
      </c>
      <c r="D129" s="47" t="s">
        <v>609</v>
      </c>
      <c r="E129" s="48">
        <v>4000000</v>
      </c>
      <c r="F129" s="49">
        <v>4016.0320000000002</v>
      </c>
      <c r="G129" s="50">
        <v>2.4216430000000001E-2</v>
      </c>
      <c r="H129" s="40">
        <v>7.1557000000000004</v>
      </c>
    </row>
    <row r="130" spans="1:8" x14ac:dyDescent="0.2">
      <c r="A130" s="46">
        <v>3</v>
      </c>
      <c r="B130" s="47" t="s">
        <v>687</v>
      </c>
      <c r="C130" s="47" t="s">
        <v>1173</v>
      </c>
      <c r="D130" s="47" t="s">
        <v>609</v>
      </c>
      <c r="E130" s="48">
        <v>3000000</v>
      </c>
      <c r="F130" s="49">
        <v>3070.623</v>
      </c>
      <c r="G130" s="50">
        <v>1.8515670000000001E-2</v>
      </c>
      <c r="H130" s="40">
        <v>6.8208000000000002</v>
      </c>
    </row>
    <row r="131" spans="1:8" x14ac:dyDescent="0.2">
      <c r="A131" s="46">
        <v>4</v>
      </c>
      <c r="B131" s="47" t="s">
        <v>664</v>
      </c>
      <c r="C131" s="47" t="s">
        <v>665</v>
      </c>
      <c r="D131" s="47" t="s">
        <v>609</v>
      </c>
      <c r="E131" s="48">
        <v>3000000</v>
      </c>
      <c r="F131" s="49">
        <v>3045.3119999999999</v>
      </c>
      <c r="G131" s="50">
        <v>1.8363040000000001E-2</v>
      </c>
      <c r="H131" s="40">
        <v>6.0644999999999998</v>
      </c>
    </row>
    <row r="132" spans="1:8" x14ac:dyDescent="0.2">
      <c r="A132" s="46">
        <v>5</v>
      </c>
      <c r="B132" s="47" t="s">
        <v>612</v>
      </c>
      <c r="C132" s="47" t="s">
        <v>1167</v>
      </c>
      <c r="D132" s="47" t="s">
        <v>609</v>
      </c>
      <c r="E132" s="48">
        <v>2000000</v>
      </c>
      <c r="F132" s="49">
        <v>2001.546</v>
      </c>
      <c r="G132" s="50">
        <v>1.20692E-2</v>
      </c>
      <c r="H132" s="40">
        <v>7.3503999999999996</v>
      </c>
    </row>
    <row r="133" spans="1:8" x14ac:dyDescent="0.2">
      <c r="A133" s="46">
        <v>6</v>
      </c>
      <c r="B133" s="47" t="s">
        <v>619</v>
      </c>
      <c r="C133" s="47" t="s">
        <v>620</v>
      </c>
      <c r="D133" s="47" t="s">
        <v>609</v>
      </c>
      <c r="E133" s="48">
        <v>1500000</v>
      </c>
      <c r="F133" s="49">
        <v>1437.585</v>
      </c>
      <c r="G133" s="50">
        <v>8.6685500000000006E-3</v>
      </c>
      <c r="H133" s="40">
        <v>7.8259999999999996</v>
      </c>
    </row>
    <row r="134" spans="1:8" x14ac:dyDescent="0.2">
      <c r="A134" s="46">
        <v>7</v>
      </c>
      <c r="B134" s="47" t="s">
        <v>688</v>
      </c>
      <c r="C134" s="47" t="s">
        <v>689</v>
      </c>
      <c r="D134" s="47" t="s">
        <v>609</v>
      </c>
      <c r="E134" s="48">
        <v>1000000</v>
      </c>
      <c r="F134" s="49">
        <v>1019.8579999999999</v>
      </c>
      <c r="G134" s="50">
        <v>6.1496800000000003E-3</v>
      </c>
      <c r="H134" s="40">
        <v>6.6996000000000002</v>
      </c>
    </row>
    <row r="135" spans="1:8" ht="25.5" x14ac:dyDescent="0.2">
      <c r="A135" s="46">
        <v>8</v>
      </c>
      <c r="B135" s="47" t="s">
        <v>623</v>
      </c>
      <c r="C135" s="47" t="s">
        <v>624</v>
      </c>
      <c r="D135" s="47" t="s">
        <v>609</v>
      </c>
      <c r="E135" s="48">
        <v>500000</v>
      </c>
      <c r="F135" s="49">
        <v>494.43900000000002</v>
      </c>
      <c r="G135" s="50">
        <v>2.9814400000000001E-3</v>
      </c>
      <c r="H135" s="40">
        <v>7.7736999999999998</v>
      </c>
    </row>
    <row r="136" spans="1:8" x14ac:dyDescent="0.2">
      <c r="A136" s="51"/>
      <c r="B136" s="51"/>
      <c r="C136" s="52" t="s">
        <v>132</v>
      </c>
      <c r="D136" s="51"/>
      <c r="E136" s="51" t="s">
        <v>133</v>
      </c>
      <c r="F136" s="53">
        <v>20766.032999999999</v>
      </c>
      <c r="G136" s="54">
        <v>0.12521790999999999</v>
      </c>
      <c r="H136" s="40" t="s">
        <v>133</v>
      </c>
    </row>
    <row r="137" spans="1:8" x14ac:dyDescent="0.2">
      <c r="A137" s="51"/>
      <c r="B137" s="51"/>
      <c r="C137" s="55"/>
      <c r="D137" s="51"/>
      <c r="E137" s="51"/>
      <c r="F137" s="56"/>
      <c r="G137" s="56"/>
      <c r="H137" s="40" t="s">
        <v>133</v>
      </c>
    </row>
    <row r="138" spans="1:8" x14ac:dyDescent="0.2">
      <c r="A138" s="51"/>
      <c r="B138" s="51"/>
      <c r="C138" s="52" t="s">
        <v>144</v>
      </c>
      <c r="D138" s="51"/>
      <c r="E138" s="51"/>
      <c r="F138" s="56"/>
      <c r="G138" s="56"/>
      <c r="H138" s="40" t="s">
        <v>133</v>
      </c>
    </row>
    <row r="139" spans="1:8" x14ac:dyDescent="0.2">
      <c r="A139" s="51"/>
      <c r="B139" s="51"/>
      <c r="C139" s="52" t="s">
        <v>132</v>
      </c>
      <c r="D139" s="51"/>
      <c r="E139" s="51" t="s">
        <v>133</v>
      </c>
      <c r="F139" s="57" t="s">
        <v>135</v>
      </c>
      <c r="G139" s="54">
        <v>0</v>
      </c>
      <c r="H139" s="40" t="s">
        <v>133</v>
      </c>
    </row>
    <row r="140" spans="1:8" x14ac:dyDescent="0.2">
      <c r="A140" s="51"/>
      <c r="B140" s="51"/>
      <c r="C140" s="55"/>
      <c r="D140" s="51"/>
      <c r="E140" s="51"/>
      <c r="F140" s="56"/>
      <c r="G140" s="56"/>
      <c r="H140" s="40" t="s">
        <v>133</v>
      </c>
    </row>
    <row r="141" spans="1:8" x14ac:dyDescent="0.2">
      <c r="A141" s="51"/>
      <c r="B141" s="51"/>
      <c r="C141" s="52" t="s">
        <v>145</v>
      </c>
      <c r="D141" s="51"/>
      <c r="E141" s="51"/>
      <c r="F141" s="53">
        <v>33675.514499999997</v>
      </c>
      <c r="G141" s="54">
        <v>0.2030613</v>
      </c>
      <c r="H141" s="40" t="s">
        <v>133</v>
      </c>
    </row>
    <row r="142" spans="1:8" x14ac:dyDescent="0.2">
      <c r="A142" s="51"/>
      <c r="B142" s="51"/>
      <c r="C142" s="55"/>
      <c r="D142" s="51"/>
      <c r="E142" s="51"/>
      <c r="F142" s="56"/>
      <c r="G142" s="56"/>
      <c r="H142" s="40" t="s">
        <v>133</v>
      </c>
    </row>
    <row r="143" spans="1:8" x14ac:dyDescent="0.2">
      <c r="A143" s="51"/>
      <c r="B143" s="51"/>
      <c r="C143" s="52" t="s">
        <v>146</v>
      </c>
      <c r="D143" s="51"/>
      <c r="E143" s="51"/>
      <c r="F143" s="56"/>
      <c r="G143" s="56"/>
      <c r="H143" s="40" t="s">
        <v>133</v>
      </c>
    </row>
    <row r="144" spans="1:8" x14ac:dyDescent="0.2">
      <c r="A144" s="51"/>
      <c r="B144" s="51"/>
      <c r="C144" s="52" t="s">
        <v>147</v>
      </c>
      <c r="D144" s="51"/>
      <c r="E144" s="51"/>
      <c r="F144" s="56"/>
      <c r="G144" s="56"/>
      <c r="H144" s="40" t="s">
        <v>133</v>
      </c>
    </row>
    <row r="145" spans="1:8" x14ac:dyDescent="0.2">
      <c r="A145" s="51"/>
      <c r="B145" s="51"/>
      <c r="C145" s="52" t="s">
        <v>132</v>
      </c>
      <c r="D145" s="51"/>
      <c r="E145" s="51" t="s">
        <v>133</v>
      </c>
      <c r="F145" s="57" t="s">
        <v>135</v>
      </c>
      <c r="G145" s="54">
        <v>0</v>
      </c>
      <c r="H145" s="40" t="s">
        <v>133</v>
      </c>
    </row>
    <row r="146" spans="1:8" x14ac:dyDescent="0.2">
      <c r="A146" s="51"/>
      <c r="B146" s="51"/>
      <c r="C146" s="55"/>
      <c r="D146" s="51"/>
      <c r="E146" s="51"/>
      <c r="F146" s="56"/>
      <c r="G146" s="56"/>
      <c r="H146" s="40" t="s">
        <v>133</v>
      </c>
    </row>
    <row r="147" spans="1:8" x14ac:dyDescent="0.2">
      <c r="A147" s="51"/>
      <c r="B147" s="51"/>
      <c r="C147" s="52" t="s">
        <v>148</v>
      </c>
      <c r="D147" s="51"/>
      <c r="E147" s="51"/>
      <c r="F147" s="56"/>
      <c r="G147" s="56"/>
      <c r="H147" s="40" t="s">
        <v>133</v>
      </c>
    </row>
    <row r="148" spans="1:8" x14ac:dyDescent="0.2">
      <c r="A148" s="51"/>
      <c r="B148" s="51"/>
      <c r="C148" s="52" t="s">
        <v>132</v>
      </c>
      <c r="D148" s="51"/>
      <c r="E148" s="51" t="s">
        <v>133</v>
      </c>
      <c r="F148" s="57" t="s">
        <v>135</v>
      </c>
      <c r="G148" s="54">
        <v>0</v>
      </c>
      <c r="H148" s="40" t="s">
        <v>133</v>
      </c>
    </row>
    <row r="149" spans="1:8" x14ac:dyDescent="0.2">
      <c r="A149" s="51"/>
      <c r="B149" s="51"/>
      <c r="C149" s="55"/>
      <c r="D149" s="51"/>
      <c r="E149" s="51"/>
      <c r="F149" s="56"/>
      <c r="G149" s="56"/>
      <c r="H149" s="40" t="s">
        <v>133</v>
      </c>
    </row>
    <row r="150" spans="1:8" x14ac:dyDescent="0.2">
      <c r="A150" s="51"/>
      <c r="B150" s="51"/>
      <c r="C150" s="52" t="s">
        <v>149</v>
      </c>
      <c r="D150" s="51"/>
      <c r="E150" s="51"/>
      <c r="F150" s="56"/>
      <c r="G150" s="56"/>
      <c r="H150" s="40" t="s">
        <v>133</v>
      </c>
    </row>
    <row r="151" spans="1:8" x14ac:dyDescent="0.2">
      <c r="A151" s="51"/>
      <c r="B151" s="51"/>
      <c r="C151" s="52" t="s">
        <v>132</v>
      </c>
      <c r="D151" s="51"/>
      <c r="E151" s="51" t="s">
        <v>133</v>
      </c>
      <c r="F151" s="57" t="s">
        <v>135</v>
      </c>
      <c r="G151" s="54">
        <v>0</v>
      </c>
      <c r="H151" s="40" t="s">
        <v>133</v>
      </c>
    </row>
    <row r="152" spans="1:8" x14ac:dyDescent="0.2">
      <c r="A152" s="51"/>
      <c r="B152" s="51"/>
      <c r="C152" s="55"/>
      <c r="D152" s="51"/>
      <c r="E152" s="51"/>
      <c r="F152" s="56"/>
      <c r="G152" s="56"/>
      <c r="H152" s="40" t="s">
        <v>133</v>
      </c>
    </row>
    <row r="153" spans="1:8" x14ac:dyDescent="0.2">
      <c r="A153" s="51"/>
      <c r="B153" s="51"/>
      <c r="C153" s="52" t="s">
        <v>150</v>
      </c>
      <c r="D153" s="51"/>
      <c r="E153" s="51"/>
      <c r="F153" s="56"/>
      <c r="G153" s="56"/>
      <c r="H153" s="40" t="s">
        <v>133</v>
      </c>
    </row>
    <row r="154" spans="1:8" x14ac:dyDescent="0.2">
      <c r="A154" s="46">
        <v>1</v>
      </c>
      <c r="B154" s="47"/>
      <c r="C154" s="47" t="s">
        <v>151</v>
      </c>
      <c r="D154" s="47"/>
      <c r="E154" s="58"/>
      <c r="F154" s="49">
        <v>3412.612414013</v>
      </c>
      <c r="G154" s="50">
        <v>2.057784E-2</v>
      </c>
      <c r="H154" s="40">
        <v>5.22</v>
      </c>
    </row>
    <row r="155" spans="1:8" x14ac:dyDescent="0.2">
      <c r="A155" s="51"/>
      <c r="B155" s="51"/>
      <c r="C155" s="52" t="s">
        <v>132</v>
      </c>
      <c r="D155" s="51"/>
      <c r="E155" s="51" t="s">
        <v>133</v>
      </c>
      <c r="F155" s="53">
        <v>3412.612414013</v>
      </c>
      <c r="G155" s="54">
        <v>2.057784E-2</v>
      </c>
      <c r="H155" s="40" t="s">
        <v>133</v>
      </c>
    </row>
    <row r="156" spans="1:8" x14ac:dyDescent="0.2">
      <c r="A156" s="51"/>
      <c r="B156" s="51"/>
      <c r="C156" s="55"/>
      <c r="D156" s="51"/>
      <c r="E156" s="51"/>
      <c r="F156" s="56"/>
      <c r="G156" s="56"/>
      <c r="H156" s="40" t="s">
        <v>133</v>
      </c>
    </row>
    <row r="157" spans="1:8" x14ac:dyDescent="0.2">
      <c r="A157" s="51"/>
      <c r="B157" s="51"/>
      <c r="C157" s="52" t="s">
        <v>152</v>
      </c>
      <c r="D157" s="51"/>
      <c r="E157" s="51"/>
      <c r="F157" s="53">
        <v>3412.612414013</v>
      </c>
      <c r="G157" s="54">
        <v>2.057784E-2</v>
      </c>
      <c r="H157" s="40" t="s">
        <v>133</v>
      </c>
    </row>
    <row r="158" spans="1:8" x14ac:dyDescent="0.2">
      <c r="A158" s="51"/>
      <c r="B158" s="51"/>
      <c r="C158" s="56"/>
      <c r="D158" s="51"/>
      <c r="E158" s="51"/>
      <c r="F158" s="51"/>
      <c r="G158" s="51"/>
      <c r="H158" s="40" t="s">
        <v>133</v>
      </c>
    </row>
    <row r="159" spans="1:8" x14ac:dyDescent="0.2">
      <c r="A159" s="51"/>
      <c r="B159" s="51"/>
      <c r="C159" s="52" t="s">
        <v>153</v>
      </c>
      <c r="D159" s="51"/>
      <c r="E159" s="51"/>
      <c r="F159" s="51"/>
      <c r="G159" s="51"/>
      <c r="H159" s="40" t="s">
        <v>133</v>
      </c>
    </row>
    <row r="160" spans="1:8" x14ac:dyDescent="0.2">
      <c r="A160" s="51"/>
      <c r="B160" s="51"/>
      <c r="C160" s="52" t="s">
        <v>154</v>
      </c>
      <c r="D160" s="51"/>
      <c r="E160" s="51"/>
      <c r="F160" s="51"/>
      <c r="G160" s="51"/>
      <c r="H160" s="40" t="s">
        <v>133</v>
      </c>
    </row>
    <row r="161" spans="1:10" x14ac:dyDescent="0.2">
      <c r="A161" s="51"/>
      <c r="B161" s="51"/>
      <c r="C161" s="52" t="s">
        <v>132</v>
      </c>
      <c r="D161" s="51"/>
      <c r="E161" s="51" t="s">
        <v>133</v>
      </c>
      <c r="F161" s="57" t="s">
        <v>135</v>
      </c>
      <c r="G161" s="54">
        <v>0</v>
      </c>
      <c r="H161" s="40" t="s">
        <v>133</v>
      </c>
    </row>
    <row r="162" spans="1:10" x14ac:dyDescent="0.2">
      <c r="A162" s="51"/>
      <c r="B162" s="51"/>
      <c r="C162" s="55"/>
      <c r="D162" s="51"/>
      <c r="E162" s="51"/>
      <c r="F162" s="56"/>
      <c r="G162" s="56"/>
      <c r="H162" s="40" t="s">
        <v>133</v>
      </c>
    </row>
    <row r="163" spans="1:10" x14ac:dyDescent="0.2">
      <c r="A163" s="51"/>
      <c r="B163" s="51"/>
      <c r="C163" s="52" t="s">
        <v>155</v>
      </c>
      <c r="D163" s="51"/>
      <c r="E163" s="51"/>
      <c r="F163" s="51"/>
      <c r="G163" s="51"/>
      <c r="H163" s="40" t="s">
        <v>133</v>
      </c>
    </row>
    <row r="164" spans="1:10" x14ac:dyDescent="0.2">
      <c r="A164" s="51"/>
      <c r="B164" s="51"/>
      <c r="C164" s="52" t="s">
        <v>156</v>
      </c>
      <c r="D164" s="51"/>
      <c r="E164" s="51"/>
      <c r="F164" s="51"/>
      <c r="G164" s="51"/>
      <c r="H164" s="40" t="s">
        <v>133</v>
      </c>
    </row>
    <row r="165" spans="1:10" x14ac:dyDescent="0.2">
      <c r="A165" s="51"/>
      <c r="B165" s="51"/>
      <c r="C165" s="52" t="s">
        <v>132</v>
      </c>
      <c r="D165" s="51"/>
      <c r="E165" s="51" t="s">
        <v>133</v>
      </c>
      <c r="F165" s="57" t="s">
        <v>135</v>
      </c>
      <c r="G165" s="54">
        <v>0</v>
      </c>
      <c r="H165" s="40" t="s">
        <v>133</v>
      </c>
    </row>
    <row r="166" spans="1:10" x14ac:dyDescent="0.2">
      <c r="A166" s="51"/>
      <c r="B166" s="51"/>
      <c r="C166" s="55"/>
      <c r="D166" s="51"/>
      <c r="E166" s="51"/>
      <c r="F166" s="56"/>
      <c r="G166" s="56"/>
      <c r="H166" s="40" t="s">
        <v>133</v>
      </c>
    </row>
    <row r="167" spans="1:10" x14ac:dyDescent="0.2">
      <c r="A167" s="51"/>
      <c r="B167" s="51"/>
      <c r="C167" s="52" t="s">
        <v>157</v>
      </c>
      <c r="D167" s="51"/>
      <c r="E167" s="51"/>
      <c r="F167" s="56"/>
      <c r="G167" s="56"/>
      <c r="H167" s="40" t="s">
        <v>133</v>
      </c>
    </row>
    <row r="168" spans="1:10" x14ac:dyDescent="0.2">
      <c r="A168" s="51"/>
      <c r="B168" s="51"/>
      <c r="C168" s="52" t="s">
        <v>132</v>
      </c>
      <c r="D168" s="51"/>
      <c r="E168" s="51" t="s">
        <v>133</v>
      </c>
      <c r="F168" s="57" t="s">
        <v>135</v>
      </c>
      <c r="G168" s="54">
        <v>0</v>
      </c>
      <c r="H168" s="40" t="s">
        <v>133</v>
      </c>
    </row>
    <row r="169" spans="1:10" x14ac:dyDescent="0.2">
      <c r="A169" s="51"/>
      <c r="B169" s="51"/>
      <c r="C169" s="55"/>
      <c r="D169" s="51"/>
      <c r="E169" s="51"/>
      <c r="F169" s="56"/>
      <c r="G169" s="56"/>
      <c r="H169" s="40" t="s">
        <v>133</v>
      </c>
    </row>
    <row r="170" spans="1:10" x14ac:dyDescent="0.2">
      <c r="A170" s="58"/>
      <c r="B170" s="47"/>
      <c r="C170" s="47" t="s">
        <v>354</v>
      </c>
      <c r="D170" s="47"/>
      <c r="E170" s="58"/>
      <c r="F170" s="49">
        <v>-29.793794200000001</v>
      </c>
      <c r="G170" s="50">
        <v>-1.7966E-4</v>
      </c>
      <c r="H170" s="40" t="s">
        <v>133</v>
      </c>
    </row>
    <row r="171" spans="1:10" x14ac:dyDescent="0.2">
      <c r="A171" s="58"/>
      <c r="B171" s="47"/>
      <c r="C171" s="42" t="s">
        <v>970</v>
      </c>
      <c r="D171" s="47"/>
      <c r="E171" s="58"/>
      <c r="F171" s="49">
        <f>16390.60094364+F107</f>
        <v>61.601211140001396</v>
      </c>
      <c r="G171" s="50">
        <f>F171/F172</f>
        <v>3.7145150700767485E-4</v>
      </c>
      <c r="H171" s="40" t="s">
        <v>133</v>
      </c>
    </row>
    <row r="172" spans="1:10" x14ac:dyDescent="0.2">
      <c r="A172" s="55"/>
      <c r="B172" s="55"/>
      <c r="C172" s="52" t="s">
        <v>159</v>
      </c>
      <c r="D172" s="56"/>
      <c r="E172" s="56"/>
      <c r="F172" s="53">
        <f>F171+F170+F157+F141+F109</f>
        <v>165839.17409905299</v>
      </c>
      <c r="G172" s="59">
        <f>G171+G170+G157+G141+G109</f>
        <v>0.99998621606596427</v>
      </c>
      <c r="H172" s="40" t="s">
        <v>133</v>
      </c>
    </row>
    <row r="173" spans="1:10" ht="12.75" customHeight="1" x14ac:dyDescent="0.2">
      <c r="A173" s="60"/>
      <c r="B173" s="60"/>
      <c r="C173" s="61"/>
      <c r="D173" s="62"/>
      <c r="E173" s="62"/>
      <c r="F173" s="63"/>
      <c r="G173" s="64"/>
      <c r="H173" s="65"/>
    </row>
    <row r="174" spans="1:10" x14ac:dyDescent="0.2">
      <c r="A174" s="60"/>
      <c r="B174" s="66" t="s">
        <v>930</v>
      </c>
      <c r="C174" s="66"/>
      <c r="D174" s="66"/>
      <c r="E174" s="66"/>
      <c r="F174" s="66"/>
      <c r="G174" s="66"/>
      <c r="H174" s="66"/>
      <c r="J174" s="67"/>
    </row>
    <row r="175" spans="1:10" x14ac:dyDescent="0.2">
      <c r="A175" s="60"/>
      <c r="B175" s="66" t="s">
        <v>931</v>
      </c>
      <c r="C175" s="66"/>
      <c r="D175" s="66"/>
      <c r="E175" s="66"/>
      <c r="F175" s="66"/>
      <c r="G175" s="66"/>
      <c r="H175" s="66"/>
      <c r="J175" s="67"/>
    </row>
    <row r="176" spans="1:10" x14ac:dyDescent="0.2">
      <c r="A176" s="60"/>
      <c r="B176" s="66" t="s">
        <v>932</v>
      </c>
      <c r="C176" s="66"/>
      <c r="D176" s="66"/>
      <c r="E176" s="66"/>
      <c r="F176" s="66"/>
      <c r="G176" s="66"/>
      <c r="H176" s="66"/>
      <c r="J176" s="67"/>
    </row>
    <row r="177" spans="1:17" s="70" customFormat="1" ht="52.5" customHeight="1" x14ac:dyDescent="0.25">
      <c r="A177" s="68"/>
      <c r="B177" s="69" t="s">
        <v>933</v>
      </c>
      <c r="C177" s="69"/>
      <c r="D177" s="69"/>
      <c r="E177" s="69"/>
      <c r="F177" s="69"/>
      <c r="G177" s="69"/>
      <c r="H177" s="69"/>
      <c r="I177" s="34"/>
      <c r="J177" s="67"/>
      <c r="K177" s="34"/>
      <c r="L177" s="34"/>
      <c r="M177" s="34"/>
      <c r="N177" s="34"/>
      <c r="O177" s="34"/>
      <c r="P177" s="34"/>
      <c r="Q177" s="34"/>
    </row>
    <row r="178" spans="1:17" x14ac:dyDescent="0.2">
      <c r="A178" s="60"/>
      <c r="B178" s="66" t="s">
        <v>934</v>
      </c>
      <c r="C178" s="66"/>
      <c r="D178" s="66"/>
      <c r="E178" s="66"/>
      <c r="F178" s="66"/>
      <c r="G178" s="66"/>
      <c r="H178" s="66"/>
      <c r="J178" s="67"/>
    </row>
    <row r="179" spans="1:17" x14ac:dyDescent="0.2">
      <c r="A179" s="60"/>
      <c r="B179" s="60"/>
      <c r="C179" s="60"/>
      <c r="D179" s="62"/>
      <c r="E179" s="62"/>
      <c r="F179" s="62"/>
      <c r="G179" s="62"/>
    </row>
    <row r="180" spans="1:17" x14ac:dyDescent="0.2">
      <c r="A180" s="60"/>
      <c r="B180" s="72" t="s">
        <v>160</v>
      </c>
      <c r="C180" s="73"/>
      <c r="D180" s="74"/>
      <c r="E180" s="75"/>
      <c r="F180" s="62"/>
      <c r="G180" s="62"/>
    </row>
    <row r="181" spans="1:17" ht="27.75" customHeight="1" x14ac:dyDescent="0.2">
      <c r="A181" s="60"/>
      <c r="B181" s="76" t="s">
        <v>161</v>
      </c>
      <c r="C181" s="77"/>
      <c r="D181" s="39" t="s">
        <v>162</v>
      </c>
      <c r="E181" s="75"/>
      <c r="F181" s="62"/>
      <c r="G181" s="62"/>
    </row>
    <row r="182" spans="1:17" ht="12.75" customHeight="1" x14ac:dyDescent="0.2">
      <c r="A182" s="60"/>
      <c r="B182" s="76" t="s">
        <v>936</v>
      </c>
      <c r="C182" s="77"/>
      <c r="D182" s="39" t="s">
        <v>162</v>
      </c>
      <c r="E182" s="75"/>
      <c r="F182" s="62"/>
      <c r="G182" s="62"/>
    </row>
    <row r="183" spans="1:17" x14ac:dyDescent="0.2">
      <c r="A183" s="60"/>
      <c r="B183" s="76" t="s">
        <v>163</v>
      </c>
      <c r="C183" s="77"/>
      <c r="D183" s="78" t="s">
        <v>133</v>
      </c>
      <c r="E183" s="75"/>
      <c r="F183" s="62"/>
      <c r="G183" s="62"/>
    </row>
    <row r="184" spans="1:17" x14ac:dyDescent="0.2">
      <c r="A184" s="79"/>
      <c r="B184" s="80" t="s">
        <v>133</v>
      </c>
      <c r="C184" s="80" t="s">
        <v>937</v>
      </c>
      <c r="D184" s="80" t="s">
        <v>164</v>
      </c>
      <c r="E184" s="79"/>
      <c r="F184" s="79"/>
      <c r="G184" s="79"/>
      <c r="H184" s="79"/>
      <c r="J184" s="67"/>
    </row>
    <row r="185" spans="1:17" x14ac:dyDescent="0.2">
      <c r="A185" s="79"/>
      <c r="B185" s="81" t="s">
        <v>165</v>
      </c>
      <c r="C185" s="82">
        <v>46112</v>
      </c>
      <c r="D185" s="82">
        <v>46142</v>
      </c>
      <c r="E185" s="79"/>
      <c r="F185" s="79"/>
      <c r="G185" s="79"/>
      <c r="J185" s="67"/>
    </row>
    <row r="186" spans="1:17" x14ac:dyDescent="0.2">
      <c r="A186" s="83"/>
      <c r="B186" s="42" t="s">
        <v>166</v>
      </c>
      <c r="C186" s="84">
        <v>38.660600000000002</v>
      </c>
      <c r="D186" s="84">
        <v>41.0259</v>
      </c>
      <c r="E186" s="83"/>
      <c r="F186" s="85"/>
      <c r="G186" s="86"/>
    </row>
    <row r="187" spans="1:17" ht="25.5" x14ac:dyDescent="0.2">
      <c r="A187" s="83"/>
      <c r="B187" s="42" t="s">
        <v>972</v>
      </c>
      <c r="C187" s="84">
        <v>16.846599999999999</v>
      </c>
      <c r="D187" s="84">
        <v>17.7394</v>
      </c>
      <c r="E187" s="83"/>
      <c r="F187" s="85"/>
      <c r="G187" s="86"/>
    </row>
    <row r="188" spans="1:17" x14ac:dyDescent="0.2">
      <c r="A188" s="83"/>
      <c r="B188" s="42" t="s">
        <v>167</v>
      </c>
      <c r="C188" s="84">
        <v>32.620899999999999</v>
      </c>
      <c r="D188" s="84">
        <v>34.576599999999999</v>
      </c>
      <c r="E188" s="83"/>
      <c r="F188" s="85"/>
      <c r="G188" s="86"/>
    </row>
    <row r="189" spans="1:17" ht="25.5" x14ac:dyDescent="0.2">
      <c r="A189" s="83"/>
      <c r="B189" s="42" t="s">
        <v>973</v>
      </c>
      <c r="C189" s="84">
        <v>13.632300000000001</v>
      </c>
      <c r="D189" s="84">
        <v>14.336399999999999</v>
      </c>
      <c r="E189" s="83"/>
      <c r="F189" s="85"/>
      <c r="G189" s="86"/>
    </row>
    <row r="190" spans="1:17" x14ac:dyDescent="0.2">
      <c r="A190" s="83"/>
      <c r="B190" s="83"/>
      <c r="C190" s="83"/>
      <c r="D190" s="83"/>
      <c r="E190" s="83"/>
      <c r="F190" s="83"/>
      <c r="G190" s="83"/>
    </row>
    <row r="191" spans="1:17" x14ac:dyDescent="0.2">
      <c r="A191" s="83"/>
      <c r="B191" s="146" t="s">
        <v>168</v>
      </c>
      <c r="C191" s="147"/>
      <c r="D191" s="52" t="s">
        <v>133</v>
      </c>
      <c r="E191" s="83"/>
      <c r="F191" s="83"/>
      <c r="G191" s="83"/>
    </row>
    <row r="192" spans="1:17" x14ac:dyDescent="0.2">
      <c r="A192" s="83"/>
      <c r="B192" s="148" t="s">
        <v>165</v>
      </c>
      <c r="C192" s="149" t="s">
        <v>640</v>
      </c>
      <c r="D192" s="149" t="s">
        <v>641</v>
      </c>
      <c r="E192" s="83"/>
      <c r="F192" s="83"/>
      <c r="G192" s="83"/>
    </row>
    <row r="193" spans="1:7" ht="25.5" x14ac:dyDescent="0.2">
      <c r="A193" s="83"/>
      <c r="B193" s="42" t="s">
        <v>972</v>
      </c>
      <c r="C193" s="150">
        <v>0.14000000000000001</v>
      </c>
      <c r="D193" s="58" t="s">
        <v>690</v>
      </c>
      <c r="E193" s="83"/>
      <c r="F193" s="85"/>
      <c r="G193" s="86"/>
    </row>
    <row r="194" spans="1:7" ht="25.5" x14ac:dyDescent="0.2">
      <c r="A194" s="83"/>
      <c r="B194" s="42" t="s">
        <v>973</v>
      </c>
      <c r="C194" s="150">
        <v>0.115</v>
      </c>
      <c r="D194" s="150">
        <v>0.115</v>
      </c>
      <c r="E194" s="83"/>
      <c r="F194" s="85"/>
      <c r="G194" s="86"/>
    </row>
    <row r="195" spans="1:7" x14ac:dyDescent="0.2">
      <c r="A195" s="83"/>
      <c r="B195" s="166"/>
      <c r="C195" s="166"/>
      <c r="D195" s="167"/>
      <c r="E195" s="83"/>
      <c r="F195" s="85"/>
      <c r="G195" s="86"/>
    </row>
    <row r="196" spans="1:7" x14ac:dyDescent="0.2">
      <c r="A196" s="79"/>
      <c r="B196" s="76" t="s">
        <v>169</v>
      </c>
      <c r="C196" s="77"/>
      <c r="D196" s="39" t="s">
        <v>1058</v>
      </c>
      <c r="E196" s="91"/>
      <c r="F196" s="79"/>
      <c r="G196" s="79"/>
    </row>
    <row r="197" spans="1:7" x14ac:dyDescent="0.2">
      <c r="A197" s="79"/>
      <c r="B197" s="76" t="s">
        <v>170</v>
      </c>
      <c r="C197" s="77"/>
      <c r="D197" s="39" t="s">
        <v>162</v>
      </c>
      <c r="E197" s="91"/>
      <c r="F197" s="79"/>
      <c r="G197" s="79"/>
    </row>
    <row r="198" spans="1:7" x14ac:dyDescent="0.2">
      <c r="A198" s="79"/>
      <c r="B198" s="76" t="s">
        <v>171</v>
      </c>
      <c r="C198" s="77"/>
      <c r="D198" s="39" t="s">
        <v>162</v>
      </c>
      <c r="E198" s="91"/>
      <c r="F198" s="79"/>
      <c r="G198" s="79"/>
    </row>
    <row r="199" spans="1:7" x14ac:dyDescent="0.2">
      <c r="A199" s="79"/>
      <c r="B199" s="76" t="s">
        <v>172</v>
      </c>
      <c r="C199" s="77"/>
      <c r="D199" s="92">
        <v>2.7215994472797749</v>
      </c>
      <c r="E199" s="79"/>
      <c r="F199" s="89"/>
      <c r="G199" s="90"/>
    </row>
    <row r="201" spans="1:7" x14ac:dyDescent="0.2">
      <c r="B201" s="102" t="s">
        <v>1002</v>
      </c>
      <c r="C201" s="103"/>
      <c r="D201" s="104"/>
      <c r="F201" s="79"/>
      <c r="G201" s="79"/>
    </row>
    <row r="202" spans="1:7" ht="25.5" x14ac:dyDescent="0.2">
      <c r="B202" s="105" t="s">
        <v>1003</v>
      </c>
      <c r="C202" s="105"/>
      <c r="D202" s="168" t="s">
        <v>673</v>
      </c>
    </row>
    <row r="203" spans="1:7" x14ac:dyDescent="0.2">
      <c r="B203" s="105" t="s">
        <v>1004</v>
      </c>
      <c r="C203" s="105"/>
      <c r="D203" s="107"/>
    </row>
    <row r="204" spans="1:7" x14ac:dyDescent="0.2">
      <c r="B204" s="108"/>
      <c r="C204" s="109"/>
      <c r="D204" s="110"/>
    </row>
    <row r="205" spans="1:7" x14ac:dyDescent="0.2">
      <c r="B205" s="105" t="s">
        <v>1005</v>
      </c>
      <c r="C205" s="105"/>
      <c r="D205" s="111">
        <v>6.6933066452341929</v>
      </c>
    </row>
    <row r="206" spans="1:7" x14ac:dyDescent="0.2">
      <c r="B206" s="108"/>
      <c r="C206" s="109"/>
      <c r="D206" s="110"/>
    </row>
    <row r="207" spans="1:7" x14ac:dyDescent="0.2">
      <c r="B207" s="105" t="s">
        <v>1006</v>
      </c>
      <c r="C207" s="105"/>
      <c r="D207" s="111">
        <v>4.0707023157882203</v>
      </c>
    </row>
    <row r="208" spans="1:7" x14ac:dyDescent="0.2">
      <c r="B208" s="105" t="s">
        <v>1007</v>
      </c>
      <c r="C208" s="105"/>
      <c r="D208" s="111">
        <v>6.0642935249547882</v>
      </c>
    </row>
    <row r="209" spans="2:10" x14ac:dyDescent="0.2">
      <c r="B209" s="108"/>
      <c r="C209" s="109"/>
      <c r="D209" s="110"/>
    </row>
    <row r="210" spans="2:10" x14ac:dyDescent="0.2">
      <c r="B210" s="105" t="s">
        <v>1008</v>
      </c>
      <c r="C210" s="105"/>
      <c r="D210" s="112" t="s">
        <v>1234</v>
      </c>
    </row>
    <row r="211" spans="2:10" x14ac:dyDescent="0.2">
      <c r="B211" s="108" t="s">
        <v>1009</v>
      </c>
      <c r="C211" s="113"/>
      <c r="D211" s="109"/>
    </row>
    <row r="213" spans="2:10" x14ac:dyDescent="0.2">
      <c r="B213" s="93" t="s">
        <v>941</v>
      </c>
      <c r="C213" s="93"/>
    </row>
    <row r="215" spans="2:10" ht="153.75" customHeight="1" x14ac:dyDescent="0.2"/>
    <row r="218" spans="2:10" x14ac:dyDescent="0.2">
      <c r="B218" s="94" t="s">
        <v>942</v>
      </c>
      <c r="C218" s="95"/>
      <c r="D218" s="94"/>
    </row>
    <row r="219" spans="2:10" x14ac:dyDescent="0.2">
      <c r="B219" s="94" t="s">
        <v>1067</v>
      </c>
      <c r="D219" s="94"/>
    </row>
    <row r="220" spans="2:10" ht="165" customHeight="1" x14ac:dyDescent="0.2"/>
    <row r="222" spans="2:10" x14ac:dyDescent="0.2">
      <c r="J222" s="37"/>
    </row>
    <row r="223" spans="2:10" ht="13.5" x14ac:dyDescent="0.25">
      <c r="B223" s="114"/>
      <c r="C223" s="114"/>
      <c r="D223" s="114"/>
      <c r="E223" s="114"/>
      <c r="F223" s="114"/>
      <c r="G223" s="115" t="s">
        <v>1058</v>
      </c>
      <c r="H223" s="114"/>
    </row>
    <row r="224" spans="2:10" ht="13.5" x14ac:dyDescent="0.25">
      <c r="B224" s="116" t="s">
        <v>1177</v>
      </c>
      <c r="C224" s="116"/>
      <c r="D224" s="116"/>
      <c r="E224" s="116"/>
      <c r="F224" s="116"/>
      <c r="G224" s="116"/>
      <c r="H224" s="114"/>
    </row>
    <row r="225" spans="2:8" ht="13.5" x14ac:dyDescent="0.25">
      <c r="B225" s="116" t="s">
        <v>1178</v>
      </c>
      <c r="C225" s="116"/>
      <c r="D225" s="116"/>
      <c r="E225" s="116"/>
      <c r="F225" s="116"/>
      <c r="G225" s="116"/>
      <c r="H225" s="114"/>
    </row>
    <row r="226" spans="2:8" ht="13.5" x14ac:dyDescent="0.25">
      <c r="B226" s="115"/>
      <c r="C226" s="115"/>
      <c r="D226" s="115"/>
      <c r="E226" s="115"/>
      <c r="F226" s="115"/>
      <c r="G226" s="115"/>
      <c r="H226" s="114"/>
    </row>
    <row r="227" spans="2:8" ht="13.5" x14ac:dyDescent="0.25">
      <c r="B227" s="116" t="s">
        <v>1179</v>
      </c>
      <c r="C227" s="116"/>
      <c r="D227" s="116"/>
      <c r="E227" s="116"/>
      <c r="F227" s="116"/>
      <c r="G227" s="116"/>
      <c r="H227" s="114"/>
    </row>
    <row r="228" spans="2:8" ht="13.5" x14ac:dyDescent="0.25">
      <c r="B228" s="115" t="s">
        <v>1180</v>
      </c>
      <c r="C228" s="114"/>
      <c r="D228" s="114"/>
      <c r="E228" s="114"/>
      <c r="F228" s="114"/>
      <c r="G228" s="114"/>
      <c r="H228" s="114"/>
    </row>
    <row r="229" spans="2:8" ht="13.5" x14ac:dyDescent="0.25">
      <c r="B229" s="114"/>
      <c r="C229" s="114"/>
      <c r="D229" s="114"/>
      <c r="E229" s="114"/>
      <c r="F229" s="114"/>
      <c r="G229" s="114"/>
      <c r="H229" s="114"/>
    </row>
    <row r="230" spans="2:8" ht="27" x14ac:dyDescent="0.25">
      <c r="B230" s="117" t="s">
        <v>1181</v>
      </c>
      <c r="C230" s="117" t="s">
        <v>1182</v>
      </c>
      <c r="D230" s="117" t="s">
        <v>1183</v>
      </c>
      <c r="E230" s="118" t="s">
        <v>1184</v>
      </c>
      <c r="F230" s="118" t="s">
        <v>1185</v>
      </c>
      <c r="G230" s="118" t="s">
        <v>1186</v>
      </c>
      <c r="H230" s="115"/>
    </row>
    <row r="231" spans="2:8" ht="13.5" x14ac:dyDescent="0.25">
      <c r="B231" s="119" t="s">
        <v>673</v>
      </c>
      <c r="C231" s="119" t="s">
        <v>1060</v>
      </c>
      <c r="D231" s="120" t="s">
        <v>1187</v>
      </c>
      <c r="E231" s="121">
        <v>1051.02</v>
      </c>
      <c r="F231" s="122">
        <v>1039.25</v>
      </c>
      <c r="G231" s="123">
        <v>9.2915200000000002</v>
      </c>
      <c r="H231" s="114"/>
    </row>
    <row r="232" spans="2:8" ht="13.5" x14ac:dyDescent="0.25">
      <c r="B232" s="119" t="s">
        <v>673</v>
      </c>
      <c r="C232" s="119" t="s">
        <v>1065</v>
      </c>
      <c r="D232" s="120" t="s">
        <v>1187</v>
      </c>
      <c r="E232" s="121">
        <v>1794.28</v>
      </c>
      <c r="F232" s="122">
        <v>1752.4</v>
      </c>
      <c r="G232" s="123">
        <v>302.11255</v>
      </c>
      <c r="H232" s="114"/>
    </row>
    <row r="233" spans="2:8" ht="13.5" x14ac:dyDescent="0.25">
      <c r="B233" s="119" t="s">
        <v>673</v>
      </c>
      <c r="C233" s="119" t="s">
        <v>1033</v>
      </c>
      <c r="D233" s="120" t="s">
        <v>1187</v>
      </c>
      <c r="E233" s="121">
        <v>1825.5</v>
      </c>
      <c r="F233" s="122">
        <v>1896.4</v>
      </c>
      <c r="G233" s="123">
        <v>93.844933899999987</v>
      </c>
      <c r="H233" s="114"/>
    </row>
    <row r="234" spans="2:8" ht="13.5" x14ac:dyDescent="0.25">
      <c r="B234" s="119" t="s">
        <v>673</v>
      </c>
      <c r="C234" s="119" t="s">
        <v>1064</v>
      </c>
      <c r="D234" s="120" t="s">
        <v>1187</v>
      </c>
      <c r="E234" s="121">
        <v>482.77</v>
      </c>
      <c r="F234" s="122">
        <v>483.75</v>
      </c>
      <c r="G234" s="123">
        <v>86.218424999999996</v>
      </c>
      <c r="H234" s="114"/>
    </row>
    <row r="235" spans="2:8" ht="13.5" x14ac:dyDescent="0.25">
      <c r="B235" s="119" t="s">
        <v>673</v>
      </c>
      <c r="C235" s="119" t="s">
        <v>1029</v>
      </c>
      <c r="D235" s="120" t="s">
        <v>1187</v>
      </c>
      <c r="E235" s="121">
        <v>257.32</v>
      </c>
      <c r="F235" s="122">
        <v>248.46</v>
      </c>
      <c r="G235" s="123">
        <v>539.60038720000011</v>
      </c>
      <c r="H235" s="114"/>
    </row>
    <row r="236" spans="2:8" ht="13.5" x14ac:dyDescent="0.25">
      <c r="B236" s="119" t="s">
        <v>673</v>
      </c>
      <c r="C236" s="119" t="s">
        <v>1054</v>
      </c>
      <c r="D236" s="120" t="s">
        <v>1187</v>
      </c>
      <c r="E236" s="121">
        <v>787.65</v>
      </c>
      <c r="F236" s="122">
        <v>776.1</v>
      </c>
      <c r="G236" s="123">
        <v>60.819767999999989</v>
      </c>
      <c r="H236" s="114"/>
    </row>
    <row r="237" spans="2:8" ht="13.5" x14ac:dyDescent="0.25">
      <c r="B237" s="119" t="s">
        <v>673</v>
      </c>
      <c r="C237" s="119" t="s">
        <v>1062</v>
      </c>
      <c r="D237" s="120" t="s">
        <v>1187</v>
      </c>
      <c r="E237" s="121">
        <v>4349.1499999999996</v>
      </c>
      <c r="F237" s="122">
        <v>4364.2</v>
      </c>
      <c r="G237" s="123">
        <v>75.693659999999994</v>
      </c>
      <c r="H237" s="114"/>
    </row>
    <row r="238" spans="2:8" ht="13.5" x14ac:dyDescent="0.25">
      <c r="B238" s="119" t="s">
        <v>673</v>
      </c>
      <c r="C238" s="119" t="s">
        <v>1043</v>
      </c>
      <c r="D238" s="120" t="s">
        <v>1187</v>
      </c>
      <c r="E238" s="121">
        <v>1313.29</v>
      </c>
      <c r="F238" s="122">
        <v>1270.7</v>
      </c>
      <c r="G238" s="123">
        <v>456.65072249999997</v>
      </c>
      <c r="H238" s="114"/>
    </row>
    <row r="239" spans="2:8" ht="13.5" x14ac:dyDescent="0.25">
      <c r="B239" s="119" t="s">
        <v>673</v>
      </c>
      <c r="C239" s="119" t="s">
        <v>1038</v>
      </c>
      <c r="D239" s="120" t="s">
        <v>1187</v>
      </c>
      <c r="E239" s="121">
        <v>372.34</v>
      </c>
      <c r="F239" s="122">
        <v>385.9</v>
      </c>
      <c r="G239" s="123">
        <v>356.48334999999997</v>
      </c>
      <c r="H239" s="114"/>
    </row>
    <row r="240" spans="2:8" ht="13.5" x14ac:dyDescent="0.25">
      <c r="B240" s="119" t="s">
        <v>673</v>
      </c>
      <c r="C240" s="119" t="s">
        <v>1066</v>
      </c>
      <c r="D240" s="120" t="s">
        <v>1187</v>
      </c>
      <c r="E240" s="121">
        <v>2802.58</v>
      </c>
      <c r="F240" s="122">
        <v>2981</v>
      </c>
      <c r="G240" s="123">
        <v>444.670525</v>
      </c>
      <c r="H240" s="114"/>
    </row>
    <row r="241" spans="2:8" ht="13.5" x14ac:dyDescent="0.25">
      <c r="B241" s="119" t="s">
        <v>673</v>
      </c>
      <c r="C241" s="119" t="s">
        <v>1051</v>
      </c>
      <c r="D241" s="120" t="s">
        <v>1187</v>
      </c>
      <c r="E241" s="121">
        <v>471.26</v>
      </c>
      <c r="F241" s="122">
        <v>460.3</v>
      </c>
      <c r="G241" s="123">
        <v>489.80989799999998</v>
      </c>
      <c r="H241" s="114"/>
    </row>
    <row r="242" spans="2:8" ht="13.5" x14ac:dyDescent="0.25">
      <c r="B242" s="119" t="s">
        <v>673</v>
      </c>
      <c r="C242" s="119" t="s">
        <v>1027</v>
      </c>
      <c r="D242" s="120" t="s">
        <v>1187</v>
      </c>
      <c r="E242" s="121">
        <v>4896.62</v>
      </c>
      <c r="F242" s="122">
        <v>4822.2</v>
      </c>
      <c r="G242" s="123">
        <v>104.48435000000001</v>
      </c>
      <c r="H242" s="114"/>
    </row>
    <row r="243" spans="2:8" ht="13.5" x14ac:dyDescent="0.25">
      <c r="B243" s="119" t="s">
        <v>673</v>
      </c>
      <c r="C243" s="119" t="s">
        <v>1063</v>
      </c>
      <c r="D243" s="120" t="s">
        <v>1187</v>
      </c>
      <c r="E243" s="121">
        <v>565.23</v>
      </c>
      <c r="F243" s="122">
        <v>536.75</v>
      </c>
      <c r="G243" s="123">
        <v>136.63762320000001</v>
      </c>
      <c r="H243" s="114"/>
    </row>
    <row r="244" spans="2:8" ht="13.5" x14ac:dyDescent="0.25">
      <c r="B244" s="119" t="s">
        <v>673</v>
      </c>
      <c r="C244" s="119" t="s">
        <v>1052</v>
      </c>
      <c r="D244" s="120" t="s">
        <v>1187</v>
      </c>
      <c r="E244" s="121">
        <v>1342.8</v>
      </c>
      <c r="F244" s="122">
        <v>1435.2</v>
      </c>
      <c r="G244" s="123">
        <v>289.48577</v>
      </c>
      <c r="H244" s="114"/>
    </row>
    <row r="245" spans="2:8" ht="13.5" x14ac:dyDescent="0.25">
      <c r="B245" s="119" t="s">
        <v>673</v>
      </c>
      <c r="C245" s="119" t="s">
        <v>1061</v>
      </c>
      <c r="D245" s="120" t="s">
        <v>1187</v>
      </c>
      <c r="E245" s="121">
        <v>168.44</v>
      </c>
      <c r="F245" s="122">
        <v>166.97</v>
      </c>
      <c r="G245" s="123">
        <v>74.533383499999999</v>
      </c>
      <c r="H245" s="114"/>
    </row>
    <row r="246" spans="2:8" ht="13.5" x14ac:dyDescent="0.25">
      <c r="B246" s="114"/>
      <c r="C246" s="114"/>
      <c r="D246" s="114"/>
      <c r="E246" s="114"/>
      <c r="F246" s="114"/>
      <c r="G246" s="124"/>
      <c r="H246" s="114"/>
    </row>
    <row r="247" spans="2:8" ht="13.5" x14ac:dyDescent="0.25">
      <c r="B247" s="115" t="s">
        <v>1188</v>
      </c>
      <c r="C247" s="114"/>
      <c r="D247" s="114"/>
      <c r="E247" s="125"/>
      <c r="F247" s="125"/>
      <c r="G247" s="125"/>
      <c r="H247" s="114"/>
    </row>
    <row r="248" spans="2:8" ht="13.5" x14ac:dyDescent="0.25">
      <c r="B248" s="114"/>
      <c r="C248" s="114"/>
      <c r="D248" s="114"/>
      <c r="E248" s="114"/>
      <c r="F248" s="114"/>
      <c r="G248" s="114"/>
      <c r="H248" s="114"/>
    </row>
    <row r="249" spans="2:8" ht="13.5" x14ac:dyDescent="0.25">
      <c r="B249" s="126" t="s">
        <v>1181</v>
      </c>
      <c r="C249" s="126" t="s">
        <v>1189</v>
      </c>
      <c r="D249" s="114"/>
      <c r="E249" s="114"/>
      <c r="F249" s="114"/>
      <c r="G249" s="114"/>
      <c r="H249" s="114"/>
    </row>
    <row r="250" spans="2:8" ht="13.5" x14ac:dyDescent="0.25">
      <c r="B250" s="119" t="s">
        <v>673</v>
      </c>
      <c r="C250" s="128">
        <v>9.8462859999999992</v>
      </c>
      <c r="D250" s="114"/>
      <c r="E250" s="114"/>
      <c r="F250" s="114"/>
      <c r="G250" s="114"/>
      <c r="H250" s="114"/>
    </row>
    <row r="251" spans="2:8" ht="13.5" x14ac:dyDescent="0.25">
      <c r="B251" s="114"/>
      <c r="C251" s="114"/>
      <c r="D251" s="114"/>
      <c r="E251" s="114"/>
      <c r="F251" s="114"/>
      <c r="G251" s="114"/>
      <c r="H251" s="114"/>
    </row>
    <row r="252" spans="2:8" ht="13.5" x14ac:dyDescent="0.25">
      <c r="B252" s="115" t="s">
        <v>1190</v>
      </c>
      <c r="C252" s="114"/>
      <c r="D252" s="114"/>
      <c r="E252" s="114"/>
      <c r="F252" s="114"/>
      <c r="G252" s="114"/>
      <c r="H252" s="114"/>
    </row>
    <row r="253" spans="2:8" ht="13.5" x14ac:dyDescent="0.25">
      <c r="B253" s="115"/>
      <c r="C253" s="114"/>
      <c r="D253" s="114"/>
      <c r="E253" s="114"/>
      <c r="F253" s="114"/>
      <c r="G253" s="114"/>
      <c r="H253" s="114"/>
    </row>
    <row r="254" spans="2:8" ht="54" x14ac:dyDescent="0.25">
      <c r="B254" s="117" t="s">
        <v>1181</v>
      </c>
      <c r="C254" s="118" t="s">
        <v>1191</v>
      </c>
      <c r="D254" s="118" t="s">
        <v>1192</v>
      </c>
      <c r="E254" s="118" t="s">
        <v>1193</v>
      </c>
      <c r="F254" s="118" t="s">
        <v>1194</v>
      </c>
      <c r="G254" s="118" t="s">
        <v>1195</v>
      </c>
      <c r="H254" s="114"/>
    </row>
    <row r="255" spans="2:8" ht="13.5" x14ac:dyDescent="0.25">
      <c r="B255" s="129" t="s">
        <v>673</v>
      </c>
      <c r="C255" s="24">
        <v>2992</v>
      </c>
      <c r="D255" s="24">
        <v>2992</v>
      </c>
      <c r="E255" s="25">
        <v>20581.189999999999</v>
      </c>
      <c r="F255" s="25">
        <v>20125.97</v>
      </c>
      <c r="G255" s="25">
        <v>-455.21999999999753</v>
      </c>
      <c r="H255" s="23"/>
    </row>
    <row r="256" spans="2:8" ht="13.5" x14ac:dyDescent="0.25">
      <c r="B256" s="130"/>
      <c r="C256" s="131"/>
      <c r="D256" s="131"/>
      <c r="E256" s="114"/>
      <c r="F256" s="114"/>
      <c r="G256" s="132"/>
      <c r="H256" s="114"/>
    </row>
    <row r="257" spans="2:8" ht="13.5" x14ac:dyDescent="0.25">
      <c r="B257" s="115" t="s">
        <v>1196</v>
      </c>
      <c r="C257" s="131"/>
      <c r="D257" s="114"/>
      <c r="E257" s="114"/>
      <c r="F257" s="114"/>
      <c r="G257" s="114"/>
      <c r="H257" s="114"/>
    </row>
    <row r="258" spans="2:8" ht="13.5" x14ac:dyDescent="0.25">
      <c r="B258" s="130"/>
      <c r="C258" s="131"/>
      <c r="D258" s="114"/>
      <c r="E258" s="114"/>
      <c r="F258" s="114"/>
      <c r="G258" s="114"/>
      <c r="H258" s="114"/>
    </row>
    <row r="259" spans="2:8" ht="13.5" x14ac:dyDescent="0.25">
      <c r="B259" s="115" t="s">
        <v>1199</v>
      </c>
      <c r="C259" s="114"/>
      <c r="D259" s="114"/>
      <c r="E259" s="114"/>
      <c r="F259" s="114"/>
      <c r="G259" s="114"/>
      <c r="H259" s="114"/>
    </row>
    <row r="260" spans="2:8" ht="13.5" x14ac:dyDescent="0.25">
      <c r="B260" s="115"/>
      <c r="C260" s="114"/>
      <c r="D260" s="114"/>
      <c r="E260" s="114"/>
      <c r="F260" s="114"/>
      <c r="G260" s="114"/>
      <c r="H260" s="114"/>
    </row>
    <row r="261" spans="2:8" ht="54" x14ac:dyDescent="0.25">
      <c r="B261" s="117" t="s">
        <v>1181</v>
      </c>
      <c r="C261" s="118" t="s">
        <v>1191</v>
      </c>
      <c r="D261" s="118" t="s">
        <v>1192</v>
      </c>
      <c r="E261" s="118" t="s">
        <v>1193</v>
      </c>
      <c r="F261" s="118" t="s">
        <v>1200</v>
      </c>
      <c r="G261" s="118" t="s">
        <v>1201</v>
      </c>
      <c r="H261" s="23"/>
    </row>
    <row r="262" spans="2:8" ht="13.5" x14ac:dyDescent="0.25">
      <c r="B262" s="26" t="s">
        <v>673</v>
      </c>
      <c r="C262" s="133">
        <v>1255</v>
      </c>
      <c r="D262" s="133">
        <v>1255</v>
      </c>
      <c r="E262" s="133">
        <v>8575.41</v>
      </c>
      <c r="F262" s="133">
        <v>8702.44</v>
      </c>
      <c r="G262" s="133">
        <v>127.03000000000065</v>
      </c>
      <c r="H262" s="23"/>
    </row>
    <row r="263" spans="2:8" ht="13.5" x14ac:dyDescent="0.25">
      <c r="B263" s="135"/>
      <c r="C263" s="136"/>
      <c r="D263" s="136"/>
      <c r="E263" s="137"/>
      <c r="F263" s="137"/>
      <c r="G263" s="137"/>
      <c r="H263" s="138"/>
    </row>
    <row r="264" spans="2:8" ht="13.5" x14ac:dyDescent="0.25">
      <c r="B264" s="115" t="s">
        <v>1202</v>
      </c>
      <c r="C264" s="114"/>
      <c r="D264" s="139"/>
      <c r="E264" s="114"/>
      <c r="F264" s="114"/>
      <c r="G264" s="114"/>
      <c r="H264" s="114"/>
    </row>
    <row r="265" spans="2:8" ht="13.5" x14ac:dyDescent="0.25">
      <c r="B265" s="114"/>
      <c r="C265" s="114"/>
      <c r="D265" s="114"/>
      <c r="E265" s="114"/>
      <c r="F265" s="114"/>
      <c r="G265" s="114"/>
      <c r="H265" s="114"/>
    </row>
    <row r="266" spans="2:8" ht="13.5" x14ac:dyDescent="0.25">
      <c r="B266" s="115" t="s">
        <v>1203</v>
      </c>
      <c r="C266" s="114"/>
      <c r="D266" s="114"/>
      <c r="E266" s="114"/>
      <c r="F266" s="114"/>
      <c r="G266" s="114"/>
      <c r="H266" s="114"/>
    </row>
    <row r="267" spans="2:8" ht="13.5" x14ac:dyDescent="0.25">
      <c r="B267" s="114"/>
      <c r="C267" s="114"/>
      <c r="D267" s="114"/>
      <c r="E267" s="114"/>
      <c r="F267" s="28"/>
      <c r="G267" s="140"/>
      <c r="H267" s="114"/>
    </row>
    <row r="268" spans="2:8" ht="13.5" x14ac:dyDescent="0.25">
      <c r="B268" s="115" t="s">
        <v>1204</v>
      </c>
      <c r="C268" s="114"/>
      <c r="D268" s="114"/>
      <c r="E268" s="114"/>
      <c r="F268" s="114"/>
      <c r="G268" s="114"/>
      <c r="H268" s="114"/>
    </row>
    <row r="269" spans="2:8" ht="27" x14ac:dyDescent="0.25">
      <c r="B269" s="141" t="s">
        <v>1205</v>
      </c>
      <c r="C269" s="142" t="s">
        <v>1206</v>
      </c>
      <c r="D269" s="142" t="s">
        <v>1207</v>
      </c>
      <c r="E269" s="143" t="s">
        <v>1208</v>
      </c>
      <c r="F269" s="143" t="s">
        <v>1209</v>
      </c>
      <c r="G269" s="142" t="s">
        <v>1210</v>
      </c>
      <c r="H269" s="142" t="s">
        <v>1211</v>
      </c>
    </row>
    <row r="270" spans="2:8" ht="13.5" x14ac:dyDescent="0.25">
      <c r="B270" s="29" t="s">
        <v>1212</v>
      </c>
      <c r="C270" s="29" t="s">
        <v>1213</v>
      </c>
      <c r="D270" s="29" t="s">
        <v>1214</v>
      </c>
      <c r="E270" s="29" t="s">
        <v>1215</v>
      </c>
      <c r="F270" s="29" t="s">
        <v>1216</v>
      </c>
      <c r="G270" s="22">
        <v>5000</v>
      </c>
      <c r="H270" s="30">
        <v>46444</v>
      </c>
    </row>
    <row r="271" spans="2:8" ht="13.5" x14ac:dyDescent="0.25">
      <c r="B271" s="29" t="s">
        <v>1212</v>
      </c>
      <c r="C271" s="29" t="s">
        <v>1213</v>
      </c>
      <c r="D271" s="29" t="s">
        <v>1217</v>
      </c>
      <c r="E271" s="29" t="s">
        <v>1215</v>
      </c>
      <c r="F271" s="29" t="s">
        <v>1216</v>
      </c>
      <c r="G271" s="22">
        <v>2500</v>
      </c>
      <c r="H271" s="30">
        <v>46452</v>
      </c>
    </row>
    <row r="272" spans="2:8" ht="13.5" x14ac:dyDescent="0.25">
      <c r="B272" s="29" t="s">
        <v>1212</v>
      </c>
      <c r="C272" s="29" t="s">
        <v>1213</v>
      </c>
      <c r="D272" s="29" t="s">
        <v>1218</v>
      </c>
      <c r="E272" s="29" t="s">
        <v>1215</v>
      </c>
      <c r="F272" s="29" t="s">
        <v>1216</v>
      </c>
      <c r="G272" s="22">
        <v>2500</v>
      </c>
      <c r="H272" s="30">
        <v>46452</v>
      </c>
    </row>
    <row r="273" spans="2:8" ht="13.5" x14ac:dyDescent="0.25">
      <c r="B273" s="29" t="s">
        <v>1212</v>
      </c>
      <c r="C273" s="29" t="s">
        <v>1213</v>
      </c>
      <c r="D273" s="29" t="s">
        <v>1219</v>
      </c>
      <c r="E273" s="29" t="s">
        <v>1215</v>
      </c>
      <c r="F273" s="29" t="s">
        <v>1216</v>
      </c>
      <c r="G273" s="22">
        <v>4500</v>
      </c>
      <c r="H273" s="30">
        <v>46455</v>
      </c>
    </row>
    <row r="274" spans="2:8" ht="13.5" x14ac:dyDescent="0.25">
      <c r="B274" s="29" t="s">
        <v>1212</v>
      </c>
      <c r="C274" s="29" t="s">
        <v>1213</v>
      </c>
      <c r="D274" s="29" t="s">
        <v>1220</v>
      </c>
      <c r="E274" s="29" t="s">
        <v>1215</v>
      </c>
      <c r="F274" s="29" t="s">
        <v>1216</v>
      </c>
      <c r="G274" s="22">
        <v>500</v>
      </c>
      <c r="H274" s="30">
        <v>46455</v>
      </c>
    </row>
    <row r="275" spans="2:8" ht="13.5" x14ac:dyDescent="0.25">
      <c r="B275" s="29" t="s">
        <v>1212</v>
      </c>
      <c r="C275" s="29" t="s">
        <v>1213</v>
      </c>
      <c r="D275" s="29" t="s">
        <v>1221</v>
      </c>
      <c r="E275" s="29" t="s">
        <v>1215</v>
      </c>
      <c r="F275" s="29" t="s">
        <v>1216</v>
      </c>
      <c r="G275" s="22">
        <v>2500</v>
      </c>
      <c r="H275" s="30">
        <v>46373</v>
      </c>
    </row>
    <row r="276" spans="2:8" ht="13.5" x14ac:dyDescent="0.25">
      <c r="B276" s="29" t="s">
        <v>1212</v>
      </c>
      <c r="C276" s="29" t="s">
        <v>1213</v>
      </c>
      <c r="D276" s="29" t="s">
        <v>1222</v>
      </c>
      <c r="E276" s="29" t="s">
        <v>1215</v>
      </c>
      <c r="F276" s="29" t="s">
        <v>1216</v>
      </c>
      <c r="G276" s="22">
        <v>2500</v>
      </c>
      <c r="H276" s="30">
        <v>46286</v>
      </c>
    </row>
    <row r="277" spans="2:8" ht="13.5" x14ac:dyDescent="0.25">
      <c r="B277" s="29" t="s">
        <v>1212</v>
      </c>
      <c r="C277" s="29" t="s">
        <v>1213</v>
      </c>
      <c r="D277" s="29" t="s">
        <v>1223</v>
      </c>
      <c r="E277" s="29" t="s">
        <v>1215</v>
      </c>
      <c r="F277" s="29" t="s">
        <v>1216</v>
      </c>
      <c r="G277" s="22">
        <v>2500</v>
      </c>
      <c r="H277" s="30">
        <v>46286</v>
      </c>
    </row>
    <row r="278" spans="2:8" ht="13.5" x14ac:dyDescent="0.25">
      <c r="B278" s="29" t="s">
        <v>1212</v>
      </c>
      <c r="C278" s="29" t="s">
        <v>1213</v>
      </c>
      <c r="D278" s="29" t="s">
        <v>1224</v>
      </c>
      <c r="E278" s="29" t="s">
        <v>1215</v>
      </c>
      <c r="F278" s="29" t="s">
        <v>1216</v>
      </c>
      <c r="G278" s="22">
        <v>5000</v>
      </c>
      <c r="H278" s="30">
        <v>46211</v>
      </c>
    </row>
    <row r="279" spans="2:8" ht="13.5" x14ac:dyDescent="0.25">
      <c r="B279" s="114"/>
      <c r="C279" s="114"/>
      <c r="D279" s="114"/>
      <c r="E279" s="140"/>
      <c r="F279" s="114"/>
      <c r="G279" s="114"/>
      <c r="H279" s="114"/>
    </row>
    <row r="280" spans="2:8" ht="13.5" x14ac:dyDescent="0.25">
      <c r="B280" s="115" t="s">
        <v>1225</v>
      </c>
      <c r="C280" s="114"/>
      <c r="D280" s="114"/>
      <c r="E280" s="140"/>
      <c r="F280" s="114"/>
      <c r="G280" s="144"/>
      <c r="H280" s="114"/>
    </row>
  </sheetData>
  <mergeCells count="32">
    <mergeCell ref="B199:C199"/>
    <mergeCell ref="B196:C196"/>
    <mergeCell ref="B201:D201"/>
    <mergeCell ref="B182:C182"/>
    <mergeCell ref="B183:C183"/>
    <mergeCell ref="B191:C191"/>
    <mergeCell ref="B197:C197"/>
    <mergeCell ref="B198:C198"/>
    <mergeCell ref="B176:H176"/>
    <mergeCell ref="B177:H177"/>
    <mergeCell ref="B178:H178"/>
    <mergeCell ref="B180:D180"/>
    <mergeCell ref="B181:C181"/>
    <mergeCell ref="A1:H1"/>
    <mergeCell ref="A2:H2"/>
    <mergeCell ref="A3:H3"/>
    <mergeCell ref="B174:H174"/>
    <mergeCell ref="B175:H175"/>
    <mergeCell ref="B202:C202"/>
    <mergeCell ref="B203:C203"/>
    <mergeCell ref="B204:C204"/>
    <mergeCell ref="B205:C205"/>
    <mergeCell ref="B206:C206"/>
    <mergeCell ref="B224:G224"/>
    <mergeCell ref="B225:G225"/>
    <mergeCell ref="B227:G227"/>
    <mergeCell ref="B213:C213"/>
    <mergeCell ref="B207:C207"/>
    <mergeCell ref="B208:C208"/>
    <mergeCell ref="B209:C209"/>
    <mergeCell ref="B210:C210"/>
    <mergeCell ref="B211:D211"/>
  </mergeCells>
  <hyperlinks>
    <hyperlink ref="I1" location="Index!B2" display="Index" xr:uid="{955DC4E7-71CB-4255-B44C-2A7F0D64752A}"/>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EF13C-A4F2-42C4-8040-65E10F764BD3}">
  <sheetPr>
    <outlinePr summaryBelow="0" summaryRight="0"/>
  </sheetPr>
  <dimension ref="A1:S182"/>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691</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476</v>
      </c>
      <c r="C7" s="47" t="s">
        <v>477</v>
      </c>
      <c r="D7" s="47" t="s">
        <v>38</v>
      </c>
      <c r="E7" s="48">
        <v>650000</v>
      </c>
      <c r="F7" s="49">
        <v>5016.05</v>
      </c>
      <c r="G7" s="50">
        <v>5.8623019999999998E-2</v>
      </c>
      <c r="H7" s="40" t="s">
        <v>133</v>
      </c>
    </row>
    <row r="8" spans="1:9" x14ac:dyDescent="0.2">
      <c r="A8" s="46">
        <v>2</v>
      </c>
      <c r="B8" s="47" t="s">
        <v>20</v>
      </c>
      <c r="C8" s="47" t="s">
        <v>21</v>
      </c>
      <c r="D8" s="47" t="s">
        <v>22</v>
      </c>
      <c r="E8" s="48">
        <v>950000</v>
      </c>
      <c r="F8" s="49">
        <v>3791.9250000000002</v>
      </c>
      <c r="G8" s="50">
        <v>4.4316559999999998E-2</v>
      </c>
      <c r="H8" s="40" t="s">
        <v>133</v>
      </c>
    </row>
    <row r="9" spans="1:9" x14ac:dyDescent="0.2">
      <c r="A9" s="46">
        <v>3</v>
      </c>
      <c r="B9" s="47" t="s">
        <v>46</v>
      </c>
      <c r="C9" s="47" t="s">
        <v>47</v>
      </c>
      <c r="D9" s="47" t="s">
        <v>38</v>
      </c>
      <c r="E9" s="48">
        <v>265000</v>
      </c>
      <c r="F9" s="49">
        <v>3348.01</v>
      </c>
      <c r="G9" s="50">
        <v>3.9128490000000002E-2</v>
      </c>
      <c r="H9" s="40" t="s">
        <v>133</v>
      </c>
    </row>
    <row r="10" spans="1:9" x14ac:dyDescent="0.2">
      <c r="A10" s="46">
        <v>4</v>
      </c>
      <c r="B10" s="47" t="s">
        <v>36</v>
      </c>
      <c r="C10" s="47" t="s">
        <v>37</v>
      </c>
      <c r="D10" s="47" t="s">
        <v>38</v>
      </c>
      <c r="E10" s="48">
        <v>297000</v>
      </c>
      <c r="F10" s="49">
        <v>3173.2964999999999</v>
      </c>
      <c r="G10" s="50">
        <v>3.7086599999999997E-2</v>
      </c>
      <c r="H10" s="40" t="s">
        <v>133</v>
      </c>
    </row>
    <row r="11" spans="1:9" x14ac:dyDescent="0.2">
      <c r="A11" s="41">
        <v>5</v>
      </c>
      <c r="B11" s="42" t="s">
        <v>959</v>
      </c>
      <c r="C11" s="42" t="s">
        <v>960</v>
      </c>
      <c r="D11" s="42" t="s">
        <v>108</v>
      </c>
      <c r="E11" s="43">
        <v>719587</v>
      </c>
      <c r="F11" s="44">
        <f>305651774.12/10^5</f>
        <v>3056.5177412000003</v>
      </c>
      <c r="G11" s="174">
        <f>F11/F127</f>
        <v>3.5721791493764643E-2</v>
      </c>
      <c r="H11" s="40" t="s">
        <v>133</v>
      </c>
    </row>
    <row r="12" spans="1:9" x14ac:dyDescent="0.2">
      <c r="A12" s="46">
        <v>6</v>
      </c>
      <c r="B12" s="47" t="s">
        <v>61</v>
      </c>
      <c r="C12" s="47" t="s">
        <v>62</v>
      </c>
      <c r="D12" s="47" t="s">
        <v>63</v>
      </c>
      <c r="E12" s="48">
        <v>1000000</v>
      </c>
      <c r="F12" s="49">
        <v>2995.5</v>
      </c>
      <c r="G12" s="50">
        <v>3.5008669999999999E-2</v>
      </c>
      <c r="H12" s="40" t="s">
        <v>133</v>
      </c>
    </row>
    <row r="13" spans="1:9" x14ac:dyDescent="0.2">
      <c r="A13" s="46">
        <v>7</v>
      </c>
      <c r="B13" s="47" t="s">
        <v>676</v>
      </c>
      <c r="C13" s="47" t="s">
        <v>677</v>
      </c>
      <c r="D13" s="47" t="s">
        <v>678</v>
      </c>
      <c r="E13" s="48">
        <v>600000</v>
      </c>
      <c r="F13" s="49">
        <v>2888.7</v>
      </c>
      <c r="G13" s="50">
        <v>3.3760489999999997E-2</v>
      </c>
      <c r="H13" s="40" t="s">
        <v>133</v>
      </c>
    </row>
    <row r="14" spans="1:9" x14ac:dyDescent="0.2">
      <c r="A14" s="46">
        <v>8</v>
      </c>
      <c r="B14" s="47" t="s">
        <v>29</v>
      </c>
      <c r="C14" s="47" t="s">
        <v>30</v>
      </c>
      <c r="D14" s="47" t="s">
        <v>22</v>
      </c>
      <c r="E14" s="48">
        <v>875000</v>
      </c>
      <c r="F14" s="49">
        <v>2785.5625</v>
      </c>
      <c r="G14" s="50">
        <v>3.2555109999999998E-2</v>
      </c>
      <c r="H14" s="40" t="s">
        <v>133</v>
      </c>
    </row>
    <row r="15" spans="1:9" x14ac:dyDescent="0.2">
      <c r="A15" s="46">
        <v>9</v>
      </c>
      <c r="B15" s="47" t="s">
        <v>489</v>
      </c>
      <c r="C15" s="47" t="s">
        <v>490</v>
      </c>
      <c r="D15" s="47" t="s">
        <v>211</v>
      </c>
      <c r="E15" s="48">
        <v>213555</v>
      </c>
      <c r="F15" s="49">
        <v>2523.7929899999999</v>
      </c>
      <c r="G15" s="50">
        <v>2.9495790000000001E-2</v>
      </c>
      <c r="H15" s="40" t="s">
        <v>133</v>
      </c>
    </row>
    <row r="16" spans="1:9" x14ac:dyDescent="0.2">
      <c r="A16" s="46">
        <v>10</v>
      </c>
      <c r="B16" s="47" t="s">
        <v>11</v>
      </c>
      <c r="C16" s="47" t="s">
        <v>12</v>
      </c>
      <c r="D16" s="47" t="s">
        <v>13</v>
      </c>
      <c r="E16" s="48">
        <v>55000</v>
      </c>
      <c r="F16" s="49">
        <v>2207.6999999999998</v>
      </c>
      <c r="G16" s="50">
        <v>2.5801580000000001E-2</v>
      </c>
      <c r="H16" s="40" t="s">
        <v>133</v>
      </c>
    </row>
    <row r="17" spans="1:8" x14ac:dyDescent="0.2">
      <c r="A17" s="46">
        <v>11</v>
      </c>
      <c r="B17" s="47" t="s">
        <v>647</v>
      </c>
      <c r="C17" s="47" t="s">
        <v>648</v>
      </c>
      <c r="D17" s="47" t="s">
        <v>488</v>
      </c>
      <c r="E17" s="48">
        <v>700000</v>
      </c>
      <c r="F17" s="49">
        <v>2204.3000000000002</v>
      </c>
      <c r="G17" s="50">
        <v>2.5761849999999999E-2</v>
      </c>
      <c r="H17" s="40" t="s">
        <v>133</v>
      </c>
    </row>
    <row r="18" spans="1:8" x14ac:dyDescent="0.2">
      <c r="A18" s="46">
        <v>12</v>
      </c>
      <c r="B18" s="47" t="s">
        <v>692</v>
      </c>
      <c r="C18" s="47" t="s">
        <v>693</v>
      </c>
      <c r="D18" s="47" t="s">
        <v>211</v>
      </c>
      <c r="E18" s="48">
        <v>140000</v>
      </c>
      <c r="F18" s="49">
        <v>2062.9</v>
      </c>
      <c r="G18" s="50">
        <v>2.4109289999999998E-2</v>
      </c>
      <c r="H18" s="40" t="s">
        <v>133</v>
      </c>
    </row>
    <row r="19" spans="1:8" x14ac:dyDescent="0.2">
      <c r="A19" s="46">
        <v>13</v>
      </c>
      <c r="B19" s="47" t="s">
        <v>99</v>
      </c>
      <c r="C19" s="47" t="s">
        <v>100</v>
      </c>
      <c r="D19" s="47" t="s">
        <v>101</v>
      </c>
      <c r="E19" s="48">
        <v>1175000</v>
      </c>
      <c r="F19" s="49">
        <v>1917.9525000000001</v>
      </c>
      <c r="G19" s="50">
        <v>2.2415279999999999E-2</v>
      </c>
      <c r="H19" s="40" t="s">
        <v>133</v>
      </c>
    </row>
    <row r="20" spans="1:8" x14ac:dyDescent="0.2">
      <c r="A20" s="46">
        <v>14</v>
      </c>
      <c r="B20" s="47" t="s">
        <v>14</v>
      </c>
      <c r="C20" s="47" t="s">
        <v>15</v>
      </c>
      <c r="D20" s="47" t="s">
        <v>16</v>
      </c>
      <c r="E20" s="48">
        <v>95000</v>
      </c>
      <c r="F20" s="49">
        <v>1792.46</v>
      </c>
      <c r="G20" s="50">
        <v>2.0948640000000001E-2</v>
      </c>
      <c r="H20" s="40" t="s">
        <v>133</v>
      </c>
    </row>
    <row r="21" spans="1:8" x14ac:dyDescent="0.2">
      <c r="A21" s="46">
        <v>15</v>
      </c>
      <c r="B21" s="47" t="s">
        <v>120</v>
      </c>
      <c r="C21" s="47" t="s">
        <v>121</v>
      </c>
      <c r="D21" s="47" t="s">
        <v>122</v>
      </c>
      <c r="E21" s="48">
        <v>800000</v>
      </c>
      <c r="F21" s="49">
        <v>1690.88</v>
      </c>
      <c r="G21" s="50">
        <v>1.9761460000000002E-2</v>
      </c>
      <c r="H21" s="40" t="s">
        <v>133</v>
      </c>
    </row>
    <row r="22" spans="1:8" x14ac:dyDescent="0.2">
      <c r="A22" s="46">
        <v>16</v>
      </c>
      <c r="B22" s="47" t="s">
        <v>484</v>
      </c>
      <c r="C22" s="47" t="s">
        <v>485</v>
      </c>
      <c r="D22" s="47" t="s">
        <v>211</v>
      </c>
      <c r="E22" s="48">
        <v>135000</v>
      </c>
      <c r="F22" s="49">
        <v>1618.7850000000001</v>
      </c>
      <c r="G22" s="50">
        <v>1.8918879999999999E-2</v>
      </c>
      <c r="H22" s="40" t="s">
        <v>133</v>
      </c>
    </row>
    <row r="23" spans="1:8" x14ac:dyDescent="0.2">
      <c r="A23" s="46">
        <v>17</v>
      </c>
      <c r="B23" s="47" t="s">
        <v>497</v>
      </c>
      <c r="C23" s="47" t="s">
        <v>498</v>
      </c>
      <c r="D23" s="47" t="s">
        <v>229</v>
      </c>
      <c r="E23" s="48">
        <v>16000</v>
      </c>
      <c r="F23" s="49">
        <v>1599.04</v>
      </c>
      <c r="G23" s="50">
        <v>1.8688119999999999E-2</v>
      </c>
      <c r="H23" s="40" t="s">
        <v>133</v>
      </c>
    </row>
    <row r="24" spans="1:8" x14ac:dyDescent="0.2">
      <c r="A24" s="46">
        <v>18</v>
      </c>
      <c r="B24" s="47" t="s">
        <v>80</v>
      </c>
      <c r="C24" s="47" t="s">
        <v>81</v>
      </c>
      <c r="D24" s="47" t="s">
        <v>41</v>
      </c>
      <c r="E24" s="48">
        <v>30000</v>
      </c>
      <c r="F24" s="49">
        <v>1579.92</v>
      </c>
      <c r="G24" s="50">
        <v>1.8464660000000001E-2</v>
      </c>
      <c r="H24" s="40" t="s">
        <v>133</v>
      </c>
    </row>
    <row r="25" spans="1:8" x14ac:dyDescent="0.2">
      <c r="A25" s="46">
        <v>19</v>
      </c>
      <c r="B25" s="47" t="s">
        <v>17</v>
      </c>
      <c r="C25" s="47" t="s">
        <v>18</v>
      </c>
      <c r="D25" s="47" t="s">
        <v>19</v>
      </c>
      <c r="E25" s="48">
        <v>110000</v>
      </c>
      <c r="F25" s="49">
        <v>1573.88</v>
      </c>
      <c r="G25" s="50">
        <v>1.8394069999999998E-2</v>
      </c>
      <c r="H25" s="40" t="s">
        <v>133</v>
      </c>
    </row>
    <row r="26" spans="1:8" x14ac:dyDescent="0.2">
      <c r="A26" s="46">
        <v>20</v>
      </c>
      <c r="B26" s="47" t="s">
        <v>219</v>
      </c>
      <c r="C26" s="47" t="s">
        <v>220</v>
      </c>
      <c r="D26" s="47" t="s">
        <v>19</v>
      </c>
      <c r="E26" s="48">
        <v>420000</v>
      </c>
      <c r="F26" s="49">
        <v>1573.11</v>
      </c>
      <c r="G26" s="50">
        <v>1.8385080000000002E-2</v>
      </c>
      <c r="H26" s="40" t="s">
        <v>133</v>
      </c>
    </row>
    <row r="27" spans="1:8" x14ac:dyDescent="0.2">
      <c r="A27" s="46">
        <v>21</v>
      </c>
      <c r="B27" s="47" t="s">
        <v>694</v>
      </c>
      <c r="C27" s="47" t="s">
        <v>695</v>
      </c>
      <c r="D27" s="47" t="s">
        <v>22</v>
      </c>
      <c r="E27" s="48">
        <v>825000</v>
      </c>
      <c r="F27" s="49">
        <v>1547.1224999999999</v>
      </c>
      <c r="G27" s="50">
        <v>1.8081360000000001E-2</v>
      </c>
      <c r="H27" s="40" t="s">
        <v>133</v>
      </c>
    </row>
    <row r="28" spans="1:8" x14ac:dyDescent="0.2">
      <c r="A28" s="46">
        <v>22</v>
      </c>
      <c r="B28" s="47" t="s">
        <v>26</v>
      </c>
      <c r="C28" s="47" t="s">
        <v>27</v>
      </c>
      <c r="D28" s="47" t="s">
        <v>28</v>
      </c>
      <c r="E28" s="48">
        <v>350000</v>
      </c>
      <c r="F28" s="49">
        <v>1509.55</v>
      </c>
      <c r="G28" s="50">
        <v>1.764224E-2</v>
      </c>
      <c r="H28" s="40" t="s">
        <v>133</v>
      </c>
    </row>
    <row r="29" spans="1:8" x14ac:dyDescent="0.2">
      <c r="A29" s="46">
        <v>23</v>
      </c>
      <c r="B29" s="47" t="s">
        <v>486</v>
      </c>
      <c r="C29" s="47" t="s">
        <v>487</v>
      </c>
      <c r="D29" s="47" t="s">
        <v>488</v>
      </c>
      <c r="E29" s="48">
        <v>65000</v>
      </c>
      <c r="F29" s="49">
        <v>1463.085</v>
      </c>
      <c r="G29" s="50">
        <v>1.7099199999999998E-2</v>
      </c>
      <c r="H29" s="40" t="s">
        <v>133</v>
      </c>
    </row>
    <row r="30" spans="1:8" x14ac:dyDescent="0.2">
      <c r="A30" s="46">
        <v>24</v>
      </c>
      <c r="B30" s="47" t="s">
        <v>270</v>
      </c>
      <c r="C30" s="47" t="s">
        <v>271</v>
      </c>
      <c r="D30" s="47" t="s">
        <v>22</v>
      </c>
      <c r="E30" s="48">
        <v>1700000</v>
      </c>
      <c r="F30" s="49">
        <v>1414.4</v>
      </c>
      <c r="G30" s="50">
        <v>1.6530220000000002E-2</v>
      </c>
      <c r="H30" s="40" t="s">
        <v>133</v>
      </c>
    </row>
    <row r="31" spans="1:8" x14ac:dyDescent="0.2">
      <c r="A31" s="46">
        <v>25</v>
      </c>
      <c r="B31" s="47" t="s">
        <v>659</v>
      </c>
      <c r="C31" s="47" t="s">
        <v>660</v>
      </c>
      <c r="D31" s="47" t="s">
        <v>413</v>
      </c>
      <c r="E31" s="48">
        <v>23000</v>
      </c>
      <c r="F31" s="49">
        <v>1316.98</v>
      </c>
      <c r="G31" s="50">
        <v>1.539166E-2</v>
      </c>
      <c r="H31" s="40" t="s">
        <v>133</v>
      </c>
    </row>
    <row r="32" spans="1:8" x14ac:dyDescent="0.2">
      <c r="A32" s="46">
        <v>26</v>
      </c>
      <c r="B32" s="47" t="s">
        <v>696</v>
      </c>
      <c r="C32" s="47" t="s">
        <v>697</v>
      </c>
      <c r="D32" s="47" t="s">
        <v>408</v>
      </c>
      <c r="E32" s="48">
        <v>200000</v>
      </c>
      <c r="F32" s="49">
        <v>1224</v>
      </c>
      <c r="G32" s="50">
        <v>1.4305E-2</v>
      </c>
      <c r="H32" s="40" t="s">
        <v>133</v>
      </c>
    </row>
    <row r="33" spans="1:8" x14ac:dyDescent="0.2">
      <c r="A33" s="46">
        <v>27</v>
      </c>
      <c r="B33" s="47" t="s">
        <v>342</v>
      </c>
      <c r="C33" s="47" t="s">
        <v>343</v>
      </c>
      <c r="D33" s="47" t="s">
        <v>38</v>
      </c>
      <c r="E33" s="48">
        <v>460000</v>
      </c>
      <c r="F33" s="49">
        <v>1211.9159999999999</v>
      </c>
      <c r="G33" s="50">
        <v>1.4163769999999999E-2</v>
      </c>
      <c r="H33" s="40" t="s">
        <v>133</v>
      </c>
    </row>
    <row r="34" spans="1:8" x14ac:dyDescent="0.2">
      <c r="A34" s="46">
        <v>28</v>
      </c>
      <c r="B34" s="47" t="s">
        <v>340</v>
      </c>
      <c r="C34" s="47" t="s">
        <v>341</v>
      </c>
      <c r="D34" s="47" t="s">
        <v>229</v>
      </c>
      <c r="E34" s="48">
        <v>37000</v>
      </c>
      <c r="F34" s="49">
        <v>1146.075</v>
      </c>
      <c r="G34" s="50">
        <v>1.339428E-2</v>
      </c>
      <c r="H34" s="40" t="s">
        <v>133</v>
      </c>
    </row>
    <row r="35" spans="1:8" x14ac:dyDescent="0.2">
      <c r="A35" s="46">
        <v>29</v>
      </c>
      <c r="B35" s="47" t="s">
        <v>698</v>
      </c>
      <c r="C35" s="47" t="s">
        <v>699</v>
      </c>
      <c r="D35" s="47" t="s">
        <v>63</v>
      </c>
      <c r="E35" s="48">
        <v>220000</v>
      </c>
      <c r="F35" s="49">
        <v>1079.76</v>
      </c>
      <c r="G35" s="50">
        <v>1.261925E-2</v>
      </c>
      <c r="H35" s="40" t="s">
        <v>133</v>
      </c>
    </row>
    <row r="36" spans="1:8" x14ac:dyDescent="0.2">
      <c r="A36" s="46">
        <v>30</v>
      </c>
      <c r="B36" s="47" t="s">
        <v>338</v>
      </c>
      <c r="C36" s="47" t="s">
        <v>339</v>
      </c>
      <c r="D36" s="47" t="s">
        <v>38</v>
      </c>
      <c r="E36" s="48">
        <v>85000</v>
      </c>
      <c r="F36" s="49">
        <v>1078.0550000000001</v>
      </c>
      <c r="G36" s="50">
        <v>1.2599320000000001E-2</v>
      </c>
      <c r="H36" s="40" t="s">
        <v>133</v>
      </c>
    </row>
    <row r="37" spans="1:8" x14ac:dyDescent="0.2">
      <c r="A37" s="46">
        <v>31</v>
      </c>
      <c r="B37" s="47" t="s">
        <v>322</v>
      </c>
      <c r="C37" s="47" t="s">
        <v>323</v>
      </c>
      <c r="D37" s="47" t="s">
        <v>176</v>
      </c>
      <c r="E37" s="48">
        <v>115000</v>
      </c>
      <c r="F37" s="49">
        <v>1077.9525000000001</v>
      </c>
      <c r="G37" s="50">
        <v>1.2598130000000001E-2</v>
      </c>
      <c r="H37" s="40" t="s">
        <v>133</v>
      </c>
    </row>
    <row r="38" spans="1:8" x14ac:dyDescent="0.2">
      <c r="A38" s="46">
        <v>32</v>
      </c>
      <c r="B38" s="47" t="s">
        <v>700</v>
      </c>
      <c r="C38" s="47" t="s">
        <v>701</v>
      </c>
      <c r="D38" s="47" t="s">
        <v>19</v>
      </c>
      <c r="E38" s="48">
        <v>575000</v>
      </c>
      <c r="F38" s="49">
        <v>1062.7149999999999</v>
      </c>
      <c r="G38" s="50">
        <v>1.242004E-2</v>
      </c>
      <c r="H38" s="40" t="s">
        <v>133</v>
      </c>
    </row>
    <row r="39" spans="1:8" x14ac:dyDescent="0.2">
      <c r="A39" s="46">
        <v>33</v>
      </c>
      <c r="B39" s="47" t="s">
        <v>356</v>
      </c>
      <c r="C39" s="47" t="s">
        <v>357</v>
      </c>
      <c r="D39" s="47" t="s">
        <v>111</v>
      </c>
      <c r="E39" s="48">
        <v>150000</v>
      </c>
      <c r="F39" s="49">
        <v>1051.575</v>
      </c>
      <c r="G39" s="50">
        <v>1.228985E-2</v>
      </c>
      <c r="H39" s="40" t="s">
        <v>133</v>
      </c>
    </row>
    <row r="40" spans="1:8" ht="25.5" x14ac:dyDescent="0.2">
      <c r="A40" s="46">
        <v>34</v>
      </c>
      <c r="B40" s="47" t="s">
        <v>433</v>
      </c>
      <c r="C40" s="47" t="s">
        <v>434</v>
      </c>
      <c r="D40" s="47" t="s">
        <v>194</v>
      </c>
      <c r="E40" s="48">
        <v>200000</v>
      </c>
      <c r="F40" s="49">
        <v>1042.0999999999999</v>
      </c>
      <c r="G40" s="50">
        <v>1.217911E-2</v>
      </c>
      <c r="H40" s="40" t="s">
        <v>133</v>
      </c>
    </row>
    <row r="41" spans="1:8" x14ac:dyDescent="0.2">
      <c r="A41" s="46">
        <v>35</v>
      </c>
      <c r="B41" s="47" t="s">
        <v>702</v>
      </c>
      <c r="C41" s="47" t="s">
        <v>703</v>
      </c>
      <c r="D41" s="47" t="s">
        <v>229</v>
      </c>
      <c r="E41" s="48">
        <v>18000</v>
      </c>
      <c r="F41" s="49">
        <v>917.82</v>
      </c>
      <c r="G41" s="50">
        <v>1.0726640000000001E-2</v>
      </c>
      <c r="H41" s="40" t="s">
        <v>133</v>
      </c>
    </row>
    <row r="42" spans="1:8" ht="25.5" x14ac:dyDescent="0.2">
      <c r="A42" s="46">
        <v>36</v>
      </c>
      <c r="B42" s="47" t="s">
        <v>501</v>
      </c>
      <c r="C42" s="47" t="s">
        <v>502</v>
      </c>
      <c r="D42" s="47" t="s">
        <v>201</v>
      </c>
      <c r="E42" s="48">
        <v>50000</v>
      </c>
      <c r="F42" s="49">
        <v>904.15</v>
      </c>
      <c r="G42" s="50">
        <v>1.0566880000000001E-2</v>
      </c>
      <c r="H42" s="40" t="s">
        <v>133</v>
      </c>
    </row>
    <row r="43" spans="1:8" x14ac:dyDescent="0.2">
      <c r="A43" s="46">
        <v>37</v>
      </c>
      <c r="B43" s="47" t="s">
        <v>704</v>
      </c>
      <c r="C43" s="47" t="s">
        <v>705</v>
      </c>
      <c r="D43" s="47" t="s">
        <v>19</v>
      </c>
      <c r="E43" s="48">
        <v>625000</v>
      </c>
      <c r="F43" s="49">
        <v>889.0625</v>
      </c>
      <c r="G43" s="50">
        <v>1.039055E-2</v>
      </c>
      <c r="H43" s="40" t="s">
        <v>133</v>
      </c>
    </row>
    <row r="44" spans="1:8" x14ac:dyDescent="0.2">
      <c r="A44" s="46">
        <v>38</v>
      </c>
      <c r="B44" s="47" t="s">
        <v>252</v>
      </c>
      <c r="C44" s="47" t="s">
        <v>253</v>
      </c>
      <c r="D44" s="47" t="s">
        <v>246</v>
      </c>
      <c r="E44" s="48">
        <v>200000</v>
      </c>
      <c r="F44" s="49">
        <v>889</v>
      </c>
      <c r="G44" s="50">
        <v>1.0389819999999999E-2</v>
      </c>
      <c r="H44" s="40" t="s">
        <v>133</v>
      </c>
    </row>
    <row r="45" spans="1:8" x14ac:dyDescent="0.2">
      <c r="A45" s="46">
        <v>39</v>
      </c>
      <c r="B45" s="47" t="s">
        <v>23</v>
      </c>
      <c r="C45" s="47" t="s">
        <v>24</v>
      </c>
      <c r="D45" s="47" t="s">
        <v>25</v>
      </c>
      <c r="E45" s="48">
        <v>7500</v>
      </c>
      <c r="F45" s="49">
        <v>868.95</v>
      </c>
      <c r="G45" s="50">
        <v>1.01555E-2</v>
      </c>
      <c r="H45" s="40" t="s">
        <v>133</v>
      </c>
    </row>
    <row r="46" spans="1:8" x14ac:dyDescent="0.2">
      <c r="A46" s="46">
        <v>40</v>
      </c>
      <c r="B46" s="47" t="s">
        <v>681</v>
      </c>
      <c r="C46" s="47" t="s">
        <v>682</v>
      </c>
      <c r="D46" s="47" t="s">
        <v>28</v>
      </c>
      <c r="E46" s="48">
        <v>20000</v>
      </c>
      <c r="F46" s="49">
        <v>867.76</v>
      </c>
      <c r="G46" s="50">
        <v>1.0141590000000001E-2</v>
      </c>
      <c r="H46" s="40" t="s">
        <v>133</v>
      </c>
    </row>
    <row r="47" spans="1:8" x14ac:dyDescent="0.2">
      <c r="A47" s="46">
        <v>41</v>
      </c>
      <c r="B47" s="47" t="s">
        <v>706</v>
      </c>
      <c r="C47" s="47" t="s">
        <v>707</v>
      </c>
      <c r="D47" s="47" t="s">
        <v>211</v>
      </c>
      <c r="E47" s="48">
        <v>35000</v>
      </c>
      <c r="F47" s="49">
        <v>865.86500000000001</v>
      </c>
      <c r="G47" s="50">
        <v>1.011944E-2</v>
      </c>
      <c r="H47" s="40" t="s">
        <v>133</v>
      </c>
    </row>
    <row r="48" spans="1:8" x14ac:dyDescent="0.2">
      <c r="A48" s="46">
        <v>42</v>
      </c>
      <c r="B48" s="47" t="s">
        <v>478</v>
      </c>
      <c r="C48" s="47" t="s">
        <v>479</v>
      </c>
      <c r="D48" s="47" t="s">
        <v>38</v>
      </c>
      <c r="E48" s="48">
        <v>225000</v>
      </c>
      <c r="F48" s="49">
        <v>862.42499999999995</v>
      </c>
      <c r="G48" s="50">
        <v>1.007924E-2</v>
      </c>
      <c r="H48" s="40" t="s">
        <v>133</v>
      </c>
    </row>
    <row r="49" spans="1:8" x14ac:dyDescent="0.2">
      <c r="A49" s="41">
        <v>43</v>
      </c>
      <c r="B49" s="42" t="s">
        <v>961</v>
      </c>
      <c r="C49" s="42" t="s">
        <v>962</v>
      </c>
      <c r="D49" s="42" t="s">
        <v>108</v>
      </c>
      <c r="E49" s="43">
        <v>262787</v>
      </c>
      <c r="F49" s="44">
        <f>85647539.04/10^5</f>
        <v>856.47539040000004</v>
      </c>
      <c r="G49" s="174">
        <f>F49/F127</f>
        <v>1.0009703167434528E-2</v>
      </c>
      <c r="H49" s="40" t="s">
        <v>133</v>
      </c>
    </row>
    <row r="50" spans="1:8" x14ac:dyDescent="0.2">
      <c r="A50" s="46">
        <v>44</v>
      </c>
      <c r="B50" s="47" t="s">
        <v>708</v>
      </c>
      <c r="C50" s="47" t="s">
        <v>709</v>
      </c>
      <c r="D50" s="47" t="s">
        <v>246</v>
      </c>
      <c r="E50" s="48">
        <v>75000</v>
      </c>
      <c r="F50" s="49">
        <v>800.32500000000005</v>
      </c>
      <c r="G50" s="50">
        <v>9.3534699999999991E-3</v>
      </c>
      <c r="H50" s="40" t="s">
        <v>133</v>
      </c>
    </row>
    <row r="51" spans="1:8" x14ac:dyDescent="0.2">
      <c r="A51" s="46">
        <v>45</v>
      </c>
      <c r="B51" s="47" t="s">
        <v>209</v>
      </c>
      <c r="C51" s="47" t="s">
        <v>210</v>
      </c>
      <c r="D51" s="47" t="s">
        <v>211</v>
      </c>
      <c r="E51" s="48">
        <v>60000</v>
      </c>
      <c r="F51" s="49">
        <v>717.54</v>
      </c>
      <c r="G51" s="50">
        <v>8.3859499999999997E-3</v>
      </c>
      <c r="H51" s="40" t="s">
        <v>133</v>
      </c>
    </row>
    <row r="52" spans="1:8" x14ac:dyDescent="0.2">
      <c r="A52" s="46">
        <v>46</v>
      </c>
      <c r="B52" s="47" t="s">
        <v>174</v>
      </c>
      <c r="C52" s="47" t="s">
        <v>175</v>
      </c>
      <c r="D52" s="47" t="s">
        <v>176</v>
      </c>
      <c r="E52" s="48">
        <v>200000</v>
      </c>
      <c r="F52" s="49">
        <v>621.4</v>
      </c>
      <c r="G52" s="50">
        <v>7.2623599999999998E-3</v>
      </c>
      <c r="H52" s="40" t="s">
        <v>133</v>
      </c>
    </row>
    <row r="53" spans="1:8" x14ac:dyDescent="0.2">
      <c r="A53" s="46">
        <v>47</v>
      </c>
      <c r="B53" s="47" t="s">
        <v>710</v>
      </c>
      <c r="C53" s="47" t="s">
        <v>711</v>
      </c>
      <c r="D53" s="47" t="s">
        <v>57</v>
      </c>
      <c r="E53" s="48">
        <v>25000</v>
      </c>
      <c r="F53" s="49">
        <v>611.125</v>
      </c>
      <c r="G53" s="50">
        <v>7.14227E-3</v>
      </c>
      <c r="H53" s="40" t="s">
        <v>133</v>
      </c>
    </row>
    <row r="54" spans="1:8" x14ac:dyDescent="0.2">
      <c r="A54" s="46">
        <v>48</v>
      </c>
      <c r="B54" s="47" t="s">
        <v>461</v>
      </c>
      <c r="C54" s="47" t="s">
        <v>462</v>
      </c>
      <c r="D54" s="47" t="s">
        <v>179</v>
      </c>
      <c r="E54" s="48">
        <v>61000</v>
      </c>
      <c r="F54" s="49">
        <v>579.5</v>
      </c>
      <c r="G54" s="50">
        <v>6.7726699999999997E-3</v>
      </c>
      <c r="H54" s="40" t="s">
        <v>133</v>
      </c>
    </row>
    <row r="55" spans="1:8" x14ac:dyDescent="0.2">
      <c r="A55" s="46">
        <v>49</v>
      </c>
      <c r="B55" s="47" t="s">
        <v>645</v>
      </c>
      <c r="C55" s="47" t="s">
        <v>646</v>
      </c>
      <c r="D55" s="47" t="s">
        <v>176</v>
      </c>
      <c r="E55" s="48">
        <v>150000</v>
      </c>
      <c r="F55" s="49">
        <v>531.45000000000005</v>
      </c>
      <c r="G55" s="50">
        <v>6.2110999999999998E-3</v>
      </c>
      <c r="H55" s="40" t="s">
        <v>133</v>
      </c>
    </row>
    <row r="56" spans="1:8" x14ac:dyDescent="0.2">
      <c r="A56" s="46">
        <v>50</v>
      </c>
      <c r="B56" s="47" t="s">
        <v>712</v>
      </c>
      <c r="C56" s="47" t="s">
        <v>713</v>
      </c>
      <c r="D56" s="47" t="s">
        <v>182</v>
      </c>
      <c r="E56" s="48">
        <v>10000</v>
      </c>
      <c r="F56" s="49">
        <v>476.41</v>
      </c>
      <c r="G56" s="50">
        <v>5.5678500000000001E-3</v>
      </c>
      <c r="H56" s="40" t="s">
        <v>133</v>
      </c>
    </row>
    <row r="57" spans="1:8" x14ac:dyDescent="0.2">
      <c r="A57" s="46">
        <v>51</v>
      </c>
      <c r="B57" s="47" t="s">
        <v>499</v>
      </c>
      <c r="C57" s="47" t="s">
        <v>500</v>
      </c>
      <c r="D57" s="47" t="s">
        <v>229</v>
      </c>
      <c r="E57" s="48">
        <v>3500</v>
      </c>
      <c r="F57" s="49">
        <v>465.99</v>
      </c>
      <c r="G57" s="50">
        <v>5.4460699999999999E-3</v>
      </c>
      <c r="H57" s="40" t="s">
        <v>133</v>
      </c>
    </row>
    <row r="58" spans="1:8" ht="25.5" x14ac:dyDescent="0.2">
      <c r="A58" s="46">
        <v>52</v>
      </c>
      <c r="B58" s="47" t="s">
        <v>714</v>
      </c>
      <c r="C58" s="47" t="s">
        <v>715</v>
      </c>
      <c r="D58" s="47" t="s">
        <v>201</v>
      </c>
      <c r="E58" s="48">
        <v>11397</v>
      </c>
      <c r="F58" s="49">
        <v>388.31858399999999</v>
      </c>
      <c r="G58" s="50">
        <v>4.5383100000000003E-3</v>
      </c>
      <c r="H58" s="40" t="s">
        <v>133</v>
      </c>
    </row>
    <row r="59" spans="1:8" x14ac:dyDescent="0.2">
      <c r="A59" s="46">
        <v>53</v>
      </c>
      <c r="B59" s="47" t="s">
        <v>480</v>
      </c>
      <c r="C59" s="47" t="s">
        <v>481</v>
      </c>
      <c r="D59" s="47" t="s">
        <v>176</v>
      </c>
      <c r="E59" s="48">
        <v>30000</v>
      </c>
      <c r="F59" s="49">
        <v>281.10000000000002</v>
      </c>
      <c r="G59" s="50">
        <v>3.28524E-3</v>
      </c>
      <c r="H59" s="40" t="s">
        <v>133</v>
      </c>
    </row>
    <row r="60" spans="1:8" x14ac:dyDescent="0.2">
      <c r="A60" s="46">
        <v>54</v>
      </c>
      <c r="B60" s="47" t="s">
        <v>514</v>
      </c>
      <c r="C60" s="47" t="s">
        <v>515</v>
      </c>
      <c r="D60" s="47" t="s">
        <v>413</v>
      </c>
      <c r="E60" s="48">
        <v>65000</v>
      </c>
      <c r="F60" s="49">
        <v>17.6995</v>
      </c>
      <c r="G60" s="50">
        <v>2.0686000000000001E-4</v>
      </c>
      <c r="H60" s="40" t="s">
        <v>133</v>
      </c>
    </row>
    <row r="61" spans="1:8" x14ac:dyDescent="0.2">
      <c r="A61" s="51"/>
      <c r="B61" s="51"/>
      <c r="C61" s="52" t="s">
        <v>132</v>
      </c>
      <c r="D61" s="51"/>
      <c r="E61" s="51" t="s">
        <v>133</v>
      </c>
      <c r="F61" s="53">
        <f>SUM(F7:F60)</f>
        <v>80037.934205599988</v>
      </c>
      <c r="G61" s="54">
        <f>SUM(G7:G60)</f>
        <v>0.93541037466119947</v>
      </c>
      <c r="H61" s="40" t="s">
        <v>133</v>
      </c>
    </row>
    <row r="62" spans="1:8" x14ac:dyDescent="0.2">
      <c r="A62" s="51"/>
      <c r="B62" s="51"/>
      <c r="C62" s="55"/>
      <c r="D62" s="51"/>
      <c r="E62" s="51"/>
      <c r="F62" s="56"/>
      <c r="G62" s="56"/>
      <c r="H62" s="40" t="s">
        <v>133</v>
      </c>
    </row>
    <row r="63" spans="1:8" x14ac:dyDescent="0.2">
      <c r="A63" s="51"/>
      <c r="B63" s="51"/>
      <c r="C63" s="52" t="s">
        <v>134</v>
      </c>
      <c r="D63" s="51"/>
      <c r="E63" s="51"/>
      <c r="F63" s="51"/>
      <c r="G63" s="51"/>
      <c r="H63" s="40" t="s">
        <v>133</v>
      </c>
    </row>
    <row r="64" spans="1:8" x14ac:dyDescent="0.2">
      <c r="A64" s="51"/>
      <c r="B64" s="51"/>
      <c r="C64" s="52" t="s">
        <v>132</v>
      </c>
      <c r="D64" s="51"/>
      <c r="E64" s="51" t="s">
        <v>133</v>
      </c>
      <c r="F64" s="57" t="s">
        <v>135</v>
      </c>
      <c r="G64" s="54">
        <v>0</v>
      </c>
      <c r="H64" s="40" t="s">
        <v>133</v>
      </c>
    </row>
    <row r="65" spans="1:8" x14ac:dyDescent="0.2">
      <c r="A65" s="51"/>
      <c r="B65" s="51"/>
      <c r="C65" s="55"/>
      <c r="D65" s="51"/>
      <c r="E65" s="51"/>
      <c r="F65" s="56"/>
      <c r="G65" s="56"/>
      <c r="H65" s="40" t="s">
        <v>133</v>
      </c>
    </row>
    <row r="66" spans="1:8" x14ac:dyDescent="0.2">
      <c r="A66" s="51"/>
      <c r="B66" s="51"/>
      <c r="C66" s="52" t="s">
        <v>136</v>
      </c>
      <c r="D66" s="51"/>
      <c r="E66" s="51"/>
      <c r="F66" s="51"/>
      <c r="G66" s="51"/>
      <c r="H66" s="40" t="s">
        <v>133</v>
      </c>
    </row>
    <row r="67" spans="1:8" x14ac:dyDescent="0.2">
      <c r="A67" s="46">
        <v>1</v>
      </c>
      <c r="B67" s="47" t="s">
        <v>718</v>
      </c>
      <c r="C67" s="42" t="s">
        <v>1068</v>
      </c>
      <c r="D67" s="47"/>
      <c r="E67" s="48">
        <v>200000</v>
      </c>
      <c r="F67" s="49">
        <v>1.9999999999999999E-6</v>
      </c>
      <c r="G67" s="58" t="s">
        <v>131</v>
      </c>
      <c r="H67" s="40" t="s">
        <v>133</v>
      </c>
    </row>
    <row r="68" spans="1:8" x14ac:dyDescent="0.2">
      <c r="A68" s="46">
        <v>2</v>
      </c>
      <c r="B68" s="47" t="s">
        <v>717</v>
      </c>
      <c r="C68" s="42" t="s">
        <v>1069</v>
      </c>
      <c r="D68" s="47"/>
      <c r="E68" s="48">
        <v>50000</v>
      </c>
      <c r="F68" s="49">
        <v>4.9999999999999998E-7</v>
      </c>
      <c r="G68" s="58" t="s">
        <v>131</v>
      </c>
      <c r="H68" s="40" t="s">
        <v>133</v>
      </c>
    </row>
    <row r="69" spans="1:8" x14ac:dyDescent="0.2">
      <c r="A69" s="46">
        <v>3</v>
      </c>
      <c r="B69" s="47" t="s">
        <v>719</v>
      </c>
      <c r="C69" s="42" t="s">
        <v>1070</v>
      </c>
      <c r="D69" s="47"/>
      <c r="E69" s="48">
        <v>50000</v>
      </c>
      <c r="F69" s="49">
        <v>4.9999999999999998E-7</v>
      </c>
      <c r="G69" s="58" t="s">
        <v>131</v>
      </c>
      <c r="H69" s="40" t="s">
        <v>133</v>
      </c>
    </row>
    <row r="70" spans="1:8" x14ac:dyDescent="0.2">
      <c r="A70" s="46">
        <v>4</v>
      </c>
      <c r="B70" s="47" t="s">
        <v>716</v>
      </c>
      <c r="C70" s="42" t="s">
        <v>1071</v>
      </c>
      <c r="D70" s="47"/>
      <c r="E70" s="48">
        <v>20</v>
      </c>
      <c r="F70" s="49">
        <v>0</v>
      </c>
      <c r="G70" s="58" t="s">
        <v>131</v>
      </c>
      <c r="H70" s="40" t="s">
        <v>133</v>
      </c>
    </row>
    <row r="71" spans="1:8" x14ac:dyDescent="0.2">
      <c r="A71" s="51"/>
      <c r="B71" s="51"/>
      <c r="C71" s="52" t="s">
        <v>132</v>
      </c>
      <c r="D71" s="51"/>
      <c r="E71" s="51" t="s">
        <v>133</v>
      </c>
      <c r="F71" s="57" t="s">
        <v>135</v>
      </c>
      <c r="G71" s="54">
        <v>0</v>
      </c>
      <c r="H71" s="40" t="s">
        <v>133</v>
      </c>
    </row>
    <row r="72" spans="1:8" x14ac:dyDescent="0.2">
      <c r="A72" s="51"/>
      <c r="B72" s="51"/>
      <c r="C72" s="55"/>
      <c r="D72" s="51"/>
      <c r="E72" s="51"/>
      <c r="F72" s="56"/>
      <c r="G72" s="56"/>
      <c r="H72" s="40" t="s">
        <v>133</v>
      </c>
    </row>
    <row r="73" spans="1:8" x14ac:dyDescent="0.2">
      <c r="A73" s="51"/>
      <c r="B73" s="51"/>
      <c r="C73" s="52" t="s">
        <v>137</v>
      </c>
      <c r="D73" s="51"/>
      <c r="E73" s="51"/>
      <c r="F73" s="51"/>
      <c r="G73" s="51"/>
      <c r="H73" s="40" t="s">
        <v>133</v>
      </c>
    </row>
    <row r="74" spans="1:8" x14ac:dyDescent="0.2">
      <c r="A74" s="51"/>
      <c r="B74" s="51"/>
      <c r="C74" s="52" t="s">
        <v>132</v>
      </c>
      <c r="D74" s="51"/>
      <c r="E74" s="51" t="s">
        <v>133</v>
      </c>
      <c r="F74" s="57" t="s">
        <v>135</v>
      </c>
      <c r="G74" s="54">
        <v>0</v>
      </c>
      <c r="H74" s="40" t="s">
        <v>133</v>
      </c>
    </row>
    <row r="75" spans="1:8" x14ac:dyDescent="0.2">
      <c r="A75" s="51"/>
      <c r="B75" s="51"/>
      <c r="C75" s="55"/>
      <c r="D75" s="51"/>
      <c r="E75" s="51"/>
      <c r="F75" s="56"/>
      <c r="G75" s="56"/>
      <c r="H75" s="40" t="s">
        <v>133</v>
      </c>
    </row>
    <row r="76" spans="1:8" x14ac:dyDescent="0.2">
      <c r="A76" s="51"/>
      <c r="B76" s="51"/>
      <c r="C76" s="52" t="s">
        <v>138</v>
      </c>
      <c r="D76" s="51"/>
      <c r="E76" s="51"/>
      <c r="F76" s="56"/>
      <c r="G76" s="56"/>
      <c r="H76" s="40" t="s">
        <v>133</v>
      </c>
    </row>
    <row r="77" spans="1:8" x14ac:dyDescent="0.2">
      <c r="A77" s="51"/>
      <c r="B77" s="51"/>
      <c r="C77" s="52" t="s">
        <v>132</v>
      </c>
      <c r="D77" s="51"/>
      <c r="E77" s="51" t="s">
        <v>133</v>
      </c>
      <c r="F77" s="57" t="s">
        <v>135</v>
      </c>
      <c r="G77" s="54">
        <v>0</v>
      </c>
      <c r="H77" s="40" t="s">
        <v>133</v>
      </c>
    </row>
    <row r="78" spans="1:8" x14ac:dyDescent="0.2">
      <c r="A78" s="51"/>
      <c r="B78" s="51"/>
      <c r="C78" s="55"/>
      <c r="D78" s="51"/>
      <c r="E78" s="51"/>
      <c r="F78" s="56"/>
      <c r="G78" s="56"/>
      <c r="H78" s="40" t="s">
        <v>133</v>
      </c>
    </row>
    <row r="79" spans="1:8" x14ac:dyDescent="0.2">
      <c r="A79" s="51"/>
      <c r="B79" s="51"/>
      <c r="C79" s="52" t="s">
        <v>139</v>
      </c>
      <c r="D79" s="51"/>
      <c r="E79" s="51"/>
      <c r="F79" s="56"/>
      <c r="G79" s="56"/>
      <c r="H79" s="40" t="s">
        <v>133</v>
      </c>
    </row>
    <row r="80" spans="1:8" x14ac:dyDescent="0.2">
      <c r="A80" s="51"/>
      <c r="B80" s="51"/>
      <c r="C80" s="52" t="s">
        <v>132</v>
      </c>
      <c r="D80" s="51"/>
      <c r="E80" s="51" t="s">
        <v>133</v>
      </c>
      <c r="F80" s="57" t="s">
        <v>135</v>
      </c>
      <c r="G80" s="54">
        <v>0</v>
      </c>
      <c r="H80" s="40" t="s">
        <v>133</v>
      </c>
    </row>
    <row r="81" spans="1:8" x14ac:dyDescent="0.2">
      <c r="A81" s="51"/>
      <c r="B81" s="51"/>
      <c r="C81" s="55"/>
      <c r="D81" s="51"/>
      <c r="E81" s="51"/>
      <c r="F81" s="56"/>
      <c r="G81" s="56"/>
      <c r="H81" s="40" t="s">
        <v>133</v>
      </c>
    </row>
    <row r="82" spans="1:8" x14ac:dyDescent="0.2">
      <c r="A82" s="51"/>
      <c r="B82" s="51"/>
      <c r="C82" s="52" t="s">
        <v>140</v>
      </c>
      <c r="D82" s="51"/>
      <c r="E82" s="51"/>
      <c r="F82" s="53">
        <f>F61</f>
        <v>80037.934205599988</v>
      </c>
      <c r="G82" s="54">
        <f>G61</f>
        <v>0.93541037466119947</v>
      </c>
      <c r="H82" s="40" t="s">
        <v>133</v>
      </c>
    </row>
    <row r="83" spans="1:8" x14ac:dyDescent="0.2">
      <c r="A83" s="51"/>
      <c r="B83" s="51"/>
      <c r="C83" s="55"/>
      <c r="D83" s="51"/>
      <c r="E83" s="51"/>
      <c r="F83" s="56"/>
      <c r="G83" s="56"/>
      <c r="H83" s="40" t="s">
        <v>133</v>
      </c>
    </row>
    <row r="84" spans="1:8" x14ac:dyDescent="0.2">
      <c r="A84" s="51"/>
      <c r="B84" s="51"/>
      <c r="C84" s="52" t="s">
        <v>141</v>
      </c>
      <c r="D84" s="51"/>
      <c r="E84" s="51"/>
      <c r="F84" s="56"/>
      <c r="G84" s="56"/>
      <c r="H84" s="40" t="s">
        <v>133</v>
      </c>
    </row>
    <row r="85" spans="1:8" x14ac:dyDescent="0.2">
      <c r="A85" s="51"/>
      <c r="B85" s="51"/>
      <c r="C85" s="52" t="s">
        <v>10</v>
      </c>
      <c r="D85" s="51"/>
      <c r="E85" s="51"/>
      <c r="F85" s="56"/>
      <c r="G85" s="56"/>
      <c r="H85" s="40" t="s">
        <v>133</v>
      </c>
    </row>
    <row r="86" spans="1:8" x14ac:dyDescent="0.2">
      <c r="A86" s="51"/>
      <c r="B86" s="51"/>
      <c r="C86" s="52" t="s">
        <v>132</v>
      </c>
      <c r="D86" s="51"/>
      <c r="E86" s="51" t="s">
        <v>133</v>
      </c>
      <c r="F86" s="57" t="s">
        <v>135</v>
      </c>
      <c r="G86" s="54">
        <v>0</v>
      </c>
      <c r="H86" s="40" t="s">
        <v>133</v>
      </c>
    </row>
    <row r="87" spans="1:8" x14ac:dyDescent="0.2">
      <c r="A87" s="51"/>
      <c r="B87" s="51"/>
      <c r="C87" s="55"/>
      <c r="D87" s="51"/>
      <c r="E87" s="51"/>
      <c r="F87" s="56"/>
      <c r="G87" s="56"/>
      <c r="H87" s="40" t="s">
        <v>133</v>
      </c>
    </row>
    <row r="88" spans="1:8" x14ac:dyDescent="0.2">
      <c r="A88" s="51"/>
      <c r="B88" s="51"/>
      <c r="C88" s="52" t="s">
        <v>142</v>
      </c>
      <c r="D88" s="51"/>
      <c r="E88" s="51"/>
      <c r="F88" s="51"/>
      <c r="G88" s="51"/>
      <c r="H88" s="40" t="s">
        <v>133</v>
      </c>
    </row>
    <row r="89" spans="1:8" x14ac:dyDescent="0.2">
      <c r="A89" s="51"/>
      <c r="B89" s="51"/>
      <c r="C89" s="52" t="s">
        <v>132</v>
      </c>
      <c r="D89" s="51"/>
      <c r="E89" s="51" t="s">
        <v>133</v>
      </c>
      <c r="F89" s="57" t="s">
        <v>135</v>
      </c>
      <c r="G89" s="54">
        <v>0</v>
      </c>
      <c r="H89" s="40" t="s">
        <v>133</v>
      </c>
    </row>
    <row r="90" spans="1:8" x14ac:dyDescent="0.2">
      <c r="A90" s="51"/>
      <c r="B90" s="51"/>
      <c r="C90" s="55"/>
      <c r="D90" s="51"/>
      <c r="E90" s="51"/>
      <c r="F90" s="56"/>
      <c r="G90" s="56"/>
      <c r="H90" s="40" t="s">
        <v>133</v>
      </c>
    </row>
    <row r="91" spans="1:8" x14ac:dyDescent="0.2">
      <c r="A91" s="51"/>
      <c r="B91" s="51"/>
      <c r="C91" s="52" t="s">
        <v>143</v>
      </c>
      <c r="D91" s="51"/>
      <c r="E91" s="51"/>
      <c r="F91" s="51"/>
      <c r="G91" s="51"/>
      <c r="H91" s="40" t="s">
        <v>133</v>
      </c>
    </row>
    <row r="92" spans="1:8" x14ac:dyDescent="0.2">
      <c r="A92" s="51"/>
      <c r="B92" s="51"/>
      <c r="C92" s="52" t="s">
        <v>132</v>
      </c>
      <c r="D92" s="51"/>
      <c r="E92" s="51" t="s">
        <v>133</v>
      </c>
      <c r="F92" s="57" t="s">
        <v>135</v>
      </c>
      <c r="G92" s="54">
        <v>0</v>
      </c>
      <c r="H92" s="40" t="s">
        <v>133</v>
      </c>
    </row>
    <row r="93" spans="1:8" x14ac:dyDescent="0.2">
      <c r="A93" s="51"/>
      <c r="B93" s="51"/>
      <c r="C93" s="55"/>
      <c r="D93" s="51"/>
      <c r="E93" s="51"/>
      <c r="F93" s="56"/>
      <c r="G93" s="56"/>
      <c r="H93" s="40" t="s">
        <v>133</v>
      </c>
    </row>
    <row r="94" spans="1:8" x14ac:dyDescent="0.2">
      <c r="A94" s="51"/>
      <c r="B94" s="51"/>
      <c r="C94" s="52" t="s">
        <v>144</v>
      </c>
      <c r="D94" s="51"/>
      <c r="E94" s="51"/>
      <c r="F94" s="56"/>
      <c r="G94" s="56"/>
      <c r="H94" s="40" t="s">
        <v>133</v>
      </c>
    </row>
    <row r="95" spans="1:8" x14ac:dyDescent="0.2">
      <c r="A95" s="51"/>
      <c r="B95" s="51"/>
      <c r="C95" s="52" t="s">
        <v>132</v>
      </c>
      <c r="D95" s="51"/>
      <c r="E95" s="51" t="s">
        <v>133</v>
      </c>
      <c r="F95" s="57" t="s">
        <v>135</v>
      </c>
      <c r="G95" s="54">
        <v>0</v>
      </c>
      <c r="H95" s="40" t="s">
        <v>133</v>
      </c>
    </row>
    <row r="96" spans="1:8" x14ac:dyDescent="0.2">
      <c r="A96" s="51"/>
      <c r="B96" s="51"/>
      <c r="C96" s="55"/>
      <c r="D96" s="51"/>
      <c r="E96" s="51"/>
      <c r="F96" s="56"/>
      <c r="G96" s="56"/>
      <c r="H96" s="40" t="s">
        <v>133</v>
      </c>
    </row>
    <row r="97" spans="1:8" x14ac:dyDescent="0.2">
      <c r="A97" s="51"/>
      <c r="B97" s="51"/>
      <c r="C97" s="52" t="s">
        <v>145</v>
      </c>
      <c r="D97" s="51"/>
      <c r="E97" s="51"/>
      <c r="F97" s="53">
        <v>0</v>
      </c>
      <c r="G97" s="54">
        <v>0</v>
      </c>
      <c r="H97" s="40" t="s">
        <v>133</v>
      </c>
    </row>
    <row r="98" spans="1:8" x14ac:dyDescent="0.2">
      <c r="A98" s="51"/>
      <c r="B98" s="51"/>
      <c r="C98" s="55"/>
      <c r="D98" s="51"/>
      <c r="E98" s="51"/>
      <c r="F98" s="56"/>
      <c r="G98" s="56"/>
      <c r="H98" s="40" t="s">
        <v>133</v>
      </c>
    </row>
    <row r="99" spans="1:8" x14ac:dyDescent="0.2">
      <c r="A99" s="51"/>
      <c r="B99" s="51"/>
      <c r="C99" s="52" t="s">
        <v>146</v>
      </c>
      <c r="D99" s="51"/>
      <c r="E99" s="51"/>
      <c r="F99" s="56"/>
      <c r="G99" s="56"/>
      <c r="H99" s="40" t="s">
        <v>133</v>
      </c>
    </row>
    <row r="100" spans="1:8" x14ac:dyDescent="0.2">
      <c r="A100" s="51"/>
      <c r="B100" s="51"/>
      <c r="C100" s="52" t="s">
        <v>147</v>
      </c>
      <c r="D100" s="51"/>
      <c r="E100" s="51"/>
      <c r="F100" s="56"/>
      <c r="G100" s="56"/>
      <c r="H100" s="40" t="s">
        <v>133</v>
      </c>
    </row>
    <row r="101" spans="1:8" x14ac:dyDescent="0.2">
      <c r="A101" s="51"/>
      <c r="B101" s="51"/>
      <c r="C101" s="52" t="s">
        <v>132</v>
      </c>
      <c r="D101" s="51"/>
      <c r="E101" s="51" t="s">
        <v>133</v>
      </c>
      <c r="F101" s="57" t="s">
        <v>135</v>
      </c>
      <c r="G101" s="54">
        <v>0</v>
      </c>
      <c r="H101" s="40" t="s">
        <v>133</v>
      </c>
    </row>
    <row r="102" spans="1:8" x14ac:dyDescent="0.2">
      <c r="A102" s="51"/>
      <c r="B102" s="51"/>
      <c r="C102" s="55"/>
      <c r="D102" s="51"/>
      <c r="E102" s="51"/>
      <c r="F102" s="56"/>
      <c r="G102" s="56"/>
      <c r="H102" s="40" t="s">
        <v>133</v>
      </c>
    </row>
    <row r="103" spans="1:8" x14ac:dyDescent="0.2">
      <c r="A103" s="51"/>
      <c r="B103" s="51"/>
      <c r="C103" s="52" t="s">
        <v>148</v>
      </c>
      <c r="D103" s="51"/>
      <c r="E103" s="51"/>
      <c r="F103" s="56"/>
      <c r="G103" s="56"/>
      <c r="H103" s="40" t="s">
        <v>133</v>
      </c>
    </row>
    <row r="104" spans="1:8" x14ac:dyDescent="0.2">
      <c r="A104" s="51"/>
      <c r="B104" s="51"/>
      <c r="C104" s="52" t="s">
        <v>132</v>
      </c>
      <c r="D104" s="51"/>
      <c r="E104" s="51" t="s">
        <v>133</v>
      </c>
      <c r="F104" s="57" t="s">
        <v>135</v>
      </c>
      <c r="G104" s="54">
        <v>0</v>
      </c>
      <c r="H104" s="40" t="s">
        <v>133</v>
      </c>
    </row>
    <row r="105" spans="1:8" x14ac:dyDescent="0.2">
      <c r="A105" s="51"/>
      <c r="B105" s="51"/>
      <c r="C105" s="55"/>
      <c r="D105" s="51"/>
      <c r="E105" s="51"/>
      <c r="F105" s="56"/>
      <c r="G105" s="56"/>
      <c r="H105" s="40" t="s">
        <v>133</v>
      </c>
    </row>
    <row r="106" spans="1:8" x14ac:dyDescent="0.2">
      <c r="A106" s="51"/>
      <c r="B106" s="51"/>
      <c r="C106" s="52" t="s">
        <v>149</v>
      </c>
      <c r="D106" s="51"/>
      <c r="E106" s="51"/>
      <c r="F106" s="56"/>
      <c r="G106" s="56"/>
      <c r="H106" s="40" t="s">
        <v>133</v>
      </c>
    </row>
    <row r="107" spans="1:8" x14ac:dyDescent="0.2">
      <c r="A107" s="51"/>
      <c r="B107" s="51"/>
      <c r="C107" s="52" t="s">
        <v>132</v>
      </c>
      <c r="D107" s="51"/>
      <c r="E107" s="51" t="s">
        <v>133</v>
      </c>
      <c r="F107" s="57" t="s">
        <v>135</v>
      </c>
      <c r="G107" s="54">
        <v>0</v>
      </c>
      <c r="H107" s="40" t="s">
        <v>133</v>
      </c>
    </row>
    <row r="108" spans="1:8" x14ac:dyDescent="0.2">
      <c r="A108" s="51"/>
      <c r="B108" s="51"/>
      <c r="C108" s="55"/>
      <c r="D108" s="51"/>
      <c r="E108" s="51"/>
      <c r="F108" s="56"/>
      <c r="G108" s="56"/>
      <c r="H108" s="40" t="s">
        <v>133</v>
      </c>
    </row>
    <row r="109" spans="1:8" x14ac:dyDescent="0.2">
      <c r="A109" s="51"/>
      <c r="B109" s="51"/>
      <c r="C109" s="52" t="s">
        <v>150</v>
      </c>
      <c r="D109" s="51"/>
      <c r="E109" s="51"/>
      <c r="F109" s="56"/>
      <c r="G109" s="56"/>
      <c r="H109" s="40" t="s">
        <v>133</v>
      </c>
    </row>
    <row r="110" spans="1:8" x14ac:dyDescent="0.2">
      <c r="A110" s="46">
        <v>1</v>
      </c>
      <c r="B110" s="47"/>
      <c r="C110" s="47" t="s">
        <v>151</v>
      </c>
      <c r="D110" s="47"/>
      <c r="E110" s="58"/>
      <c r="F110" s="49">
        <v>4897.7364822219997</v>
      </c>
      <c r="G110" s="50">
        <v>5.7240279999999998E-2</v>
      </c>
      <c r="H110" s="40">
        <v>5.22</v>
      </c>
    </row>
    <row r="111" spans="1:8" x14ac:dyDescent="0.2">
      <c r="A111" s="51"/>
      <c r="B111" s="51"/>
      <c r="C111" s="52" t="s">
        <v>132</v>
      </c>
      <c r="D111" s="51"/>
      <c r="E111" s="51" t="s">
        <v>133</v>
      </c>
      <c r="F111" s="53">
        <v>4897.7364822219997</v>
      </c>
      <c r="G111" s="54">
        <v>5.7240279999999998E-2</v>
      </c>
      <c r="H111" s="40" t="s">
        <v>133</v>
      </c>
    </row>
    <row r="112" spans="1:8" x14ac:dyDescent="0.2">
      <c r="A112" s="51"/>
      <c r="B112" s="51"/>
      <c r="C112" s="55"/>
      <c r="D112" s="51"/>
      <c r="E112" s="51"/>
      <c r="F112" s="56"/>
      <c r="G112" s="56"/>
      <c r="H112" s="40" t="s">
        <v>133</v>
      </c>
    </row>
    <row r="113" spans="1:8" x14ac:dyDescent="0.2">
      <c r="A113" s="51"/>
      <c r="B113" s="51"/>
      <c r="C113" s="52" t="s">
        <v>152</v>
      </c>
      <c r="D113" s="51"/>
      <c r="E113" s="51"/>
      <c r="F113" s="53">
        <v>4897.7364822219997</v>
      </c>
      <c r="G113" s="54">
        <v>5.7240279999999998E-2</v>
      </c>
      <c r="H113" s="40" t="s">
        <v>133</v>
      </c>
    </row>
    <row r="114" spans="1:8" x14ac:dyDescent="0.2">
      <c r="A114" s="51"/>
      <c r="B114" s="51"/>
      <c r="C114" s="56"/>
      <c r="D114" s="51"/>
      <c r="E114" s="51"/>
      <c r="F114" s="51"/>
      <c r="G114" s="51"/>
      <c r="H114" s="40" t="s">
        <v>133</v>
      </c>
    </row>
    <row r="115" spans="1:8" x14ac:dyDescent="0.2">
      <c r="A115" s="51"/>
      <c r="B115" s="51"/>
      <c r="C115" s="52" t="s">
        <v>153</v>
      </c>
      <c r="D115" s="51"/>
      <c r="E115" s="51"/>
      <c r="F115" s="51"/>
      <c r="G115" s="51"/>
      <c r="H115" s="40" t="s">
        <v>133</v>
      </c>
    </row>
    <row r="116" spans="1:8" x14ac:dyDescent="0.2">
      <c r="A116" s="51"/>
      <c r="B116" s="51"/>
      <c r="C116" s="52" t="s">
        <v>154</v>
      </c>
      <c r="D116" s="51"/>
      <c r="E116" s="51"/>
      <c r="F116" s="51"/>
      <c r="G116" s="51"/>
      <c r="H116" s="40" t="s">
        <v>133</v>
      </c>
    </row>
    <row r="117" spans="1:8" x14ac:dyDescent="0.2">
      <c r="A117" s="51"/>
      <c r="B117" s="51"/>
      <c r="C117" s="52" t="s">
        <v>132</v>
      </c>
      <c r="D117" s="51"/>
      <c r="E117" s="51" t="s">
        <v>133</v>
      </c>
      <c r="F117" s="57" t="s">
        <v>135</v>
      </c>
      <c r="G117" s="54">
        <v>0</v>
      </c>
      <c r="H117" s="40" t="s">
        <v>133</v>
      </c>
    </row>
    <row r="118" spans="1:8" x14ac:dyDescent="0.2">
      <c r="A118" s="51"/>
      <c r="B118" s="51"/>
      <c r="C118" s="55"/>
      <c r="D118" s="51"/>
      <c r="E118" s="51"/>
      <c r="F118" s="56"/>
      <c r="G118" s="56"/>
      <c r="H118" s="40" t="s">
        <v>133</v>
      </c>
    </row>
    <row r="119" spans="1:8" x14ac:dyDescent="0.2">
      <c r="A119" s="51"/>
      <c r="B119" s="51"/>
      <c r="C119" s="52" t="s">
        <v>155</v>
      </c>
      <c r="D119" s="51"/>
      <c r="E119" s="51"/>
      <c r="F119" s="51"/>
      <c r="G119" s="51"/>
      <c r="H119" s="40" t="s">
        <v>133</v>
      </c>
    </row>
    <row r="120" spans="1:8" x14ac:dyDescent="0.2">
      <c r="A120" s="51"/>
      <c r="B120" s="51"/>
      <c r="C120" s="52" t="s">
        <v>156</v>
      </c>
      <c r="D120" s="51"/>
      <c r="E120" s="51"/>
      <c r="F120" s="51"/>
      <c r="G120" s="51"/>
      <c r="H120" s="40" t="s">
        <v>133</v>
      </c>
    </row>
    <row r="121" spans="1:8" x14ac:dyDescent="0.2">
      <c r="A121" s="51"/>
      <c r="B121" s="51"/>
      <c r="C121" s="52" t="s">
        <v>132</v>
      </c>
      <c r="D121" s="51"/>
      <c r="E121" s="51" t="s">
        <v>133</v>
      </c>
      <c r="F121" s="57" t="s">
        <v>135</v>
      </c>
      <c r="G121" s="54">
        <v>0</v>
      </c>
      <c r="H121" s="40" t="s">
        <v>133</v>
      </c>
    </row>
    <row r="122" spans="1:8" x14ac:dyDescent="0.2">
      <c r="A122" s="51"/>
      <c r="B122" s="51"/>
      <c r="C122" s="55"/>
      <c r="D122" s="51"/>
      <c r="E122" s="51"/>
      <c r="F122" s="56"/>
      <c r="G122" s="56"/>
      <c r="H122" s="40" t="s">
        <v>133</v>
      </c>
    </row>
    <row r="123" spans="1:8" x14ac:dyDescent="0.2">
      <c r="A123" s="51"/>
      <c r="B123" s="51"/>
      <c r="C123" s="52" t="s">
        <v>157</v>
      </c>
      <c r="D123" s="51"/>
      <c r="E123" s="51"/>
      <c r="F123" s="56"/>
      <c r="G123" s="56"/>
      <c r="H123" s="40" t="s">
        <v>133</v>
      </c>
    </row>
    <row r="124" spans="1:8" x14ac:dyDescent="0.2">
      <c r="A124" s="51"/>
      <c r="B124" s="51"/>
      <c r="C124" s="52" t="s">
        <v>132</v>
      </c>
      <c r="D124" s="51"/>
      <c r="E124" s="51" t="s">
        <v>133</v>
      </c>
      <c r="F124" s="57" t="s">
        <v>135</v>
      </c>
      <c r="G124" s="54">
        <v>0</v>
      </c>
      <c r="H124" s="40" t="s">
        <v>133</v>
      </c>
    </row>
    <row r="125" spans="1:8" x14ac:dyDescent="0.2">
      <c r="A125" s="51"/>
      <c r="B125" s="47"/>
      <c r="C125" s="47"/>
      <c r="D125" s="52"/>
      <c r="E125" s="51"/>
      <c r="F125" s="47"/>
      <c r="G125" s="58"/>
      <c r="H125" s="40" t="s">
        <v>133</v>
      </c>
    </row>
    <row r="126" spans="1:8" x14ac:dyDescent="0.2">
      <c r="A126" s="58"/>
      <c r="B126" s="47"/>
      <c r="C126" s="47" t="s">
        <v>158</v>
      </c>
      <c r="D126" s="47"/>
      <c r="E126" s="58"/>
      <c r="F126" s="49">
        <v>628.84367125000006</v>
      </c>
      <c r="G126" s="50">
        <v>7.3493500000000002E-3</v>
      </c>
      <c r="H126" s="40" t="s">
        <v>133</v>
      </c>
    </row>
    <row r="127" spans="1:8" x14ac:dyDescent="0.2">
      <c r="A127" s="55"/>
      <c r="B127" s="55"/>
      <c r="C127" s="52" t="s">
        <v>159</v>
      </c>
      <c r="D127" s="56"/>
      <c r="E127" s="56"/>
      <c r="F127" s="53">
        <f>F126+F113+F97+F82</f>
        <v>85564.514359071982</v>
      </c>
      <c r="G127" s="59">
        <f>G126+G113+G97+G82</f>
        <v>1.0000000046611994</v>
      </c>
      <c r="H127" s="40" t="s">
        <v>133</v>
      </c>
    </row>
    <row r="128" spans="1:8" ht="12.75" customHeight="1" x14ac:dyDescent="0.2">
      <c r="A128" s="60"/>
      <c r="B128" s="60"/>
      <c r="C128" s="61"/>
      <c r="D128" s="62"/>
      <c r="E128" s="62"/>
      <c r="F128" s="63"/>
      <c r="G128" s="64"/>
      <c r="H128" s="65"/>
    </row>
    <row r="129" spans="1:17" x14ac:dyDescent="0.2">
      <c r="A129" s="60"/>
      <c r="B129" s="66" t="s">
        <v>930</v>
      </c>
      <c r="C129" s="66"/>
      <c r="D129" s="66"/>
      <c r="E129" s="66"/>
      <c r="F129" s="66"/>
      <c r="G129" s="66"/>
      <c r="H129" s="66"/>
      <c r="J129" s="67"/>
    </row>
    <row r="130" spans="1:17" x14ac:dyDescent="0.2">
      <c r="A130" s="60"/>
      <c r="B130" s="66" t="s">
        <v>931</v>
      </c>
      <c r="C130" s="66"/>
      <c r="D130" s="66"/>
      <c r="E130" s="66"/>
      <c r="F130" s="66"/>
      <c r="G130" s="66"/>
      <c r="H130" s="66"/>
      <c r="J130" s="67"/>
    </row>
    <row r="131" spans="1:17" x14ac:dyDescent="0.2">
      <c r="A131" s="60"/>
      <c r="B131" s="66" t="s">
        <v>932</v>
      </c>
      <c r="C131" s="66"/>
      <c r="D131" s="66"/>
      <c r="E131" s="66"/>
      <c r="F131" s="66"/>
      <c r="G131" s="66"/>
      <c r="H131" s="66"/>
      <c r="J131" s="67"/>
    </row>
    <row r="132" spans="1:17" s="70" customFormat="1" ht="52.5" customHeight="1" x14ac:dyDescent="0.25">
      <c r="A132" s="68"/>
      <c r="B132" s="69" t="s">
        <v>933</v>
      </c>
      <c r="C132" s="69"/>
      <c r="D132" s="69"/>
      <c r="E132" s="69"/>
      <c r="F132" s="69"/>
      <c r="G132" s="69"/>
      <c r="H132" s="69"/>
      <c r="I132" s="34"/>
      <c r="J132" s="67"/>
      <c r="K132" s="34"/>
      <c r="L132" s="34"/>
      <c r="M132" s="34"/>
      <c r="N132" s="34"/>
      <c r="O132" s="34"/>
      <c r="P132" s="34"/>
      <c r="Q132" s="34"/>
    </row>
    <row r="133" spans="1:17" x14ac:dyDescent="0.2">
      <c r="A133" s="60"/>
      <c r="B133" s="66" t="s">
        <v>934</v>
      </c>
      <c r="C133" s="66"/>
      <c r="D133" s="66"/>
      <c r="E133" s="66"/>
      <c r="F133" s="66"/>
      <c r="G133" s="66"/>
      <c r="H133" s="66"/>
      <c r="J133" s="67"/>
    </row>
    <row r="134" spans="1:17" x14ac:dyDescent="0.2">
      <c r="A134" s="60"/>
      <c r="B134" s="60"/>
      <c r="C134" s="60"/>
      <c r="D134" s="62"/>
      <c r="E134" s="62"/>
      <c r="F134" s="62"/>
      <c r="G134" s="62"/>
    </row>
    <row r="135" spans="1:17" x14ac:dyDescent="0.2">
      <c r="A135" s="60"/>
      <c r="B135" s="72" t="s">
        <v>160</v>
      </c>
      <c r="C135" s="73"/>
      <c r="D135" s="74"/>
      <c r="E135" s="75"/>
      <c r="F135" s="62"/>
      <c r="G135" s="62"/>
    </row>
    <row r="136" spans="1:17" ht="27.75" customHeight="1" x14ac:dyDescent="0.2">
      <c r="A136" s="60"/>
      <c r="B136" s="76" t="s">
        <v>161</v>
      </c>
      <c r="C136" s="77"/>
      <c r="D136" s="39" t="s">
        <v>971</v>
      </c>
      <c r="E136" s="75"/>
      <c r="F136" s="62"/>
      <c r="G136" s="62"/>
    </row>
    <row r="137" spans="1:17" ht="12.75" customHeight="1" x14ac:dyDescent="0.2">
      <c r="A137" s="60"/>
      <c r="B137" s="76" t="s">
        <v>936</v>
      </c>
      <c r="C137" s="77"/>
      <c r="D137" s="39" t="str">
        <f>"Rs. "&amp;TEXT(F73,"0.00")&amp;" lacs/ #"</f>
        <v>Rs. 0.00 lacs/ #</v>
      </c>
      <c r="E137" s="75"/>
      <c r="F137" s="62"/>
      <c r="G137" s="62"/>
    </row>
    <row r="138" spans="1:17" x14ac:dyDescent="0.2">
      <c r="A138" s="60"/>
      <c r="B138" s="76" t="s">
        <v>163</v>
      </c>
      <c r="C138" s="77"/>
      <c r="D138" s="78" t="s">
        <v>133</v>
      </c>
      <c r="E138" s="75"/>
      <c r="F138" s="62"/>
      <c r="G138" s="62"/>
    </row>
    <row r="139" spans="1:17" x14ac:dyDescent="0.2">
      <c r="A139" s="79"/>
      <c r="B139" s="80" t="s">
        <v>133</v>
      </c>
      <c r="C139" s="80" t="s">
        <v>937</v>
      </c>
      <c r="D139" s="80" t="s">
        <v>164</v>
      </c>
      <c r="E139" s="79"/>
      <c r="F139" s="79"/>
      <c r="G139" s="79"/>
      <c r="H139" s="79"/>
      <c r="J139" s="67"/>
    </row>
    <row r="140" spans="1:17" x14ac:dyDescent="0.2">
      <c r="A140" s="79"/>
      <c r="B140" s="81" t="s">
        <v>165</v>
      </c>
      <c r="C140" s="82">
        <v>46112</v>
      </c>
      <c r="D140" s="82">
        <v>46142</v>
      </c>
      <c r="E140" s="79"/>
      <c r="F140" s="79"/>
      <c r="G140" s="79"/>
      <c r="J140" s="67"/>
    </row>
    <row r="141" spans="1:17" x14ac:dyDescent="0.2">
      <c r="A141" s="83"/>
      <c r="B141" s="47" t="s">
        <v>166</v>
      </c>
      <c r="C141" s="84">
        <v>137.3586</v>
      </c>
      <c r="D141" s="84">
        <v>146.70670000000001</v>
      </c>
      <c r="E141" s="83"/>
      <c r="F141" s="85"/>
      <c r="G141" s="86"/>
    </row>
    <row r="142" spans="1:17" x14ac:dyDescent="0.2">
      <c r="A142" s="83"/>
      <c r="B142" s="47" t="s">
        <v>938</v>
      </c>
      <c r="C142" s="84">
        <v>57.332999999999998</v>
      </c>
      <c r="D142" s="84">
        <v>61.2348</v>
      </c>
      <c r="E142" s="83"/>
      <c r="F142" s="85"/>
      <c r="G142" s="86"/>
    </row>
    <row r="143" spans="1:17" x14ac:dyDescent="0.2">
      <c r="A143" s="83"/>
      <c r="B143" s="47" t="s">
        <v>167</v>
      </c>
      <c r="C143" s="84">
        <v>124.7959</v>
      </c>
      <c r="D143" s="84">
        <v>133.1627</v>
      </c>
      <c r="E143" s="83"/>
      <c r="F143" s="85"/>
      <c r="G143" s="86"/>
    </row>
    <row r="144" spans="1:17" x14ac:dyDescent="0.2">
      <c r="A144" s="83"/>
      <c r="B144" s="47" t="s">
        <v>939</v>
      </c>
      <c r="C144" s="84">
        <v>33.932899999999997</v>
      </c>
      <c r="D144" s="84">
        <v>36.207900000000002</v>
      </c>
      <c r="E144" s="83"/>
      <c r="F144" s="85"/>
      <c r="G144" s="86"/>
    </row>
    <row r="145" spans="1:19" x14ac:dyDescent="0.2">
      <c r="A145" s="83"/>
      <c r="B145" s="83"/>
      <c r="C145" s="83"/>
      <c r="D145" s="83"/>
      <c r="E145" s="83"/>
      <c r="F145" s="83"/>
      <c r="G145" s="83"/>
    </row>
    <row r="146" spans="1:19" x14ac:dyDescent="0.2">
      <c r="A146" s="79"/>
      <c r="B146" s="76" t="s">
        <v>168</v>
      </c>
      <c r="C146" s="77"/>
      <c r="D146" s="39" t="s">
        <v>162</v>
      </c>
      <c r="E146" s="79"/>
      <c r="F146" s="79"/>
      <c r="G146" s="79"/>
    </row>
    <row r="147" spans="1:19" x14ac:dyDescent="0.2">
      <c r="A147" s="79"/>
      <c r="B147" s="97"/>
      <c r="C147" s="97"/>
      <c r="D147" s="97"/>
      <c r="E147" s="79"/>
      <c r="F147" s="79"/>
      <c r="G147" s="79"/>
    </row>
    <row r="148" spans="1:19" x14ac:dyDescent="0.2">
      <c r="A148" s="79"/>
      <c r="B148" s="76" t="s">
        <v>169</v>
      </c>
      <c r="C148" s="77"/>
      <c r="D148" s="39" t="s">
        <v>162</v>
      </c>
      <c r="E148" s="91"/>
      <c r="F148" s="79"/>
      <c r="G148" s="79"/>
    </row>
    <row r="149" spans="1:19" x14ac:dyDescent="0.2">
      <c r="A149" s="79"/>
      <c r="B149" s="76" t="s">
        <v>170</v>
      </c>
      <c r="C149" s="77"/>
      <c r="D149" s="39" t="s">
        <v>162</v>
      </c>
      <c r="E149" s="91"/>
      <c r="F149" s="79"/>
      <c r="G149" s="79"/>
    </row>
    <row r="150" spans="1:19" ht="17.100000000000001" customHeight="1" x14ac:dyDescent="0.2">
      <c r="A150" s="79"/>
      <c r="B150" s="76" t="s">
        <v>171</v>
      </c>
      <c r="C150" s="77"/>
      <c r="D150" s="39" t="s">
        <v>162</v>
      </c>
      <c r="E150" s="91"/>
      <c r="F150" s="79"/>
      <c r="G150" s="79"/>
    </row>
    <row r="151" spans="1:19" ht="17.100000000000001" customHeight="1" x14ac:dyDescent="0.2">
      <c r="A151" s="79"/>
      <c r="B151" s="76" t="s">
        <v>172</v>
      </c>
      <c r="C151" s="77"/>
      <c r="D151" s="92">
        <v>0.22798695172998643</v>
      </c>
      <c r="E151" s="79"/>
      <c r="F151" s="89"/>
      <c r="G151" s="90"/>
    </row>
    <row r="153" spans="1:19" s="175" customFormat="1" x14ac:dyDescent="0.2">
      <c r="B153" s="176" t="s">
        <v>1232</v>
      </c>
      <c r="C153" s="176"/>
      <c r="D153" s="176"/>
      <c r="E153" s="5"/>
      <c r="F153" s="6"/>
      <c r="I153" s="34"/>
      <c r="J153" s="34"/>
      <c r="K153" s="34"/>
      <c r="L153" s="34"/>
      <c r="M153" s="34"/>
      <c r="N153" s="34"/>
    </row>
    <row r="154" spans="1:19" s="175" customFormat="1" ht="25.5" x14ac:dyDescent="0.2">
      <c r="B154" s="177" t="s">
        <v>1072</v>
      </c>
      <c r="C154" s="178" t="s">
        <v>1073</v>
      </c>
      <c r="D154" s="178" t="s">
        <v>1074</v>
      </c>
      <c r="E154" s="178" t="s">
        <v>1075</v>
      </c>
      <c r="F154" s="178" t="s">
        <v>1076</v>
      </c>
      <c r="I154" s="34"/>
      <c r="J154" s="34"/>
      <c r="K154" s="34"/>
      <c r="L154" s="34"/>
      <c r="M154" s="34"/>
      <c r="N154" s="34"/>
    </row>
    <row r="155" spans="1:19" s="175" customFormat="1" ht="25.5" x14ac:dyDescent="0.2">
      <c r="B155" s="179" t="s">
        <v>1077</v>
      </c>
      <c r="C155" s="180" t="s">
        <v>1078</v>
      </c>
      <c r="D155" s="8">
        <v>0</v>
      </c>
      <c r="E155" s="9">
        <v>0</v>
      </c>
      <c r="F155" s="181">
        <v>241.97234</v>
      </c>
      <c r="I155" s="34"/>
      <c r="J155" s="34"/>
      <c r="K155" s="34"/>
      <c r="L155" s="34"/>
      <c r="M155" s="34"/>
      <c r="N155" s="34"/>
    </row>
    <row r="156" spans="1:19" s="175" customFormat="1" ht="25.5" x14ac:dyDescent="0.2">
      <c r="B156" s="179" t="s">
        <v>1079</v>
      </c>
      <c r="C156" s="180" t="s">
        <v>1078</v>
      </c>
      <c r="D156" s="8">
        <v>0</v>
      </c>
      <c r="E156" s="9">
        <v>0</v>
      </c>
      <c r="F156" s="181">
        <v>23.186299999999999</v>
      </c>
      <c r="I156" s="34"/>
      <c r="J156" s="34"/>
      <c r="K156" s="34"/>
      <c r="L156" s="34"/>
      <c r="M156" s="34"/>
      <c r="N156" s="34"/>
      <c r="O156" s="34"/>
      <c r="P156" s="34"/>
      <c r="Q156" s="34"/>
      <c r="R156" s="34"/>
      <c r="S156" s="34"/>
    </row>
    <row r="158" spans="1:19" x14ac:dyDescent="0.2">
      <c r="B158" s="93" t="s">
        <v>941</v>
      </c>
      <c r="C158" s="93"/>
    </row>
    <row r="160" spans="1:19" ht="153.75" customHeight="1" x14ac:dyDescent="0.2"/>
    <row r="163" spans="2:10" x14ac:dyDescent="0.2">
      <c r="B163" s="94" t="s">
        <v>942</v>
      </c>
      <c r="C163" s="95"/>
      <c r="D163" s="94" t="s">
        <v>947</v>
      </c>
    </row>
    <row r="164" spans="2:10" x14ac:dyDescent="0.2">
      <c r="B164" s="94" t="s">
        <v>1080</v>
      </c>
      <c r="D164" s="94" t="s">
        <v>1081</v>
      </c>
    </row>
    <row r="165" spans="2:10" ht="165" customHeight="1" x14ac:dyDescent="0.2"/>
    <row r="167" spans="2:10" x14ac:dyDescent="0.2">
      <c r="J167" s="37"/>
    </row>
    <row r="168" spans="2:10" ht="12.75" customHeight="1" x14ac:dyDescent="0.2"/>
    <row r="169" spans="2:10" ht="12.75" customHeight="1" x14ac:dyDescent="0.2"/>
    <row r="170" spans="2:10" ht="12.75" customHeight="1" x14ac:dyDescent="0.2"/>
    <row r="171" spans="2:10" ht="12.75" customHeight="1" x14ac:dyDescent="0.2"/>
    <row r="172" spans="2:10" ht="12.75" customHeight="1" x14ac:dyDescent="0.2"/>
    <row r="173" spans="2:10" ht="12.75" customHeight="1" x14ac:dyDescent="0.2"/>
    <row r="174" spans="2:10" ht="12.75" customHeight="1" x14ac:dyDescent="0.2"/>
    <row r="175" spans="2:10" ht="12.75" customHeight="1" x14ac:dyDescent="0.2"/>
    <row r="176" spans="2:10" ht="12.75" customHeight="1" x14ac:dyDescent="0.2"/>
    <row r="177" s="34" customFormat="1" x14ac:dyDescent="0.2"/>
    <row r="178" s="34" customFormat="1" x14ac:dyDescent="0.2"/>
    <row r="179" s="34" customFormat="1" x14ac:dyDescent="0.2"/>
    <row r="180" s="34" customFormat="1" x14ac:dyDescent="0.2"/>
    <row r="181" s="34" customFormat="1" x14ac:dyDescent="0.2"/>
    <row r="182" s="34" customFormat="1" x14ac:dyDescent="0.2"/>
  </sheetData>
  <mergeCells count="18">
    <mergeCell ref="B137:C137"/>
    <mergeCell ref="B138:C138"/>
    <mergeCell ref="B146:C146"/>
    <mergeCell ref="B131:H131"/>
    <mergeCell ref="B132:H132"/>
    <mergeCell ref="B133:H133"/>
    <mergeCell ref="B135:D135"/>
    <mergeCell ref="B136:C136"/>
    <mergeCell ref="A1:H1"/>
    <mergeCell ref="A2:H2"/>
    <mergeCell ref="A3:H3"/>
    <mergeCell ref="B129:H129"/>
    <mergeCell ref="B130:H130"/>
    <mergeCell ref="B150:C150"/>
    <mergeCell ref="B151:C151"/>
    <mergeCell ref="B148:C148"/>
    <mergeCell ref="B149:C149"/>
    <mergeCell ref="B158:C158"/>
  </mergeCells>
  <hyperlinks>
    <hyperlink ref="I1" location="Index!B2" display="Index" xr:uid="{F9D877D5-61EE-42D8-A5EA-BE93FEAF787A}"/>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8673-A637-41D7-B235-2E56E4772CE3}">
  <sheetPr>
    <outlinePr summaryBelow="0" summaryRight="0"/>
  </sheetPr>
  <dimension ref="A1:Q290"/>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8" width="10.140625" style="34" bestFit="1" customWidth="1"/>
    <col min="9" max="9" width="13.7109375" style="34" bestFit="1" customWidth="1"/>
    <col min="10" max="16384" width="9.140625" style="34"/>
  </cols>
  <sheetData>
    <row r="1" spans="1:9" ht="15" x14ac:dyDescent="0.2">
      <c r="A1" s="96" t="s">
        <v>0</v>
      </c>
      <c r="B1" s="96"/>
      <c r="C1" s="96"/>
      <c r="D1" s="96"/>
      <c r="E1" s="96"/>
      <c r="F1" s="96"/>
      <c r="G1" s="96"/>
      <c r="H1" s="96"/>
      <c r="I1" s="1" t="s">
        <v>928</v>
      </c>
    </row>
    <row r="2" spans="1:9" ht="15" x14ac:dyDescent="0.2">
      <c r="A2" s="33" t="s">
        <v>720</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14</v>
      </c>
      <c r="C7" s="47" t="s">
        <v>15</v>
      </c>
      <c r="D7" s="47" t="s">
        <v>16</v>
      </c>
      <c r="E7" s="48">
        <v>554075</v>
      </c>
      <c r="F7" s="49">
        <v>10454.2871</v>
      </c>
      <c r="G7" s="50">
        <v>9.6886899999999998E-2</v>
      </c>
      <c r="H7" s="40" t="s">
        <v>133</v>
      </c>
    </row>
    <row r="8" spans="1:9" x14ac:dyDescent="0.2">
      <c r="A8" s="46">
        <v>2</v>
      </c>
      <c r="B8" s="47" t="s">
        <v>17</v>
      </c>
      <c r="C8" s="47" t="s">
        <v>18</v>
      </c>
      <c r="D8" s="47" t="s">
        <v>19</v>
      </c>
      <c r="E8" s="48">
        <v>667650</v>
      </c>
      <c r="F8" s="49">
        <v>9552.7361999999994</v>
      </c>
      <c r="G8" s="50">
        <v>8.8531620000000005E-2</v>
      </c>
      <c r="H8" s="40" t="s">
        <v>133</v>
      </c>
    </row>
    <row r="9" spans="1:9" x14ac:dyDescent="0.2">
      <c r="A9" s="46">
        <v>3</v>
      </c>
      <c r="B9" s="47" t="s">
        <v>476</v>
      </c>
      <c r="C9" s="47" t="s">
        <v>477</v>
      </c>
      <c r="D9" s="47" t="s">
        <v>38</v>
      </c>
      <c r="E9" s="48">
        <v>1032851</v>
      </c>
      <c r="F9" s="49">
        <v>7970.5111669999997</v>
      </c>
      <c r="G9" s="50">
        <v>7.3868080000000003E-2</v>
      </c>
      <c r="H9" s="40" t="s">
        <v>133</v>
      </c>
    </row>
    <row r="10" spans="1:9" x14ac:dyDescent="0.2">
      <c r="A10" s="46">
        <v>4</v>
      </c>
      <c r="B10" s="47" t="s">
        <v>46</v>
      </c>
      <c r="C10" s="47" t="s">
        <v>47</v>
      </c>
      <c r="D10" s="47" t="s">
        <v>38</v>
      </c>
      <c r="E10" s="48">
        <v>609775</v>
      </c>
      <c r="F10" s="49">
        <v>7703.8973500000002</v>
      </c>
      <c r="G10" s="50">
        <v>7.1397189999999999E-2</v>
      </c>
      <c r="H10" s="40" t="s">
        <v>133</v>
      </c>
    </row>
    <row r="11" spans="1:9" x14ac:dyDescent="0.2">
      <c r="A11" s="46">
        <v>5</v>
      </c>
      <c r="B11" s="47" t="s">
        <v>338</v>
      </c>
      <c r="C11" s="47" t="s">
        <v>339</v>
      </c>
      <c r="D11" s="47" t="s">
        <v>38</v>
      </c>
      <c r="E11" s="48">
        <v>374375</v>
      </c>
      <c r="F11" s="49">
        <v>4748.1981249999999</v>
      </c>
      <c r="G11" s="50">
        <v>4.4004740000000001E-2</v>
      </c>
      <c r="H11" s="40" t="s">
        <v>133</v>
      </c>
    </row>
    <row r="12" spans="1:9" x14ac:dyDescent="0.2">
      <c r="A12" s="46">
        <v>6</v>
      </c>
      <c r="B12" s="47" t="s">
        <v>11</v>
      </c>
      <c r="C12" s="47" t="s">
        <v>12</v>
      </c>
      <c r="D12" s="47" t="s">
        <v>13</v>
      </c>
      <c r="E12" s="48">
        <v>99696</v>
      </c>
      <c r="F12" s="49">
        <v>4001.7974399999998</v>
      </c>
      <c r="G12" s="50">
        <v>3.7087349999999998E-2</v>
      </c>
      <c r="H12" s="40" t="s">
        <v>133</v>
      </c>
    </row>
    <row r="13" spans="1:9" x14ac:dyDescent="0.2">
      <c r="A13" s="46">
        <v>7</v>
      </c>
      <c r="B13" s="47" t="s">
        <v>36</v>
      </c>
      <c r="C13" s="47" t="s">
        <v>37</v>
      </c>
      <c r="D13" s="47" t="s">
        <v>38</v>
      </c>
      <c r="E13" s="48">
        <v>324170</v>
      </c>
      <c r="F13" s="49">
        <v>3463.5943649999999</v>
      </c>
      <c r="G13" s="50">
        <v>3.2099460000000003E-2</v>
      </c>
      <c r="H13" s="40" t="s">
        <v>133</v>
      </c>
    </row>
    <row r="14" spans="1:9" x14ac:dyDescent="0.2">
      <c r="A14" s="46">
        <v>8</v>
      </c>
      <c r="B14" s="47" t="s">
        <v>478</v>
      </c>
      <c r="C14" s="47" t="s">
        <v>479</v>
      </c>
      <c r="D14" s="47" t="s">
        <v>38</v>
      </c>
      <c r="E14" s="48">
        <v>846337</v>
      </c>
      <c r="F14" s="49">
        <v>3244.0097209999999</v>
      </c>
      <c r="G14" s="50">
        <v>3.0064420000000001E-2</v>
      </c>
      <c r="H14" s="40" t="s">
        <v>133</v>
      </c>
    </row>
    <row r="15" spans="1:9" x14ac:dyDescent="0.2">
      <c r="A15" s="46">
        <v>9</v>
      </c>
      <c r="B15" s="47" t="s">
        <v>340</v>
      </c>
      <c r="C15" s="47" t="s">
        <v>341</v>
      </c>
      <c r="D15" s="47" t="s">
        <v>229</v>
      </c>
      <c r="E15" s="48">
        <v>88773</v>
      </c>
      <c r="F15" s="49">
        <v>2749.7436750000002</v>
      </c>
      <c r="G15" s="50">
        <v>2.5483720000000001E-2</v>
      </c>
      <c r="H15" s="40" t="s">
        <v>133</v>
      </c>
    </row>
    <row r="16" spans="1:9" ht="25.5" x14ac:dyDescent="0.2">
      <c r="A16" s="46">
        <v>10</v>
      </c>
      <c r="B16" s="47" t="s">
        <v>643</v>
      </c>
      <c r="C16" s="47" t="s">
        <v>644</v>
      </c>
      <c r="D16" s="47" t="s">
        <v>194</v>
      </c>
      <c r="E16" s="48">
        <v>560700</v>
      </c>
      <c r="F16" s="49">
        <v>2576.1361499999998</v>
      </c>
      <c r="G16" s="50">
        <v>2.3874780000000002E-2</v>
      </c>
      <c r="H16" s="40" t="s">
        <v>133</v>
      </c>
    </row>
    <row r="17" spans="1:8" x14ac:dyDescent="0.2">
      <c r="A17" s="46">
        <v>11</v>
      </c>
      <c r="B17" s="47" t="s">
        <v>480</v>
      </c>
      <c r="C17" s="47" t="s">
        <v>481</v>
      </c>
      <c r="D17" s="47" t="s">
        <v>176</v>
      </c>
      <c r="E17" s="48">
        <v>270315</v>
      </c>
      <c r="F17" s="49">
        <v>2532.8515499999999</v>
      </c>
      <c r="G17" s="50">
        <v>2.347364E-2</v>
      </c>
      <c r="H17" s="40" t="s">
        <v>133</v>
      </c>
    </row>
    <row r="18" spans="1:8" x14ac:dyDescent="0.2">
      <c r="A18" s="46">
        <v>12</v>
      </c>
      <c r="B18" s="47" t="s">
        <v>649</v>
      </c>
      <c r="C18" s="47" t="s">
        <v>650</v>
      </c>
      <c r="D18" s="47" t="s">
        <v>311</v>
      </c>
      <c r="E18" s="48">
        <v>149800</v>
      </c>
      <c r="F18" s="49">
        <v>1554.924</v>
      </c>
      <c r="G18" s="50">
        <v>1.441053E-2</v>
      </c>
      <c r="H18" s="40" t="s">
        <v>133</v>
      </c>
    </row>
    <row r="19" spans="1:8" x14ac:dyDescent="0.2">
      <c r="A19" s="46">
        <v>13</v>
      </c>
      <c r="B19" s="47" t="s">
        <v>721</v>
      </c>
      <c r="C19" s="47" t="s">
        <v>722</v>
      </c>
      <c r="D19" s="47" t="s">
        <v>122</v>
      </c>
      <c r="E19" s="48">
        <v>89100</v>
      </c>
      <c r="F19" s="49">
        <v>1126.6695</v>
      </c>
      <c r="G19" s="50">
        <v>1.0441600000000001E-2</v>
      </c>
      <c r="H19" s="40" t="s">
        <v>133</v>
      </c>
    </row>
    <row r="20" spans="1:8" x14ac:dyDescent="0.2">
      <c r="A20" s="46">
        <v>14</v>
      </c>
      <c r="B20" s="47" t="s">
        <v>20</v>
      </c>
      <c r="C20" s="47" t="s">
        <v>21</v>
      </c>
      <c r="D20" s="47" t="s">
        <v>22</v>
      </c>
      <c r="E20" s="48">
        <v>256500</v>
      </c>
      <c r="F20" s="49">
        <v>1023.81975</v>
      </c>
      <c r="G20" s="50">
        <v>9.4884300000000008E-3</v>
      </c>
      <c r="H20" s="40" t="s">
        <v>133</v>
      </c>
    </row>
    <row r="21" spans="1:8" x14ac:dyDescent="0.2">
      <c r="A21" s="46">
        <v>15</v>
      </c>
      <c r="B21" s="47" t="s">
        <v>26</v>
      </c>
      <c r="C21" s="47" t="s">
        <v>27</v>
      </c>
      <c r="D21" s="47" t="s">
        <v>28</v>
      </c>
      <c r="E21" s="48">
        <v>220841</v>
      </c>
      <c r="F21" s="49">
        <v>952.48723299999995</v>
      </c>
      <c r="G21" s="50">
        <v>8.8273399999999995E-3</v>
      </c>
      <c r="H21" s="40" t="s">
        <v>133</v>
      </c>
    </row>
    <row r="22" spans="1:8" x14ac:dyDescent="0.2">
      <c r="A22" s="46">
        <v>16</v>
      </c>
      <c r="B22" s="47" t="s">
        <v>482</v>
      </c>
      <c r="C22" s="47" t="s">
        <v>483</v>
      </c>
      <c r="D22" s="47" t="s">
        <v>176</v>
      </c>
      <c r="E22" s="48">
        <v>59106</v>
      </c>
      <c r="F22" s="49">
        <v>923.76767400000006</v>
      </c>
      <c r="G22" s="50">
        <v>8.5611799999999998E-3</v>
      </c>
      <c r="H22" s="40" t="s">
        <v>133</v>
      </c>
    </row>
    <row r="23" spans="1:8" ht="25.5" x14ac:dyDescent="0.2">
      <c r="A23" s="46">
        <v>17</v>
      </c>
      <c r="B23" s="47" t="s">
        <v>202</v>
      </c>
      <c r="C23" s="47" t="s">
        <v>203</v>
      </c>
      <c r="D23" s="47" t="s">
        <v>204</v>
      </c>
      <c r="E23" s="48">
        <v>53096</v>
      </c>
      <c r="F23" s="49">
        <v>884.68555200000003</v>
      </c>
      <c r="G23" s="50">
        <v>8.1989799999999998E-3</v>
      </c>
      <c r="H23" s="40" t="s">
        <v>133</v>
      </c>
    </row>
    <row r="24" spans="1:8" x14ac:dyDescent="0.2">
      <c r="A24" s="46">
        <v>18</v>
      </c>
      <c r="B24" s="47" t="s">
        <v>294</v>
      </c>
      <c r="C24" s="47" t="s">
        <v>295</v>
      </c>
      <c r="D24" s="47" t="s">
        <v>211</v>
      </c>
      <c r="E24" s="48">
        <v>94023</v>
      </c>
      <c r="F24" s="49">
        <v>880.10229149999998</v>
      </c>
      <c r="G24" s="50">
        <v>8.1565000000000006E-3</v>
      </c>
      <c r="H24" s="40" t="s">
        <v>133</v>
      </c>
    </row>
    <row r="25" spans="1:8" x14ac:dyDescent="0.2">
      <c r="A25" s="46">
        <v>19</v>
      </c>
      <c r="B25" s="47" t="s">
        <v>120</v>
      </c>
      <c r="C25" s="47" t="s">
        <v>121</v>
      </c>
      <c r="D25" s="47" t="s">
        <v>122</v>
      </c>
      <c r="E25" s="48">
        <v>392832</v>
      </c>
      <c r="F25" s="49">
        <v>830.28971520000005</v>
      </c>
      <c r="G25" s="50">
        <v>7.6948499999999996E-3</v>
      </c>
      <c r="H25" s="40" t="s">
        <v>133</v>
      </c>
    </row>
    <row r="26" spans="1:8" x14ac:dyDescent="0.2">
      <c r="A26" s="46">
        <v>20</v>
      </c>
      <c r="B26" s="47" t="s">
        <v>486</v>
      </c>
      <c r="C26" s="47" t="s">
        <v>487</v>
      </c>
      <c r="D26" s="47" t="s">
        <v>488</v>
      </c>
      <c r="E26" s="48">
        <v>36059</v>
      </c>
      <c r="F26" s="49">
        <v>811.65203099999997</v>
      </c>
      <c r="G26" s="50">
        <v>7.5221300000000001E-3</v>
      </c>
      <c r="H26" s="40" t="s">
        <v>133</v>
      </c>
    </row>
    <row r="27" spans="1:8" x14ac:dyDescent="0.2">
      <c r="A27" s="46">
        <v>21</v>
      </c>
      <c r="B27" s="47" t="s">
        <v>42</v>
      </c>
      <c r="C27" s="47" t="s">
        <v>43</v>
      </c>
      <c r="D27" s="47" t="s">
        <v>22</v>
      </c>
      <c r="E27" s="48">
        <v>181117</v>
      </c>
      <c r="F27" s="49">
        <v>805.15562350000005</v>
      </c>
      <c r="G27" s="50">
        <v>7.4619200000000004E-3</v>
      </c>
      <c r="H27" s="40" t="s">
        <v>133</v>
      </c>
    </row>
    <row r="28" spans="1:8" x14ac:dyDescent="0.2">
      <c r="A28" s="46">
        <v>22</v>
      </c>
      <c r="B28" s="47" t="s">
        <v>484</v>
      </c>
      <c r="C28" s="47" t="s">
        <v>485</v>
      </c>
      <c r="D28" s="47" t="s">
        <v>211</v>
      </c>
      <c r="E28" s="48">
        <v>66251</v>
      </c>
      <c r="F28" s="49">
        <v>794.41574100000003</v>
      </c>
      <c r="G28" s="50">
        <v>7.36238E-3</v>
      </c>
      <c r="H28" s="40" t="s">
        <v>133</v>
      </c>
    </row>
    <row r="29" spans="1:8" x14ac:dyDescent="0.2">
      <c r="A29" s="46">
        <v>23</v>
      </c>
      <c r="B29" s="47" t="s">
        <v>180</v>
      </c>
      <c r="C29" s="47" t="s">
        <v>181</v>
      </c>
      <c r="D29" s="47" t="s">
        <v>182</v>
      </c>
      <c r="E29" s="48">
        <v>38994</v>
      </c>
      <c r="F29" s="49">
        <v>772.74409800000001</v>
      </c>
      <c r="G29" s="50">
        <v>7.1615400000000001E-3</v>
      </c>
      <c r="H29" s="40" t="s">
        <v>133</v>
      </c>
    </row>
    <row r="30" spans="1:8" x14ac:dyDescent="0.2">
      <c r="A30" s="46">
        <v>24</v>
      </c>
      <c r="B30" s="47" t="s">
        <v>80</v>
      </c>
      <c r="C30" s="47" t="s">
        <v>81</v>
      </c>
      <c r="D30" s="47" t="s">
        <v>41</v>
      </c>
      <c r="E30" s="48">
        <v>14099</v>
      </c>
      <c r="F30" s="49">
        <v>742.50973599999998</v>
      </c>
      <c r="G30" s="50">
        <v>6.8813399999999997E-3</v>
      </c>
      <c r="H30" s="40" t="s">
        <v>133</v>
      </c>
    </row>
    <row r="31" spans="1:8" ht="25.5" x14ac:dyDescent="0.2">
      <c r="A31" s="46">
        <v>25</v>
      </c>
      <c r="B31" s="47" t="s">
        <v>723</v>
      </c>
      <c r="C31" s="47" t="s">
        <v>724</v>
      </c>
      <c r="D31" s="47" t="s">
        <v>201</v>
      </c>
      <c r="E31" s="48">
        <v>52250</v>
      </c>
      <c r="F31" s="49">
        <v>726.01374999999996</v>
      </c>
      <c r="G31" s="50">
        <v>6.7284600000000003E-3</v>
      </c>
      <c r="H31" s="40" t="s">
        <v>133</v>
      </c>
    </row>
    <row r="32" spans="1:8" x14ac:dyDescent="0.2">
      <c r="A32" s="46">
        <v>26</v>
      </c>
      <c r="B32" s="47" t="s">
        <v>227</v>
      </c>
      <c r="C32" s="47" t="s">
        <v>228</v>
      </c>
      <c r="D32" s="47" t="s">
        <v>229</v>
      </c>
      <c r="E32" s="48">
        <v>20308</v>
      </c>
      <c r="F32" s="49">
        <v>709.33813199999997</v>
      </c>
      <c r="G32" s="50">
        <v>6.5739099999999996E-3</v>
      </c>
      <c r="H32" s="40" t="s">
        <v>133</v>
      </c>
    </row>
    <row r="33" spans="1:8" x14ac:dyDescent="0.2">
      <c r="A33" s="46">
        <v>27</v>
      </c>
      <c r="B33" s="47" t="s">
        <v>489</v>
      </c>
      <c r="C33" s="47" t="s">
        <v>490</v>
      </c>
      <c r="D33" s="47" t="s">
        <v>211</v>
      </c>
      <c r="E33" s="48">
        <v>59527</v>
      </c>
      <c r="F33" s="49">
        <v>703.49008600000002</v>
      </c>
      <c r="G33" s="50">
        <v>6.5197199999999997E-3</v>
      </c>
      <c r="H33" s="40" t="s">
        <v>133</v>
      </c>
    </row>
    <row r="34" spans="1:8" x14ac:dyDescent="0.2">
      <c r="A34" s="46">
        <v>28</v>
      </c>
      <c r="B34" s="47" t="s">
        <v>209</v>
      </c>
      <c r="C34" s="47" t="s">
        <v>210</v>
      </c>
      <c r="D34" s="47" t="s">
        <v>211</v>
      </c>
      <c r="E34" s="48">
        <v>58566</v>
      </c>
      <c r="F34" s="49">
        <v>700.39079400000003</v>
      </c>
      <c r="G34" s="50">
        <v>6.4909900000000003E-3</v>
      </c>
      <c r="H34" s="40" t="s">
        <v>133</v>
      </c>
    </row>
    <row r="35" spans="1:8" x14ac:dyDescent="0.2">
      <c r="A35" s="46">
        <v>29</v>
      </c>
      <c r="B35" s="47" t="s">
        <v>55</v>
      </c>
      <c r="C35" s="47" t="s">
        <v>56</v>
      </c>
      <c r="D35" s="47" t="s">
        <v>57</v>
      </c>
      <c r="E35" s="48">
        <v>8630</v>
      </c>
      <c r="F35" s="49">
        <v>692.47119999999995</v>
      </c>
      <c r="G35" s="50">
        <v>6.4175999999999999E-3</v>
      </c>
      <c r="H35" s="40" t="s">
        <v>133</v>
      </c>
    </row>
    <row r="36" spans="1:8" x14ac:dyDescent="0.2">
      <c r="A36" s="46">
        <v>30</v>
      </c>
      <c r="B36" s="47" t="s">
        <v>499</v>
      </c>
      <c r="C36" s="47" t="s">
        <v>500</v>
      </c>
      <c r="D36" s="47" t="s">
        <v>229</v>
      </c>
      <c r="E36" s="48">
        <v>4788</v>
      </c>
      <c r="F36" s="49">
        <v>637.47432000000003</v>
      </c>
      <c r="G36" s="50">
        <v>5.9078999999999998E-3</v>
      </c>
      <c r="H36" s="40" t="s">
        <v>133</v>
      </c>
    </row>
    <row r="37" spans="1:8" x14ac:dyDescent="0.2">
      <c r="A37" s="46">
        <v>31</v>
      </c>
      <c r="B37" s="47" t="s">
        <v>288</v>
      </c>
      <c r="C37" s="47" t="s">
        <v>289</v>
      </c>
      <c r="D37" s="47" t="s">
        <v>179</v>
      </c>
      <c r="E37" s="48">
        <v>290150</v>
      </c>
      <c r="F37" s="49">
        <v>623.79348500000003</v>
      </c>
      <c r="G37" s="50">
        <v>5.7811099999999999E-3</v>
      </c>
      <c r="H37" s="40" t="s">
        <v>133</v>
      </c>
    </row>
    <row r="38" spans="1:8" x14ac:dyDescent="0.2">
      <c r="A38" s="46">
        <v>32</v>
      </c>
      <c r="B38" s="47" t="s">
        <v>326</v>
      </c>
      <c r="C38" s="47" t="s">
        <v>327</v>
      </c>
      <c r="D38" s="47" t="s">
        <v>256</v>
      </c>
      <c r="E38" s="48">
        <v>252200</v>
      </c>
      <c r="F38" s="49">
        <v>623.00966000000005</v>
      </c>
      <c r="G38" s="50">
        <v>5.7738499999999996E-3</v>
      </c>
      <c r="H38" s="40" t="s">
        <v>133</v>
      </c>
    </row>
    <row r="39" spans="1:8" x14ac:dyDescent="0.2">
      <c r="A39" s="46">
        <v>33</v>
      </c>
      <c r="B39" s="47" t="s">
        <v>23</v>
      </c>
      <c r="C39" s="47" t="s">
        <v>24</v>
      </c>
      <c r="D39" s="47" t="s">
        <v>25</v>
      </c>
      <c r="E39" s="48">
        <v>4993</v>
      </c>
      <c r="F39" s="49">
        <v>578.48897999999997</v>
      </c>
      <c r="G39" s="50">
        <v>5.3612499999999997E-3</v>
      </c>
      <c r="H39" s="40" t="s">
        <v>133</v>
      </c>
    </row>
    <row r="40" spans="1:8" x14ac:dyDescent="0.2">
      <c r="A40" s="46">
        <v>34</v>
      </c>
      <c r="B40" s="47" t="s">
        <v>493</v>
      </c>
      <c r="C40" s="47" t="s">
        <v>494</v>
      </c>
      <c r="D40" s="47" t="s">
        <v>50</v>
      </c>
      <c r="E40" s="48">
        <v>62506</v>
      </c>
      <c r="F40" s="49">
        <v>546.64622299999996</v>
      </c>
      <c r="G40" s="50">
        <v>5.0661400000000002E-3</v>
      </c>
      <c r="H40" s="40" t="s">
        <v>133</v>
      </c>
    </row>
    <row r="41" spans="1:8" ht="25.5" x14ac:dyDescent="0.2">
      <c r="A41" s="46">
        <v>35</v>
      </c>
      <c r="B41" s="47" t="s">
        <v>491</v>
      </c>
      <c r="C41" s="47" t="s">
        <v>492</v>
      </c>
      <c r="D41" s="47" t="s">
        <v>194</v>
      </c>
      <c r="E41" s="48">
        <v>47638</v>
      </c>
      <c r="F41" s="49">
        <v>545.26454799999999</v>
      </c>
      <c r="G41" s="50">
        <v>5.05333E-3</v>
      </c>
      <c r="H41" s="40" t="s">
        <v>133</v>
      </c>
    </row>
    <row r="42" spans="1:8" x14ac:dyDescent="0.2">
      <c r="A42" s="46">
        <v>36</v>
      </c>
      <c r="B42" s="47" t="s">
        <v>214</v>
      </c>
      <c r="C42" s="47" t="s">
        <v>215</v>
      </c>
      <c r="D42" s="47" t="s">
        <v>216</v>
      </c>
      <c r="E42" s="48">
        <v>113477</v>
      </c>
      <c r="F42" s="49">
        <v>543.10092199999997</v>
      </c>
      <c r="G42" s="50">
        <v>5.0332800000000002E-3</v>
      </c>
      <c r="H42" s="40" t="s">
        <v>133</v>
      </c>
    </row>
    <row r="43" spans="1:8" ht="25.5" x14ac:dyDescent="0.2">
      <c r="A43" s="46">
        <v>37</v>
      </c>
      <c r="B43" s="47" t="s">
        <v>282</v>
      </c>
      <c r="C43" s="47" t="s">
        <v>283</v>
      </c>
      <c r="D43" s="47" t="s">
        <v>204</v>
      </c>
      <c r="E43" s="48">
        <v>48815</v>
      </c>
      <c r="F43" s="49">
        <v>534.91476999999998</v>
      </c>
      <c r="G43" s="50">
        <v>4.9574099999999998E-3</v>
      </c>
      <c r="H43" s="40" t="s">
        <v>133</v>
      </c>
    </row>
    <row r="44" spans="1:8" x14ac:dyDescent="0.2">
      <c r="A44" s="46">
        <v>38</v>
      </c>
      <c r="B44" s="47" t="s">
        <v>495</v>
      </c>
      <c r="C44" s="47" t="s">
        <v>496</v>
      </c>
      <c r="D44" s="47" t="s">
        <v>176</v>
      </c>
      <c r="E44" s="48">
        <v>45334</v>
      </c>
      <c r="F44" s="49">
        <v>526.64507800000001</v>
      </c>
      <c r="G44" s="50">
        <v>4.8807700000000004E-3</v>
      </c>
      <c r="H44" s="40" t="s">
        <v>133</v>
      </c>
    </row>
    <row r="45" spans="1:8" ht="25.5" x14ac:dyDescent="0.2">
      <c r="A45" s="46">
        <v>39</v>
      </c>
      <c r="B45" s="47" t="s">
        <v>257</v>
      </c>
      <c r="C45" s="47" t="s">
        <v>258</v>
      </c>
      <c r="D45" s="47" t="s">
        <v>201</v>
      </c>
      <c r="E45" s="48">
        <v>21241</v>
      </c>
      <c r="F45" s="49">
        <v>477.22154699999999</v>
      </c>
      <c r="G45" s="50">
        <v>4.4227299999999997E-3</v>
      </c>
      <c r="H45" s="40" t="s">
        <v>133</v>
      </c>
    </row>
    <row r="46" spans="1:8" x14ac:dyDescent="0.2">
      <c r="A46" s="46">
        <v>40</v>
      </c>
      <c r="B46" s="47" t="s">
        <v>118</v>
      </c>
      <c r="C46" s="47" t="s">
        <v>119</v>
      </c>
      <c r="D46" s="47" t="s">
        <v>25</v>
      </c>
      <c r="E46" s="48">
        <v>105000</v>
      </c>
      <c r="F46" s="49">
        <v>466.41</v>
      </c>
      <c r="G46" s="50">
        <v>4.3225399999999997E-3</v>
      </c>
      <c r="H46" s="40" t="s">
        <v>133</v>
      </c>
    </row>
    <row r="47" spans="1:8" x14ac:dyDescent="0.2">
      <c r="A47" s="46">
        <v>41</v>
      </c>
      <c r="B47" s="47" t="s">
        <v>93</v>
      </c>
      <c r="C47" s="47" t="s">
        <v>94</v>
      </c>
      <c r="D47" s="47" t="s">
        <v>88</v>
      </c>
      <c r="E47" s="48">
        <v>10725</v>
      </c>
      <c r="F47" s="49">
        <v>460.67092500000001</v>
      </c>
      <c r="G47" s="50">
        <v>4.2693499999999999E-3</v>
      </c>
      <c r="H47" s="40" t="s">
        <v>133</v>
      </c>
    </row>
    <row r="48" spans="1:8" ht="25.5" x14ac:dyDescent="0.2">
      <c r="A48" s="46">
        <v>42</v>
      </c>
      <c r="B48" s="47" t="s">
        <v>501</v>
      </c>
      <c r="C48" s="47" t="s">
        <v>502</v>
      </c>
      <c r="D48" s="47" t="s">
        <v>201</v>
      </c>
      <c r="E48" s="48">
        <v>23285</v>
      </c>
      <c r="F48" s="49">
        <v>421.06265500000001</v>
      </c>
      <c r="G48" s="50">
        <v>3.9022699999999998E-3</v>
      </c>
      <c r="H48" s="40" t="s">
        <v>133</v>
      </c>
    </row>
    <row r="49" spans="1:8" x14ac:dyDescent="0.2">
      <c r="A49" s="46">
        <v>43</v>
      </c>
      <c r="B49" s="47" t="s">
        <v>78</v>
      </c>
      <c r="C49" s="47" t="s">
        <v>79</v>
      </c>
      <c r="D49" s="47" t="s">
        <v>25</v>
      </c>
      <c r="E49" s="48">
        <v>7945</v>
      </c>
      <c r="F49" s="49">
        <v>420.05214999999998</v>
      </c>
      <c r="G49" s="50">
        <v>3.8929099999999999E-3</v>
      </c>
      <c r="H49" s="40" t="s">
        <v>133</v>
      </c>
    </row>
    <row r="50" spans="1:8" x14ac:dyDescent="0.2">
      <c r="A50" s="46">
        <v>44</v>
      </c>
      <c r="B50" s="47" t="s">
        <v>497</v>
      </c>
      <c r="C50" s="47" t="s">
        <v>498</v>
      </c>
      <c r="D50" s="47" t="s">
        <v>229</v>
      </c>
      <c r="E50" s="48">
        <v>4140</v>
      </c>
      <c r="F50" s="49">
        <v>413.7516</v>
      </c>
      <c r="G50" s="50">
        <v>3.8345100000000002E-3</v>
      </c>
      <c r="H50" s="40" t="s">
        <v>133</v>
      </c>
    </row>
    <row r="51" spans="1:8" x14ac:dyDescent="0.2">
      <c r="A51" s="46">
        <v>45</v>
      </c>
      <c r="B51" s="47" t="s">
        <v>268</v>
      </c>
      <c r="C51" s="47" t="s">
        <v>269</v>
      </c>
      <c r="D51" s="47" t="s">
        <v>50</v>
      </c>
      <c r="E51" s="48">
        <v>34211</v>
      </c>
      <c r="F51" s="49">
        <v>380.597375</v>
      </c>
      <c r="G51" s="50">
        <v>3.52725E-3</v>
      </c>
      <c r="H51" s="40" t="s">
        <v>133</v>
      </c>
    </row>
    <row r="52" spans="1:8" x14ac:dyDescent="0.2">
      <c r="A52" s="46">
        <v>46</v>
      </c>
      <c r="B52" s="47" t="s">
        <v>330</v>
      </c>
      <c r="C52" s="47" t="s">
        <v>331</v>
      </c>
      <c r="D52" s="47" t="s">
        <v>179</v>
      </c>
      <c r="E52" s="48">
        <v>12375</v>
      </c>
      <c r="F52" s="49">
        <v>367.72312499999998</v>
      </c>
      <c r="G52" s="50">
        <v>3.4079399999999999E-3</v>
      </c>
      <c r="H52" s="40" t="s">
        <v>133</v>
      </c>
    </row>
    <row r="53" spans="1:8" x14ac:dyDescent="0.2">
      <c r="A53" s="46">
        <v>47</v>
      </c>
      <c r="B53" s="47" t="s">
        <v>442</v>
      </c>
      <c r="C53" s="47" t="s">
        <v>443</v>
      </c>
      <c r="D53" s="47" t="s">
        <v>179</v>
      </c>
      <c r="E53" s="48">
        <v>12190</v>
      </c>
      <c r="F53" s="49">
        <v>344.50159000000002</v>
      </c>
      <c r="G53" s="50">
        <v>3.19273E-3</v>
      </c>
      <c r="H53" s="40" t="s">
        <v>133</v>
      </c>
    </row>
    <row r="54" spans="1:8" x14ac:dyDescent="0.2">
      <c r="A54" s="46">
        <v>48</v>
      </c>
      <c r="B54" s="47" t="s">
        <v>503</v>
      </c>
      <c r="C54" s="47" t="s">
        <v>504</v>
      </c>
      <c r="D54" s="47" t="s">
        <v>176</v>
      </c>
      <c r="E54" s="48">
        <v>7860</v>
      </c>
      <c r="F54" s="49">
        <v>337.09181999999998</v>
      </c>
      <c r="G54" s="50">
        <v>3.1240600000000001E-3</v>
      </c>
      <c r="H54" s="40" t="s">
        <v>133</v>
      </c>
    </row>
    <row r="55" spans="1:8" x14ac:dyDescent="0.2">
      <c r="A55" s="46">
        <v>49</v>
      </c>
      <c r="B55" s="47" t="s">
        <v>302</v>
      </c>
      <c r="C55" s="47" t="s">
        <v>303</v>
      </c>
      <c r="D55" s="47" t="s">
        <v>111</v>
      </c>
      <c r="E55" s="48">
        <v>63462</v>
      </c>
      <c r="F55" s="49">
        <v>317.15134499999999</v>
      </c>
      <c r="G55" s="50">
        <v>2.93926E-3</v>
      </c>
      <c r="H55" s="40" t="s">
        <v>133</v>
      </c>
    </row>
    <row r="56" spans="1:8" x14ac:dyDescent="0.2">
      <c r="A56" s="46">
        <v>50</v>
      </c>
      <c r="B56" s="47" t="s">
        <v>61</v>
      </c>
      <c r="C56" s="47" t="s">
        <v>62</v>
      </c>
      <c r="D56" s="47" t="s">
        <v>63</v>
      </c>
      <c r="E56" s="48">
        <v>101125</v>
      </c>
      <c r="F56" s="49">
        <v>302.9199375</v>
      </c>
      <c r="G56" s="50">
        <v>2.8073600000000001E-3</v>
      </c>
      <c r="H56" s="40" t="s">
        <v>133</v>
      </c>
    </row>
    <row r="57" spans="1:8" x14ac:dyDescent="0.2">
      <c r="A57" s="46">
        <v>51</v>
      </c>
      <c r="B57" s="47" t="s">
        <v>674</v>
      </c>
      <c r="C57" s="47" t="s">
        <v>675</v>
      </c>
      <c r="D57" s="47" t="s">
        <v>176</v>
      </c>
      <c r="E57" s="48">
        <v>16500</v>
      </c>
      <c r="F57" s="49">
        <v>288.28800000000001</v>
      </c>
      <c r="G57" s="50">
        <v>2.67176E-3</v>
      </c>
      <c r="H57" s="40" t="s">
        <v>133</v>
      </c>
    </row>
    <row r="58" spans="1:8" x14ac:dyDescent="0.2">
      <c r="A58" s="46">
        <v>52</v>
      </c>
      <c r="B58" s="47" t="s">
        <v>505</v>
      </c>
      <c r="C58" s="47" t="s">
        <v>506</v>
      </c>
      <c r="D58" s="47" t="s">
        <v>101</v>
      </c>
      <c r="E58" s="48">
        <v>166035</v>
      </c>
      <c r="F58" s="49">
        <v>275.65130699999997</v>
      </c>
      <c r="G58" s="50">
        <v>2.5546499999999999E-3</v>
      </c>
      <c r="H58" s="40" t="s">
        <v>133</v>
      </c>
    </row>
    <row r="59" spans="1:8" x14ac:dyDescent="0.2">
      <c r="A59" s="46">
        <v>53</v>
      </c>
      <c r="B59" s="47" t="s">
        <v>99</v>
      </c>
      <c r="C59" s="47" t="s">
        <v>100</v>
      </c>
      <c r="D59" s="47" t="s">
        <v>101</v>
      </c>
      <c r="E59" s="48">
        <v>163950</v>
      </c>
      <c r="F59" s="49">
        <v>267.61558500000001</v>
      </c>
      <c r="G59" s="50">
        <v>2.4801699999999999E-3</v>
      </c>
      <c r="H59" s="40" t="s">
        <v>133</v>
      </c>
    </row>
    <row r="60" spans="1:8" x14ac:dyDescent="0.2">
      <c r="A60" s="46">
        <v>54</v>
      </c>
      <c r="B60" s="47" t="s">
        <v>250</v>
      </c>
      <c r="C60" s="47" t="s">
        <v>251</v>
      </c>
      <c r="D60" s="47" t="s">
        <v>108</v>
      </c>
      <c r="E60" s="48">
        <v>17567</v>
      </c>
      <c r="F60" s="49">
        <v>248.467648</v>
      </c>
      <c r="G60" s="50">
        <v>2.3027199999999999E-3</v>
      </c>
      <c r="H60" s="40" t="s">
        <v>133</v>
      </c>
    </row>
    <row r="61" spans="1:8" x14ac:dyDescent="0.2">
      <c r="A61" s="46">
        <v>55</v>
      </c>
      <c r="B61" s="47" t="s">
        <v>507</v>
      </c>
      <c r="C61" s="47" t="s">
        <v>508</v>
      </c>
      <c r="D61" s="47" t="s">
        <v>509</v>
      </c>
      <c r="E61" s="48">
        <v>80675</v>
      </c>
      <c r="F61" s="49">
        <v>219.07296249999999</v>
      </c>
      <c r="G61" s="50">
        <v>2.0303000000000001E-3</v>
      </c>
      <c r="H61" s="40" t="s">
        <v>133</v>
      </c>
    </row>
    <row r="62" spans="1:8" x14ac:dyDescent="0.2">
      <c r="A62" s="46">
        <v>56</v>
      </c>
      <c r="B62" s="47" t="s">
        <v>328</v>
      </c>
      <c r="C62" s="47" t="s">
        <v>329</v>
      </c>
      <c r="D62" s="47" t="s">
        <v>249</v>
      </c>
      <c r="E62" s="48">
        <v>12085</v>
      </c>
      <c r="F62" s="49">
        <v>171.812445</v>
      </c>
      <c r="G62" s="50">
        <v>1.5923000000000001E-3</v>
      </c>
      <c r="H62" s="40" t="s">
        <v>133</v>
      </c>
    </row>
    <row r="63" spans="1:8" x14ac:dyDescent="0.2">
      <c r="A63" s="46">
        <v>57</v>
      </c>
      <c r="B63" s="47" t="s">
        <v>356</v>
      </c>
      <c r="C63" s="47" t="s">
        <v>357</v>
      </c>
      <c r="D63" s="47" t="s">
        <v>111</v>
      </c>
      <c r="E63" s="48">
        <v>21950</v>
      </c>
      <c r="F63" s="49">
        <v>153.88047499999999</v>
      </c>
      <c r="G63" s="50">
        <v>1.42611E-3</v>
      </c>
      <c r="H63" s="40" t="s">
        <v>133</v>
      </c>
    </row>
    <row r="64" spans="1:8" x14ac:dyDescent="0.2">
      <c r="A64" s="46">
        <v>58</v>
      </c>
      <c r="B64" s="47" t="s">
        <v>681</v>
      </c>
      <c r="C64" s="47" t="s">
        <v>682</v>
      </c>
      <c r="D64" s="47" t="s">
        <v>28</v>
      </c>
      <c r="E64" s="48">
        <v>3044</v>
      </c>
      <c r="F64" s="49">
        <v>132.073072</v>
      </c>
      <c r="G64" s="50">
        <v>1.22401E-3</v>
      </c>
      <c r="H64" s="40" t="s">
        <v>133</v>
      </c>
    </row>
    <row r="65" spans="1:8" x14ac:dyDescent="0.2">
      <c r="A65" s="46">
        <v>59</v>
      </c>
      <c r="B65" s="47" t="s">
        <v>1228</v>
      </c>
      <c r="C65" s="47" t="s">
        <v>510</v>
      </c>
      <c r="D65" s="47" t="s">
        <v>22</v>
      </c>
      <c r="E65" s="48">
        <v>80675</v>
      </c>
      <c r="F65" s="49">
        <v>97.636918750000007</v>
      </c>
      <c r="G65" s="50">
        <v>9.0487E-4</v>
      </c>
      <c r="H65" s="40" t="s">
        <v>133</v>
      </c>
    </row>
    <row r="66" spans="1:8" x14ac:dyDescent="0.2">
      <c r="A66" s="46">
        <v>60</v>
      </c>
      <c r="B66" s="47" t="s">
        <v>1229</v>
      </c>
      <c r="C66" s="47" t="s">
        <v>511</v>
      </c>
      <c r="D66" s="47" t="s">
        <v>33</v>
      </c>
      <c r="E66" s="48">
        <v>80675</v>
      </c>
      <c r="F66" s="49">
        <v>97.636918750000007</v>
      </c>
      <c r="G66" s="50">
        <v>9.0487E-4</v>
      </c>
      <c r="H66" s="40" t="s">
        <v>133</v>
      </c>
    </row>
    <row r="67" spans="1:8" x14ac:dyDescent="0.2">
      <c r="A67" s="46">
        <v>61</v>
      </c>
      <c r="B67" s="163" t="s">
        <v>1231</v>
      </c>
      <c r="C67" s="47" t="s">
        <v>513</v>
      </c>
      <c r="D67" s="47" t="s">
        <v>311</v>
      </c>
      <c r="E67" s="48">
        <v>80675</v>
      </c>
      <c r="F67" s="49">
        <v>97.636918750000007</v>
      </c>
      <c r="G67" s="50">
        <v>9.0487E-4</v>
      </c>
      <c r="H67" s="40" t="s">
        <v>133</v>
      </c>
    </row>
    <row r="68" spans="1:8" x14ac:dyDescent="0.2">
      <c r="A68" s="46">
        <v>62</v>
      </c>
      <c r="B68" s="47" t="s">
        <v>1230</v>
      </c>
      <c r="C68" s="47" t="s">
        <v>512</v>
      </c>
      <c r="D68" s="47" t="s">
        <v>122</v>
      </c>
      <c r="E68" s="48">
        <v>80675</v>
      </c>
      <c r="F68" s="49">
        <v>97.636918750000007</v>
      </c>
      <c r="G68" s="50">
        <v>9.0487E-4</v>
      </c>
      <c r="H68" s="40" t="s">
        <v>133</v>
      </c>
    </row>
    <row r="69" spans="1:8" x14ac:dyDescent="0.2">
      <c r="A69" s="46">
        <v>63</v>
      </c>
      <c r="B69" s="47" t="s">
        <v>114</v>
      </c>
      <c r="C69" s="47" t="s">
        <v>115</v>
      </c>
      <c r="D69" s="47" t="s">
        <v>33</v>
      </c>
      <c r="E69" s="48">
        <v>18710</v>
      </c>
      <c r="F69" s="49">
        <v>94.794214999999994</v>
      </c>
      <c r="G69" s="50">
        <v>8.7852000000000004E-4</v>
      </c>
      <c r="H69" s="40" t="s">
        <v>133</v>
      </c>
    </row>
    <row r="70" spans="1:8" x14ac:dyDescent="0.2">
      <c r="A70" s="46">
        <v>64</v>
      </c>
      <c r="B70" s="47" t="s">
        <v>514</v>
      </c>
      <c r="C70" s="47" t="s">
        <v>515</v>
      </c>
      <c r="D70" s="47" t="s">
        <v>413</v>
      </c>
      <c r="E70" s="48">
        <v>42805</v>
      </c>
      <c r="F70" s="49">
        <v>11.655801500000001</v>
      </c>
      <c r="G70" s="50">
        <v>1.0802E-4</v>
      </c>
      <c r="H70" s="40" t="s">
        <v>133</v>
      </c>
    </row>
    <row r="71" spans="1:8" x14ac:dyDescent="0.2">
      <c r="A71" s="51"/>
      <c r="B71" s="51"/>
      <c r="C71" s="52" t="s">
        <v>132</v>
      </c>
      <c r="D71" s="51"/>
      <c r="E71" s="51" t="s">
        <v>133</v>
      </c>
      <c r="F71" s="53">
        <v>86755.040991700007</v>
      </c>
      <c r="G71" s="54">
        <v>0.80401729</v>
      </c>
      <c r="H71" s="40" t="s">
        <v>133</v>
      </c>
    </row>
    <row r="72" spans="1:8" x14ac:dyDescent="0.2">
      <c r="A72" s="51"/>
      <c r="B72" s="51"/>
      <c r="C72" s="55"/>
      <c r="D72" s="51"/>
      <c r="E72" s="51"/>
      <c r="F72" s="56"/>
      <c r="G72" s="56"/>
      <c r="H72" s="40" t="s">
        <v>133</v>
      </c>
    </row>
    <row r="73" spans="1:8" x14ac:dyDescent="0.2">
      <c r="A73" s="51"/>
      <c r="B73" s="51"/>
      <c r="C73" s="52" t="s">
        <v>134</v>
      </c>
      <c r="D73" s="51"/>
      <c r="E73" s="51"/>
      <c r="F73" s="51"/>
      <c r="G73" s="51"/>
      <c r="H73" s="40" t="s">
        <v>133</v>
      </c>
    </row>
    <row r="74" spans="1:8" x14ac:dyDescent="0.2">
      <c r="A74" s="51"/>
      <c r="B74" s="51"/>
      <c r="C74" s="52" t="s">
        <v>132</v>
      </c>
      <c r="D74" s="51"/>
      <c r="E74" s="51" t="s">
        <v>133</v>
      </c>
      <c r="F74" s="57" t="s">
        <v>135</v>
      </c>
      <c r="G74" s="54">
        <v>0</v>
      </c>
      <c r="H74" s="40" t="s">
        <v>133</v>
      </c>
    </row>
    <row r="75" spans="1:8" x14ac:dyDescent="0.2">
      <c r="A75" s="51"/>
      <c r="B75" s="51"/>
      <c r="C75" s="55"/>
      <c r="D75" s="51"/>
      <c r="E75" s="51"/>
      <c r="F75" s="56"/>
      <c r="G75" s="56"/>
      <c r="H75" s="40" t="s">
        <v>133</v>
      </c>
    </row>
    <row r="76" spans="1:8" x14ac:dyDescent="0.2">
      <c r="A76" s="51"/>
      <c r="B76" s="51"/>
      <c r="C76" s="52" t="s">
        <v>136</v>
      </c>
      <c r="D76" s="51"/>
      <c r="E76" s="51"/>
      <c r="F76" s="51"/>
      <c r="G76" s="51"/>
      <c r="H76" s="40" t="s">
        <v>133</v>
      </c>
    </row>
    <row r="77" spans="1:8" x14ac:dyDescent="0.2">
      <c r="A77" s="51"/>
      <c r="B77" s="51"/>
      <c r="C77" s="52" t="s">
        <v>132</v>
      </c>
      <c r="D77" s="51"/>
      <c r="E77" s="51" t="s">
        <v>133</v>
      </c>
      <c r="F77" s="57" t="s">
        <v>135</v>
      </c>
      <c r="G77" s="54">
        <v>0</v>
      </c>
      <c r="H77" s="40" t="s">
        <v>133</v>
      </c>
    </row>
    <row r="78" spans="1:8" x14ac:dyDescent="0.2">
      <c r="A78" s="51"/>
      <c r="B78" s="51"/>
      <c r="C78" s="55"/>
      <c r="D78" s="51"/>
      <c r="E78" s="51"/>
      <c r="F78" s="56"/>
      <c r="G78" s="56"/>
      <c r="H78" s="40" t="s">
        <v>133</v>
      </c>
    </row>
    <row r="79" spans="1:8" x14ac:dyDescent="0.2">
      <c r="A79" s="51"/>
      <c r="B79" s="51"/>
      <c r="C79" s="52" t="s">
        <v>137</v>
      </c>
      <c r="D79" s="51"/>
      <c r="E79" s="51"/>
      <c r="F79" s="51"/>
      <c r="G79" s="51"/>
      <c r="H79" s="40" t="s">
        <v>133</v>
      </c>
    </row>
    <row r="80" spans="1:8" x14ac:dyDescent="0.2">
      <c r="A80" s="51"/>
      <c r="B80" s="51"/>
      <c r="C80" s="52" t="s">
        <v>132</v>
      </c>
      <c r="D80" s="51"/>
      <c r="E80" s="51" t="s">
        <v>133</v>
      </c>
      <c r="F80" s="57" t="s">
        <v>135</v>
      </c>
      <c r="G80" s="54">
        <v>0</v>
      </c>
      <c r="H80" s="40" t="s">
        <v>133</v>
      </c>
    </row>
    <row r="81" spans="1:8" x14ac:dyDescent="0.2">
      <c r="A81" s="51"/>
      <c r="B81" s="51"/>
      <c r="C81" s="55"/>
      <c r="D81" s="51"/>
      <c r="E81" s="51"/>
      <c r="F81" s="56"/>
      <c r="G81" s="56"/>
      <c r="H81" s="40" t="s">
        <v>133</v>
      </c>
    </row>
    <row r="82" spans="1:8" x14ac:dyDescent="0.2">
      <c r="A82" s="51"/>
      <c r="B82" s="51"/>
      <c r="C82" s="52" t="s">
        <v>138</v>
      </c>
      <c r="D82" s="51"/>
      <c r="E82" s="51"/>
      <c r="F82" s="56"/>
      <c r="G82" s="56"/>
      <c r="H82" s="40" t="s">
        <v>133</v>
      </c>
    </row>
    <row r="83" spans="1:8" x14ac:dyDescent="0.2">
      <c r="A83" s="51"/>
      <c r="B83" s="51"/>
      <c r="C83" s="52" t="s">
        <v>132</v>
      </c>
      <c r="D83" s="51"/>
      <c r="E83" s="51" t="s">
        <v>133</v>
      </c>
      <c r="F83" s="57" t="s">
        <v>135</v>
      </c>
      <c r="G83" s="54">
        <v>0</v>
      </c>
      <c r="H83" s="40" t="s">
        <v>133</v>
      </c>
    </row>
    <row r="84" spans="1:8" x14ac:dyDescent="0.2">
      <c r="A84" s="51"/>
      <c r="B84" s="51"/>
      <c r="C84" s="55"/>
      <c r="D84" s="51"/>
      <c r="E84" s="51"/>
      <c r="F84" s="56"/>
      <c r="G84" s="56"/>
      <c r="H84" s="40" t="s">
        <v>133</v>
      </c>
    </row>
    <row r="85" spans="1:8" x14ac:dyDescent="0.2">
      <c r="A85" s="51"/>
      <c r="B85" s="51"/>
      <c r="C85" s="52" t="s">
        <v>139</v>
      </c>
      <c r="D85" s="51"/>
      <c r="E85" s="51"/>
      <c r="F85" s="56"/>
      <c r="G85" s="56"/>
      <c r="H85" s="40" t="s">
        <v>133</v>
      </c>
    </row>
    <row r="86" spans="1:8" x14ac:dyDescent="0.2">
      <c r="A86" s="46">
        <v>1</v>
      </c>
      <c r="B86" s="47"/>
      <c r="C86" s="47" t="s">
        <v>1082</v>
      </c>
      <c r="D86" s="47" t="s">
        <v>663</v>
      </c>
      <c r="E86" s="48">
        <v>60750</v>
      </c>
      <c r="F86" s="49">
        <v>182.88787500000001</v>
      </c>
      <c r="G86" s="50">
        <v>1.69495E-3</v>
      </c>
      <c r="H86" s="40" t="s">
        <v>133</v>
      </c>
    </row>
    <row r="87" spans="1:8" x14ac:dyDescent="0.2">
      <c r="A87" s="46">
        <v>2</v>
      </c>
      <c r="B87" s="47"/>
      <c r="C87" s="47" t="s">
        <v>1083</v>
      </c>
      <c r="D87" s="47" t="s">
        <v>663</v>
      </c>
      <c r="E87" s="48">
        <v>-2450</v>
      </c>
      <c r="F87" s="49">
        <v>-44.467500000000001</v>
      </c>
      <c r="G87" s="50">
        <f>F87/$F$169</f>
        <v>-4.121101931945234E-4</v>
      </c>
      <c r="H87" s="40" t="s">
        <v>133</v>
      </c>
    </row>
    <row r="88" spans="1:8" x14ac:dyDescent="0.2">
      <c r="A88" s="46">
        <v>3</v>
      </c>
      <c r="B88" s="47"/>
      <c r="C88" s="47" t="s">
        <v>1017</v>
      </c>
      <c r="D88" s="47" t="s">
        <v>663</v>
      </c>
      <c r="E88" s="48">
        <v>-2100</v>
      </c>
      <c r="F88" s="49">
        <v>-281.10599999999999</v>
      </c>
      <c r="G88" s="50">
        <f t="shared" ref="G88:G107" si="0">F88/$F$169</f>
        <v>-2.6051981327517783E-3</v>
      </c>
      <c r="H88" s="40" t="s">
        <v>133</v>
      </c>
    </row>
    <row r="89" spans="1:8" x14ac:dyDescent="0.2">
      <c r="A89" s="46">
        <v>4</v>
      </c>
      <c r="B89" s="47"/>
      <c r="C89" s="47" t="s">
        <v>1065</v>
      </c>
      <c r="D89" s="47" t="s">
        <v>663</v>
      </c>
      <c r="E89" s="48">
        <v>-16500</v>
      </c>
      <c r="F89" s="49">
        <v>-289.14600000000002</v>
      </c>
      <c r="G89" s="50">
        <f t="shared" si="0"/>
        <v>-2.6797102135587489E-3</v>
      </c>
      <c r="H89" s="40" t="s">
        <v>133</v>
      </c>
    </row>
    <row r="90" spans="1:8" x14ac:dyDescent="0.2">
      <c r="A90" s="46">
        <v>5</v>
      </c>
      <c r="B90" s="47"/>
      <c r="C90" s="47" t="s">
        <v>1037</v>
      </c>
      <c r="D90" s="47" t="s">
        <v>663</v>
      </c>
      <c r="E90" s="48">
        <v>-105000</v>
      </c>
      <c r="F90" s="49">
        <v>-469.14</v>
      </c>
      <c r="G90" s="50">
        <f t="shared" si="0"/>
        <v>-4.3478355211171915E-3</v>
      </c>
      <c r="H90" s="40" t="s">
        <v>133</v>
      </c>
    </row>
    <row r="91" spans="1:8" x14ac:dyDescent="0.2">
      <c r="A91" s="46">
        <v>6</v>
      </c>
      <c r="B91" s="47"/>
      <c r="C91" s="47" t="s">
        <v>1084</v>
      </c>
      <c r="D91" s="47" t="s">
        <v>663</v>
      </c>
      <c r="E91" s="48">
        <v>-14875</v>
      </c>
      <c r="F91" s="49">
        <v>-600.60787500000004</v>
      </c>
      <c r="G91" s="50">
        <f t="shared" si="0"/>
        <v>-5.5662366312565848E-3</v>
      </c>
      <c r="H91" s="40" t="s">
        <v>133</v>
      </c>
    </row>
    <row r="92" spans="1:8" ht="25.5" x14ac:dyDescent="0.2">
      <c r="A92" s="46">
        <v>7</v>
      </c>
      <c r="B92" s="47"/>
      <c r="C92" s="47" t="s">
        <v>1029</v>
      </c>
      <c r="D92" s="47" t="s">
        <v>663</v>
      </c>
      <c r="E92" s="48">
        <v>-252200</v>
      </c>
      <c r="F92" s="49">
        <v>-626.61612000000002</v>
      </c>
      <c r="G92" s="50">
        <f t="shared" si="0"/>
        <v>-5.8072725085062723E-3</v>
      </c>
      <c r="H92" s="40" t="s">
        <v>133</v>
      </c>
    </row>
    <row r="93" spans="1:8" x14ac:dyDescent="0.2">
      <c r="A93" s="46">
        <v>8</v>
      </c>
      <c r="B93" s="47"/>
      <c r="C93" s="47" t="s">
        <v>1085</v>
      </c>
      <c r="D93" s="47" t="s">
        <v>663</v>
      </c>
      <c r="E93" s="48">
        <v>-52250</v>
      </c>
      <c r="F93" s="49">
        <v>-729.61900000000003</v>
      </c>
      <c r="G93" s="50">
        <f t="shared" si="0"/>
        <v>-6.7618693888434247E-3</v>
      </c>
      <c r="H93" s="40" t="s">
        <v>133</v>
      </c>
    </row>
    <row r="94" spans="1:8" x14ac:dyDescent="0.2">
      <c r="A94" s="46">
        <v>9</v>
      </c>
      <c r="B94" s="47"/>
      <c r="C94" s="47" t="s">
        <v>1086</v>
      </c>
      <c r="D94" s="47" t="s">
        <v>663</v>
      </c>
      <c r="E94" s="48">
        <v>-256500</v>
      </c>
      <c r="F94" s="49">
        <v>-1027.2825</v>
      </c>
      <c r="G94" s="50">
        <f t="shared" si="0"/>
        <v>-9.5205169964660257E-3</v>
      </c>
      <c r="H94" s="40" t="s">
        <v>133</v>
      </c>
    </row>
    <row r="95" spans="1:8" x14ac:dyDescent="0.2">
      <c r="A95" s="46">
        <v>10</v>
      </c>
      <c r="B95" s="47"/>
      <c r="C95" s="47" t="s">
        <v>1087</v>
      </c>
      <c r="D95" s="47" t="s">
        <v>663</v>
      </c>
      <c r="E95" s="48">
        <v>-89100</v>
      </c>
      <c r="F95" s="49">
        <v>-1131.8372999999999</v>
      </c>
      <c r="G95" s="50">
        <f t="shared" si="0"/>
        <v>-1.048949656193327E-2</v>
      </c>
      <c r="H95" s="40" t="s">
        <v>133</v>
      </c>
    </row>
    <row r="96" spans="1:8" x14ac:dyDescent="0.2">
      <c r="A96" s="46">
        <v>11</v>
      </c>
      <c r="B96" s="47"/>
      <c r="C96" s="47" t="s">
        <v>1055</v>
      </c>
      <c r="D96" s="47" t="s">
        <v>663</v>
      </c>
      <c r="E96" s="48">
        <v>-31500</v>
      </c>
      <c r="F96" s="49">
        <v>-1270.5525</v>
      </c>
      <c r="G96" s="50">
        <f t="shared" si="0"/>
        <v>-1.1775063501181418E-2</v>
      </c>
      <c r="H96" s="40" t="s">
        <v>133</v>
      </c>
    </row>
    <row r="97" spans="1:8" x14ac:dyDescent="0.2">
      <c r="A97" s="46">
        <v>12</v>
      </c>
      <c r="B97" s="47"/>
      <c r="C97" s="47" t="s">
        <v>1049</v>
      </c>
      <c r="D97" s="47" t="s">
        <v>663</v>
      </c>
      <c r="E97" s="48">
        <v>-137250</v>
      </c>
      <c r="F97" s="49">
        <v>-1293.1695</v>
      </c>
      <c r="G97" s="50">
        <f t="shared" si="0"/>
        <v>-1.1984670432973863E-2</v>
      </c>
      <c r="H97" s="40" t="s">
        <v>133</v>
      </c>
    </row>
    <row r="98" spans="1:8" x14ac:dyDescent="0.2">
      <c r="A98" s="46">
        <v>13</v>
      </c>
      <c r="B98" s="47"/>
      <c r="C98" s="47" t="s">
        <v>1088</v>
      </c>
      <c r="D98" s="47" t="s">
        <v>663</v>
      </c>
      <c r="E98" s="48">
        <v>-42200</v>
      </c>
      <c r="F98" s="49">
        <v>-1314.53</v>
      </c>
      <c r="G98" s="50">
        <f t="shared" si="0"/>
        <v>-1.2182632535222282E-2</v>
      </c>
      <c r="H98" s="40" t="s">
        <v>133</v>
      </c>
    </row>
    <row r="99" spans="1:8" x14ac:dyDescent="0.2">
      <c r="A99" s="46">
        <v>14</v>
      </c>
      <c r="B99" s="47"/>
      <c r="C99" s="47" t="s">
        <v>1039</v>
      </c>
      <c r="D99" s="47" t="s">
        <v>663</v>
      </c>
      <c r="E99" s="48">
        <v>-149800</v>
      </c>
      <c r="F99" s="49">
        <v>-1561.3653999999999</v>
      </c>
      <c r="G99" s="50">
        <f t="shared" si="0"/>
        <v>-1.4470221996767174E-2</v>
      </c>
      <c r="H99" s="40" t="s">
        <v>133</v>
      </c>
    </row>
    <row r="100" spans="1:8" x14ac:dyDescent="0.2">
      <c r="A100" s="46">
        <v>15</v>
      </c>
      <c r="B100" s="47"/>
      <c r="C100" s="47" t="s">
        <v>1038</v>
      </c>
      <c r="D100" s="47" t="s">
        <v>663</v>
      </c>
      <c r="E100" s="48">
        <v>-486000</v>
      </c>
      <c r="F100" s="49">
        <v>-1875.4739999999999</v>
      </c>
      <c r="G100" s="50">
        <f t="shared" si="0"/>
        <v>-1.7381277392956779E-2</v>
      </c>
      <c r="H100" s="40" t="s">
        <v>133</v>
      </c>
    </row>
    <row r="101" spans="1:8" x14ac:dyDescent="0.2">
      <c r="A101" s="46">
        <v>16</v>
      </c>
      <c r="B101" s="47"/>
      <c r="C101" s="47" t="s">
        <v>1056</v>
      </c>
      <c r="D101" s="47" t="s">
        <v>663</v>
      </c>
      <c r="E101" s="48">
        <v>-240000</v>
      </c>
      <c r="F101" s="49">
        <v>-2553.84</v>
      </c>
      <c r="G101" s="50">
        <f t="shared" si="0"/>
        <v>-2.3668150801999251E-2</v>
      </c>
      <c r="H101" s="40" t="s">
        <v>133</v>
      </c>
    </row>
    <row r="102" spans="1:8" ht="25.5" x14ac:dyDescent="0.2">
      <c r="A102" s="46">
        <v>17</v>
      </c>
      <c r="B102" s="47"/>
      <c r="C102" s="47" t="s">
        <v>1051</v>
      </c>
      <c r="D102" s="47" t="s">
        <v>663</v>
      </c>
      <c r="E102" s="48">
        <v>-560700</v>
      </c>
      <c r="F102" s="49">
        <v>-2580.9020999999998</v>
      </c>
      <c r="G102" s="50">
        <f t="shared" si="0"/>
        <v>-2.3918953461452772E-2</v>
      </c>
      <c r="H102" s="40" t="s">
        <v>133</v>
      </c>
    </row>
    <row r="103" spans="1:8" x14ac:dyDescent="0.2">
      <c r="A103" s="46">
        <v>18</v>
      </c>
      <c r="B103" s="47"/>
      <c r="C103" s="47" t="s">
        <v>1054</v>
      </c>
      <c r="D103" s="47" t="s">
        <v>663</v>
      </c>
      <c r="E103" s="48">
        <v>-579150</v>
      </c>
      <c r="F103" s="49">
        <v>-4494.7831500000002</v>
      </c>
      <c r="G103" s="50">
        <f t="shared" si="0"/>
        <v>-4.1656174786394301E-2</v>
      </c>
      <c r="H103" s="40" t="s">
        <v>133</v>
      </c>
    </row>
    <row r="104" spans="1:8" x14ac:dyDescent="0.2">
      <c r="A104" s="46">
        <v>19</v>
      </c>
      <c r="B104" s="47"/>
      <c r="C104" s="47" t="s">
        <v>1044</v>
      </c>
      <c r="D104" s="47" t="s">
        <v>663</v>
      </c>
      <c r="E104" s="48">
        <v>-374375</v>
      </c>
      <c r="F104" s="49">
        <v>-4776.6506250000002</v>
      </c>
      <c r="G104" s="50">
        <f t="shared" si="0"/>
        <v>-4.4268430019485938E-2</v>
      </c>
      <c r="H104" s="40" t="s">
        <v>133</v>
      </c>
    </row>
    <row r="105" spans="1:8" x14ac:dyDescent="0.2">
      <c r="A105" s="46">
        <v>20</v>
      </c>
      <c r="B105" s="47"/>
      <c r="C105" s="47" t="s">
        <v>1043</v>
      </c>
      <c r="D105" s="47" t="s">
        <v>663</v>
      </c>
      <c r="E105" s="48">
        <v>-389900</v>
      </c>
      <c r="F105" s="49">
        <v>-4954.4593000000004</v>
      </c>
      <c r="G105" s="50">
        <f t="shared" si="0"/>
        <v>-4.5916302452294451E-2</v>
      </c>
      <c r="H105" s="40" t="s">
        <v>133</v>
      </c>
    </row>
    <row r="106" spans="1:8" x14ac:dyDescent="0.2">
      <c r="A106" s="46">
        <v>21</v>
      </c>
      <c r="B106" s="47"/>
      <c r="C106" s="47" t="s">
        <v>1052</v>
      </c>
      <c r="D106" s="47" t="s">
        <v>663</v>
      </c>
      <c r="E106" s="48">
        <v>-502000</v>
      </c>
      <c r="F106" s="49">
        <v>-7204.7039999999997</v>
      </c>
      <c r="G106" s="50">
        <f t="shared" si="0"/>
        <v>-6.6770831671430941E-2</v>
      </c>
      <c r="H106" s="40" t="s">
        <v>133</v>
      </c>
    </row>
    <row r="107" spans="1:8" x14ac:dyDescent="0.2">
      <c r="A107" s="46">
        <v>22</v>
      </c>
      <c r="B107" s="47"/>
      <c r="C107" s="47" t="s">
        <v>1033</v>
      </c>
      <c r="D107" s="47" t="s">
        <v>663</v>
      </c>
      <c r="E107" s="48">
        <v>-447925</v>
      </c>
      <c r="F107" s="49">
        <v>-8494.4496999999992</v>
      </c>
      <c r="G107" s="50">
        <f t="shared" si="0"/>
        <v>-7.8723771449893995E-2</v>
      </c>
      <c r="H107" s="40" t="s">
        <v>133</v>
      </c>
    </row>
    <row r="108" spans="1:8" x14ac:dyDescent="0.2">
      <c r="A108" s="51"/>
      <c r="B108" s="51"/>
      <c r="C108" s="52" t="s">
        <v>132</v>
      </c>
      <c r="D108" s="51"/>
      <c r="E108" s="51" t="s">
        <v>133</v>
      </c>
      <c r="F108" s="53">
        <f>SUM(F86:F107)</f>
        <v>-47391.814695000001</v>
      </c>
      <c r="G108" s="54">
        <f>SUM(G86:G107)</f>
        <v>-0.43921177664968103</v>
      </c>
      <c r="H108" s="40" t="s">
        <v>133</v>
      </c>
    </row>
    <row r="109" spans="1:8" x14ac:dyDescent="0.2">
      <c r="A109" s="51"/>
      <c r="B109" s="51"/>
      <c r="C109" s="55"/>
      <c r="D109" s="51"/>
      <c r="E109" s="51"/>
      <c r="F109" s="56"/>
      <c r="G109" s="56"/>
      <c r="H109" s="40" t="s">
        <v>133</v>
      </c>
    </row>
    <row r="110" spans="1:8" x14ac:dyDescent="0.2">
      <c r="A110" s="51"/>
      <c r="B110" s="51"/>
      <c r="C110" s="52" t="s">
        <v>140</v>
      </c>
      <c r="D110" s="51"/>
      <c r="E110" s="51"/>
      <c r="F110" s="53">
        <f>F71+F86</f>
        <v>86937.928866700007</v>
      </c>
      <c r="G110" s="54">
        <f>G71+G86</f>
        <v>0.80571223999999997</v>
      </c>
      <c r="H110" s="40" t="s">
        <v>133</v>
      </c>
    </row>
    <row r="111" spans="1:8" x14ac:dyDescent="0.2">
      <c r="A111" s="51"/>
      <c r="B111" s="51"/>
      <c r="C111" s="55"/>
      <c r="D111" s="51"/>
      <c r="E111" s="51"/>
      <c r="F111" s="56"/>
      <c r="G111" s="56"/>
      <c r="H111" s="40" t="s">
        <v>133</v>
      </c>
    </row>
    <row r="112" spans="1:8" x14ac:dyDescent="0.2">
      <c r="A112" s="51"/>
      <c r="B112" s="51"/>
      <c r="C112" s="52" t="s">
        <v>141</v>
      </c>
      <c r="D112" s="51"/>
      <c r="E112" s="51"/>
      <c r="F112" s="56"/>
      <c r="G112" s="56"/>
      <c r="H112" s="40" t="s">
        <v>133</v>
      </c>
    </row>
    <row r="113" spans="1:8" x14ac:dyDescent="0.2">
      <c r="A113" s="51"/>
      <c r="B113" s="51"/>
      <c r="C113" s="52" t="s">
        <v>10</v>
      </c>
      <c r="D113" s="51"/>
      <c r="E113" s="51"/>
      <c r="F113" s="56"/>
      <c r="G113" s="56"/>
      <c r="H113" s="40" t="s">
        <v>133</v>
      </c>
    </row>
    <row r="114" spans="1:8" x14ac:dyDescent="0.2">
      <c r="A114" s="46">
        <v>1</v>
      </c>
      <c r="B114" s="47" t="s">
        <v>725</v>
      </c>
      <c r="C114" s="47" t="s">
        <v>726</v>
      </c>
      <c r="D114" s="47" t="s">
        <v>522</v>
      </c>
      <c r="E114" s="48">
        <v>250</v>
      </c>
      <c r="F114" s="49">
        <v>2483.5625</v>
      </c>
      <c r="G114" s="50">
        <v>2.301684E-2</v>
      </c>
      <c r="H114" s="40">
        <v>7.4249999999999998</v>
      </c>
    </row>
    <row r="115" spans="1:8" ht="25.5" x14ac:dyDescent="0.2">
      <c r="A115" s="46">
        <v>2</v>
      </c>
      <c r="B115" s="47" t="s">
        <v>555</v>
      </c>
      <c r="C115" s="47" t="s">
        <v>556</v>
      </c>
      <c r="D115" s="47" t="s">
        <v>522</v>
      </c>
      <c r="E115" s="48">
        <v>1500</v>
      </c>
      <c r="F115" s="49">
        <v>1490.202</v>
      </c>
      <c r="G115" s="50">
        <v>1.38107E-2</v>
      </c>
      <c r="H115" s="40">
        <v>7.6765999999999996</v>
      </c>
    </row>
    <row r="116" spans="1:8" ht="25.5" x14ac:dyDescent="0.2">
      <c r="A116" s="46">
        <v>3</v>
      </c>
      <c r="B116" s="47" t="s">
        <v>727</v>
      </c>
      <c r="C116" s="47" t="s">
        <v>728</v>
      </c>
      <c r="D116" s="47" t="s">
        <v>519</v>
      </c>
      <c r="E116" s="48">
        <v>1000</v>
      </c>
      <c r="F116" s="49">
        <v>1000.749</v>
      </c>
      <c r="G116" s="50">
        <v>9.2746100000000008E-3</v>
      </c>
      <c r="H116" s="40">
        <v>6.9249999999999998</v>
      </c>
    </row>
    <row r="117" spans="1:8" ht="25.5" x14ac:dyDescent="0.2">
      <c r="A117" s="46">
        <v>4</v>
      </c>
      <c r="B117" s="47" t="s">
        <v>520</v>
      </c>
      <c r="C117" s="47" t="s">
        <v>521</v>
      </c>
      <c r="D117" s="47" t="s">
        <v>522</v>
      </c>
      <c r="E117" s="48">
        <v>1000</v>
      </c>
      <c r="F117" s="49">
        <v>995.22500000000002</v>
      </c>
      <c r="G117" s="50">
        <v>9.2234199999999995E-3</v>
      </c>
      <c r="H117" s="40">
        <v>7.6765999999999996</v>
      </c>
    </row>
    <row r="118" spans="1:8" x14ac:dyDescent="0.2">
      <c r="A118" s="51"/>
      <c r="B118" s="51"/>
      <c r="C118" s="52" t="s">
        <v>132</v>
      </c>
      <c r="D118" s="51"/>
      <c r="E118" s="51" t="s">
        <v>133</v>
      </c>
      <c r="F118" s="53">
        <v>5969.7385000000004</v>
      </c>
      <c r="G118" s="54">
        <v>5.5325569999999998E-2</v>
      </c>
      <c r="H118" s="40" t="s">
        <v>133</v>
      </c>
    </row>
    <row r="119" spans="1:8" x14ac:dyDescent="0.2">
      <c r="A119" s="51"/>
      <c r="B119" s="51"/>
      <c r="C119" s="55"/>
      <c r="D119" s="51"/>
      <c r="E119" s="51"/>
      <c r="F119" s="56"/>
      <c r="G119" s="56"/>
      <c r="H119" s="40" t="s">
        <v>133</v>
      </c>
    </row>
    <row r="120" spans="1:8" x14ac:dyDescent="0.2">
      <c r="A120" s="51"/>
      <c r="B120" s="51"/>
      <c r="C120" s="52" t="s">
        <v>142</v>
      </c>
      <c r="D120" s="51"/>
      <c r="E120" s="51"/>
      <c r="F120" s="51"/>
      <c r="G120" s="51"/>
      <c r="H120" s="40" t="s">
        <v>133</v>
      </c>
    </row>
    <row r="121" spans="1:8" x14ac:dyDescent="0.2">
      <c r="A121" s="51"/>
      <c r="B121" s="51"/>
      <c r="C121" s="52" t="s">
        <v>132</v>
      </c>
      <c r="D121" s="51"/>
      <c r="E121" s="51" t="s">
        <v>133</v>
      </c>
      <c r="F121" s="57" t="s">
        <v>135</v>
      </c>
      <c r="G121" s="54">
        <v>0</v>
      </c>
      <c r="H121" s="40" t="s">
        <v>133</v>
      </c>
    </row>
    <row r="122" spans="1:8" x14ac:dyDescent="0.2">
      <c r="A122" s="51"/>
      <c r="B122" s="51"/>
      <c r="C122" s="55"/>
      <c r="D122" s="51"/>
      <c r="E122" s="51"/>
      <c r="F122" s="56"/>
      <c r="G122" s="56"/>
      <c r="H122" s="40" t="s">
        <v>133</v>
      </c>
    </row>
    <row r="123" spans="1:8" x14ac:dyDescent="0.2">
      <c r="A123" s="51"/>
      <c r="B123" s="51"/>
      <c r="C123" s="52" t="s">
        <v>143</v>
      </c>
      <c r="D123" s="51"/>
      <c r="E123" s="51"/>
      <c r="F123" s="51"/>
      <c r="G123" s="51"/>
      <c r="H123" s="40" t="s">
        <v>133</v>
      </c>
    </row>
    <row r="124" spans="1:8" x14ac:dyDescent="0.2">
      <c r="A124" s="46">
        <v>1</v>
      </c>
      <c r="B124" s="47" t="s">
        <v>607</v>
      </c>
      <c r="C124" s="47" t="s">
        <v>1168</v>
      </c>
      <c r="D124" s="47" t="s">
        <v>609</v>
      </c>
      <c r="E124" s="48">
        <v>2500000</v>
      </c>
      <c r="F124" s="49">
        <v>2407.0500000000002</v>
      </c>
      <c r="G124" s="50">
        <v>2.2307750000000001E-2</v>
      </c>
      <c r="H124" s="40">
        <v>7.1482000000000001</v>
      </c>
    </row>
    <row r="125" spans="1:8" x14ac:dyDescent="0.2">
      <c r="A125" s="46">
        <v>2</v>
      </c>
      <c r="B125" s="47" t="s">
        <v>729</v>
      </c>
      <c r="C125" s="47" t="s">
        <v>1174</v>
      </c>
      <c r="D125" s="47" t="s">
        <v>609</v>
      </c>
      <c r="E125" s="48">
        <v>1500000</v>
      </c>
      <c r="F125" s="49">
        <v>1534.5119999999999</v>
      </c>
      <c r="G125" s="50">
        <v>1.4221350000000001E-2</v>
      </c>
      <c r="H125" s="40">
        <v>6.4516</v>
      </c>
    </row>
    <row r="126" spans="1:8" x14ac:dyDescent="0.2">
      <c r="A126" s="46">
        <v>3</v>
      </c>
      <c r="B126" s="47" t="s">
        <v>612</v>
      </c>
      <c r="C126" s="47" t="s">
        <v>613</v>
      </c>
      <c r="D126" s="47" t="s">
        <v>609</v>
      </c>
      <c r="E126" s="48">
        <v>1500000</v>
      </c>
      <c r="F126" s="49">
        <v>1501.1595</v>
      </c>
      <c r="G126" s="50">
        <v>1.3912249999999999E-2</v>
      </c>
      <c r="H126" s="40">
        <v>7.3503999999999996</v>
      </c>
    </row>
    <row r="127" spans="1:8" x14ac:dyDescent="0.2">
      <c r="A127" s="46">
        <v>4</v>
      </c>
      <c r="B127" s="47" t="s">
        <v>731</v>
      </c>
      <c r="C127" s="47" t="s">
        <v>1175</v>
      </c>
      <c r="D127" s="47" t="s">
        <v>609</v>
      </c>
      <c r="E127" s="48">
        <v>1500000</v>
      </c>
      <c r="F127" s="49">
        <v>1468.095</v>
      </c>
      <c r="G127" s="50">
        <v>1.3605819999999999E-2</v>
      </c>
      <c r="H127" s="40">
        <v>6.7005999999999997</v>
      </c>
    </row>
    <row r="128" spans="1:8" x14ac:dyDescent="0.2">
      <c r="A128" s="46">
        <v>5</v>
      </c>
      <c r="B128" s="47" t="s">
        <v>733</v>
      </c>
      <c r="C128" s="47" t="s">
        <v>734</v>
      </c>
      <c r="D128" s="47" t="s">
        <v>609</v>
      </c>
      <c r="E128" s="48">
        <v>500000</v>
      </c>
      <c r="F128" s="49">
        <v>508.26650000000001</v>
      </c>
      <c r="G128" s="50">
        <v>4.7104499999999997E-3</v>
      </c>
      <c r="H128" s="40">
        <v>6.5419</v>
      </c>
    </row>
    <row r="129" spans="1:8" x14ac:dyDescent="0.2">
      <c r="A129" s="51"/>
      <c r="B129" s="51"/>
      <c r="C129" s="52" t="s">
        <v>132</v>
      </c>
      <c r="D129" s="51"/>
      <c r="E129" s="51" t="s">
        <v>133</v>
      </c>
      <c r="F129" s="53">
        <v>7419.0829999999996</v>
      </c>
      <c r="G129" s="54">
        <v>6.8757620000000005E-2</v>
      </c>
      <c r="H129" s="40" t="s">
        <v>133</v>
      </c>
    </row>
    <row r="130" spans="1:8" x14ac:dyDescent="0.2">
      <c r="A130" s="51"/>
      <c r="B130" s="51"/>
      <c r="C130" s="55"/>
      <c r="D130" s="51"/>
      <c r="E130" s="51"/>
      <c r="F130" s="56"/>
      <c r="G130" s="56"/>
      <c r="H130" s="40" t="s">
        <v>133</v>
      </c>
    </row>
    <row r="131" spans="1:8" x14ac:dyDescent="0.2">
      <c r="A131" s="51"/>
      <c r="B131" s="51"/>
      <c r="C131" s="52" t="s">
        <v>144</v>
      </c>
      <c r="D131" s="51"/>
      <c r="E131" s="51"/>
      <c r="F131" s="56"/>
      <c r="G131" s="56"/>
      <c r="H131" s="40" t="s">
        <v>133</v>
      </c>
    </row>
    <row r="132" spans="1:8" x14ac:dyDescent="0.2">
      <c r="A132" s="51"/>
      <c r="B132" s="51"/>
      <c r="C132" s="52" t="s">
        <v>132</v>
      </c>
      <c r="D132" s="51"/>
      <c r="E132" s="51" t="s">
        <v>133</v>
      </c>
      <c r="F132" s="57" t="s">
        <v>135</v>
      </c>
      <c r="G132" s="54">
        <v>0</v>
      </c>
      <c r="H132" s="40" t="s">
        <v>133</v>
      </c>
    </row>
    <row r="133" spans="1:8" ht="12.75" customHeight="1" x14ac:dyDescent="0.2">
      <c r="A133" s="38"/>
      <c r="B133" s="38"/>
      <c r="C133" s="39"/>
      <c r="D133" s="38"/>
      <c r="E133" s="38"/>
      <c r="F133" s="164"/>
      <c r="G133" s="100"/>
      <c r="H133" s="40" t="s">
        <v>133</v>
      </c>
    </row>
    <row r="134" spans="1:8" ht="12.75" customHeight="1" x14ac:dyDescent="0.2">
      <c r="A134" s="38"/>
      <c r="B134" s="38"/>
      <c r="C134" s="39" t="s">
        <v>945</v>
      </c>
      <c r="D134" s="38"/>
      <c r="E134" s="38"/>
      <c r="F134" s="38"/>
      <c r="G134" s="38"/>
      <c r="H134" s="40" t="s">
        <v>133</v>
      </c>
    </row>
    <row r="135" spans="1:8" ht="25.5" x14ac:dyDescent="0.2">
      <c r="A135" s="41">
        <v>1</v>
      </c>
      <c r="B135" s="42" t="s">
        <v>318</v>
      </c>
      <c r="C135" s="42" t="s">
        <v>1089</v>
      </c>
      <c r="D135" s="42" t="s">
        <v>229</v>
      </c>
      <c r="E135" s="43">
        <v>36400</v>
      </c>
      <c r="F135" s="44">
        <v>3.7128000000000001</v>
      </c>
      <c r="G135" s="45" t="s">
        <v>131</v>
      </c>
      <c r="H135" s="40">
        <v>11.54</v>
      </c>
    </row>
    <row r="136" spans="1:8" ht="12.75" customHeight="1" x14ac:dyDescent="0.2">
      <c r="A136" s="38"/>
      <c r="B136" s="38"/>
      <c r="C136" s="39" t="s">
        <v>132</v>
      </c>
      <c r="D136" s="38"/>
      <c r="E136" s="38" t="s">
        <v>133</v>
      </c>
      <c r="F136" s="99">
        <f>F135</f>
        <v>3.7128000000000001</v>
      </c>
      <c r="G136" s="100">
        <f>SUM(G135)</f>
        <v>0</v>
      </c>
      <c r="H136" s="40" t="s">
        <v>133</v>
      </c>
    </row>
    <row r="137" spans="1:8" x14ac:dyDescent="0.2">
      <c r="A137" s="51"/>
      <c r="B137" s="51"/>
      <c r="C137" s="55"/>
      <c r="D137" s="51"/>
      <c r="E137" s="51"/>
      <c r="F137" s="56"/>
      <c r="G137" s="56"/>
      <c r="H137" s="40" t="s">
        <v>133</v>
      </c>
    </row>
    <row r="138" spans="1:8" x14ac:dyDescent="0.2">
      <c r="A138" s="51"/>
      <c r="B138" s="51"/>
      <c r="C138" s="52" t="s">
        <v>145</v>
      </c>
      <c r="D138" s="51"/>
      <c r="E138" s="51"/>
      <c r="F138" s="53">
        <f>F118+F129+F136</f>
        <v>13392.534299999999</v>
      </c>
      <c r="G138" s="54">
        <v>0.12408319</v>
      </c>
      <c r="H138" s="40" t="s">
        <v>133</v>
      </c>
    </row>
    <row r="139" spans="1:8" x14ac:dyDescent="0.2">
      <c r="A139" s="51"/>
      <c r="B139" s="51"/>
      <c r="C139" s="55"/>
      <c r="D139" s="51"/>
      <c r="E139" s="51"/>
      <c r="F139" s="56"/>
      <c r="G139" s="56"/>
      <c r="H139" s="40" t="s">
        <v>133</v>
      </c>
    </row>
    <row r="140" spans="1:8" x14ac:dyDescent="0.2">
      <c r="A140" s="51"/>
      <c r="B140" s="51"/>
      <c r="C140" s="52" t="s">
        <v>146</v>
      </c>
      <c r="D140" s="51"/>
      <c r="E140" s="51"/>
      <c r="F140" s="56"/>
      <c r="G140" s="56"/>
      <c r="H140" s="40" t="s">
        <v>133</v>
      </c>
    </row>
    <row r="141" spans="1:8" x14ac:dyDescent="0.2">
      <c r="A141" s="51"/>
      <c r="B141" s="51"/>
      <c r="C141" s="52" t="s">
        <v>147</v>
      </c>
      <c r="D141" s="51"/>
      <c r="E141" s="51"/>
      <c r="F141" s="56"/>
      <c r="G141" s="56"/>
      <c r="H141" s="40" t="s">
        <v>133</v>
      </c>
    </row>
    <row r="142" spans="1:8" x14ac:dyDescent="0.2">
      <c r="A142" s="51"/>
      <c r="B142" s="51"/>
      <c r="C142" s="52" t="s">
        <v>132</v>
      </c>
      <c r="D142" s="51"/>
      <c r="E142" s="51" t="s">
        <v>133</v>
      </c>
      <c r="F142" s="57" t="s">
        <v>135</v>
      </c>
      <c r="G142" s="54">
        <v>0</v>
      </c>
      <c r="H142" s="40" t="s">
        <v>133</v>
      </c>
    </row>
    <row r="143" spans="1:8" x14ac:dyDescent="0.2">
      <c r="A143" s="51"/>
      <c r="B143" s="51"/>
      <c r="C143" s="55"/>
      <c r="D143" s="51"/>
      <c r="E143" s="51"/>
      <c r="F143" s="56"/>
      <c r="G143" s="56"/>
      <c r="H143" s="40" t="s">
        <v>133</v>
      </c>
    </row>
    <row r="144" spans="1:8" x14ac:dyDescent="0.2">
      <c r="A144" s="51"/>
      <c r="B144" s="51"/>
      <c r="C144" s="52" t="s">
        <v>148</v>
      </c>
      <c r="D144" s="51"/>
      <c r="E144" s="51"/>
      <c r="F144" s="56"/>
      <c r="G144" s="56"/>
      <c r="H144" s="40" t="s">
        <v>133</v>
      </c>
    </row>
    <row r="145" spans="1:8" x14ac:dyDescent="0.2">
      <c r="A145" s="51"/>
      <c r="B145" s="51"/>
      <c r="C145" s="52" t="s">
        <v>132</v>
      </c>
      <c r="D145" s="51"/>
      <c r="E145" s="51" t="s">
        <v>133</v>
      </c>
      <c r="F145" s="57" t="s">
        <v>135</v>
      </c>
      <c r="G145" s="54">
        <v>0</v>
      </c>
      <c r="H145" s="40" t="s">
        <v>133</v>
      </c>
    </row>
    <row r="146" spans="1:8" x14ac:dyDescent="0.2">
      <c r="A146" s="51"/>
      <c r="B146" s="51"/>
      <c r="C146" s="55"/>
      <c r="D146" s="51"/>
      <c r="E146" s="51"/>
      <c r="F146" s="56"/>
      <c r="G146" s="56"/>
      <c r="H146" s="40" t="s">
        <v>133</v>
      </c>
    </row>
    <row r="147" spans="1:8" x14ac:dyDescent="0.2">
      <c r="A147" s="51"/>
      <c r="B147" s="51"/>
      <c r="C147" s="52" t="s">
        <v>149</v>
      </c>
      <c r="D147" s="51"/>
      <c r="E147" s="51"/>
      <c r="F147" s="56"/>
      <c r="G147" s="56"/>
      <c r="H147" s="40" t="s">
        <v>133</v>
      </c>
    </row>
    <row r="148" spans="1:8" x14ac:dyDescent="0.2">
      <c r="A148" s="51"/>
      <c r="B148" s="51"/>
      <c r="C148" s="52" t="s">
        <v>132</v>
      </c>
      <c r="D148" s="51"/>
      <c r="E148" s="51" t="s">
        <v>133</v>
      </c>
      <c r="F148" s="57" t="s">
        <v>135</v>
      </c>
      <c r="G148" s="54">
        <v>0</v>
      </c>
      <c r="H148" s="40" t="s">
        <v>133</v>
      </c>
    </row>
    <row r="149" spans="1:8" x14ac:dyDescent="0.2">
      <c r="A149" s="51"/>
      <c r="B149" s="51"/>
      <c r="C149" s="55"/>
      <c r="D149" s="51"/>
      <c r="E149" s="51"/>
      <c r="F149" s="56"/>
      <c r="G149" s="56"/>
      <c r="H149" s="40" t="s">
        <v>133</v>
      </c>
    </row>
    <row r="150" spans="1:8" x14ac:dyDescent="0.2">
      <c r="A150" s="51"/>
      <c r="B150" s="51"/>
      <c r="C150" s="52" t="s">
        <v>150</v>
      </c>
      <c r="D150" s="51"/>
      <c r="E150" s="51"/>
      <c r="F150" s="56"/>
      <c r="G150" s="56"/>
      <c r="H150" s="40" t="s">
        <v>133</v>
      </c>
    </row>
    <row r="151" spans="1:8" x14ac:dyDescent="0.2">
      <c r="A151" s="46">
        <v>1</v>
      </c>
      <c r="B151" s="47"/>
      <c r="C151" s="47" t="s">
        <v>151</v>
      </c>
      <c r="D151" s="47"/>
      <c r="E151" s="58"/>
      <c r="F151" s="49">
        <v>5519.4570309990004</v>
      </c>
      <c r="G151" s="50">
        <v>5.115252E-2</v>
      </c>
      <c r="H151" s="40">
        <v>5.22</v>
      </c>
    </row>
    <row r="152" spans="1:8" x14ac:dyDescent="0.2">
      <c r="A152" s="51"/>
      <c r="B152" s="51"/>
      <c r="C152" s="52" t="s">
        <v>132</v>
      </c>
      <c r="D152" s="51"/>
      <c r="E152" s="51" t="s">
        <v>133</v>
      </c>
      <c r="F152" s="53">
        <v>5519.4570309990004</v>
      </c>
      <c r="G152" s="54">
        <v>5.115252E-2</v>
      </c>
      <c r="H152" s="40" t="s">
        <v>133</v>
      </c>
    </row>
    <row r="153" spans="1:8" x14ac:dyDescent="0.2">
      <c r="A153" s="51"/>
      <c r="B153" s="51"/>
      <c r="C153" s="55"/>
      <c r="D153" s="51"/>
      <c r="E153" s="51"/>
      <c r="F153" s="56"/>
      <c r="G153" s="56"/>
      <c r="H153" s="40" t="s">
        <v>133</v>
      </c>
    </row>
    <row r="154" spans="1:8" x14ac:dyDescent="0.2">
      <c r="A154" s="51"/>
      <c r="B154" s="51"/>
      <c r="C154" s="52" t="s">
        <v>152</v>
      </c>
      <c r="D154" s="51"/>
      <c r="E154" s="51"/>
      <c r="F154" s="53">
        <v>5519.4570309990004</v>
      </c>
      <c r="G154" s="54">
        <v>5.115252E-2</v>
      </c>
      <c r="H154" s="40" t="s">
        <v>133</v>
      </c>
    </row>
    <row r="155" spans="1:8" x14ac:dyDescent="0.2">
      <c r="A155" s="51"/>
      <c r="B155" s="51"/>
      <c r="C155" s="56"/>
      <c r="D155" s="51"/>
      <c r="E155" s="51"/>
      <c r="F155" s="51"/>
      <c r="G155" s="51"/>
      <c r="H155" s="40" t="s">
        <v>133</v>
      </c>
    </row>
    <row r="156" spans="1:8" x14ac:dyDescent="0.2">
      <c r="A156" s="51"/>
      <c r="B156" s="51"/>
      <c r="C156" s="52" t="s">
        <v>153</v>
      </c>
      <c r="D156" s="51"/>
      <c r="E156" s="51"/>
      <c r="F156" s="51"/>
      <c r="G156" s="51"/>
      <c r="H156" s="40" t="s">
        <v>133</v>
      </c>
    </row>
    <row r="157" spans="1:8" x14ac:dyDescent="0.2">
      <c r="A157" s="51"/>
      <c r="B157" s="51"/>
      <c r="C157" s="52" t="s">
        <v>154</v>
      </c>
      <c r="D157" s="51"/>
      <c r="E157" s="51"/>
      <c r="F157" s="51"/>
      <c r="G157" s="51"/>
      <c r="H157" s="40" t="s">
        <v>133</v>
      </c>
    </row>
    <row r="158" spans="1:8" x14ac:dyDescent="0.2">
      <c r="A158" s="51"/>
      <c r="B158" s="51"/>
      <c r="C158" s="52" t="s">
        <v>132</v>
      </c>
      <c r="D158" s="51"/>
      <c r="E158" s="51" t="s">
        <v>133</v>
      </c>
      <c r="F158" s="57" t="s">
        <v>135</v>
      </c>
      <c r="G158" s="54">
        <v>0</v>
      </c>
      <c r="H158" s="40" t="s">
        <v>133</v>
      </c>
    </row>
    <row r="159" spans="1:8" x14ac:dyDescent="0.2">
      <c r="A159" s="51"/>
      <c r="B159" s="51"/>
      <c r="C159" s="55"/>
      <c r="D159" s="51"/>
      <c r="E159" s="51"/>
      <c r="F159" s="56"/>
      <c r="G159" s="56"/>
      <c r="H159" s="40" t="s">
        <v>133</v>
      </c>
    </row>
    <row r="160" spans="1:8" x14ac:dyDescent="0.2">
      <c r="A160" s="51"/>
      <c r="B160" s="51"/>
      <c r="C160" s="52" t="s">
        <v>155</v>
      </c>
      <c r="D160" s="51"/>
      <c r="E160" s="51"/>
      <c r="F160" s="51"/>
      <c r="G160" s="51"/>
      <c r="H160" s="40" t="s">
        <v>133</v>
      </c>
    </row>
    <row r="161" spans="1:17" x14ac:dyDescent="0.2">
      <c r="A161" s="51"/>
      <c r="B161" s="51"/>
      <c r="C161" s="52" t="s">
        <v>156</v>
      </c>
      <c r="D161" s="51"/>
      <c r="E161" s="51"/>
      <c r="F161" s="51"/>
      <c r="G161" s="51"/>
      <c r="H161" s="40" t="s">
        <v>133</v>
      </c>
    </row>
    <row r="162" spans="1:17" x14ac:dyDescent="0.2">
      <c r="A162" s="51"/>
      <c r="B162" s="51"/>
      <c r="C162" s="52" t="s">
        <v>132</v>
      </c>
      <c r="D162" s="51"/>
      <c r="E162" s="51" t="s">
        <v>133</v>
      </c>
      <c r="F162" s="57" t="s">
        <v>135</v>
      </c>
      <c r="G162" s="54">
        <v>0</v>
      </c>
      <c r="H162" s="40" t="s">
        <v>133</v>
      </c>
    </row>
    <row r="163" spans="1:17" x14ac:dyDescent="0.2">
      <c r="A163" s="51"/>
      <c r="B163" s="51"/>
      <c r="C163" s="55"/>
      <c r="D163" s="51"/>
      <c r="E163" s="51"/>
      <c r="F163" s="56"/>
      <c r="G163" s="56"/>
      <c r="H163" s="40" t="s">
        <v>133</v>
      </c>
    </row>
    <row r="164" spans="1:17" x14ac:dyDescent="0.2">
      <c r="A164" s="51"/>
      <c r="B164" s="51"/>
      <c r="C164" s="52" t="s">
        <v>157</v>
      </c>
      <c r="D164" s="51"/>
      <c r="E164" s="51"/>
      <c r="F164" s="56"/>
      <c r="G164" s="56"/>
      <c r="H164" s="40" t="s">
        <v>133</v>
      </c>
    </row>
    <row r="165" spans="1:17" x14ac:dyDescent="0.2">
      <c r="A165" s="51"/>
      <c r="B165" s="51"/>
      <c r="C165" s="52" t="s">
        <v>132</v>
      </c>
      <c r="D165" s="51"/>
      <c r="E165" s="51" t="s">
        <v>133</v>
      </c>
      <c r="F165" s="57" t="s">
        <v>135</v>
      </c>
      <c r="G165" s="54">
        <v>0</v>
      </c>
      <c r="H165" s="40" t="s">
        <v>133</v>
      </c>
    </row>
    <row r="166" spans="1:17" x14ac:dyDescent="0.2">
      <c r="A166" s="51"/>
      <c r="B166" s="51"/>
      <c r="C166" s="55"/>
      <c r="D166" s="51"/>
      <c r="E166" s="51"/>
      <c r="F166" s="56"/>
      <c r="G166" s="56"/>
      <c r="H166" s="40" t="s">
        <v>133</v>
      </c>
    </row>
    <row r="167" spans="1:17" x14ac:dyDescent="0.2">
      <c r="A167" s="58"/>
      <c r="B167" s="47"/>
      <c r="C167" s="47" t="s">
        <v>354</v>
      </c>
      <c r="D167" s="47"/>
      <c r="E167" s="58"/>
      <c r="F167" s="49">
        <v>5632.9124113999997</v>
      </c>
      <c r="G167" s="50">
        <v>5.2203979999999997E-2</v>
      </c>
      <c r="H167" s="40" t="s">
        <v>133</v>
      </c>
    </row>
    <row r="168" spans="1:17" x14ac:dyDescent="0.2">
      <c r="A168" s="58"/>
      <c r="B168" s="47"/>
      <c r="C168" s="42" t="s">
        <v>970</v>
      </c>
      <c r="D168" s="47"/>
      <c r="E168" s="58"/>
      <c r="F168" s="49">
        <f>43993.83582907+SUM(F87:F107)</f>
        <v>-3580.8667409300033</v>
      </c>
      <c r="G168" s="50">
        <f>F168/F169</f>
        <v>-3.3186297507359463E-2</v>
      </c>
      <c r="H168" s="40" t="s">
        <v>133</v>
      </c>
      <c r="I168" s="165"/>
    </row>
    <row r="169" spans="1:17" x14ac:dyDescent="0.2">
      <c r="A169" s="55"/>
      <c r="B169" s="55"/>
      <c r="C169" s="52" t="s">
        <v>159</v>
      </c>
      <c r="D169" s="56"/>
      <c r="E169" s="56"/>
      <c r="F169" s="53">
        <v>107901.96586816901</v>
      </c>
      <c r="G169" s="59">
        <v>1.00000004</v>
      </c>
      <c r="H169" s="40" t="s">
        <v>133</v>
      </c>
    </row>
    <row r="170" spans="1:17" ht="12.75" customHeight="1" x14ac:dyDescent="0.2">
      <c r="A170" s="60"/>
      <c r="B170" s="60"/>
      <c r="C170" s="61"/>
      <c r="D170" s="62"/>
      <c r="E170" s="62"/>
      <c r="F170" s="63"/>
      <c r="G170" s="64"/>
      <c r="H170" s="65"/>
    </row>
    <row r="171" spans="1:17" x14ac:dyDescent="0.2">
      <c r="A171" s="60"/>
      <c r="B171" s="66" t="s">
        <v>930</v>
      </c>
      <c r="C171" s="66"/>
      <c r="D171" s="66"/>
      <c r="E171" s="66"/>
      <c r="F171" s="66"/>
      <c r="G171" s="66"/>
      <c r="H171" s="66"/>
      <c r="J171" s="67"/>
    </row>
    <row r="172" spans="1:17" x14ac:dyDescent="0.2">
      <c r="A172" s="60"/>
      <c r="B172" s="66" t="s">
        <v>931</v>
      </c>
      <c r="C172" s="66"/>
      <c r="D172" s="66"/>
      <c r="E172" s="66"/>
      <c r="F172" s="66"/>
      <c r="G172" s="66"/>
      <c r="H172" s="66"/>
      <c r="J172" s="67"/>
    </row>
    <row r="173" spans="1:17" x14ac:dyDescent="0.2">
      <c r="A173" s="60"/>
      <c r="B173" s="66" t="s">
        <v>932</v>
      </c>
      <c r="C173" s="66"/>
      <c r="D173" s="66"/>
      <c r="E173" s="66"/>
      <c r="F173" s="66"/>
      <c r="G173" s="66"/>
      <c r="H173" s="66"/>
      <c r="J173" s="67"/>
    </row>
    <row r="174" spans="1:17" s="70" customFormat="1" ht="52.5" customHeight="1" x14ac:dyDescent="0.25">
      <c r="A174" s="68"/>
      <c r="B174" s="69" t="s">
        <v>933</v>
      </c>
      <c r="C174" s="69"/>
      <c r="D174" s="69"/>
      <c r="E174" s="69"/>
      <c r="F174" s="69"/>
      <c r="G174" s="69"/>
      <c r="H174" s="69"/>
      <c r="I174" s="34"/>
      <c r="J174" s="67"/>
      <c r="K174" s="34"/>
      <c r="L174" s="34"/>
      <c r="M174" s="34"/>
      <c r="N174" s="34"/>
      <c r="O174" s="34"/>
      <c r="P174" s="34"/>
      <c r="Q174" s="34"/>
    </row>
    <row r="175" spans="1:17" x14ac:dyDescent="0.2">
      <c r="A175" s="60"/>
      <c r="B175" s="66" t="s">
        <v>934</v>
      </c>
      <c r="C175" s="66"/>
      <c r="D175" s="66"/>
      <c r="E175" s="66"/>
      <c r="F175" s="66"/>
      <c r="G175" s="66"/>
      <c r="H175" s="66"/>
      <c r="J175" s="67"/>
    </row>
    <row r="176" spans="1:17" x14ac:dyDescent="0.2">
      <c r="A176" s="60"/>
      <c r="B176" s="60"/>
      <c r="C176" s="60"/>
      <c r="D176" s="62"/>
      <c r="E176" s="62"/>
      <c r="F176" s="62"/>
      <c r="G176" s="62"/>
    </row>
    <row r="177" spans="1:10" x14ac:dyDescent="0.2">
      <c r="A177" s="60"/>
      <c r="B177" s="72" t="s">
        <v>160</v>
      </c>
      <c r="C177" s="73"/>
      <c r="D177" s="74"/>
      <c r="E177" s="75"/>
      <c r="F177" s="62"/>
      <c r="G177" s="62"/>
    </row>
    <row r="178" spans="1:10" ht="27.75" customHeight="1" x14ac:dyDescent="0.2">
      <c r="A178" s="60"/>
      <c r="B178" s="76" t="s">
        <v>161</v>
      </c>
      <c r="C178" s="77"/>
      <c r="D178" s="39" t="s">
        <v>162</v>
      </c>
      <c r="E178" s="75"/>
      <c r="F178" s="62"/>
      <c r="G178" s="62"/>
    </row>
    <row r="179" spans="1:10" ht="12.75" customHeight="1" x14ac:dyDescent="0.2">
      <c r="A179" s="60"/>
      <c r="B179" s="76" t="s">
        <v>936</v>
      </c>
      <c r="C179" s="77"/>
      <c r="D179" s="39" t="s">
        <v>162</v>
      </c>
      <c r="E179" s="75"/>
      <c r="F179" s="62"/>
      <c r="G179" s="62"/>
    </row>
    <row r="180" spans="1:10" x14ac:dyDescent="0.2">
      <c r="A180" s="60"/>
      <c r="B180" s="76" t="s">
        <v>163</v>
      </c>
      <c r="C180" s="77"/>
      <c r="D180" s="78" t="s">
        <v>133</v>
      </c>
      <c r="E180" s="75"/>
      <c r="F180" s="62"/>
      <c r="G180" s="62"/>
    </row>
    <row r="181" spans="1:10" x14ac:dyDescent="0.2">
      <c r="A181" s="79"/>
      <c r="B181" s="80" t="s">
        <v>133</v>
      </c>
      <c r="C181" s="80" t="s">
        <v>937</v>
      </c>
      <c r="D181" s="80" t="s">
        <v>164</v>
      </c>
      <c r="E181" s="79"/>
      <c r="F181" s="79"/>
      <c r="G181" s="79"/>
      <c r="H181" s="79"/>
      <c r="J181" s="67"/>
    </row>
    <row r="182" spans="1:10" x14ac:dyDescent="0.2">
      <c r="A182" s="79"/>
      <c r="B182" s="81" t="s">
        <v>165</v>
      </c>
      <c r="C182" s="82">
        <v>46112</v>
      </c>
      <c r="D182" s="82">
        <v>46142</v>
      </c>
      <c r="E182" s="79"/>
      <c r="F182" s="79"/>
      <c r="G182" s="79"/>
      <c r="J182" s="67"/>
    </row>
    <row r="183" spans="1:10" x14ac:dyDescent="0.2">
      <c r="A183" s="83"/>
      <c r="B183" s="42" t="s">
        <v>166</v>
      </c>
      <c r="C183" s="84">
        <v>79.364500000000007</v>
      </c>
      <c r="D183" s="84">
        <v>82.443799999999996</v>
      </c>
      <c r="E183" s="83"/>
      <c r="F183" s="85"/>
      <c r="G183" s="86"/>
    </row>
    <row r="184" spans="1:10" x14ac:dyDescent="0.2">
      <c r="A184" s="83"/>
      <c r="B184" s="42" t="s">
        <v>938</v>
      </c>
      <c r="C184" s="84">
        <v>15.8504</v>
      </c>
      <c r="D184" s="84">
        <v>16.465399999999999</v>
      </c>
      <c r="E184" s="83"/>
      <c r="F184" s="85"/>
      <c r="G184" s="86"/>
    </row>
    <row r="185" spans="1:10" x14ac:dyDescent="0.2">
      <c r="A185" s="83"/>
      <c r="B185" s="42" t="s">
        <v>167</v>
      </c>
      <c r="C185" s="84">
        <v>67.654700000000005</v>
      </c>
      <c r="D185" s="84">
        <v>70.195700000000002</v>
      </c>
      <c r="E185" s="83"/>
      <c r="F185" s="85"/>
      <c r="G185" s="86"/>
    </row>
    <row r="186" spans="1:10" x14ac:dyDescent="0.2">
      <c r="A186" s="83"/>
      <c r="B186" s="42" t="s">
        <v>939</v>
      </c>
      <c r="C186" s="84">
        <v>14.612</v>
      </c>
      <c r="D186" s="84">
        <v>15.1609</v>
      </c>
      <c r="E186" s="83"/>
      <c r="F186" s="85"/>
      <c r="G186" s="86"/>
    </row>
    <row r="187" spans="1:10" x14ac:dyDescent="0.2">
      <c r="A187" s="83"/>
      <c r="B187" s="83"/>
      <c r="C187" s="83"/>
      <c r="D187" s="83"/>
      <c r="E187" s="83"/>
      <c r="F187" s="83"/>
      <c r="G187" s="83"/>
    </row>
    <row r="188" spans="1:10" x14ac:dyDescent="0.2">
      <c r="A188" s="83"/>
      <c r="B188" s="146" t="s">
        <v>168</v>
      </c>
      <c r="C188" s="147"/>
      <c r="D188" s="52" t="s">
        <v>133</v>
      </c>
      <c r="E188" s="83"/>
      <c r="F188" s="83"/>
      <c r="G188" s="83"/>
    </row>
    <row r="189" spans="1:10" x14ac:dyDescent="0.2">
      <c r="A189" s="83"/>
      <c r="B189" s="148" t="s">
        <v>165</v>
      </c>
      <c r="C189" s="149" t="s">
        <v>640</v>
      </c>
      <c r="D189" s="149" t="s">
        <v>641</v>
      </c>
      <c r="E189" s="83"/>
      <c r="F189" s="83"/>
      <c r="G189" s="83"/>
    </row>
    <row r="190" spans="1:10" x14ac:dyDescent="0.2">
      <c r="A190" s="83"/>
      <c r="B190" s="42" t="s">
        <v>938</v>
      </c>
      <c r="C190" s="150">
        <v>1.167</v>
      </c>
      <c r="D190" s="58" t="s">
        <v>690</v>
      </c>
      <c r="E190" s="83"/>
      <c r="F190" s="85"/>
      <c r="G190" s="86"/>
    </row>
    <row r="191" spans="1:10" x14ac:dyDescent="0.2">
      <c r="A191" s="83"/>
      <c r="B191" s="42" t="s">
        <v>939</v>
      </c>
      <c r="C191" s="150">
        <v>1.077</v>
      </c>
      <c r="D191" s="150">
        <v>1.077</v>
      </c>
      <c r="E191" s="83"/>
      <c r="F191" s="85"/>
      <c r="G191" s="86"/>
    </row>
    <row r="192" spans="1:10" x14ac:dyDescent="0.2">
      <c r="A192" s="83"/>
      <c r="B192" s="166"/>
      <c r="C192" s="166"/>
      <c r="D192" s="167"/>
      <c r="E192" s="83"/>
      <c r="F192" s="85"/>
      <c r="G192" s="86"/>
    </row>
    <row r="193" spans="1:7" x14ac:dyDescent="0.2">
      <c r="A193" s="79"/>
      <c r="B193" s="87"/>
      <c r="C193" s="87"/>
      <c r="D193" s="88"/>
      <c r="E193" s="79"/>
      <c r="F193" s="89"/>
      <c r="G193" s="90"/>
    </row>
    <row r="194" spans="1:7" x14ac:dyDescent="0.2">
      <c r="A194" s="79"/>
      <c r="B194" s="76" t="s">
        <v>169</v>
      </c>
      <c r="C194" s="77"/>
      <c r="D194" s="39" t="s">
        <v>1058</v>
      </c>
      <c r="E194" s="91"/>
      <c r="F194" s="79"/>
      <c r="G194" s="79"/>
    </row>
    <row r="195" spans="1:7" x14ac:dyDescent="0.2">
      <c r="A195" s="79"/>
      <c r="B195" s="76" t="s">
        <v>170</v>
      </c>
      <c r="C195" s="77"/>
      <c r="D195" s="39" t="s">
        <v>162</v>
      </c>
      <c r="E195" s="91"/>
      <c r="F195" s="79"/>
      <c r="G195" s="79"/>
    </row>
    <row r="196" spans="1:7" ht="17.100000000000001" customHeight="1" x14ac:dyDescent="0.2">
      <c r="A196" s="79"/>
      <c r="B196" s="76" t="s">
        <v>171</v>
      </c>
      <c r="C196" s="77"/>
      <c r="D196" s="39" t="s">
        <v>162</v>
      </c>
      <c r="E196" s="91"/>
      <c r="F196" s="79"/>
      <c r="G196" s="79"/>
    </row>
    <row r="197" spans="1:7" ht="17.100000000000001" customHeight="1" x14ac:dyDescent="0.2">
      <c r="A197" s="79"/>
      <c r="B197" s="76" t="s">
        <v>172</v>
      </c>
      <c r="C197" s="77"/>
      <c r="D197" s="92">
        <v>5.1570501580587615</v>
      </c>
      <c r="E197" s="79"/>
      <c r="F197" s="89"/>
      <c r="G197" s="90"/>
    </row>
    <row r="199" spans="1:7" x14ac:dyDescent="0.2">
      <c r="B199" s="102" t="s">
        <v>1002</v>
      </c>
      <c r="C199" s="103"/>
      <c r="D199" s="104"/>
    </row>
    <row r="200" spans="1:7" ht="25.5" x14ac:dyDescent="0.2">
      <c r="B200" s="105" t="s">
        <v>1003</v>
      </c>
      <c r="C200" s="105"/>
      <c r="D200" s="168" t="s">
        <v>720</v>
      </c>
    </row>
    <row r="201" spans="1:7" x14ac:dyDescent="0.2">
      <c r="B201" s="105" t="s">
        <v>1004</v>
      </c>
      <c r="C201" s="105"/>
      <c r="D201" s="107"/>
    </row>
    <row r="202" spans="1:7" x14ac:dyDescent="0.2">
      <c r="B202" s="108"/>
      <c r="C202" s="109"/>
      <c r="D202" s="110"/>
    </row>
    <row r="203" spans="1:7" x14ac:dyDescent="0.2">
      <c r="B203" s="105" t="s">
        <v>1005</v>
      </c>
      <c r="C203" s="105"/>
      <c r="D203" s="111">
        <v>4.618497791277095</v>
      </c>
    </row>
    <row r="204" spans="1:7" x14ac:dyDescent="0.2">
      <c r="B204" s="108"/>
      <c r="C204" s="109"/>
      <c r="D204" s="110"/>
    </row>
    <row r="205" spans="1:7" x14ac:dyDescent="0.2">
      <c r="B205" s="105" t="s">
        <v>1006</v>
      </c>
      <c r="C205" s="105"/>
      <c r="D205" s="111">
        <v>2.3614651742802866</v>
      </c>
    </row>
    <row r="206" spans="1:7" x14ac:dyDescent="0.2">
      <c r="B206" s="105" t="s">
        <v>1007</v>
      </c>
      <c r="C206" s="105"/>
      <c r="D206" s="111">
        <v>3.0358500056291624</v>
      </c>
    </row>
    <row r="207" spans="1:7" x14ac:dyDescent="0.2">
      <c r="B207" s="108"/>
      <c r="C207" s="109"/>
      <c r="D207" s="110"/>
    </row>
    <row r="208" spans="1:7" x14ac:dyDescent="0.2">
      <c r="B208" s="105" t="s">
        <v>1008</v>
      </c>
      <c r="C208" s="105"/>
      <c r="D208" s="112" t="s">
        <v>1234</v>
      </c>
    </row>
    <row r="209" spans="2:8" ht="12.75" customHeight="1" x14ac:dyDescent="0.2">
      <c r="B209" s="108" t="s">
        <v>1009</v>
      </c>
      <c r="C209" s="113"/>
      <c r="D209" s="109"/>
    </row>
    <row r="211" spans="2:8" x14ac:dyDescent="0.2">
      <c r="B211" s="93" t="s">
        <v>941</v>
      </c>
      <c r="C211" s="93"/>
    </row>
    <row r="213" spans="2:8" ht="153.75" customHeight="1" x14ac:dyDescent="0.2"/>
    <row r="216" spans="2:8" x14ac:dyDescent="0.2">
      <c r="B216" s="94" t="s">
        <v>942</v>
      </c>
      <c r="C216" s="95"/>
      <c r="D216" s="94"/>
    </row>
    <row r="217" spans="2:8" x14ac:dyDescent="0.2">
      <c r="B217" s="94" t="s">
        <v>1090</v>
      </c>
      <c r="D217" s="94"/>
    </row>
    <row r="218" spans="2:8" ht="165" customHeight="1" x14ac:dyDescent="0.2"/>
    <row r="219" spans="2:8" ht="12.75" customHeight="1" x14ac:dyDescent="0.2"/>
    <row r="220" spans="2:8" ht="12.75" customHeight="1" x14ac:dyDescent="0.2"/>
    <row r="221" spans="2:8" ht="13.5" x14ac:dyDescent="0.25">
      <c r="B221" s="114"/>
      <c r="C221" s="114"/>
      <c r="D221" s="114"/>
      <c r="E221" s="114"/>
      <c r="F221" s="114"/>
      <c r="G221" s="115" t="s">
        <v>1058</v>
      </c>
      <c r="H221" s="114"/>
    </row>
    <row r="222" spans="2:8" ht="13.5" x14ac:dyDescent="0.25">
      <c r="B222" s="116" t="s">
        <v>1177</v>
      </c>
      <c r="C222" s="116"/>
      <c r="D222" s="116"/>
      <c r="E222" s="116"/>
      <c r="F222" s="116"/>
      <c r="G222" s="116"/>
      <c r="H222" s="114"/>
    </row>
    <row r="223" spans="2:8" ht="13.5" x14ac:dyDescent="0.25">
      <c r="B223" s="116" t="s">
        <v>1178</v>
      </c>
      <c r="C223" s="116"/>
      <c r="D223" s="116"/>
      <c r="E223" s="116"/>
      <c r="F223" s="116"/>
      <c r="G223" s="116"/>
      <c r="H223" s="114"/>
    </row>
    <row r="224" spans="2:8" ht="13.5" x14ac:dyDescent="0.25">
      <c r="B224" s="115"/>
      <c r="C224" s="115"/>
      <c r="D224" s="115"/>
      <c r="E224" s="115"/>
      <c r="F224" s="115"/>
      <c r="G224" s="115"/>
      <c r="H224" s="114"/>
    </row>
    <row r="225" spans="2:8" ht="13.5" x14ac:dyDescent="0.25">
      <c r="B225" s="116" t="s">
        <v>1179</v>
      </c>
      <c r="C225" s="116"/>
      <c r="D225" s="116"/>
      <c r="E225" s="116"/>
      <c r="F225" s="116"/>
      <c r="G225" s="116"/>
      <c r="H225" s="114"/>
    </row>
    <row r="226" spans="2:8" ht="13.5" x14ac:dyDescent="0.25">
      <c r="B226" s="115" t="s">
        <v>1180</v>
      </c>
      <c r="C226" s="114"/>
      <c r="D226" s="114"/>
      <c r="E226" s="114"/>
      <c r="F226" s="114"/>
      <c r="G226" s="114"/>
      <c r="H226" s="114"/>
    </row>
    <row r="227" spans="2:8" ht="13.5" x14ac:dyDescent="0.25">
      <c r="B227" s="114"/>
      <c r="C227" s="114"/>
      <c r="D227" s="114"/>
      <c r="E227" s="114"/>
      <c r="F227" s="114"/>
      <c r="G227" s="114"/>
      <c r="H227" s="114"/>
    </row>
    <row r="228" spans="2:8" ht="27" x14ac:dyDescent="0.25">
      <c r="B228" s="117" t="s">
        <v>1181</v>
      </c>
      <c r="C228" s="117" t="s">
        <v>1182</v>
      </c>
      <c r="D228" s="117" t="s">
        <v>1183</v>
      </c>
      <c r="E228" s="118" t="s">
        <v>1184</v>
      </c>
      <c r="F228" s="118" t="s">
        <v>1185</v>
      </c>
      <c r="G228" s="118" t="s">
        <v>1186</v>
      </c>
      <c r="H228" s="115"/>
    </row>
    <row r="229" spans="2:8" ht="13.5" x14ac:dyDescent="0.25">
      <c r="B229" s="119" t="s">
        <v>720</v>
      </c>
      <c r="C229" s="119" t="s">
        <v>1085</v>
      </c>
      <c r="D229" s="120" t="s">
        <v>1187</v>
      </c>
      <c r="E229" s="121">
        <v>1436.39</v>
      </c>
      <c r="F229" s="122">
        <v>1396.4</v>
      </c>
      <c r="G229" s="123">
        <v>243.2639825</v>
      </c>
      <c r="H229" s="114"/>
    </row>
    <row r="230" spans="2:8" ht="13.5" x14ac:dyDescent="0.25">
      <c r="B230" s="119" t="s">
        <v>720</v>
      </c>
      <c r="C230" s="119" t="s">
        <v>1044</v>
      </c>
      <c r="D230" s="120" t="s">
        <v>1187</v>
      </c>
      <c r="E230" s="121">
        <v>1367.53</v>
      </c>
      <c r="F230" s="122">
        <v>1275.9000000000001</v>
      </c>
      <c r="G230" s="123">
        <v>861.12803059999999</v>
      </c>
      <c r="H230" s="114"/>
    </row>
    <row r="231" spans="2:8" ht="13.5" x14ac:dyDescent="0.25">
      <c r="B231" s="119" t="s">
        <v>720</v>
      </c>
      <c r="C231" s="119" t="s">
        <v>1049</v>
      </c>
      <c r="D231" s="120" t="s">
        <v>1187</v>
      </c>
      <c r="E231" s="121">
        <v>934.96</v>
      </c>
      <c r="F231" s="122">
        <v>942.2</v>
      </c>
      <c r="G231" s="123">
        <v>248.09070270000001</v>
      </c>
      <c r="H231" s="114"/>
    </row>
    <row r="232" spans="2:8" ht="13.5" x14ac:dyDescent="0.25">
      <c r="B232" s="119" t="s">
        <v>720</v>
      </c>
      <c r="C232" s="119" t="s">
        <v>1065</v>
      </c>
      <c r="D232" s="120" t="s">
        <v>1187</v>
      </c>
      <c r="E232" s="121">
        <v>1800.12</v>
      </c>
      <c r="F232" s="122">
        <v>1752.4</v>
      </c>
      <c r="G232" s="123">
        <v>51.656550000000003</v>
      </c>
      <c r="H232" s="114"/>
    </row>
    <row r="233" spans="2:8" ht="13.5" x14ac:dyDescent="0.25">
      <c r="B233" s="119" t="s">
        <v>720</v>
      </c>
      <c r="C233" s="119" t="s">
        <v>1033</v>
      </c>
      <c r="D233" s="120" t="s">
        <v>1187</v>
      </c>
      <c r="E233" s="121">
        <v>1827.77</v>
      </c>
      <c r="F233" s="122">
        <v>1896.4</v>
      </c>
      <c r="G233" s="123">
        <v>1499.9283502999999</v>
      </c>
      <c r="H233" s="114"/>
    </row>
    <row r="234" spans="2:8" ht="13.5" x14ac:dyDescent="0.25">
      <c r="B234" s="119" t="s">
        <v>720</v>
      </c>
      <c r="C234" s="119" t="s">
        <v>1029</v>
      </c>
      <c r="D234" s="120" t="s">
        <v>1187</v>
      </c>
      <c r="E234" s="121">
        <v>252.3</v>
      </c>
      <c r="F234" s="122">
        <v>248.46</v>
      </c>
      <c r="G234" s="123">
        <v>152.49576160000001</v>
      </c>
      <c r="H234" s="114"/>
    </row>
    <row r="235" spans="2:8" ht="13.5" x14ac:dyDescent="0.25">
      <c r="B235" s="119" t="s">
        <v>720</v>
      </c>
      <c r="C235" s="119" t="s">
        <v>1037</v>
      </c>
      <c r="D235" s="120" t="s">
        <v>1187</v>
      </c>
      <c r="E235" s="121">
        <v>448.45</v>
      </c>
      <c r="F235" s="122">
        <v>446.8</v>
      </c>
      <c r="G235" s="123">
        <v>166.02600000000001</v>
      </c>
      <c r="H235" s="114"/>
    </row>
    <row r="236" spans="2:8" ht="13.5" x14ac:dyDescent="0.25">
      <c r="B236" s="119" t="s">
        <v>720</v>
      </c>
      <c r="C236" s="119" t="s">
        <v>1054</v>
      </c>
      <c r="D236" s="120" t="s">
        <v>1187</v>
      </c>
      <c r="E236" s="121">
        <v>787.6</v>
      </c>
      <c r="F236" s="122">
        <v>776.1</v>
      </c>
      <c r="G236" s="123">
        <v>800.54019629999993</v>
      </c>
      <c r="H236" s="114"/>
    </row>
    <row r="237" spans="2:8" ht="13.5" x14ac:dyDescent="0.25">
      <c r="B237" s="119" t="s">
        <v>720</v>
      </c>
      <c r="C237" s="119" t="s">
        <v>1039</v>
      </c>
      <c r="D237" s="120" t="s">
        <v>1187</v>
      </c>
      <c r="E237" s="121">
        <v>1039.43</v>
      </c>
      <c r="F237" s="122">
        <v>1042.3</v>
      </c>
      <c r="G237" s="123">
        <v>313.62951900000002</v>
      </c>
      <c r="H237" s="114"/>
    </row>
    <row r="238" spans="2:8" ht="13.5" x14ac:dyDescent="0.25">
      <c r="B238" s="119" t="s">
        <v>720</v>
      </c>
      <c r="C238" s="119" t="s">
        <v>1043</v>
      </c>
      <c r="D238" s="120" t="s">
        <v>1187</v>
      </c>
      <c r="E238" s="121">
        <v>1342</v>
      </c>
      <c r="F238" s="122">
        <v>1270.7</v>
      </c>
      <c r="G238" s="123">
        <v>886.25244750000002</v>
      </c>
      <c r="H238" s="114"/>
    </row>
    <row r="239" spans="2:8" ht="13.5" x14ac:dyDescent="0.25">
      <c r="B239" s="119" t="s">
        <v>720</v>
      </c>
      <c r="C239" s="119" t="s">
        <v>1087</v>
      </c>
      <c r="D239" s="120" t="s">
        <v>1187</v>
      </c>
      <c r="E239" s="121">
        <v>1258.5999999999999</v>
      </c>
      <c r="F239" s="122">
        <v>1270.3</v>
      </c>
      <c r="G239" s="123">
        <v>202.31001120000002</v>
      </c>
      <c r="H239" s="114"/>
    </row>
    <row r="240" spans="2:8" ht="13.5" x14ac:dyDescent="0.25">
      <c r="B240" s="119" t="s">
        <v>720</v>
      </c>
      <c r="C240" s="119" t="s">
        <v>1038</v>
      </c>
      <c r="D240" s="120" t="s">
        <v>1187</v>
      </c>
      <c r="E240" s="121">
        <v>374.16</v>
      </c>
      <c r="F240" s="122">
        <v>385.9</v>
      </c>
      <c r="G240" s="123">
        <v>329.37434999999999</v>
      </c>
      <c r="H240" s="114"/>
    </row>
    <row r="241" spans="2:8" ht="13.5" x14ac:dyDescent="0.25">
      <c r="B241" s="119" t="s">
        <v>720</v>
      </c>
      <c r="C241" s="119" t="s">
        <v>1055</v>
      </c>
      <c r="D241" s="120" t="s">
        <v>1187</v>
      </c>
      <c r="E241" s="121">
        <v>4031.87</v>
      </c>
      <c r="F241" s="122">
        <v>4033.5</v>
      </c>
      <c r="G241" s="123">
        <v>239.20187399999998</v>
      </c>
      <c r="H241" s="114"/>
    </row>
    <row r="242" spans="2:8" ht="13.5" x14ac:dyDescent="0.25">
      <c r="B242" s="119" t="s">
        <v>720</v>
      </c>
      <c r="C242" s="119" t="s">
        <v>1084</v>
      </c>
      <c r="D242" s="120" t="s">
        <v>1187</v>
      </c>
      <c r="E242" s="121">
        <v>4127.1099999999997</v>
      </c>
      <c r="F242" s="122">
        <v>4037.7</v>
      </c>
      <c r="G242" s="123">
        <v>112.43879049999998</v>
      </c>
      <c r="H242" s="114"/>
    </row>
    <row r="243" spans="2:8" ht="13.5" x14ac:dyDescent="0.25">
      <c r="B243" s="119" t="s">
        <v>720</v>
      </c>
      <c r="C243" s="119" t="s">
        <v>1088</v>
      </c>
      <c r="D243" s="120" t="s">
        <v>1187</v>
      </c>
      <c r="E243" s="121">
        <v>3095.94</v>
      </c>
      <c r="F243" s="122">
        <v>3115</v>
      </c>
      <c r="G243" s="123">
        <v>258.06502699999999</v>
      </c>
      <c r="H243" s="114"/>
    </row>
    <row r="244" spans="2:8" ht="13.5" x14ac:dyDescent="0.25">
      <c r="B244" s="119" t="s">
        <v>720</v>
      </c>
      <c r="C244" s="119" t="s">
        <v>1017</v>
      </c>
      <c r="D244" s="120" t="s">
        <v>1187</v>
      </c>
      <c r="E244" s="121">
        <v>13553.38</v>
      </c>
      <c r="F244" s="122">
        <v>13386</v>
      </c>
      <c r="G244" s="123">
        <v>49.400295</v>
      </c>
      <c r="H244" s="114"/>
    </row>
    <row r="245" spans="2:8" ht="13.5" x14ac:dyDescent="0.25">
      <c r="B245" s="119" t="s">
        <v>720</v>
      </c>
      <c r="C245" s="119" t="s">
        <v>1086</v>
      </c>
      <c r="D245" s="120" t="s">
        <v>1187</v>
      </c>
      <c r="E245" s="121">
        <v>400.5</v>
      </c>
      <c r="F245" s="122">
        <v>400.5</v>
      </c>
      <c r="G245" s="123">
        <v>182.63762729999999</v>
      </c>
      <c r="H245" s="114"/>
    </row>
    <row r="246" spans="2:8" ht="13.5" x14ac:dyDescent="0.25">
      <c r="B246" s="119" t="s">
        <v>720</v>
      </c>
      <c r="C246" s="119" t="s">
        <v>1051</v>
      </c>
      <c r="D246" s="120" t="s">
        <v>1187</v>
      </c>
      <c r="E246" s="121">
        <v>463.21</v>
      </c>
      <c r="F246" s="122">
        <v>460.3</v>
      </c>
      <c r="G246" s="123">
        <v>857.16732149999996</v>
      </c>
      <c r="H246" s="114"/>
    </row>
    <row r="247" spans="2:8" ht="13.5" x14ac:dyDescent="0.25">
      <c r="B247" s="119" t="s">
        <v>720</v>
      </c>
      <c r="C247" s="119" t="s">
        <v>1052</v>
      </c>
      <c r="D247" s="120" t="s">
        <v>1187</v>
      </c>
      <c r="E247" s="121">
        <v>1343.75</v>
      </c>
      <c r="F247" s="122">
        <v>1435.2</v>
      </c>
      <c r="G247" s="123">
        <v>1269.18652</v>
      </c>
      <c r="H247" s="114"/>
    </row>
    <row r="248" spans="2:8" ht="13.5" x14ac:dyDescent="0.25">
      <c r="B248" s="119" t="s">
        <v>720</v>
      </c>
      <c r="C248" s="119" t="s">
        <v>1056</v>
      </c>
      <c r="D248" s="120" t="s">
        <v>1187</v>
      </c>
      <c r="E248" s="121">
        <v>1045.6500000000001</v>
      </c>
      <c r="F248" s="122">
        <v>1064.0999999999999</v>
      </c>
      <c r="G248" s="123">
        <v>461.93279999999999</v>
      </c>
      <c r="H248" s="114"/>
    </row>
    <row r="249" spans="2:8" ht="13.5" x14ac:dyDescent="0.25">
      <c r="B249" s="119" t="s">
        <v>720</v>
      </c>
      <c r="C249" s="119" t="s">
        <v>1083</v>
      </c>
      <c r="D249" s="120" t="s">
        <v>1187</v>
      </c>
      <c r="E249" s="121">
        <v>1650.4</v>
      </c>
      <c r="F249" s="122">
        <v>1815</v>
      </c>
      <c r="G249" s="123">
        <v>7.7304485999999999</v>
      </c>
      <c r="H249" s="114"/>
    </row>
    <row r="250" spans="2:8" ht="13.5" x14ac:dyDescent="0.25">
      <c r="B250" s="114"/>
      <c r="C250" s="114"/>
      <c r="D250" s="114"/>
      <c r="E250" s="114"/>
      <c r="F250" s="114"/>
      <c r="G250" s="124"/>
      <c r="H250" s="114"/>
    </row>
    <row r="251" spans="2:8" ht="13.5" x14ac:dyDescent="0.25">
      <c r="B251" s="115" t="s">
        <v>1188</v>
      </c>
      <c r="C251" s="114"/>
      <c r="D251" s="114"/>
      <c r="E251" s="125"/>
      <c r="F251" s="125"/>
      <c r="G251" s="125"/>
      <c r="H251" s="114"/>
    </row>
    <row r="252" spans="2:8" ht="13.5" x14ac:dyDescent="0.25">
      <c r="B252" s="114"/>
      <c r="C252" s="114"/>
      <c r="D252" s="114"/>
      <c r="E252" s="114"/>
      <c r="F252" s="114"/>
      <c r="G252" s="114"/>
      <c r="H252" s="114"/>
    </row>
    <row r="253" spans="2:8" ht="13.5" x14ac:dyDescent="0.25">
      <c r="B253" s="126" t="s">
        <v>1181</v>
      </c>
      <c r="C253" s="126" t="s">
        <v>1189</v>
      </c>
      <c r="D253" s="114"/>
      <c r="E253" s="114"/>
      <c r="F253" s="114"/>
      <c r="G253" s="114"/>
      <c r="H253" s="114"/>
    </row>
    <row r="254" spans="2:8" ht="13.5" x14ac:dyDescent="0.25">
      <c r="B254" s="119" t="s">
        <v>720</v>
      </c>
      <c r="C254" s="128">
        <v>44.090672999999995</v>
      </c>
      <c r="D254" s="114"/>
      <c r="E254" s="114"/>
      <c r="F254" s="114"/>
      <c r="G254" s="114"/>
      <c r="H254" s="114"/>
    </row>
    <row r="255" spans="2:8" ht="13.5" x14ac:dyDescent="0.25">
      <c r="B255" s="114"/>
      <c r="C255" s="114"/>
      <c r="D255" s="114"/>
      <c r="E255" s="114"/>
      <c r="F255" s="114"/>
      <c r="G255" s="114"/>
      <c r="H255" s="114"/>
    </row>
    <row r="256" spans="2:8" ht="13.5" x14ac:dyDescent="0.25">
      <c r="B256" s="115" t="s">
        <v>1190</v>
      </c>
      <c r="C256" s="114"/>
      <c r="D256" s="114"/>
      <c r="E256" s="114"/>
      <c r="F256" s="114"/>
      <c r="G256" s="114"/>
      <c r="H256" s="114"/>
    </row>
    <row r="257" spans="2:8" ht="13.5" x14ac:dyDescent="0.25">
      <c r="B257" s="115"/>
      <c r="C257" s="114"/>
      <c r="D257" s="114"/>
      <c r="E257" s="114"/>
      <c r="F257" s="114"/>
      <c r="G257" s="114"/>
      <c r="H257" s="114"/>
    </row>
    <row r="258" spans="2:8" ht="54" x14ac:dyDescent="0.25">
      <c r="B258" s="117" t="s">
        <v>1181</v>
      </c>
      <c r="C258" s="118" t="s">
        <v>1191</v>
      </c>
      <c r="D258" s="118" t="s">
        <v>1192</v>
      </c>
      <c r="E258" s="118" t="s">
        <v>1193</v>
      </c>
      <c r="F258" s="118" t="s">
        <v>1194</v>
      </c>
      <c r="G258" s="118" t="s">
        <v>1195</v>
      </c>
      <c r="H258" s="114"/>
    </row>
    <row r="259" spans="2:8" ht="13.5" x14ac:dyDescent="0.25">
      <c r="B259" s="129" t="s">
        <v>720</v>
      </c>
      <c r="C259" s="24">
        <v>6158</v>
      </c>
      <c r="D259" s="24">
        <v>6158</v>
      </c>
      <c r="E259" s="25">
        <v>42717.69</v>
      </c>
      <c r="F259" s="25">
        <v>41398.589999999997</v>
      </c>
      <c r="G259" s="25">
        <v>-1319.1000000000058</v>
      </c>
      <c r="H259" s="23"/>
    </row>
    <row r="260" spans="2:8" ht="13.5" x14ac:dyDescent="0.25">
      <c r="B260" s="130"/>
      <c r="C260" s="131"/>
      <c r="D260" s="131"/>
      <c r="E260" s="114"/>
      <c r="F260" s="114"/>
      <c r="G260" s="132"/>
      <c r="H260" s="114"/>
    </row>
    <row r="261" spans="2:8" ht="13.5" x14ac:dyDescent="0.25">
      <c r="B261" s="115" t="s">
        <v>1196</v>
      </c>
      <c r="C261" s="131"/>
      <c r="D261" s="114"/>
      <c r="E261" s="114"/>
      <c r="F261" s="114"/>
      <c r="G261" s="114"/>
      <c r="H261" s="114"/>
    </row>
    <row r="262" spans="2:8" ht="13.5" x14ac:dyDescent="0.25">
      <c r="B262" s="130"/>
      <c r="C262" s="131"/>
      <c r="D262" s="114"/>
      <c r="E262" s="114"/>
      <c r="F262" s="114"/>
      <c r="G262" s="114"/>
      <c r="H262" s="114"/>
    </row>
    <row r="263" spans="2:8" ht="27" x14ac:dyDescent="0.25">
      <c r="B263" s="169" t="s">
        <v>1181</v>
      </c>
      <c r="C263" s="169" t="s">
        <v>1182</v>
      </c>
      <c r="D263" s="169" t="s">
        <v>1183</v>
      </c>
      <c r="E263" s="170" t="s">
        <v>1184</v>
      </c>
      <c r="F263" s="170" t="s">
        <v>1185</v>
      </c>
      <c r="G263" s="170" t="s">
        <v>1186</v>
      </c>
      <c r="H263" s="114"/>
    </row>
    <row r="264" spans="2:8" ht="13.5" x14ac:dyDescent="0.25">
      <c r="B264" s="129" t="s">
        <v>720</v>
      </c>
      <c r="C264" s="129" t="s">
        <v>1082</v>
      </c>
      <c r="D264" s="171" t="s">
        <v>1197</v>
      </c>
      <c r="E264" s="172">
        <v>301.39</v>
      </c>
      <c r="F264" s="172">
        <v>301.05</v>
      </c>
      <c r="G264" s="173">
        <v>32.616523799999996</v>
      </c>
      <c r="H264" s="114"/>
    </row>
    <row r="265" spans="2:8" ht="13.5" x14ac:dyDescent="0.25">
      <c r="B265" s="130"/>
      <c r="C265" s="131"/>
      <c r="D265" s="114"/>
      <c r="E265" s="114"/>
      <c r="F265" s="114"/>
      <c r="G265" s="114"/>
      <c r="H265" s="114"/>
    </row>
    <row r="266" spans="2:8" ht="13.5" x14ac:dyDescent="0.25">
      <c r="B266" s="115" t="s">
        <v>1198</v>
      </c>
      <c r="C266" s="114"/>
      <c r="D266" s="114"/>
      <c r="E266" s="114"/>
      <c r="F266" s="114"/>
      <c r="G266" s="114"/>
      <c r="H266" s="114"/>
    </row>
    <row r="267" spans="2:8" ht="13.5" x14ac:dyDescent="0.25">
      <c r="B267" s="114"/>
      <c r="C267" s="114"/>
      <c r="D267" s="114"/>
      <c r="E267" s="114"/>
      <c r="F267" s="114"/>
      <c r="G267" s="114"/>
      <c r="H267" s="114"/>
    </row>
    <row r="268" spans="2:8" ht="13.5" x14ac:dyDescent="0.25">
      <c r="B268" s="126" t="s">
        <v>1181</v>
      </c>
      <c r="C268" s="126" t="s">
        <v>1189</v>
      </c>
      <c r="D268" s="114"/>
      <c r="E268" s="114"/>
      <c r="F268" s="114"/>
      <c r="G268" s="114"/>
      <c r="H268" s="114"/>
    </row>
    <row r="269" spans="2:8" ht="13.5" x14ac:dyDescent="0.25">
      <c r="B269" s="127" t="s">
        <v>720</v>
      </c>
      <c r="C269" s="128">
        <v>0.16949500000000001</v>
      </c>
      <c r="D269" s="114"/>
      <c r="E269" s="114"/>
      <c r="F269" s="114"/>
      <c r="G269" s="114"/>
      <c r="H269" s="114"/>
    </row>
    <row r="270" spans="2:8" ht="13.5" x14ac:dyDescent="0.25">
      <c r="B270" s="130"/>
      <c r="C270" s="131"/>
      <c r="D270" s="114"/>
      <c r="E270" s="114"/>
      <c r="F270" s="114"/>
      <c r="G270" s="114"/>
      <c r="H270" s="114"/>
    </row>
    <row r="271" spans="2:8" ht="13.5" x14ac:dyDescent="0.25">
      <c r="B271" s="130"/>
      <c r="C271" s="131"/>
      <c r="D271" s="114"/>
      <c r="E271" s="114"/>
      <c r="F271" s="114"/>
      <c r="G271" s="114"/>
      <c r="H271" s="114"/>
    </row>
    <row r="272" spans="2:8" ht="13.5" x14ac:dyDescent="0.25">
      <c r="B272" s="115" t="s">
        <v>1226</v>
      </c>
      <c r="C272" s="114"/>
      <c r="D272" s="114"/>
      <c r="E272" s="114"/>
      <c r="F272" s="114"/>
      <c r="G272" s="114"/>
      <c r="H272" s="114"/>
    </row>
    <row r="273" spans="2:8" ht="13.5" x14ac:dyDescent="0.25">
      <c r="B273" s="135"/>
      <c r="C273" s="136"/>
      <c r="D273" s="136"/>
      <c r="E273" s="137"/>
      <c r="F273" s="137"/>
      <c r="G273" s="137"/>
      <c r="H273" s="138"/>
    </row>
    <row r="274" spans="2:8" ht="13.5" x14ac:dyDescent="0.25">
      <c r="B274" s="115" t="s">
        <v>1202</v>
      </c>
      <c r="C274" s="114"/>
      <c r="D274" s="139"/>
      <c r="E274" s="114"/>
      <c r="F274" s="114"/>
      <c r="G274" s="114"/>
      <c r="H274" s="114"/>
    </row>
    <row r="275" spans="2:8" ht="13.5" x14ac:dyDescent="0.25">
      <c r="B275" s="114"/>
      <c r="C275" s="114"/>
      <c r="D275" s="114"/>
      <c r="E275" s="114"/>
      <c r="F275" s="114"/>
      <c r="G275" s="114"/>
      <c r="H275" s="114"/>
    </row>
    <row r="276" spans="2:8" ht="13.5" x14ac:dyDescent="0.25">
      <c r="B276" s="115" t="s">
        <v>1203</v>
      </c>
      <c r="C276" s="114"/>
      <c r="D276" s="114"/>
      <c r="E276" s="114"/>
      <c r="F276" s="114"/>
      <c r="G276" s="114"/>
      <c r="H276" s="114"/>
    </row>
    <row r="277" spans="2:8" ht="13.5" x14ac:dyDescent="0.25">
      <c r="B277" s="114"/>
      <c r="C277" s="114"/>
      <c r="D277" s="114"/>
      <c r="E277" s="114"/>
      <c r="F277" s="28"/>
      <c r="G277" s="140"/>
      <c r="H277" s="114"/>
    </row>
    <row r="278" spans="2:8" ht="13.5" x14ac:dyDescent="0.25">
      <c r="B278" s="115" t="s">
        <v>1204</v>
      </c>
      <c r="C278" s="114"/>
      <c r="D278" s="114"/>
      <c r="E278" s="114"/>
      <c r="F278" s="114"/>
      <c r="G278" s="114"/>
      <c r="H278" s="114"/>
    </row>
    <row r="279" spans="2:8" ht="27" x14ac:dyDescent="0.25">
      <c r="B279" s="141" t="s">
        <v>1205</v>
      </c>
      <c r="C279" s="142" t="s">
        <v>1206</v>
      </c>
      <c r="D279" s="142" t="s">
        <v>1207</v>
      </c>
      <c r="E279" s="143" t="s">
        <v>1208</v>
      </c>
      <c r="F279" s="143" t="s">
        <v>1209</v>
      </c>
      <c r="G279" s="142" t="s">
        <v>1210</v>
      </c>
      <c r="H279" s="142" t="s">
        <v>1211</v>
      </c>
    </row>
    <row r="280" spans="2:8" ht="13.5" x14ac:dyDescent="0.25">
      <c r="B280" s="29" t="s">
        <v>1212</v>
      </c>
      <c r="C280" s="29" t="s">
        <v>1213</v>
      </c>
      <c r="D280" s="29" t="s">
        <v>1214</v>
      </c>
      <c r="E280" s="29" t="s">
        <v>1215</v>
      </c>
      <c r="F280" s="29" t="s">
        <v>1216</v>
      </c>
      <c r="G280" s="22">
        <v>5000</v>
      </c>
      <c r="H280" s="30">
        <v>46444</v>
      </c>
    </row>
    <row r="281" spans="2:8" ht="13.5" x14ac:dyDescent="0.25">
      <c r="B281" s="29" t="s">
        <v>1212</v>
      </c>
      <c r="C281" s="29" t="s">
        <v>1213</v>
      </c>
      <c r="D281" s="29" t="s">
        <v>1217</v>
      </c>
      <c r="E281" s="29" t="s">
        <v>1215</v>
      </c>
      <c r="F281" s="29" t="s">
        <v>1216</v>
      </c>
      <c r="G281" s="22">
        <v>2500</v>
      </c>
      <c r="H281" s="30">
        <v>46452</v>
      </c>
    </row>
    <row r="282" spans="2:8" ht="13.5" x14ac:dyDescent="0.25">
      <c r="B282" s="29" t="s">
        <v>1212</v>
      </c>
      <c r="C282" s="29" t="s">
        <v>1213</v>
      </c>
      <c r="D282" s="29" t="s">
        <v>1218</v>
      </c>
      <c r="E282" s="29" t="s">
        <v>1215</v>
      </c>
      <c r="F282" s="29" t="s">
        <v>1216</v>
      </c>
      <c r="G282" s="22">
        <v>2500</v>
      </c>
      <c r="H282" s="30">
        <v>46452</v>
      </c>
    </row>
    <row r="283" spans="2:8" ht="13.5" x14ac:dyDescent="0.25">
      <c r="B283" s="29" t="s">
        <v>1212</v>
      </c>
      <c r="C283" s="29" t="s">
        <v>1213</v>
      </c>
      <c r="D283" s="29" t="s">
        <v>1219</v>
      </c>
      <c r="E283" s="29" t="s">
        <v>1215</v>
      </c>
      <c r="F283" s="29" t="s">
        <v>1216</v>
      </c>
      <c r="G283" s="22">
        <v>4500</v>
      </c>
      <c r="H283" s="30">
        <v>46455</v>
      </c>
    </row>
    <row r="284" spans="2:8" ht="13.5" x14ac:dyDescent="0.25">
      <c r="B284" s="29" t="s">
        <v>1212</v>
      </c>
      <c r="C284" s="29" t="s">
        <v>1213</v>
      </c>
      <c r="D284" s="29" t="s">
        <v>1220</v>
      </c>
      <c r="E284" s="29" t="s">
        <v>1215</v>
      </c>
      <c r="F284" s="29" t="s">
        <v>1216</v>
      </c>
      <c r="G284" s="22">
        <v>500</v>
      </c>
      <c r="H284" s="30">
        <v>46455</v>
      </c>
    </row>
    <row r="285" spans="2:8" ht="13.5" x14ac:dyDescent="0.25">
      <c r="B285" s="29" t="s">
        <v>1212</v>
      </c>
      <c r="C285" s="29" t="s">
        <v>1213</v>
      </c>
      <c r="D285" s="29" t="s">
        <v>1221</v>
      </c>
      <c r="E285" s="29" t="s">
        <v>1215</v>
      </c>
      <c r="F285" s="29" t="s">
        <v>1216</v>
      </c>
      <c r="G285" s="22">
        <v>2500</v>
      </c>
      <c r="H285" s="30">
        <v>46373</v>
      </c>
    </row>
    <row r="286" spans="2:8" ht="13.5" x14ac:dyDescent="0.25">
      <c r="B286" s="29" t="s">
        <v>1212</v>
      </c>
      <c r="C286" s="29" t="s">
        <v>1213</v>
      </c>
      <c r="D286" s="29" t="s">
        <v>1222</v>
      </c>
      <c r="E286" s="29" t="s">
        <v>1215</v>
      </c>
      <c r="F286" s="29" t="s">
        <v>1216</v>
      </c>
      <c r="G286" s="22">
        <v>2500</v>
      </c>
      <c r="H286" s="30">
        <v>46286</v>
      </c>
    </row>
    <row r="287" spans="2:8" ht="13.5" x14ac:dyDescent="0.25">
      <c r="B287" s="29" t="s">
        <v>1212</v>
      </c>
      <c r="C287" s="29" t="s">
        <v>1213</v>
      </c>
      <c r="D287" s="29" t="s">
        <v>1223</v>
      </c>
      <c r="E287" s="29" t="s">
        <v>1215</v>
      </c>
      <c r="F287" s="29" t="s">
        <v>1216</v>
      </c>
      <c r="G287" s="22">
        <v>2500</v>
      </c>
      <c r="H287" s="30">
        <v>46286</v>
      </c>
    </row>
    <row r="288" spans="2:8" ht="13.5" x14ac:dyDescent="0.25">
      <c r="B288" s="29" t="s">
        <v>1212</v>
      </c>
      <c r="C288" s="29" t="s">
        <v>1213</v>
      </c>
      <c r="D288" s="29" t="s">
        <v>1224</v>
      </c>
      <c r="E288" s="29" t="s">
        <v>1215</v>
      </c>
      <c r="F288" s="29" t="s">
        <v>1216</v>
      </c>
      <c r="G288" s="22">
        <v>5000</v>
      </c>
      <c r="H288" s="30">
        <v>46211</v>
      </c>
    </row>
    <row r="289" spans="2:8" ht="13.5" x14ac:dyDescent="0.25">
      <c r="B289" s="114"/>
      <c r="C289" s="114"/>
      <c r="D289" s="114"/>
      <c r="E289" s="140"/>
      <c r="F289" s="114"/>
      <c r="G289" s="114"/>
      <c r="H289" s="114"/>
    </row>
    <row r="290" spans="2:8" ht="13.5" x14ac:dyDescent="0.25">
      <c r="B290" s="115" t="s">
        <v>1225</v>
      </c>
      <c r="C290" s="114"/>
      <c r="D290" s="114"/>
      <c r="E290" s="140"/>
      <c r="F290" s="114"/>
      <c r="G290" s="144"/>
      <c r="H290" s="114"/>
    </row>
  </sheetData>
  <mergeCells count="32">
    <mergeCell ref="B179:C179"/>
    <mergeCell ref="B180:C180"/>
    <mergeCell ref="B197:C197"/>
    <mergeCell ref="B188:C188"/>
    <mergeCell ref="B194:C194"/>
    <mergeCell ref="B195:C195"/>
    <mergeCell ref="B196:C196"/>
    <mergeCell ref="B173:H173"/>
    <mergeCell ref="B174:H174"/>
    <mergeCell ref="B175:H175"/>
    <mergeCell ref="B177:D177"/>
    <mergeCell ref="B178:C178"/>
    <mergeCell ref="A1:H1"/>
    <mergeCell ref="A2:H2"/>
    <mergeCell ref="A3:H3"/>
    <mergeCell ref="B171:H171"/>
    <mergeCell ref="B172:H172"/>
    <mergeCell ref="B199:D199"/>
    <mergeCell ref="B200:C200"/>
    <mergeCell ref="B201:C201"/>
    <mergeCell ref="B202:C202"/>
    <mergeCell ref="B203:C203"/>
    <mergeCell ref="B204:C204"/>
    <mergeCell ref="B205:C205"/>
    <mergeCell ref="B206:C206"/>
    <mergeCell ref="B207:C207"/>
    <mergeCell ref="B208:C208"/>
    <mergeCell ref="B222:G222"/>
    <mergeCell ref="B223:G223"/>
    <mergeCell ref="B225:G225"/>
    <mergeCell ref="B209:D209"/>
    <mergeCell ref="B211:C211"/>
  </mergeCells>
  <hyperlinks>
    <hyperlink ref="I1" location="Index!B2" display="Index" xr:uid="{421A961E-BEF3-4A97-BD45-7CFC8B8F0D2F}"/>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CE193-6446-4AC9-8640-8ED39EE6FD80}">
  <sheetPr>
    <outlinePr summaryBelow="0" summaryRight="0"/>
  </sheetPr>
  <dimension ref="A1:Q130"/>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735</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476</v>
      </c>
      <c r="C7" s="47" t="s">
        <v>477</v>
      </c>
      <c r="D7" s="47" t="s">
        <v>38</v>
      </c>
      <c r="E7" s="48">
        <v>1050896</v>
      </c>
      <c r="F7" s="49">
        <v>8109.7644319999999</v>
      </c>
      <c r="G7" s="50">
        <v>7.9511230000000002E-2</v>
      </c>
      <c r="H7" s="40" t="s">
        <v>133</v>
      </c>
    </row>
    <row r="8" spans="1:9" x14ac:dyDescent="0.2">
      <c r="A8" s="46">
        <v>2</v>
      </c>
      <c r="B8" s="47" t="s">
        <v>46</v>
      </c>
      <c r="C8" s="47" t="s">
        <v>47</v>
      </c>
      <c r="D8" s="47" t="s">
        <v>38</v>
      </c>
      <c r="E8" s="48">
        <v>535836</v>
      </c>
      <c r="F8" s="49">
        <v>6769.7520240000003</v>
      </c>
      <c r="G8" s="50">
        <v>6.6373230000000005E-2</v>
      </c>
      <c r="H8" s="40" t="s">
        <v>133</v>
      </c>
    </row>
    <row r="9" spans="1:9" x14ac:dyDescent="0.2">
      <c r="A9" s="46">
        <v>3</v>
      </c>
      <c r="B9" s="47" t="s">
        <v>14</v>
      </c>
      <c r="C9" s="47" t="s">
        <v>15</v>
      </c>
      <c r="D9" s="47" t="s">
        <v>16</v>
      </c>
      <c r="E9" s="48">
        <v>345000</v>
      </c>
      <c r="F9" s="49">
        <v>6509.46</v>
      </c>
      <c r="G9" s="50">
        <v>6.3821230000000007E-2</v>
      </c>
      <c r="H9" s="40" t="s">
        <v>133</v>
      </c>
    </row>
    <row r="10" spans="1:9" x14ac:dyDescent="0.2">
      <c r="A10" s="46">
        <v>4</v>
      </c>
      <c r="B10" s="47" t="s">
        <v>227</v>
      </c>
      <c r="C10" s="47" t="s">
        <v>228</v>
      </c>
      <c r="D10" s="47" t="s">
        <v>229</v>
      </c>
      <c r="E10" s="48">
        <v>167610</v>
      </c>
      <c r="F10" s="49">
        <v>5854.4496900000004</v>
      </c>
      <c r="G10" s="50">
        <v>5.7399260000000001E-2</v>
      </c>
      <c r="H10" s="40" t="s">
        <v>133</v>
      </c>
    </row>
    <row r="11" spans="1:9" x14ac:dyDescent="0.2">
      <c r="A11" s="46">
        <v>5</v>
      </c>
      <c r="B11" s="47" t="s">
        <v>84</v>
      </c>
      <c r="C11" s="47" t="s">
        <v>85</v>
      </c>
      <c r="D11" s="47" t="s">
        <v>50</v>
      </c>
      <c r="E11" s="48">
        <v>75675</v>
      </c>
      <c r="F11" s="49">
        <v>5817.8940000000002</v>
      </c>
      <c r="G11" s="50">
        <v>5.7040849999999997E-2</v>
      </c>
      <c r="H11" s="40" t="s">
        <v>133</v>
      </c>
    </row>
    <row r="12" spans="1:9" x14ac:dyDescent="0.2">
      <c r="A12" s="46">
        <v>6</v>
      </c>
      <c r="B12" s="47" t="s">
        <v>478</v>
      </c>
      <c r="C12" s="47" t="s">
        <v>479</v>
      </c>
      <c r="D12" s="47" t="s">
        <v>38</v>
      </c>
      <c r="E12" s="48">
        <v>1318785</v>
      </c>
      <c r="F12" s="49">
        <v>5054.9029049999999</v>
      </c>
      <c r="G12" s="50">
        <v>4.9560199999999999E-2</v>
      </c>
      <c r="H12" s="40" t="s">
        <v>133</v>
      </c>
    </row>
    <row r="13" spans="1:9" x14ac:dyDescent="0.2">
      <c r="A13" s="46">
        <v>7</v>
      </c>
      <c r="B13" s="47" t="s">
        <v>736</v>
      </c>
      <c r="C13" s="47" t="s">
        <v>737</v>
      </c>
      <c r="D13" s="47" t="s">
        <v>41</v>
      </c>
      <c r="E13" s="48">
        <v>367376</v>
      </c>
      <c r="F13" s="49">
        <v>4952.2284799999998</v>
      </c>
      <c r="G13" s="50">
        <v>4.8553539999999999E-2</v>
      </c>
      <c r="H13" s="40" t="s">
        <v>133</v>
      </c>
    </row>
    <row r="14" spans="1:9" x14ac:dyDescent="0.2">
      <c r="A14" s="46">
        <v>8</v>
      </c>
      <c r="B14" s="47" t="s">
        <v>738</v>
      </c>
      <c r="C14" s="47" t="s">
        <v>739</v>
      </c>
      <c r="D14" s="47" t="s">
        <v>256</v>
      </c>
      <c r="E14" s="48">
        <v>91283</v>
      </c>
      <c r="F14" s="49">
        <v>4186.147097</v>
      </c>
      <c r="G14" s="50">
        <v>4.1042580000000002E-2</v>
      </c>
      <c r="H14" s="40" t="s">
        <v>133</v>
      </c>
    </row>
    <row r="15" spans="1:9" x14ac:dyDescent="0.2">
      <c r="A15" s="46">
        <v>9</v>
      </c>
      <c r="B15" s="47" t="s">
        <v>489</v>
      </c>
      <c r="C15" s="47" t="s">
        <v>490</v>
      </c>
      <c r="D15" s="47" t="s">
        <v>211</v>
      </c>
      <c r="E15" s="48">
        <v>306782</v>
      </c>
      <c r="F15" s="49">
        <v>3625.5496760000001</v>
      </c>
      <c r="G15" s="50">
        <v>3.5546269999999998E-2</v>
      </c>
      <c r="H15" s="40" t="s">
        <v>133</v>
      </c>
    </row>
    <row r="16" spans="1:9" x14ac:dyDescent="0.2">
      <c r="A16" s="46">
        <v>10</v>
      </c>
      <c r="B16" s="47" t="s">
        <v>109</v>
      </c>
      <c r="C16" s="47" t="s">
        <v>110</v>
      </c>
      <c r="D16" s="47" t="s">
        <v>111</v>
      </c>
      <c r="E16" s="48">
        <v>44916</v>
      </c>
      <c r="F16" s="49">
        <v>3430.0103399999998</v>
      </c>
      <c r="G16" s="50">
        <v>3.362913E-2</v>
      </c>
      <c r="H16" s="40" t="s">
        <v>133</v>
      </c>
    </row>
    <row r="17" spans="1:8" x14ac:dyDescent="0.2">
      <c r="A17" s="46">
        <v>11</v>
      </c>
      <c r="B17" s="47" t="s">
        <v>104</v>
      </c>
      <c r="C17" s="47" t="s">
        <v>105</v>
      </c>
      <c r="D17" s="47" t="s">
        <v>33</v>
      </c>
      <c r="E17" s="48">
        <v>592632</v>
      </c>
      <c r="F17" s="49">
        <v>3397.2629400000001</v>
      </c>
      <c r="G17" s="50">
        <v>3.330806E-2</v>
      </c>
      <c r="H17" s="40" t="s">
        <v>133</v>
      </c>
    </row>
    <row r="18" spans="1:8" x14ac:dyDescent="0.2">
      <c r="A18" s="46">
        <v>12</v>
      </c>
      <c r="B18" s="47" t="s">
        <v>692</v>
      </c>
      <c r="C18" s="47" t="s">
        <v>693</v>
      </c>
      <c r="D18" s="47" t="s">
        <v>211</v>
      </c>
      <c r="E18" s="48">
        <v>225000</v>
      </c>
      <c r="F18" s="49">
        <v>3315.375</v>
      </c>
      <c r="G18" s="50">
        <v>3.2505199999999998E-2</v>
      </c>
      <c r="H18" s="40" t="s">
        <v>133</v>
      </c>
    </row>
    <row r="19" spans="1:8" x14ac:dyDescent="0.2">
      <c r="A19" s="46">
        <v>13</v>
      </c>
      <c r="B19" s="47" t="s">
        <v>740</v>
      </c>
      <c r="C19" s="47" t="s">
        <v>741</v>
      </c>
      <c r="D19" s="47" t="s">
        <v>191</v>
      </c>
      <c r="E19" s="48">
        <v>180000</v>
      </c>
      <c r="F19" s="49">
        <v>3274.2</v>
      </c>
      <c r="G19" s="50">
        <v>3.210151E-2</v>
      </c>
      <c r="H19" s="40" t="s">
        <v>133</v>
      </c>
    </row>
    <row r="20" spans="1:8" x14ac:dyDescent="0.2">
      <c r="A20" s="46">
        <v>14</v>
      </c>
      <c r="B20" s="47" t="s">
        <v>742</v>
      </c>
      <c r="C20" s="47" t="s">
        <v>743</v>
      </c>
      <c r="D20" s="47" t="s">
        <v>38</v>
      </c>
      <c r="E20" s="48">
        <v>1155130</v>
      </c>
      <c r="F20" s="49">
        <v>3119.890617</v>
      </c>
      <c r="G20" s="50">
        <v>3.0588600000000001E-2</v>
      </c>
      <c r="H20" s="40" t="s">
        <v>133</v>
      </c>
    </row>
    <row r="21" spans="1:8" x14ac:dyDescent="0.2">
      <c r="A21" s="46">
        <v>15</v>
      </c>
      <c r="B21" s="47" t="s">
        <v>93</v>
      </c>
      <c r="C21" s="47" t="s">
        <v>94</v>
      </c>
      <c r="D21" s="47" t="s">
        <v>88</v>
      </c>
      <c r="E21" s="48">
        <v>66269</v>
      </c>
      <c r="F21" s="49">
        <v>2846.4523570000001</v>
      </c>
      <c r="G21" s="50">
        <v>2.7907709999999999E-2</v>
      </c>
      <c r="H21" s="40" t="s">
        <v>133</v>
      </c>
    </row>
    <row r="22" spans="1:8" x14ac:dyDescent="0.2">
      <c r="A22" s="46">
        <v>16</v>
      </c>
      <c r="B22" s="47" t="s">
        <v>304</v>
      </c>
      <c r="C22" s="47" t="s">
        <v>305</v>
      </c>
      <c r="D22" s="47" t="s">
        <v>182</v>
      </c>
      <c r="E22" s="48">
        <v>92223</v>
      </c>
      <c r="F22" s="49">
        <v>2817.228204</v>
      </c>
      <c r="G22" s="50">
        <v>2.7621179999999999E-2</v>
      </c>
      <c r="H22" s="40" t="s">
        <v>133</v>
      </c>
    </row>
    <row r="23" spans="1:8" ht="25.5" x14ac:dyDescent="0.2">
      <c r="A23" s="46">
        <v>17</v>
      </c>
      <c r="B23" s="47" t="s">
        <v>491</v>
      </c>
      <c r="C23" s="47" t="s">
        <v>492</v>
      </c>
      <c r="D23" s="47" t="s">
        <v>194</v>
      </c>
      <c r="E23" s="48">
        <v>244574</v>
      </c>
      <c r="F23" s="49">
        <v>2799.3940040000002</v>
      </c>
      <c r="G23" s="50">
        <v>2.7446330000000001E-2</v>
      </c>
      <c r="H23" s="40" t="s">
        <v>133</v>
      </c>
    </row>
    <row r="24" spans="1:8" x14ac:dyDescent="0.2">
      <c r="A24" s="46">
        <v>18</v>
      </c>
      <c r="B24" s="47" t="s">
        <v>744</v>
      </c>
      <c r="C24" s="47" t="s">
        <v>745</v>
      </c>
      <c r="D24" s="47" t="s">
        <v>256</v>
      </c>
      <c r="E24" s="48">
        <v>55228</v>
      </c>
      <c r="F24" s="49">
        <v>2288.9796879999999</v>
      </c>
      <c r="G24" s="50">
        <v>2.2442030000000002E-2</v>
      </c>
      <c r="H24" s="40" t="s">
        <v>133</v>
      </c>
    </row>
    <row r="25" spans="1:8" x14ac:dyDescent="0.2">
      <c r="A25" s="46">
        <v>19</v>
      </c>
      <c r="B25" s="47" t="s">
        <v>746</v>
      </c>
      <c r="C25" s="47" t="s">
        <v>747</v>
      </c>
      <c r="D25" s="47" t="s">
        <v>50</v>
      </c>
      <c r="E25" s="48">
        <v>123888</v>
      </c>
      <c r="F25" s="49">
        <v>2280.77808</v>
      </c>
      <c r="G25" s="50">
        <v>2.2361619999999999E-2</v>
      </c>
      <c r="H25" s="40" t="s">
        <v>133</v>
      </c>
    </row>
    <row r="26" spans="1:8" ht="25.5" x14ac:dyDescent="0.2">
      <c r="A26" s="46">
        <v>20</v>
      </c>
      <c r="B26" s="47" t="s">
        <v>257</v>
      </c>
      <c r="C26" s="47" t="s">
        <v>258</v>
      </c>
      <c r="D26" s="47" t="s">
        <v>201</v>
      </c>
      <c r="E26" s="48">
        <v>101007</v>
      </c>
      <c r="F26" s="49">
        <v>2269.3242690000002</v>
      </c>
      <c r="G26" s="50">
        <v>2.224932E-2</v>
      </c>
      <c r="H26" s="40" t="s">
        <v>133</v>
      </c>
    </row>
    <row r="27" spans="1:8" x14ac:dyDescent="0.2">
      <c r="A27" s="46">
        <v>21</v>
      </c>
      <c r="B27" s="47" t="s">
        <v>36</v>
      </c>
      <c r="C27" s="47" t="s">
        <v>37</v>
      </c>
      <c r="D27" s="47" t="s">
        <v>38</v>
      </c>
      <c r="E27" s="48">
        <v>210637</v>
      </c>
      <c r="F27" s="49">
        <v>2250.5510264999998</v>
      </c>
      <c r="G27" s="50">
        <v>2.206526E-2</v>
      </c>
      <c r="H27" s="40" t="s">
        <v>133</v>
      </c>
    </row>
    <row r="28" spans="1:8" x14ac:dyDescent="0.2">
      <c r="A28" s="46">
        <v>22</v>
      </c>
      <c r="B28" s="47" t="s">
        <v>338</v>
      </c>
      <c r="C28" s="47" t="s">
        <v>339</v>
      </c>
      <c r="D28" s="47" t="s">
        <v>38</v>
      </c>
      <c r="E28" s="48">
        <v>172372</v>
      </c>
      <c r="F28" s="49">
        <v>2186.1940760000002</v>
      </c>
      <c r="G28" s="50">
        <v>2.143428E-2</v>
      </c>
      <c r="H28" s="40" t="s">
        <v>133</v>
      </c>
    </row>
    <row r="29" spans="1:8" x14ac:dyDescent="0.2">
      <c r="A29" s="46">
        <v>23</v>
      </c>
      <c r="B29" s="47" t="s">
        <v>298</v>
      </c>
      <c r="C29" s="47" t="s">
        <v>299</v>
      </c>
      <c r="D29" s="47" t="s">
        <v>256</v>
      </c>
      <c r="E29" s="48">
        <v>201908</v>
      </c>
      <c r="F29" s="49">
        <v>1964.261978</v>
      </c>
      <c r="G29" s="50">
        <v>1.925837E-2</v>
      </c>
      <c r="H29" s="40" t="s">
        <v>133</v>
      </c>
    </row>
    <row r="30" spans="1:8" x14ac:dyDescent="0.2">
      <c r="A30" s="46">
        <v>24</v>
      </c>
      <c r="B30" s="47" t="s">
        <v>748</v>
      </c>
      <c r="C30" s="47" t="s">
        <v>749</v>
      </c>
      <c r="D30" s="47" t="s">
        <v>191</v>
      </c>
      <c r="E30" s="48">
        <v>626675</v>
      </c>
      <c r="F30" s="49">
        <v>1936.7390875000001</v>
      </c>
      <c r="G30" s="50">
        <v>1.898853E-2</v>
      </c>
      <c r="H30" s="40" t="s">
        <v>133</v>
      </c>
    </row>
    <row r="31" spans="1:8" x14ac:dyDescent="0.2">
      <c r="A31" s="46">
        <v>25</v>
      </c>
      <c r="B31" s="47" t="s">
        <v>750</v>
      </c>
      <c r="C31" s="47" t="s">
        <v>751</v>
      </c>
      <c r="D31" s="47" t="s">
        <v>13</v>
      </c>
      <c r="E31" s="48">
        <v>246480</v>
      </c>
      <c r="F31" s="49">
        <v>1382.0133599999999</v>
      </c>
      <c r="G31" s="50">
        <v>1.3549790000000001E-2</v>
      </c>
      <c r="H31" s="40" t="s">
        <v>133</v>
      </c>
    </row>
    <row r="32" spans="1:8" x14ac:dyDescent="0.2">
      <c r="A32" s="46">
        <v>26</v>
      </c>
      <c r="B32" s="47" t="s">
        <v>484</v>
      </c>
      <c r="C32" s="47" t="s">
        <v>485</v>
      </c>
      <c r="D32" s="47" t="s">
        <v>211</v>
      </c>
      <c r="E32" s="48">
        <v>101625</v>
      </c>
      <c r="F32" s="49">
        <v>1218.5853750000001</v>
      </c>
      <c r="G32" s="50">
        <v>1.194748E-2</v>
      </c>
      <c r="H32" s="40" t="s">
        <v>133</v>
      </c>
    </row>
    <row r="33" spans="1:8" x14ac:dyDescent="0.2">
      <c r="A33" s="46">
        <v>27</v>
      </c>
      <c r="B33" s="47" t="s">
        <v>214</v>
      </c>
      <c r="C33" s="47" t="s">
        <v>215</v>
      </c>
      <c r="D33" s="47" t="s">
        <v>216</v>
      </c>
      <c r="E33" s="48">
        <v>231174</v>
      </c>
      <c r="F33" s="49">
        <v>1106.398764</v>
      </c>
      <c r="G33" s="50">
        <v>1.0847559999999999E-2</v>
      </c>
      <c r="H33" s="40" t="s">
        <v>133</v>
      </c>
    </row>
    <row r="34" spans="1:8" x14ac:dyDescent="0.2">
      <c r="A34" s="46">
        <v>28</v>
      </c>
      <c r="B34" s="47" t="s">
        <v>404</v>
      </c>
      <c r="C34" s="47" t="s">
        <v>405</v>
      </c>
      <c r="D34" s="47" t="s">
        <v>176</v>
      </c>
      <c r="E34" s="48">
        <v>15297</v>
      </c>
      <c r="F34" s="49">
        <v>211.205679</v>
      </c>
      <c r="G34" s="50">
        <v>2.0707400000000002E-3</v>
      </c>
      <c r="H34" s="40" t="s">
        <v>133</v>
      </c>
    </row>
    <row r="35" spans="1:8" x14ac:dyDescent="0.2">
      <c r="A35" s="51"/>
      <c r="B35" s="51"/>
      <c r="C35" s="52" t="s">
        <v>132</v>
      </c>
      <c r="D35" s="51"/>
      <c r="E35" s="51" t="s">
        <v>133</v>
      </c>
      <c r="F35" s="53">
        <v>94974.993149000002</v>
      </c>
      <c r="G35" s="54">
        <v>0.93117108999999998</v>
      </c>
      <c r="H35" s="40" t="s">
        <v>133</v>
      </c>
    </row>
    <row r="36" spans="1:8" x14ac:dyDescent="0.2">
      <c r="A36" s="51"/>
      <c r="B36" s="51"/>
      <c r="C36" s="55"/>
      <c r="D36" s="51"/>
      <c r="E36" s="51"/>
      <c r="F36" s="56"/>
      <c r="G36" s="56"/>
      <c r="H36" s="40" t="s">
        <v>133</v>
      </c>
    </row>
    <row r="37" spans="1:8" x14ac:dyDescent="0.2">
      <c r="A37" s="51"/>
      <c r="B37" s="51"/>
      <c r="C37" s="52" t="s">
        <v>134</v>
      </c>
      <c r="D37" s="51"/>
      <c r="E37" s="51"/>
      <c r="F37" s="51"/>
      <c r="G37" s="51"/>
      <c r="H37" s="40" t="s">
        <v>133</v>
      </c>
    </row>
    <row r="38" spans="1:8" x14ac:dyDescent="0.2">
      <c r="A38" s="51"/>
      <c r="B38" s="51"/>
      <c r="C38" s="52" t="s">
        <v>132</v>
      </c>
      <c r="D38" s="51"/>
      <c r="E38" s="51" t="s">
        <v>133</v>
      </c>
      <c r="F38" s="57" t="s">
        <v>135</v>
      </c>
      <c r="G38" s="54">
        <v>0</v>
      </c>
      <c r="H38" s="40" t="s">
        <v>133</v>
      </c>
    </row>
    <row r="39" spans="1:8" x14ac:dyDescent="0.2">
      <c r="A39" s="51"/>
      <c r="B39" s="51"/>
      <c r="C39" s="55"/>
      <c r="D39" s="51"/>
      <c r="E39" s="51"/>
      <c r="F39" s="56"/>
      <c r="G39" s="56"/>
      <c r="H39" s="40" t="s">
        <v>133</v>
      </c>
    </row>
    <row r="40" spans="1:8" x14ac:dyDescent="0.2">
      <c r="A40" s="51"/>
      <c r="B40" s="51"/>
      <c r="C40" s="52" t="s">
        <v>136</v>
      </c>
      <c r="D40" s="51"/>
      <c r="E40" s="51"/>
      <c r="F40" s="51"/>
      <c r="G40" s="51"/>
      <c r="H40" s="40" t="s">
        <v>133</v>
      </c>
    </row>
    <row r="41" spans="1:8" x14ac:dyDescent="0.2">
      <c r="A41" s="51"/>
      <c r="B41" s="51"/>
      <c r="C41" s="52" t="s">
        <v>132</v>
      </c>
      <c r="D41" s="51"/>
      <c r="E41" s="51" t="s">
        <v>133</v>
      </c>
      <c r="F41" s="57" t="s">
        <v>135</v>
      </c>
      <c r="G41" s="54">
        <v>0</v>
      </c>
      <c r="H41" s="40" t="s">
        <v>133</v>
      </c>
    </row>
    <row r="42" spans="1:8" x14ac:dyDescent="0.2">
      <c r="A42" s="51"/>
      <c r="B42" s="51"/>
      <c r="C42" s="55"/>
      <c r="D42" s="51"/>
      <c r="E42" s="51"/>
      <c r="F42" s="56"/>
      <c r="G42" s="56"/>
      <c r="H42" s="40" t="s">
        <v>133</v>
      </c>
    </row>
    <row r="43" spans="1:8" x14ac:dyDescent="0.2">
      <c r="A43" s="51"/>
      <c r="B43" s="51"/>
      <c r="C43" s="52" t="s">
        <v>137</v>
      </c>
      <c r="D43" s="51"/>
      <c r="E43" s="51"/>
      <c r="F43" s="51"/>
      <c r="G43" s="51"/>
      <c r="H43" s="40" t="s">
        <v>133</v>
      </c>
    </row>
    <row r="44" spans="1:8" x14ac:dyDescent="0.2">
      <c r="A44" s="51"/>
      <c r="B44" s="51"/>
      <c r="C44" s="52" t="s">
        <v>132</v>
      </c>
      <c r="D44" s="51"/>
      <c r="E44" s="51" t="s">
        <v>133</v>
      </c>
      <c r="F44" s="57" t="s">
        <v>135</v>
      </c>
      <c r="G44" s="54">
        <v>0</v>
      </c>
      <c r="H44" s="40" t="s">
        <v>133</v>
      </c>
    </row>
    <row r="45" spans="1:8" x14ac:dyDescent="0.2">
      <c r="A45" s="51"/>
      <c r="B45" s="51"/>
      <c r="C45" s="55"/>
      <c r="D45" s="51"/>
      <c r="E45" s="51"/>
      <c r="F45" s="56"/>
      <c r="G45" s="56"/>
      <c r="H45" s="40" t="s">
        <v>133</v>
      </c>
    </row>
    <row r="46" spans="1:8" x14ac:dyDescent="0.2">
      <c r="A46" s="51"/>
      <c r="B46" s="51"/>
      <c r="C46" s="52" t="s">
        <v>138</v>
      </c>
      <c r="D46" s="51"/>
      <c r="E46" s="51"/>
      <c r="F46" s="56"/>
      <c r="G46" s="56"/>
      <c r="H46" s="40" t="s">
        <v>133</v>
      </c>
    </row>
    <row r="47" spans="1:8" x14ac:dyDescent="0.2">
      <c r="A47" s="51"/>
      <c r="B47" s="51"/>
      <c r="C47" s="52" t="s">
        <v>132</v>
      </c>
      <c r="D47" s="51"/>
      <c r="E47" s="51" t="s">
        <v>133</v>
      </c>
      <c r="F47" s="57" t="s">
        <v>135</v>
      </c>
      <c r="G47" s="54">
        <v>0</v>
      </c>
      <c r="H47" s="40" t="s">
        <v>133</v>
      </c>
    </row>
    <row r="48" spans="1:8" x14ac:dyDescent="0.2">
      <c r="A48" s="51"/>
      <c r="B48" s="51"/>
      <c r="C48" s="55"/>
      <c r="D48" s="51"/>
      <c r="E48" s="51"/>
      <c r="F48" s="56"/>
      <c r="G48" s="56"/>
      <c r="H48" s="40" t="s">
        <v>133</v>
      </c>
    </row>
    <row r="49" spans="1:8" x14ac:dyDescent="0.2">
      <c r="A49" s="51"/>
      <c r="B49" s="51"/>
      <c r="C49" s="52" t="s">
        <v>139</v>
      </c>
      <c r="D49" s="51"/>
      <c r="E49" s="51"/>
      <c r="F49" s="56"/>
      <c r="G49" s="56"/>
      <c r="H49" s="40" t="s">
        <v>133</v>
      </c>
    </row>
    <row r="50" spans="1:8" x14ac:dyDescent="0.2">
      <c r="A50" s="51"/>
      <c r="B50" s="51"/>
      <c r="C50" s="52" t="s">
        <v>132</v>
      </c>
      <c r="D50" s="51"/>
      <c r="E50" s="51" t="s">
        <v>133</v>
      </c>
      <c r="F50" s="57" t="s">
        <v>135</v>
      </c>
      <c r="G50" s="54">
        <v>0</v>
      </c>
      <c r="H50" s="40" t="s">
        <v>133</v>
      </c>
    </row>
    <row r="51" spans="1:8" x14ac:dyDescent="0.2">
      <c r="A51" s="51"/>
      <c r="B51" s="51"/>
      <c r="C51" s="55"/>
      <c r="D51" s="51"/>
      <c r="E51" s="51"/>
      <c r="F51" s="56"/>
      <c r="G51" s="56"/>
      <c r="H51" s="40" t="s">
        <v>133</v>
      </c>
    </row>
    <row r="52" spans="1:8" x14ac:dyDescent="0.2">
      <c r="A52" s="51"/>
      <c r="B52" s="51"/>
      <c r="C52" s="52" t="s">
        <v>140</v>
      </c>
      <c r="D52" s="51"/>
      <c r="E52" s="51"/>
      <c r="F52" s="53">
        <v>94974.993149000002</v>
      </c>
      <c r="G52" s="54">
        <v>0.93117108999999998</v>
      </c>
      <c r="H52" s="40" t="s">
        <v>133</v>
      </c>
    </row>
    <row r="53" spans="1:8" x14ac:dyDescent="0.2">
      <c r="A53" s="51"/>
      <c r="B53" s="51"/>
      <c r="C53" s="55"/>
      <c r="D53" s="51"/>
      <c r="E53" s="51"/>
      <c r="F53" s="56"/>
      <c r="G53" s="56"/>
      <c r="H53" s="40" t="s">
        <v>133</v>
      </c>
    </row>
    <row r="54" spans="1:8" x14ac:dyDescent="0.2">
      <c r="A54" s="51"/>
      <c r="B54" s="51"/>
      <c r="C54" s="52" t="s">
        <v>141</v>
      </c>
      <c r="D54" s="51"/>
      <c r="E54" s="51"/>
      <c r="F54" s="56"/>
      <c r="G54" s="56"/>
      <c r="H54" s="40" t="s">
        <v>133</v>
      </c>
    </row>
    <row r="55" spans="1:8" x14ac:dyDescent="0.2">
      <c r="A55" s="51"/>
      <c r="B55" s="51"/>
      <c r="C55" s="52" t="s">
        <v>10</v>
      </c>
      <c r="D55" s="51"/>
      <c r="E55" s="51"/>
      <c r="F55" s="56"/>
      <c r="G55" s="56"/>
      <c r="H55" s="40" t="s">
        <v>133</v>
      </c>
    </row>
    <row r="56" spans="1:8" x14ac:dyDescent="0.2">
      <c r="A56" s="51"/>
      <c r="B56" s="51"/>
      <c r="C56" s="52" t="s">
        <v>132</v>
      </c>
      <c r="D56" s="51"/>
      <c r="E56" s="51" t="s">
        <v>133</v>
      </c>
      <c r="F56" s="57" t="s">
        <v>135</v>
      </c>
      <c r="G56" s="54">
        <v>0</v>
      </c>
      <c r="H56" s="40" t="s">
        <v>133</v>
      </c>
    </row>
    <row r="57" spans="1:8" x14ac:dyDescent="0.2">
      <c r="A57" s="51"/>
      <c r="B57" s="51"/>
      <c r="C57" s="55"/>
      <c r="D57" s="51"/>
      <c r="E57" s="51"/>
      <c r="F57" s="56"/>
      <c r="G57" s="56"/>
      <c r="H57" s="40" t="s">
        <v>133</v>
      </c>
    </row>
    <row r="58" spans="1:8" x14ac:dyDescent="0.2">
      <c r="A58" s="51"/>
      <c r="B58" s="51"/>
      <c r="C58" s="52" t="s">
        <v>142</v>
      </c>
      <c r="D58" s="51"/>
      <c r="E58" s="51"/>
      <c r="F58" s="51"/>
      <c r="G58" s="51"/>
      <c r="H58" s="40" t="s">
        <v>133</v>
      </c>
    </row>
    <row r="59" spans="1:8" x14ac:dyDescent="0.2">
      <c r="A59" s="51"/>
      <c r="B59" s="51"/>
      <c r="C59" s="52" t="s">
        <v>132</v>
      </c>
      <c r="D59" s="51"/>
      <c r="E59" s="51" t="s">
        <v>133</v>
      </c>
      <c r="F59" s="57" t="s">
        <v>135</v>
      </c>
      <c r="G59" s="54">
        <v>0</v>
      </c>
      <c r="H59" s="40" t="s">
        <v>133</v>
      </c>
    </row>
    <row r="60" spans="1:8" x14ac:dyDescent="0.2">
      <c r="A60" s="51"/>
      <c r="B60" s="51"/>
      <c r="C60" s="55"/>
      <c r="D60" s="51"/>
      <c r="E60" s="51"/>
      <c r="F60" s="56"/>
      <c r="G60" s="56"/>
      <c r="H60" s="40" t="s">
        <v>133</v>
      </c>
    </row>
    <row r="61" spans="1:8" x14ac:dyDescent="0.2">
      <c r="A61" s="51"/>
      <c r="B61" s="51"/>
      <c r="C61" s="52" t="s">
        <v>143</v>
      </c>
      <c r="D61" s="51"/>
      <c r="E61" s="51"/>
      <c r="F61" s="51"/>
      <c r="G61" s="51"/>
      <c r="H61" s="40" t="s">
        <v>133</v>
      </c>
    </row>
    <row r="62" spans="1:8" x14ac:dyDescent="0.2">
      <c r="A62" s="51"/>
      <c r="B62" s="51"/>
      <c r="C62" s="52" t="s">
        <v>132</v>
      </c>
      <c r="D62" s="51"/>
      <c r="E62" s="51" t="s">
        <v>133</v>
      </c>
      <c r="F62" s="57" t="s">
        <v>135</v>
      </c>
      <c r="G62" s="54">
        <v>0</v>
      </c>
      <c r="H62" s="40" t="s">
        <v>133</v>
      </c>
    </row>
    <row r="63" spans="1:8" x14ac:dyDescent="0.2">
      <c r="A63" s="51"/>
      <c r="B63" s="51"/>
      <c r="C63" s="55"/>
      <c r="D63" s="51"/>
      <c r="E63" s="51"/>
      <c r="F63" s="56"/>
      <c r="G63" s="56"/>
      <c r="H63" s="40" t="s">
        <v>133</v>
      </c>
    </row>
    <row r="64" spans="1:8" x14ac:dyDescent="0.2">
      <c r="A64" s="51"/>
      <c r="B64" s="51"/>
      <c r="C64" s="52" t="s">
        <v>144</v>
      </c>
      <c r="D64" s="51"/>
      <c r="E64" s="51"/>
      <c r="F64" s="56"/>
      <c r="G64" s="56"/>
      <c r="H64" s="40" t="s">
        <v>133</v>
      </c>
    </row>
    <row r="65" spans="1:8" x14ac:dyDescent="0.2">
      <c r="A65" s="51"/>
      <c r="B65" s="51"/>
      <c r="C65" s="52" t="s">
        <v>132</v>
      </c>
      <c r="D65" s="51"/>
      <c r="E65" s="51" t="s">
        <v>133</v>
      </c>
      <c r="F65" s="57" t="s">
        <v>135</v>
      </c>
      <c r="G65" s="54">
        <v>0</v>
      </c>
      <c r="H65" s="40" t="s">
        <v>133</v>
      </c>
    </row>
    <row r="66" spans="1:8" x14ac:dyDescent="0.2">
      <c r="A66" s="51"/>
      <c r="B66" s="51"/>
      <c r="C66" s="55"/>
      <c r="D66" s="51"/>
      <c r="E66" s="51"/>
      <c r="F66" s="56"/>
      <c r="G66" s="56"/>
      <c r="H66" s="40" t="s">
        <v>133</v>
      </c>
    </row>
    <row r="67" spans="1:8" x14ac:dyDescent="0.2">
      <c r="A67" s="51"/>
      <c r="B67" s="51"/>
      <c r="C67" s="52" t="s">
        <v>145</v>
      </c>
      <c r="D67" s="51"/>
      <c r="E67" s="51"/>
      <c r="F67" s="53">
        <v>0</v>
      </c>
      <c r="G67" s="54">
        <v>0</v>
      </c>
      <c r="H67" s="40" t="s">
        <v>133</v>
      </c>
    </row>
    <row r="68" spans="1:8" x14ac:dyDescent="0.2">
      <c r="A68" s="51"/>
      <c r="B68" s="51"/>
      <c r="C68" s="55"/>
      <c r="D68" s="51"/>
      <c r="E68" s="51"/>
      <c r="F68" s="56"/>
      <c r="G68" s="56"/>
      <c r="H68" s="40" t="s">
        <v>133</v>
      </c>
    </row>
    <row r="69" spans="1:8" x14ac:dyDescent="0.2">
      <c r="A69" s="51"/>
      <c r="B69" s="51"/>
      <c r="C69" s="52" t="s">
        <v>146</v>
      </c>
      <c r="D69" s="51"/>
      <c r="E69" s="51"/>
      <c r="F69" s="56"/>
      <c r="G69" s="56"/>
      <c r="H69" s="40" t="s">
        <v>133</v>
      </c>
    </row>
    <row r="70" spans="1:8" x14ac:dyDescent="0.2">
      <c r="A70" s="51"/>
      <c r="B70" s="51"/>
      <c r="C70" s="52" t="s">
        <v>147</v>
      </c>
      <c r="D70" s="51"/>
      <c r="E70" s="51"/>
      <c r="F70" s="56"/>
      <c r="G70" s="56"/>
      <c r="H70" s="40" t="s">
        <v>133</v>
      </c>
    </row>
    <row r="71" spans="1:8" x14ac:dyDescent="0.2">
      <c r="A71" s="51"/>
      <c r="B71" s="51"/>
      <c r="C71" s="52" t="s">
        <v>132</v>
      </c>
      <c r="D71" s="51"/>
      <c r="E71" s="51" t="s">
        <v>133</v>
      </c>
      <c r="F71" s="57" t="s">
        <v>135</v>
      </c>
      <c r="G71" s="54">
        <v>0</v>
      </c>
      <c r="H71" s="40" t="s">
        <v>133</v>
      </c>
    </row>
    <row r="72" spans="1:8" x14ac:dyDescent="0.2">
      <c r="A72" s="51"/>
      <c r="B72" s="51"/>
      <c r="C72" s="55"/>
      <c r="D72" s="51"/>
      <c r="E72" s="51"/>
      <c r="F72" s="56"/>
      <c r="G72" s="56"/>
      <c r="H72" s="40" t="s">
        <v>133</v>
      </c>
    </row>
    <row r="73" spans="1:8" x14ac:dyDescent="0.2">
      <c r="A73" s="51"/>
      <c r="B73" s="51"/>
      <c r="C73" s="52" t="s">
        <v>148</v>
      </c>
      <c r="D73" s="51"/>
      <c r="E73" s="51"/>
      <c r="F73" s="56"/>
      <c r="G73" s="56"/>
      <c r="H73" s="40" t="s">
        <v>133</v>
      </c>
    </row>
    <row r="74" spans="1:8" x14ac:dyDescent="0.2">
      <c r="A74" s="51"/>
      <c r="B74" s="51"/>
      <c r="C74" s="52" t="s">
        <v>132</v>
      </c>
      <c r="D74" s="51"/>
      <c r="E74" s="51" t="s">
        <v>133</v>
      </c>
      <c r="F74" s="57" t="s">
        <v>135</v>
      </c>
      <c r="G74" s="54">
        <v>0</v>
      </c>
      <c r="H74" s="40" t="s">
        <v>133</v>
      </c>
    </row>
    <row r="75" spans="1:8" x14ac:dyDescent="0.2">
      <c r="A75" s="51"/>
      <c r="B75" s="51"/>
      <c r="C75" s="55"/>
      <c r="D75" s="51"/>
      <c r="E75" s="51"/>
      <c r="F75" s="56"/>
      <c r="G75" s="56"/>
      <c r="H75" s="40" t="s">
        <v>133</v>
      </c>
    </row>
    <row r="76" spans="1:8" x14ac:dyDescent="0.2">
      <c r="A76" s="51"/>
      <c r="B76" s="51"/>
      <c r="C76" s="52" t="s">
        <v>149</v>
      </c>
      <c r="D76" s="51"/>
      <c r="E76" s="51"/>
      <c r="F76" s="56"/>
      <c r="G76" s="56"/>
      <c r="H76" s="40" t="s">
        <v>133</v>
      </c>
    </row>
    <row r="77" spans="1:8" x14ac:dyDescent="0.2">
      <c r="A77" s="51"/>
      <c r="B77" s="51"/>
      <c r="C77" s="52" t="s">
        <v>132</v>
      </c>
      <c r="D77" s="51"/>
      <c r="E77" s="51" t="s">
        <v>133</v>
      </c>
      <c r="F77" s="57" t="s">
        <v>135</v>
      </c>
      <c r="G77" s="54">
        <v>0</v>
      </c>
      <c r="H77" s="40" t="s">
        <v>133</v>
      </c>
    </row>
    <row r="78" spans="1:8" x14ac:dyDescent="0.2">
      <c r="A78" s="51"/>
      <c r="B78" s="51"/>
      <c r="C78" s="55"/>
      <c r="D78" s="51"/>
      <c r="E78" s="51"/>
      <c r="F78" s="56"/>
      <c r="G78" s="56"/>
      <c r="H78" s="40" t="s">
        <v>133</v>
      </c>
    </row>
    <row r="79" spans="1:8" x14ac:dyDescent="0.2">
      <c r="A79" s="51"/>
      <c r="B79" s="51"/>
      <c r="C79" s="52" t="s">
        <v>150</v>
      </c>
      <c r="D79" s="51"/>
      <c r="E79" s="51"/>
      <c r="F79" s="56"/>
      <c r="G79" s="56"/>
      <c r="H79" s="40" t="s">
        <v>133</v>
      </c>
    </row>
    <row r="80" spans="1:8" x14ac:dyDescent="0.2">
      <c r="A80" s="46">
        <v>1</v>
      </c>
      <c r="B80" s="47"/>
      <c r="C80" s="47" t="s">
        <v>151</v>
      </c>
      <c r="D80" s="47"/>
      <c r="E80" s="58"/>
      <c r="F80" s="49">
        <v>7213.7612570720003</v>
      </c>
      <c r="G80" s="50">
        <v>7.072647E-2</v>
      </c>
      <c r="H80" s="40">
        <v>5.22</v>
      </c>
    </row>
    <row r="81" spans="1:8" x14ac:dyDescent="0.2">
      <c r="A81" s="51"/>
      <c r="B81" s="51"/>
      <c r="C81" s="52" t="s">
        <v>132</v>
      </c>
      <c r="D81" s="51"/>
      <c r="E81" s="51" t="s">
        <v>133</v>
      </c>
      <c r="F81" s="53">
        <v>7213.7612570720003</v>
      </c>
      <c r="G81" s="54">
        <v>7.072647E-2</v>
      </c>
      <c r="H81" s="40" t="s">
        <v>133</v>
      </c>
    </row>
    <row r="82" spans="1:8" x14ac:dyDescent="0.2">
      <c r="A82" s="51"/>
      <c r="B82" s="51"/>
      <c r="C82" s="55"/>
      <c r="D82" s="51"/>
      <c r="E82" s="51"/>
      <c r="F82" s="56"/>
      <c r="G82" s="56"/>
      <c r="H82" s="40" t="s">
        <v>133</v>
      </c>
    </row>
    <row r="83" spans="1:8" x14ac:dyDescent="0.2">
      <c r="A83" s="51"/>
      <c r="B83" s="51"/>
      <c r="C83" s="52" t="s">
        <v>152</v>
      </c>
      <c r="D83" s="51"/>
      <c r="E83" s="51"/>
      <c r="F83" s="53">
        <v>7213.7612570720003</v>
      </c>
      <c r="G83" s="54">
        <v>7.072647E-2</v>
      </c>
      <c r="H83" s="40" t="s">
        <v>133</v>
      </c>
    </row>
    <row r="84" spans="1:8" x14ac:dyDescent="0.2">
      <c r="A84" s="51"/>
      <c r="B84" s="51"/>
      <c r="C84" s="56"/>
      <c r="D84" s="51"/>
      <c r="E84" s="51"/>
      <c r="F84" s="51"/>
      <c r="G84" s="51"/>
      <c r="H84" s="40" t="s">
        <v>133</v>
      </c>
    </row>
    <row r="85" spans="1:8" x14ac:dyDescent="0.2">
      <c r="A85" s="51"/>
      <c r="B85" s="51"/>
      <c r="C85" s="52" t="s">
        <v>153</v>
      </c>
      <c r="D85" s="51"/>
      <c r="E85" s="51"/>
      <c r="F85" s="51"/>
      <c r="G85" s="51"/>
      <c r="H85" s="40" t="s">
        <v>133</v>
      </c>
    </row>
    <row r="86" spans="1:8" x14ac:dyDescent="0.2">
      <c r="A86" s="51"/>
      <c r="B86" s="51"/>
      <c r="C86" s="52" t="s">
        <v>154</v>
      </c>
      <c r="D86" s="51"/>
      <c r="E86" s="51"/>
      <c r="F86" s="51"/>
      <c r="G86" s="51"/>
      <c r="H86" s="40" t="s">
        <v>133</v>
      </c>
    </row>
    <row r="87" spans="1:8" x14ac:dyDescent="0.2">
      <c r="A87" s="51"/>
      <c r="B87" s="51"/>
      <c r="C87" s="52" t="s">
        <v>132</v>
      </c>
      <c r="D87" s="51"/>
      <c r="E87" s="51" t="s">
        <v>133</v>
      </c>
      <c r="F87" s="57" t="s">
        <v>135</v>
      </c>
      <c r="G87" s="54">
        <v>0</v>
      </c>
      <c r="H87" s="40" t="s">
        <v>133</v>
      </c>
    </row>
    <row r="88" spans="1:8" x14ac:dyDescent="0.2">
      <c r="A88" s="51"/>
      <c r="B88" s="51"/>
      <c r="C88" s="55"/>
      <c r="D88" s="51"/>
      <c r="E88" s="51"/>
      <c r="F88" s="56"/>
      <c r="G88" s="56"/>
      <c r="H88" s="40" t="s">
        <v>133</v>
      </c>
    </row>
    <row r="89" spans="1:8" x14ac:dyDescent="0.2">
      <c r="A89" s="51"/>
      <c r="B89" s="51"/>
      <c r="C89" s="52" t="s">
        <v>155</v>
      </c>
      <c r="D89" s="51"/>
      <c r="E89" s="51"/>
      <c r="F89" s="51"/>
      <c r="G89" s="51"/>
      <c r="H89" s="40" t="s">
        <v>133</v>
      </c>
    </row>
    <row r="90" spans="1:8" x14ac:dyDescent="0.2">
      <c r="A90" s="51"/>
      <c r="B90" s="51"/>
      <c r="C90" s="52" t="s">
        <v>156</v>
      </c>
      <c r="D90" s="51"/>
      <c r="E90" s="51"/>
      <c r="F90" s="51"/>
      <c r="G90" s="51"/>
      <c r="H90" s="40" t="s">
        <v>133</v>
      </c>
    </row>
    <row r="91" spans="1:8" x14ac:dyDescent="0.2">
      <c r="A91" s="51"/>
      <c r="B91" s="51"/>
      <c r="C91" s="52" t="s">
        <v>132</v>
      </c>
      <c r="D91" s="51"/>
      <c r="E91" s="51" t="s">
        <v>133</v>
      </c>
      <c r="F91" s="57" t="s">
        <v>135</v>
      </c>
      <c r="G91" s="54">
        <v>0</v>
      </c>
      <c r="H91" s="40" t="s">
        <v>133</v>
      </c>
    </row>
    <row r="92" spans="1:8" x14ac:dyDescent="0.2">
      <c r="A92" s="51"/>
      <c r="B92" s="51"/>
      <c r="C92" s="55"/>
      <c r="D92" s="51"/>
      <c r="E92" s="51"/>
      <c r="F92" s="56"/>
      <c r="G92" s="56"/>
      <c r="H92" s="40" t="s">
        <v>133</v>
      </c>
    </row>
    <row r="93" spans="1:8" x14ac:dyDescent="0.2">
      <c r="A93" s="51"/>
      <c r="B93" s="51"/>
      <c r="C93" s="52" t="s">
        <v>157</v>
      </c>
      <c r="D93" s="51"/>
      <c r="E93" s="51"/>
      <c r="F93" s="56"/>
      <c r="G93" s="56"/>
      <c r="H93" s="40" t="s">
        <v>133</v>
      </c>
    </row>
    <row r="94" spans="1:8" x14ac:dyDescent="0.2">
      <c r="A94" s="51"/>
      <c r="B94" s="51"/>
      <c r="C94" s="52" t="s">
        <v>132</v>
      </c>
      <c r="D94" s="51"/>
      <c r="E94" s="51" t="s">
        <v>133</v>
      </c>
      <c r="F94" s="57" t="s">
        <v>135</v>
      </c>
      <c r="G94" s="54">
        <v>0</v>
      </c>
      <c r="H94" s="40" t="s">
        <v>133</v>
      </c>
    </row>
    <row r="95" spans="1:8" x14ac:dyDescent="0.2">
      <c r="A95" s="51"/>
      <c r="B95" s="51"/>
      <c r="C95" s="55"/>
      <c r="D95" s="51"/>
      <c r="E95" s="51"/>
      <c r="F95" s="56"/>
      <c r="G95" s="56"/>
      <c r="H95" s="40" t="s">
        <v>133</v>
      </c>
    </row>
    <row r="96" spans="1:8" x14ac:dyDescent="0.2">
      <c r="A96" s="58"/>
      <c r="B96" s="47"/>
      <c r="C96" s="47" t="s">
        <v>158</v>
      </c>
      <c r="D96" s="47"/>
      <c r="E96" s="58"/>
      <c r="F96" s="49">
        <v>-193.54216728</v>
      </c>
      <c r="G96" s="50">
        <v>-1.89756E-3</v>
      </c>
      <c r="H96" s="40" t="s">
        <v>133</v>
      </c>
    </row>
    <row r="97" spans="1:17" x14ac:dyDescent="0.2">
      <c r="A97" s="55"/>
      <c r="B97" s="55"/>
      <c r="C97" s="52" t="s">
        <v>159</v>
      </c>
      <c r="D97" s="56"/>
      <c r="E97" s="56"/>
      <c r="F97" s="53">
        <v>101995.212238792</v>
      </c>
      <c r="G97" s="59">
        <v>1</v>
      </c>
      <c r="H97" s="40" t="s">
        <v>133</v>
      </c>
    </row>
    <row r="98" spans="1:17" ht="12.75" customHeight="1" x14ac:dyDescent="0.2">
      <c r="A98" s="60"/>
      <c r="B98" s="60"/>
      <c r="C98" s="61"/>
      <c r="D98" s="62"/>
      <c r="E98" s="62"/>
      <c r="F98" s="63"/>
      <c r="G98" s="64"/>
      <c r="H98" s="65"/>
    </row>
    <row r="99" spans="1:17" x14ac:dyDescent="0.2">
      <c r="A99" s="60"/>
      <c r="B99" s="66" t="s">
        <v>930</v>
      </c>
      <c r="C99" s="66"/>
      <c r="D99" s="66"/>
      <c r="E99" s="66"/>
      <c r="F99" s="66"/>
      <c r="G99" s="66"/>
      <c r="H99" s="66"/>
      <c r="J99" s="67"/>
    </row>
    <row r="100" spans="1:17" x14ac:dyDescent="0.2">
      <c r="A100" s="60"/>
      <c r="B100" s="66" t="s">
        <v>931</v>
      </c>
      <c r="C100" s="66"/>
      <c r="D100" s="66"/>
      <c r="E100" s="66"/>
      <c r="F100" s="66"/>
      <c r="G100" s="66"/>
      <c r="H100" s="66"/>
      <c r="J100" s="67"/>
    </row>
    <row r="101" spans="1:17" x14ac:dyDescent="0.2">
      <c r="A101" s="60"/>
      <c r="B101" s="66" t="s">
        <v>932</v>
      </c>
      <c r="C101" s="66"/>
      <c r="D101" s="66"/>
      <c r="E101" s="66"/>
      <c r="F101" s="66"/>
      <c r="G101" s="66"/>
      <c r="H101" s="66"/>
      <c r="J101" s="67"/>
    </row>
    <row r="102" spans="1:17" s="70" customFormat="1" ht="52.5" customHeight="1" x14ac:dyDescent="0.25">
      <c r="A102" s="68"/>
      <c r="B102" s="69" t="s">
        <v>933</v>
      </c>
      <c r="C102" s="69"/>
      <c r="D102" s="69"/>
      <c r="E102" s="69"/>
      <c r="F102" s="69"/>
      <c r="G102" s="69"/>
      <c r="H102" s="69"/>
      <c r="I102" s="34"/>
      <c r="J102" s="67"/>
      <c r="K102" s="34"/>
      <c r="L102" s="34"/>
      <c r="M102" s="34"/>
      <c r="N102" s="34"/>
      <c r="O102" s="34"/>
      <c r="P102" s="34"/>
      <c r="Q102" s="34"/>
    </row>
    <row r="103" spans="1:17" x14ac:dyDescent="0.2">
      <c r="A103" s="60"/>
      <c r="B103" s="66" t="s">
        <v>934</v>
      </c>
      <c r="C103" s="66"/>
      <c r="D103" s="66"/>
      <c r="E103" s="66"/>
      <c r="F103" s="66"/>
      <c r="G103" s="66"/>
      <c r="H103" s="66"/>
      <c r="J103" s="67"/>
    </row>
    <row r="104" spans="1:17" x14ac:dyDescent="0.2">
      <c r="A104" s="60"/>
      <c r="B104" s="60"/>
      <c r="C104" s="60"/>
      <c r="D104" s="62"/>
      <c r="E104" s="62"/>
      <c r="F104" s="62"/>
      <c r="G104" s="62"/>
    </row>
    <row r="105" spans="1:17" x14ac:dyDescent="0.2">
      <c r="A105" s="60"/>
      <c r="B105" s="72" t="s">
        <v>160</v>
      </c>
      <c r="C105" s="73"/>
      <c r="D105" s="74"/>
      <c r="E105" s="75"/>
      <c r="F105" s="62"/>
      <c r="G105" s="62"/>
    </row>
    <row r="106" spans="1:17" ht="27.75" customHeight="1" x14ac:dyDescent="0.2">
      <c r="A106" s="60"/>
      <c r="B106" s="76" t="s">
        <v>161</v>
      </c>
      <c r="C106" s="77"/>
      <c r="D106" s="39" t="s">
        <v>162</v>
      </c>
      <c r="E106" s="75"/>
      <c r="F106" s="62"/>
      <c r="G106" s="62"/>
    </row>
    <row r="107" spans="1:17" ht="12.75" customHeight="1" x14ac:dyDescent="0.2">
      <c r="A107" s="60"/>
      <c r="B107" s="76" t="s">
        <v>936</v>
      </c>
      <c r="C107" s="77"/>
      <c r="D107" s="39" t="s">
        <v>162</v>
      </c>
      <c r="E107" s="75"/>
      <c r="F107" s="62"/>
      <c r="G107" s="62"/>
    </row>
    <row r="108" spans="1:17" x14ac:dyDescent="0.2">
      <c r="A108" s="60"/>
      <c r="B108" s="76" t="s">
        <v>163</v>
      </c>
      <c r="C108" s="77"/>
      <c r="D108" s="78" t="s">
        <v>133</v>
      </c>
      <c r="E108" s="75"/>
      <c r="F108" s="62"/>
      <c r="G108" s="62"/>
    </row>
    <row r="109" spans="1:17" x14ac:dyDescent="0.2">
      <c r="A109" s="79"/>
      <c r="B109" s="80" t="s">
        <v>133</v>
      </c>
      <c r="C109" s="80" t="s">
        <v>937</v>
      </c>
      <c r="D109" s="80" t="s">
        <v>164</v>
      </c>
      <c r="E109" s="79"/>
      <c r="F109" s="79"/>
      <c r="G109" s="79"/>
      <c r="H109" s="79"/>
      <c r="J109" s="67"/>
    </row>
    <row r="110" spans="1:17" x14ac:dyDescent="0.2">
      <c r="A110" s="79"/>
      <c r="B110" s="81" t="s">
        <v>165</v>
      </c>
      <c r="C110" s="82">
        <v>46112</v>
      </c>
      <c r="D110" s="82">
        <v>46142</v>
      </c>
      <c r="E110" s="79"/>
      <c r="F110" s="79"/>
      <c r="G110" s="79"/>
      <c r="J110" s="67"/>
    </row>
    <row r="111" spans="1:17" x14ac:dyDescent="0.2">
      <c r="A111" s="83"/>
      <c r="B111" s="47" t="s">
        <v>166</v>
      </c>
      <c r="C111" s="84">
        <v>158.55289999999999</v>
      </c>
      <c r="D111" s="84">
        <v>171.00460000000001</v>
      </c>
      <c r="E111" s="83"/>
      <c r="F111" s="85"/>
      <c r="G111" s="86"/>
    </row>
    <row r="112" spans="1:17" x14ac:dyDescent="0.2">
      <c r="A112" s="83"/>
      <c r="B112" s="47" t="s">
        <v>938</v>
      </c>
      <c r="C112" s="84">
        <v>37.158299999999997</v>
      </c>
      <c r="D112" s="84">
        <v>40.076500000000003</v>
      </c>
      <c r="E112" s="83"/>
      <c r="F112" s="85"/>
      <c r="G112" s="86"/>
    </row>
    <row r="113" spans="1:7" x14ac:dyDescent="0.2">
      <c r="A113" s="83"/>
      <c r="B113" s="47" t="s">
        <v>167</v>
      </c>
      <c r="C113" s="84">
        <v>142.18010000000001</v>
      </c>
      <c r="D113" s="84">
        <v>153.2184</v>
      </c>
      <c r="E113" s="83"/>
      <c r="F113" s="85"/>
      <c r="G113" s="86"/>
    </row>
    <row r="114" spans="1:7" x14ac:dyDescent="0.2">
      <c r="A114" s="83"/>
      <c r="B114" s="47" t="s">
        <v>939</v>
      </c>
      <c r="C114" s="84">
        <v>33.909599999999998</v>
      </c>
      <c r="D114" s="84">
        <v>36.542200000000001</v>
      </c>
      <c r="E114" s="83"/>
      <c r="F114" s="85"/>
      <c r="G114" s="86"/>
    </row>
    <row r="115" spans="1:7" x14ac:dyDescent="0.2">
      <c r="A115" s="83"/>
      <c r="B115" s="83"/>
      <c r="C115" s="83"/>
      <c r="D115" s="83"/>
      <c r="E115" s="83"/>
      <c r="F115" s="83"/>
      <c r="G115" s="83"/>
    </row>
    <row r="116" spans="1:7" x14ac:dyDescent="0.2">
      <c r="A116" s="79"/>
      <c r="B116" s="76" t="s">
        <v>168</v>
      </c>
      <c r="C116" s="77"/>
      <c r="D116" s="39" t="s">
        <v>162</v>
      </c>
      <c r="E116" s="79"/>
      <c r="F116" s="79"/>
      <c r="G116" s="79"/>
    </row>
    <row r="117" spans="1:7" x14ac:dyDescent="0.2">
      <c r="A117" s="79"/>
      <c r="B117" s="97"/>
      <c r="C117" s="97"/>
      <c r="D117" s="97"/>
      <c r="E117" s="79"/>
      <c r="F117" s="79"/>
      <c r="G117" s="79"/>
    </row>
    <row r="118" spans="1:7" x14ac:dyDescent="0.2">
      <c r="A118" s="79"/>
      <c r="B118" s="76" t="s">
        <v>169</v>
      </c>
      <c r="C118" s="77"/>
      <c r="D118" s="39" t="s">
        <v>162</v>
      </c>
      <c r="E118" s="91"/>
      <c r="F118" s="79"/>
      <c r="G118" s="79"/>
    </row>
    <row r="119" spans="1:7" x14ac:dyDescent="0.2">
      <c r="A119" s="79"/>
      <c r="B119" s="76" t="s">
        <v>170</v>
      </c>
      <c r="C119" s="77"/>
      <c r="D119" s="39" t="s">
        <v>162</v>
      </c>
      <c r="E119" s="91"/>
      <c r="F119" s="79"/>
      <c r="G119" s="79"/>
    </row>
    <row r="120" spans="1:7" x14ac:dyDescent="0.2">
      <c r="A120" s="79"/>
      <c r="B120" s="76" t="s">
        <v>171</v>
      </c>
      <c r="C120" s="77"/>
      <c r="D120" s="39" t="s">
        <v>162</v>
      </c>
      <c r="E120" s="91"/>
      <c r="F120" s="79"/>
      <c r="G120" s="79"/>
    </row>
    <row r="121" spans="1:7" x14ac:dyDescent="0.2">
      <c r="A121" s="79"/>
      <c r="B121" s="76" t="s">
        <v>172</v>
      </c>
      <c r="C121" s="77"/>
      <c r="D121" s="92">
        <v>0.33418949345064891</v>
      </c>
      <c r="E121" s="79"/>
      <c r="F121" s="89"/>
      <c r="G121" s="90"/>
    </row>
    <row r="123" spans="1:7" x14ac:dyDescent="0.2">
      <c r="B123" s="93" t="s">
        <v>941</v>
      </c>
      <c r="C123" s="93"/>
    </row>
    <row r="125" spans="1:7" ht="153.75" customHeight="1" x14ac:dyDescent="0.2"/>
    <row r="128" spans="1:7" x14ac:dyDescent="0.2">
      <c r="B128" s="94" t="s">
        <v>942</v>
      </c>
      <c r="C128" s="95"/>
      <c r="D128" s="94" t="s">
        <v>947</v>
      </c>
    </row>
    <row r="129" spans="2:4" x14ac:dyDescent="0.2">
      <c r="B129" s="94" t="s">
        <v>1091</v>
      </c>
      <c r="D129" s="94" t="s">
        <v>1092</v>
      </c>
    </row>
    <row r="130" spans="2:4" ht="165" customHeight="1" x14ac:dyDescent="0.2"/>
  </sheetData>
  <mergeCells count="18">
    <mergeCell ref="B107:C107"/>
    <mergeCell ref="B108:C108"/>
    <mergeCell ref="B123:C123"/>
    <mergeCell ref="B116:C116"/>
    <mergeCell ref="B120:C120"/>
    <mergeCell ref="B121:C121"/>
    <mergeCell ref="B118:C118"/>
    <mergeCell ref="B119:C119"/>
    <mergeCell ref="B101:H101"/>
    <mergeCell ref="B102:H102"/>
    <mergeCell ref="B103:H103"/>
    <mergeCell ref="B105:D105"/>
    <mergeCell ref="B106:C106"/>
    <mergeCell ref="A1:H1"/>
    <mergeCell ref="A2:H2"/>
    <mergeCell ref="A3:H3"/>
    <mergeCell ref="B99:H99"/>
    <mergeCell ref="B100:H100"/>
  </mergeCells>
  <hyperlinks>
    <hyperlink ref="I1" location="Index!B2" display="Index" xr:uid="{E169BCE5-3872-4EFA-837E-7EC158BBACFF}"/>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30A8-2789-4538-828A-ED08716E6F95}">
  <sheetPr>
    <outlinePr summaryBelow="0" summaryRight="0"/>
  </sheetPr>
  <dimension ref="A1:Q179"/>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33" t="s">
        <v>752</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476</v>
      </c>
      <c r="C7" s="47" t="s">
        <v>477</v>
      </c>
      <c r="D7" s="47" t="s">
        <v>38</v>
      </c>
      <c r="E7" s="48">
        <v>1800000</v>
      </c>
      <c r="F7" s="49">
        <v>13890.6</v>
      </c>
      <c r="G7" s="50">
        <v>4.949075E-2</v>
      </c>
      <c r="H7" s="40" t="s">
        <v>133</v>
      </c>
    </row>
    <row r="8" spans="1:9" x14ac:dyDescent="0.2">
      <c r="A8" s="46">
        <v>2</v>
      </c>
      <c r="B8" s="47" t="s">
        <v>46</v>
      </c>
      <c r="C8" s="47" t="s">
        <v>47</v>
      </c>
      <c r="D8" s="47" t="s">
        <v>38</v>
      </c>
      <c r="E8" s="48">
        <v>900000</v>
      </c>
      <c r="F8" s="49">
        <v>11370.6</v>
      </c>
      <c r="G8" s="50">
        <v>4.051225E-2</v>
      </c>
      <c r="H8" s="40" t="s">
        <v>133</v>
      </c>
    </row>
    <row r="9" spans="1:9" x14ac:dyDescent="0.2">
      <c r="A9" s="46">
        <v>3</v>
      </c>
      <c r="B9" s="47" t="s">
        <v>17</v>
      </c>
      <c r="C9" s="47" t="s">
        <v>18</v>
      </c>
      <c r="D9" s="47" t="s">
        <v>19</v>
      </c>
      <c r="E9" s="48">
        <v>650000</v>
      </c>
      <c r="F9" s="49">
        <v>9300.2000000000007</v>
      </c>
      <c r="G9" s="50">
        <v>3.3135640000000001E-2</v>
      </c>
      <c r="H9" s="40" t="s">
        <v>133</v>
      </c>
    </row>
    <row r="10" spans="1:9" x14ac:dyDescent="0.2">
      <c r="A10" s="46">
        <v>4</v>
      </c>
      <c r="B10" s="47" t="s">
        <v>11</v>
      </c>
      <c r="C10" s="47" t="s">
        <v>12</v>
      </c>
      <c r="D10" s="47" t="s">
        <v>13</v>
      </c>
      <c r="E10" s="48">
        <v>230000</v>
      </c>
      <c r="F10" s="49">
        <v>9232.2000000000007</v>
      </c>
      <c r="G10" s="50">
        <v>3.2893360000000003E-2</v>
      </c>
      <c r="H10" s="40" t="s">
        <v>133</v>
      </c>
    </row>
    <row r="11" spans="1:9" x14ac:dyDescent="0.2">
      <c r="A11" s="46">
        <v>5</v>
      </c>
      <c r="B11" s="47" t="s">
        <v>478</v>
      </c>
      <c r="C11" s="47" t="s">
        <v>479</v>
      </c>
      <c r="D11" s="47" t="s">
        <v>38</v>
      </c>
      <c r="E11" s="48">
        <v>2400000</v>
      </c>
      <c r="F11" s="49">
        <v>9199.2000000000007</v>
      </c>
      <c r="G11" s="50">
        <v>3.2775779999999997E-2</v>
      </c>
      <c r="H11" s="40" t="s">
        <v>133</v>
      </c>
    </row>
    <row r="12" spans="1:9" x14ac:dyDescent="0.2">
      <c r="A12" s="46">
        <v>6</v>
      </c>
      <c r="B12" s="47" t="s">
        <v>14</v>
      </c>
      <c r="C12" s="47" t="s">
        <v>15</v>
      </c>
      <c r="D12" s="47" t="s">
        <v>16</v>
      </c>
      <c r="E12" s="48">
        <v>482919</v>
      </c>
      <c r="F12" s="49">
        <v>9111.7156919999998</v>
      </c>
      <c r="G12" s="50">
        <v>3.2464090000000001E-2</v>
      </c>
      <c r="H12" s="40" t="s">
        <v>133</v>
      </c>
    </row>
    <row r="13" spans="1:9" x14ac:dyDescent="0.2">
      <c r="A13" s="46">
        <v>7</v>
      </c>
      <c r="B13" s="47" t="s">
        <v>174</v>
      </c>
      <c r="C13" s="47" t="s">
        <v>175</v>
      </c>
      <c r="D13" s="47" t="s">
        <v>176</v>
      </c>
      <c r="E13" s="48">
        <v>1928507</v>
      </c>
      <c r="F13" s="49">
        <v>5991.8712489999998</v>
      </c>
      <c r="G13" s="50">
        <v>2.1348410000000002E-2</v>
      </c>
      <c r="H13" s="40" t="s">
        <v>133</v>
      </c>
    </row>
    <row r="14" spans="1:9" x14ac:dyDescent="0.2">
      <c r="A14" s="46">
        <v>8</v>
      </c>
      <c r="B14" s="47" t="s">
        <v>39</v>
      </c>
      <c r="C14" s="47" t="s">
        <v>40</v>
      </c>
      <c r="D14" s="47" t="s">
        <v>41</v>
      </c>
      <c r="E14" s="48">
        <v>345909</v>
      </c>
      <c r="F14" s="49">
        <v>5874.2266380000001</v>
      </c>
      <c r="G14" s="50">
        <v>2.092925E-2</v>
      </c>
      <c r="H14" s="40" t="s">
        <v>133</v>
      </c>
    </row>
    <row r="15" spans="1:9" x14ac:dyDescent="0.2">
      <c r="A15" s="46">
        <v>9</v>
      </c>
      <c r="B15" s="47" t="s">
        <v>217</v>
      </c>
      <c r="C15" s="47" t="s">
        <v>218</v>
      </c>
      <c r="D15" s="47" t="s">
        <v>176</v>
      </c>
      <c r="E15" s="48">
        <v>39406</v>
      </c>
      <c r="F15" s="49">
        <v>5618.5074800000002</v>
      </c>
      <c r="G15" s="50">
        <v>2.0018149999999998E-2</v>
      </c>
      <c r="H15" s="40" t="s">
        <v>133</v>
      </c>
    </row>
    <row r="16" spans="1:9" x14ac:dyDescent="0.2">
      <c r="A16" s="46">
        <v>10</v>
      </c>
      <c r="B16" s="47" t="s">
        <v>26</v>
      </c>
      <c r="C16" s="47" t="s">
        <v>27</v>
      </c>
      <c r="D16" s="47" t="s">
        <v>28</v>
      </c>
      <c r="E16" s="48">
        <v>1280435</v>
      </c>
      <c r="F16" s="49">
        <v>5522.5161550000003</v>
      </c>
      <c r="G16" s="50">
        <v>1.967615E-2</v>
      </c>
      <c r="H16" s="40" t="s">
        <v>133</v>
      </c>
    </row>
    <row r="17" spans="1:8" x14ac:dyDescent="0.2">
      <c r="A17" s="46">
        <v>11</v>
      </c>
      <c r="B17" s="47" t="s">
        <v>340</v>
      </c>
      <c r="C17" s="47" t="s">
        <v>341</v>
      </c>
      <c r="D17" s="47" t="s">
        <v>229</v>
      </c>
      <c r="E17" s="48">
        <v>177557</v>
      </c>
      <c r="F17" s="49">
        <v>5499.8280750000004</v>
      </c>
      <c r="G17" s="50">
        <v>1.9595310000000001E-2</v>
      </c>
      <c r="H17" s="40" t="s">
        <v>133</v>
      </c>
    </row>
    <row r="18" spans="1:8" x14ac:dyDescent="0.2">
      <c r="A18" s="46">
        <v>12</v>
      </c>
      <c r="B18" s="47" t="s">
        <v>388</v>
      </c>
      <c r="C18" s="47" t="s">
        <v>389</v>
      </c>
      <c r="D18" s="47" t="s">
        <v>108</v>
      </c>
      <c r="E18" s="48">
        <v>675969</v>
      </c>
      <c r="F18" s="49">
        <v>5340.1550999999999</v>
      </c>
      <c r="G18" s="50">
        <v>1.9026410000000001E-2</v>
      </c>
      <c r="H18" s="40" t="s">
        <v>133</v>
      </c>
    </row>
    <row r="19" spans="1:8" x14ac:dyDescent="0.2">
      <c r="A19" s="46">
        <v>13</v>
      </c>
      <c r="B19" s="47" t="s">
        <v>328</v>
      </c>
      <c r="C19" s="47" t="s">
        <v>329</v>
      </c>
      <c r="D19" s="47" t="s">
        <v>249</v>
      </c>
      <c r="E19" s="48">
        <v>351507</v>
      </c>
      <c r="F19" s="49">
        <v>4997.3750190000001</v>
      </c>
      <c r="G19" s="50">
        <v>1.7805120000000001E-2</v>
      </c>
      <c r="H19" s="40" t="s">
        <v>133</v>
      </c>
    </row>
    <row r="20" spans="1:8" x14ac:dyDescent="0.2">
      <c r="A20" s="46">
        <v>14</v>
      </c>
      <c r="B20" s="47" t="s">
        <v>753</v>
      </c>
      <c r="C20" s="47" t="s">
        <v>754</v>
      </c>
      <c r="D20" s="47" t="s">
        <v>755</v>
      </c>
      <c r="E20" s="48">
        <v>1874069</v>
      </c>
      <c r="F20" s="49">
        <v>4978.2768916000005</v>
      </c>
      <c r="G20" s="50">
        <v>1.7737079999999999E-2</v>
      </c>
      <c r="H20" s="40" t="s">
        <v>133</v>
      </c>
    </row>
    <row r="21" spans="1:8" x14ac:dyDescent="0.2">
      <c r="A21" s="46">
        <v>15</v>
      </c>
      <c r="B21" s="47" t="s">
        <v>207</v>
      </c>
      <c r="C21" s="47" t="s">
        <v>208</v>
      </c>
      <c r="D21" s="47" t="s">
        <v>38</v>
      </c>
      <c r="E21" s="48">
        <v>570757</v>
      </c>
      <c r="F21" s="49">
        <v>4861.9935045000002</v>
      </c>
      <c r="G21" s="50">
        <v>1.7322770000000001E-2</v>
      </c>
      <c r="H21" s="40" t="s">
        <v>133</v>
      </c>
    </row>
    <row r="22" spans="1:8" x14ac:dyDescent="0.2">
      <c r="A22" s="46">
        <v>16</v>
      </c>
      <c r="B22" s="47" t="s">
        <v>431</v>
      </c>
      <c r="C22" s="47" t="s">
        <v>432</v>
      </c>
      <c r="D22" s="47" t="s">
        <v>38</v>
      </c>
      <c r="E22" s="48">
        <v>2500000</v>
      </c>
      <c r="F22" s="49">
        <v>4669</v>
      </c>
      <c r="G22" s="50">
        <v>1.663516E-2</v>
      </c>
      <c r="H22" s="40" t="s">
        <v>133</v>
      </c>
    </row>
    <row r="23" spans="1:8" x14ac:dyDescent="0.2">
      <c r="A23" s="46">
        <v>17</v>
      </c>
      <c r="B23" s="47" t="s">
        <v>214</v>
      </c>
      <c r="C23" s="47" t="s">
        <v>215</v>
      </c>
      <c r="D23" s="47" t="s">
        <v>216</v>
      </c>
      <c r="E23" s="48">
        <v>974919</v>
      </c>
      <c r="F23" s="49">
        <v>4665.9623339999998</v>
      </c>
      <c r="G23" s="50">
        <v>1.662433E-2</v>
      </c>
      <c r="H23" s="40" t="s">
        <v>133</v>
      </c>
    </row>
    <row r="24" spans="1:8" x14ac:dyDescent="0.2">
      <c r="A24" s="46">
        <v>18</v>
      </c>
      <c r="B24" s="47" t="s">
        <v>484</v>
      </c>
      <c r="C24" s="47" t="s">
        <v>485</v>
      </c>
      <c r="D24" s="47" t="s">
        <v>211</v>
      </c>
      <c r="E24" s="48">
        <v>380000</v>
      </c>
      <c r="F24" s="49">
        <v>4556.58</v>
      </c>
      <c r="G24" s="50">
        <v>1.6234620000000002E-2</v>
      </c>
      <c r="H24" s="40" t="s">
        <v>133</v>
      </c>
    </row>
    <row r="25" spans="1:8" x14ac:dyDescent="0.2">
      <c r="A25" s="46">
        <v>19</v>
      </c>
      <c r="B25" s="47" t="s">
        <v>195</v>
      </c>
      <c r="C25" s="47" t="s">
        <v>196</v>
      </c>
      <c r="D25" s="47" t="s">
        <v>111</v>
      </c>
      <c r="E25" s="48">
        <v>480000</v>
      </c>
      <c r="F25" s="49">
        <v>4430.16</v>
      </c>
      <c r="G25" s="50">
        <v>1.5784200000000002E-2</v>
      </c>
      <c r="H25" s="40" t="s">
        <v>133</v>
      </c>
    </row>
    <row r="26" spans="1:8" x14ac:dyDescent="0.2">
      <c r="A26" s="46">
        <v>20</v>
      </c>
      <c r="B26" s="47" t="s">
        <v>55</v>
      </c>
      <c r="C26" s="47" t="s">
        <v>56</v>
      </c>
      <c r="D26" s="47" t="s">
        <v>57</v>
      </c>
      <c r="E26" s="48">
        <v>55030</v>
      </c>
      <c r="F26" s="49">
        <v>4415.6072000000004</v>
      </c>
      <c r="G26" s="50">
        <v>1.5732349999999999E-2</v>
      </c>
      <c r="H26" s="40" t="s">
        <v>133</v>
      </c>
    </row>
    <row r="27" spans="1:8" x14ac:dyDescent="0.2">
      <c r="A27" s="46">
        <v>21</v>
      </c>
      <c r="B27" s="47" t="s">
        <v>416</v>
      </c>
      <c r="C27" s="47" t="s">
        <v>417</v>
      </c>
      <c r="D27" s="47" t="s">
        <v>41</v>
      </c>
      <c r="E27" s="48">
        <v>90000</v>
      </c>
      <c r="F27" s="49">
        <v>4371.75</v>
      </c>
      <c r="G27" s="50">
        <v>1.5576090000000001E-2</v>
      </c>
      <c r="H27" s="40" t="s">
        <v>133</v>
      </c>
    </row>
    <row r="28" spans="1:8" x14ac:dyDescent="0.2">
      <c r="A28" s="46">
        <v>22</v>
      </c>
      <c r="B28" s="47" t="s">
        <v>80</v>
      </c>
      <c r="C28" s="47" t="s">
        <v>81</v>
      </c>
      <c r="D28" s="47" t="s">
        <v>41</v>
      </c>
      <c r="E28" s="48">
        <v>83000</v>
      </c>
      <c r="F28" s="49">
        <v>4371.1120000000001</v>
      </c>
      <c r="G28" s="50">
        <v>1.557381E-2</v>
      </c>
      <c r="H28" s="40" t="s">
        <v>133</v>
      </c>
    </row>
    <row r="29" spans="1:8" x14ac:dyDescent="0.2">
      <c r="A29" s="46">
        <v>23</v>
      </c>
      <c r="B29" s="47" t="s">
        <v>58</v>
      </c>
      <c r="C29" s="47" t="s">
        <v>59</v>
      </c>
      <c r="D29" s="47" t="s">
        <v>60</v>
      </c>
      <c r="E29" s="48">
        <v>259998</v>
      </c>
      <c r="F29" s="49">
        <v>4308.9468539999998</v>
      </c>
      <c r="G29" s="50">
        <v>1.5352330000000001E-2</v>
      </c>
      <c r="H29" s="40" t="s">
        <v>133</v>
      </c>
    </row>
    <row r="30" spans="1:8" x14ac:dyDescent="0.2">
      <c r="A30" s="46">
        <v>24</v>
      </c>
      <c r="B30" s="47" t="s">
        <v>42</v>
      </c>
      <c r="C30" s="47" t="s">
        <v>43</v>
      </c>
      <c r="D30" s="47" t="s">
        <v>22</v>
      </c>
      <c r="E30" s="48">
        <v>950000</v>
      </c>
      <c r="F30" s="49">
        <v>4223.2250000000004</v>
      </c>
      <c r="G30" s="50">
        <v>1.504691E-2</v>
      </c>
      <c r="H30" s="40" t="s">
        <v>133</v>
      </c>
    </row>
    <row r="31" spans="1:8" x14ac:dyDescent="0.2">
      <c r="A31" s="46">
        <v>25</v>
      </c>
      <c r="B31" s="47" t="s">
        <v>84</v>
      </c>
      <c r="C31" s="47" t="s">
        <v>85</v>
      </c>
      <c r="D31" s="47" t="s">
        <v>50</v>
      </c>
      <c r="E31" s="48">
        <v>54915</v>
      </c>
      <c r="F31" s="49">
        <v>4221.8652000000002</v>
      </c>
      <c r="G31" s="50">
        <v>1.5042059999999999E-2</v>
      </c>
      <c r="H31" s="40" t="s">
        <v>133</v>
      </c>
    </row>
    <row r="32" spans="1:8" x14ac:dyDescent="0.2">
      <c r="A32" s="46">
        <v>26</v>
      </c>
      <c r="B32" s="47" t="s">
        <v>493</v>
      </c>
      <c r="C32" s="47" t="s">
        <v>494</v>
      </c>
      <c r="D32" s="47" t="s">
        <v>50</v>
      </c>
      <c r="E32" s="48">
        <v>474000</v>
      </c>
      <c r="F32" s="49">
        <v>4145.3670000000002</v>
      </c>
      <c r="G32" s="50">
        <v>1.476951E-2</v>
      </c>
      <c r="H32" s="40" t="s">
        <v>133</v>
      </c>
    </row>
    <row r="33" spans="1:8" x14ac:dyDescent="0.2">
      <c r="A33" s="46">
        <v>27</v>
      </c>
      <c r="B33" s="47" t="s">
        <v>209</v>
      </c>
      <c r="C33" s="47" t="s">
        <v>210</v>
      </c>
      <c r="D33" s="47" t="s">
        <v>211</v>
      </c>
      <c r="E33" s="48">
        <v>346216</v>
      </c>
      <c r="F33" s="49">
        <v>4140.3971439999996</v>
      </c>
      <c r="G33" s="50">
        <v>1.4751800000000001E-2</v>
      </c>
      <c r="H33" s="40" t="s">
        <v>133</v>
      </c>
    </row>
    <row r="34" spans="1:8" x14ac:dyDescent="0.2">
      <c r="A34" s="46">
        <v>28</v>
      </c>
      <c r="B34" s="47" t="s">
        <v>114</v>
      </c>
      <c r="C34" s="47" t="s">
        <v>115</v>
      </c>
      <c r="D34" s="47" t="s">
        <v>33</v>
      </c>
      <c r="E34" s="48">
        <v>809992</v>
      </c>
      <c r="F34" s="49">
        <v>4103.8244679999998</v>
      </c>
      <c r="G34" s="50">
        <v>1.4621500000000001E-2</v>
      </c>
      <c r="H34" s="40" t="s">
        <v>133</v>
      </c>
    </row>
    <row r="35" spans="1:8" x14ac:dyDescent="0.2">
      <c r="A35" s="46">
        <v>29</v>
      </c>
      <c r="B35" s="47" t="s">
        <v>185</v>
      </c>
      <c r="C35" s="47" t="s">
        <v>186</v>
      </c>
      <c r="D35" s="47" t="s">
        <v>57</v>
      </c>
      <c r="E35" s="48">
        <v>980299</v>
      </c>
      <c r="F35" s="49">
        <v>4046.1841224999998</v>
      </c>
      <c r="G35" s="50">
        <v>1.4416129999999999E-2</v>
      </c>
      <c r="H35" s="40" t="s">
        <v>133</v>
      </c>
    </row>
    <row r="36" spans="1:8" x14ac:dyDescent="0.2">
      <c r="A36" s="46">
        <v>30</v>
      </c>
      <c r="B36" s="47" t="s">
        <v>36</v>
      </c>
      <c r="C36" s="47" t="s">
        <v>37</v>
      </c>
      <c r="D36" s="47" t="s">
        <v>38</v>
      </c>
      <c r="E36" s="48">
        <v>375000</v>
      </c>
      <c r="F36" s="49">
        <v>4006.6875</v>
      </c>
      <c r="G36" s="50">
        <v>1.4275410000000001E-2</v>
      </c>
      <c r="H36" s="40" t="s">
        <v>133</v>
      </c>
    </row>
    <row r="37" spans="1:8" x14ac:dyDescent="0.2">
      <c r="A37" s="46">
        <v>31</v>
      </c>
      <c r="B37" s="47" t="s">
        <v>219</v>
      </c>
      <c r="C37" s="47" t="s">
        <v>220</v>
      </c>
      <c r="D37" s="47" t="s">
        <v>19</v>
      </c>
      <c r="E37" s="48">
        <v>1040000</v>
      </c>
      <c r="F37" s="49">
        <v>3895.32</v>
      </c>
      <c r="G37" s="50">
        <v>1.3878619999999999E-2</v>
      </c>
      <c r="H37" s="40" t="s">
        <v>133</v>
      </c>
    </row>
    <row r="38" spans="1:8" ht="25.5" x14ac:dyDescent="0.2">
      <c r="A38" s="46">
        <v>32</v>
      </c>
      <c r="B38" s="47" t="s">
        <v>199</v>
      </c>
      <c r="C38" s="47" t="s">
        <v>200</v>
      </c>
      <c r="D38" s="47" t="s">
        <v>201</v>
      </c>
      <c r="E38" s="48">
        <v>167301</v>
      </c>
      <c r="F38" s="49">
        <v>3856.622652</v>
      </c>
      <c r="G38" s="50">
        <v>1.374074E-2</v>
      </c>
      <c r="H38" s="40" t="s">
        <v>133</v>
      </c>
    </row>
    <row r="39" spans="1:8" x14ac:dyDescent="0.2">
      <c r="A39" s="46">
        <v>33</v>
      </c>
      <c r="B39" s="47" t="s">
        <v>338</v>
      </c>
      <c r="C39" s="47" t="s">
        <v>339</v>
      </c>
      <c r="D39" s="47" t="s">
        <v>38</v>
      </c>
      <c r="E39" s="48">
        <v>300000</v>
      </c>
      <c r="F39" s="49">
        <v>3804.9</v>
      </c>
      <c r="G39" s="50">
        <v>1.3556459999999999E-2</v>
      </c>
      <c r="H39" s="40" t="s">
        <v>133</v>
      </c>
    </row>
    <row r="40" spans="1:8" ht="25.5" x14ac:dyDescent="0.2">
      <c r="A40" s="46">
        <v>34</v>
      </c>
      <c r="B40" s="47" t="s">
        <v>375</v>
      </c>
      <c r="C40" s="47" t="s">
        <v>376</v>
      </c>
      <c r="D40" s="47" t="s">
        <v>201</v>
      </c>
      <c r="E40" s="48">
        <v>185754</v>
      </c>
      <c r="F40" s="49">
        <v>3795.697236</v>
      </c>
      <c r="G40" s="50">
        <v>1.352367E-2</v>
      </c>
      <c r="H40" s="40" t="s">
        <v>133</v>
      </c>
    </row>
    <row r="41" spans="1:8" ht="25.5" x14ac:dyDescent="0.2">
      <c r="A41" s="46">
        <v>35</v>
      </c>
      <c r="B41" s="47" t="s">
        <v>192</v>
      </c>
      <c r="C41" s="47" t="s">
        <v>193</v>
      </c>
      <c r="D41" s="47" t="s">
        <v>194</v>
      </c>
      <c r="E41" s="48">
        <v>480000</v>
      </c>
      <c r="F41" s="49">
        <v>3720</v>
      </c>
      <c r="G41" s="50">
        <v>1.325397E-2</v>
      </c>
      <c r="H41" s="40" t="s">
        <v>133</v>
      </c>
    </row>
    <row r="42" spans="1:8" x14ac:dyDescent="0.2">
      <c r="A42" s="46">
        <v>36</v>
      </c>
      <c r="B42" s="47" t="s">
        <v>34</v>
      </c>
      <c r="C42" s="47" t="s">
        <v>35</v>
      </c>
      <c r="D42" s="47" t="s">
        <v>33</v>
      </c>
      <c r="E42" s="48">
        <v>82500</v>
      </c>
      <c r="F42" s="49">
        <v>3684.6149999999998</v>
      </c>
      <c r="G42" s="50">
        <v>1.31279E-2</v>
      </c>
      <c r="H42" s="40" t="s">
        <v>133</v>
      </c>
    </row>
    <row r="43" spans="1:8" x14ac:dyDescent="0.2">
      <c r="A43" s="46">
        <v>37</v>
      </c>
      <c r="B43" s="47" t="s">
        <v>221</v>
      </c>
      <c r="C43" s="47" t="s">
        <v>222</v>
      </c>
      <c r="D43" s="47" t="s">
        <v>50</v>
      </c>
      <c r="E43" s="48">
        <v>582599</v>
      </c>
      <c r="F43" s="49">
        <v>3537.8324275</v>
      </c>
      <c r="G43" s="50">
        <v>1.260493E-2</v>
      </c>
      <c r="H43" s="40" t="s">
        <v>133</v>
      </c>
    </row>
    <row r="44" spans="1:8" x14ac:dyDescent="0.2">
      <c r="A44" s="46">
        <v>38</v>
      </c>
      <c r="B44" s="47" t="s">
        <v>348</v>
      </c>
      <c r="C44" s="47" t="s">
        <v>349</v>
      </c>
      <c r="D44" s="47" t="s">
        <v>211</v>
      </c>
      <c r="E44" s="48">
        <v>585264</v>
      </c>
      <c r="F44" s="49">
        <v>3526.8008639999998</v>
      </c>
      <c r="G44" s="50">
        <v>1.256562E-2</v>
      </c>
      <c r="H44" s="40" t="s">
        <v>133</v>
      </c>
    </row>
    <row r="45" spans="1:8" x14ac:dyDescent="0.2">
      <c r="A45" s="46">
        <v>39</v>
      </c>
      <c r="B45" s="47" t="s">
        <v>223</v>
      </c>
      <c r="C45" s="47" t="s">
        <v>224</v>
      </c>
      <c r="D45" s="47" t="s">
        <v>179</v>
      </c>
      <c r="E45" s="48">
        <v>340000</v>
      </c>
      <c r="F45" s="49">
        <v>3517.81</v>
      </c>
      <c r="G45" s="50">
        <v>1.2533590000000001E-2</v>
      </c>
      <c r="H45" s="40" t="s">
        <v>133</v>
      </c>
    </row>
    <row r="46" spans="1:8" x14ac:dyDescent="0.2">
      <c r="A46" s="46">
        <v>40</v>
      </c>
      <c r="B46" s="47" t="s">
        <v>189</v>
      </c>
      <c r="C46" s="47" t="s">
        <v>190</v>
      </c>
      <c r="D46" s="47" t="s">
        <v>191</v>
      </c>
      <c r="E46" s="48">
        <v>220000</v>
      </c>
      <c r="F46" s="49">
        <v>3488.54</v>
      </c>
      <c r="G46" s="50">
        <v>1.2429300000000001E-2</v>
      </c>
      <c r="H46" s="40" t="s">
        <v>133</v>
      </c>
    </row>
    <row r="47" spans="1:8" x14ac:dyDescent="0.2">
      <c r="A47" s="46">
        <v>41</v>
      </c>
      <c r="B47" s="47" t="s">
        <v>78</v>
      </c>
      <c r="C47" s="47" t="s">
        <v>79</v>
      </c>
      <c r="D47" s="47" t="s">
        <v>25</v>
      </c>
      <c r="E47" s="48">
        <v>64992</v>
      </c>
      <c r="F47" s="49">
        <v>3436.1270399999999</v>
      </c>
      <c r="G47" s="50">
        <v>1.224256E-2</v>
      </c>
      <c r="H47" s="40" t="s">
        <v>133</v>
      </c>
    </row>
    <row r="48" spans="1:8" x14ac:dyDescent="0.2">
      <c r="A48" s="46">
        <v>42</v>
      </c>
      <c r="B48" s="47" t="s">
        <v>120</v>
      </c>
      <c r="C48" s="47" t="s">
        <v>121</v>
      </c>
      <c r="D48" s="47" t="s">
        <v>122</v>
      </c>
      <c r="E48" s="48">
        <v>1600000</v>
      </c>
      <c r="F48" s="49">
        <v>3381.76</v>
      </c>
      <c r="G48" s="50">
        <v>1.204886E-2</v>
      </c>
      <c r="H48" s="40" t="s">
        <v>133</v>
      </c>
    </row>
    <row r="49" spans="1:8" x14ac:dyDescent="0.2">
      <c r="A49" s="46">
        <v>43</v>
      </c>
      <c r="B49" s="47" t="s">
        <v>261</v>
      </c>
      <c r="C49" s="47" t="s">
        <v>262</v>
      </c>
      <c r="D49" s="47" t="s">
        <v>41</v>
      </c>
      <c r="E49" s="48">
        <v>174000</v>
      </c>
      <c r="F49" s="49">
        <v>3314.7</v>
      </c>
      <c r="G49" s="50">
        <v>1.180993E-2</v>
      </c>
      <c r="H49" s="40" t="s">
        <v>133</v>
      </c>
    </row>
    <row r="50" spans="1:8" x14ac:dyDescent="0.2">
      <c r="A50" s="46">
        <v>44</v>
      </c>
      <c r="B50" s="47" t="s">
        <v>23</v>
      </c>
      <c r="C50" s="47" t="s">
        <v>24</v>
      </c>
      <c r="D50" s="47" t="s">
        <v>25</v>
      </c>
      <c r="E50" s="48">
        <v>26118</v>
      </c>
      <c r="F50" s="49">
        <v>3026.0314800000001</v>
      </c>
      <c r="G50" s="50">
        <v>1.078143E-2</v>
      </c>
      <c r="H50" s="40" t="s">
        <v>133</v>
      </c>
    </row>
    <row r="51" spans="1:8" ht="25.5" x14ac:dyDescent="0.2">
      <c r="A51" s="46">
        <v>45</v>
      </c>
      <c r="B51" s="47" t="s">
        <v>230</v>
      </c>
      <c r="C51" s="47" t="s">
        <v>231</v>
      </c>
      <c r="D51" s="47" t="s">
        <v>201</v>
      </c>
      <c r="E51" s="48">
        <v>171981</v>
      </c>
      <c r="F51" s="49">
        <v>3011.0433480000002</v>
      </c>
      <c r="G51" s="50">
        <v>1.072803E-2</v>
      </c>
      <c r="H51" s="40" t="s">
        <v>133</v>
      </c>
    </row>
    <row r="52" spans="1:8" x14ac:dyDescent="0.2">
      <c r="A52" s="46">
        <v>46</v>
      </c>
      <c r="B52" s="47" t="s">
        <v>296</v>
      </c>
      <c r="C52" s="47" t="s">
        <v>297</v>
      </c>
      <c r="D52" s="47" t="s">
        <v>216</v>
      </c>
      <c r="E52" s="48">
        <v>2407581</v>
      </c>
      <c r="F52" s="49">
        <v>3002.9757813000001</v>
      </c>
      <c r="G52" s="50">
        <v>1.069929E-2</v>
      </c>
      <c r="H52" s="40" t="s">
        <v>133</v>
      </c>
    </row>
    <row r="53" spans="1:8" x14ac:dyDescent="0.2">
      <c r="A53" s="46">
        <v>47</v>
      </c>
      <c r="B53" s="47" t="s">
        <v>756</v>
      </c>
      <c r="C53" s="47" t="s">
        <v>757</v>
      </c>
      <c r="D53" s="47" t="s">
        <v>111</v>
      </c>
      <c r="E53" s="48">
        <v>623408</v>
      </c>
      <c r="F53" s="49">
        <v>2970.5391199999999</v>
      </c>
      <c r="G53" s="50">
        <v>1.058372E-2</v>
      </c>
      <c r="H53" s="40" t="s">
        <v>133</v>
      </c>
    </row>
    <row r="54" spans="1:8" x14ac:dyDescent="0.2">
      <c r="A54" s="46">
        <v>48</v>
      </c>
      <c r="B54" s="47" t="s">
        <v>298</v>
      </c>
      <c r="C54" s="47" t="s">
        <v>299</v>
      </c>
      <c r="D54" s="47" t="s">
        <v>256</v>
      </c>
      <c r="E54" s="48">
        <v>300775</v>
      </c>
      <c r="F54" s="49">
        <v>2926.0895875000001</v>
      </c>
      <c r="G54" s="50">
        <v>1.042535E-2</v>
      </c>
      <c r="H54" s="40" t="s">
        <v>133</v>
      </c>
    </row>
    <row r="55" spans="1:8" x14ac:dyDescent="0.2">
      <c r="A55" s="46">
        <v>49</v>
      </c>
      <c r="B55" s="47" t="s">
        <v>659</v>
      </c>
      <c r="C55" s="47" t="s">
        <v>660</v>
      </c>
      <c r="D55" s="47" t="s">
        <v>413</v>
      </c>
      <c r="E55" s="48">
        <v>50000</v>
      </c>
      <c r="F55" s="49">
        <v>2863</v>
      </c>
      <c r="G55" s="50">
        <v>1.0200570000000001E-2</v>
      </c>
      <c r="H55" s="40" t="s">
        <v>133</v>
      </c>
    </row>
    <row r="56" spans="1:8" x14ac:dyDescent="0.2">
      <c r="A56" s="46">
        <v>50</v>
      </c>
      <c r="B56" s="47" t="s">
        <v>20</v>
      </c>
      <c r="C56" s="47" t="s">
        <v>21</v>
      </c>
      <c r="D56" s="47" t="s">
        <v>22</v>
      </c>
      <c r="E56" s="48">
        <v>660000</v>
      </c>
      <c r="F56" s="49">
        <v>2634.39</v>
      </c>
      <c r="G56" s="50">
        <v>9.3860599999999999E-3</v>
      </c>
      <c r="H56" s="40" t="s">
        <v>133</v>
      </c>
    </row>
    <row r="57" spans="1:8" x14ac:dyDescent="0.2">
      <c r="A57" s="46">
        <v>51</v>
      </c>
      <c r="B57" s="47" t="s">
        <v>486</v>
      </c>
      <c r="C57" s="47" t="s">
        <v>487</v>
      </c>
      <c r="D57" s="47" t="s">
        <v>488</v>
      </c>
      <c r="E57" s="48">
        <v>113230</v>
      </c>
      <c r="F57" s="49">
        <v>2548.69407</v>
      </c>
      <c r="G57" s="50">
        <v>9.0807300000000004E-3</v>
      </c>
      <c r="H57" s="40" t="s">
        <v>133</v>
      </c>
    </row>
    <row r="58" spans="1:8" ht="25.5" x14ac:dyDescent="0.2">
      <c r="A58" s="46">
        <v>52</v>
      </c>
      <c r="B58" s="47" t="s">
        <v>202</v>
      </c>
      <c r="C58" s="47" t="s">
        <v>203</v>
      </c>
      <c r="D58" s="47" t="s">
        <v>204</v>
      </c>
      <c r="E58" s="48">
        <v>148988</v>
      </c>
      <c r="F58" s="49">
        <v>2482.438056</v>
      </c>
      <c r="G58" s="50">
        <v>8.8446700000000007E-3</v>
      </c>
      <c r="H58" s="40" t="s">
        <v>133</v>
      </c>
    </row>
    <row r="59" spans="1:8" x14ac:dyDescent="0.2">
      <c r="A59" s="46">
        <v>53</v>
      </c>
      <c r="B59" s="47" t="s">
        <v>109</v>
      </c>
      <c r="C59" s="47" t="s">
        <v>110</v>
      </c>
      <c r="D59" s="47" t="s">
        <v>111</v>
      </c>
      <c r="E59" s="48">
        <v>27500</v>
      </c>
      <c r="F59" s="49">
        <v>2100.0374999999999</v>
      </c>
      <c r="G59" s="50">
        <v>7.4822100000000004E-3</v>
      </c>
      <c r="H59" s="40" t="s">
        <v>133</v>
      </c>
    </row>
    <row r="60" spans="1:8" x14ac:dyDescent="0.2">
      <c r="A60" s="46">
        <v>54</v>
      </c>
      <c r="B60" s="47" t="s">
        <v>180</v>
      </c>
      <c r="C60" s="47" t="s">
        <v>181</v>
      </c>
      <c r="D60" s="47" t="s">
        <v>182</v>
      </c>
      <c r="E60" s="48">
        <v>105000</v>
      </c>
      <c r="F60" s="49">
        <v>2080.7849999999999</v>
      </c>
      <c r="G60" s="50">
        <v>7.4136200000000001E-3</v>
      </c>
      <c r="H60" s="40" t="s">
        <v>133</v>
      </c>
    </row>
    <row r="61" spans="1:8" x14ac:dyDescent="0.2">
      <c r="A61" s="46">
        <v>55</v>
      </c>
      <c r="B61" s="47" t="s">
        <v>316</v>
      </c>
      <c r="C61" s="47" t="s">
        <v>317</v>
      </c>
      <c r="D61" s="47" t="s">
        <v>308</v>
      </c>
      <c r="E61" s="48">
        <v>140000</v>
      </c>
      <c r="F61" s="49">
        <v>2042.04</v>
      </c>
      <c r="G61" s="50">
        <v>7.2755700000000003E-3</v>
      </c>
      <c r="H61" s="40" t="s">
        <v>133</v>
      </c>
    </row>
    <row r="62" spans="1:8" x14ac:dyDescent="0.2">
      <c r="A62" s="46">
        <v>56</v>
      </c>
      <c r="B62" s="47" t="s">
        <v>437</v>
      </c>
      <c r="C62" s="47" t="s">
        <v>438</v>
      </c>
      <c r="D62" s="47" t="s">
        <v>439</v>
      </c>
      <c r="E62" s="48">
        <v>503199</v>
      </c>
      <c r="F62" s="49">
        <v>1994.680836</v>
      </c>
      <c r="G62" s="50">
        <v>7.1068399999999997E-3</v>
      </c>
      <c r="H62" s="40" t="s">
        <v>133</v>
      </c>
    </row>
    <row r="63" spans="1:8" x14ac:dyDescent="0.2">
      <c r="A63" s="46">
        <v>57</v>
      </c>
      <c r="B63" s="47" t="s">
        <v>48</v>
      </c>
      <c r="C63" s="47" t="s">
        <v>49</v>
      </c>
      <c r="D63" s="47" t="s">
        <v>50</v>
      </c>
      <c r="E63" s="48">
        <v>106660</v>
      </c>
      <c r="F63" s="49">
        <v>1929.2660800000001</v>
      </c>
      <c r="G63" s="50">
        <v>6.8737700000000004E-3</v>
      </c>
      <c r="H63" s="40" t="s">
        <v>133</v>
      </c>
    </row>
    <row r="64" spans="1:8" x14ac:dyDescent="0.2">
      <c r="A64" s="46">
        <v>58</v>
      </c>
      <c r="B64" s="47" t="s">
        <v>304</v>
      </c>
      <c r="C64" s="47" t="s">
        <v>305</v>
      </c>
      <c r="D64" s="47" t="s">
        <v>182</v>
      </c>
      <c r="E64" s="48">
        <v>62427</v>
      </c>
      <c r="F64" s="49">
        <v>1907.019996</v>
      </c>
      <c r="G64" s="50">
        <v>6.7945100000000001E-3</v>
      </c>
      <c r="H64" s="40" t="s">
        <v>133</v>
      </c>
    </row>
    <row r="65" spans="1:8" x14ac:dyDescent="0.2">
      <c r="A65" s="46">
        <v>59</v>
      </c>
      <c r="B65" s="47" t="s">
        <v>292</v>
      </c>
      <c r="C65" s="47" t="s">
        <v>293</v>
      </c>
      <c r="D65" s="47" t="s">
        <v>216</v>
      </c>
      <c r="E65" s="48">
        <v>237046</v>
      </c>
      <c r="F65" s="49">
        <v>1796.097542</v>
      </c>
      <c r="G65" s="50">
        <v>6.3993100000000001E-3</v>
      </c>
      <c r="H65" s="40" t="s">
        <v>133</v>
      </c>
    </row>
    <row r="66" spans="1:8" x14ac:dyDescent="0.2">
      <c r="A66" s="46">
        <v>60</v>
      </c>
      <c r="B66" s="47" t="s">
        <v>93</v>
      </c>
      <c r="C66" s="47" t="s">
        <v>94</v>
      </c>
      <c r="D66" s="47" t="s">
        <v>88</v>
      </c>
      <c r="E66" s="48">
        <v>40000</v>
      </c>
      <c r="F66" s="49">
        <v>1718.12</v>
      </c>
      <c r="G66" s="50">
        <v>6.1214800000000003E-3</v>
      </c>
      <c r="H66" s="40" t="s">
        <v>133</v>
      </c>
    </row>
    <row r="67" spans="1:8" x14ac:dyDescent="0.2">
      <c r="A67" s="46">
        <v>61</v>
      </c>
      <c r="B67" s="47" t="s">
        <v>463</v>
      </c>
      <c r="C67" s="47" t="s">
        <v>464</v>
      </c>
      <c r="D67" s="47" t="s">
        <v>249</v>
      </c>
      <c r="E67" s="48">
        <v>190000</v>
      </c>
      <c r="F67" s="49">
        <v>1656.325</v>
      </c>
      <c r="G67" s="50">
        <v>5.9013099999999999E-3</v>
      </c>
      <c r="H67" s="40" t="s">
        <v>133</v>
      </c>
    </row>
    <row r="68" spans="1:8" x14ac:dyDescent="0.2">
      <c r="A68" s="46">
        <v>62</v>
      </c>
      <c r="B68" s="47" t="s">
        <v>676</v>
      </c>
      <c r="C68" s="47" t="s">
        <v>677</v>
      </c>
      <c r="D68" s="47" t="s">
        <v>678</v>
      </c>
      <c r="E68" s="48">
        <v>300000</v>
      </c>
      <c r="F68" s="49">
        <v>1444.35</v>
      </c>
      <c r="G68" s="50">
        <v>5.14607E-3</v>
      </c>
      <c r="H68" s="40" t="s">
        <v>133</v>
      </c>
    </row>
    <row r="69" spans="1:8" x14ac:dyDescent="0.2">
      <c r="A69" s="51"/>
      <c r="B69" s="51"/>
      <c r="C69" s="52" t="s">
        <v>132</v>
      </c>
      <c r="D69" s="51"/>
      <c r="E69" s="51" t="s">
        <v>133</v>
      </c>
      <c r="F69" s="53">
        <f>SUM(F7:F68)</f>
        <v>266560.58324290009</v>
      </c>
      <c r="G69" s="54">
        <f>SUM(G7:G68)</f>
        <v>0.94972741999999977</v>
      </c>
      <c r="H69" s="40" t="s">
        <v>133</v>
      </c>
    </row>
    <row r="70" spans="1:8" x14ac:dyDescent="0.2">
      <c r="A70" s="51"/>
      <c r="B70" s="51"/>
      <c r="C70" s="55"/>
      <c r="D70" s="51"/>
      <c r="E70" s="51"/>
      <c r="F70" s="56"/>
      <c r="G70" s="56"/>
      <c r="H70" s="40" t="s">
        <v>133</v>
      </c>
    </row>
    <row r="71" spans="1:8" x14ac:dyDescent="0.2">
      <c r="A71" s="51"/>
      <c r="B71" s="51"/>
      <c r="C71" s="52" t="s">
        <v>134</v>
      </c>
      <c r="D71" s="51"/>
      <c r="E71" s="51"/>
      <c r="F71" s="51"/>
      <c r="G71" s="51"/>
      <c r="H71" s="40" t="s">
        <v>133</v>
      </c>
    </row>
    <row r="72" spans="1:8" x14ac:dyDescent="0.2">
      <c r="A72" s="51"/>
      <c r="B72" s="51"/>
      <c r="C72" s="52" t="s">
        <v>132</v>
      </c>
      <c r="D72" s="51"/>
      <c r="E72" s="51" t="s">
        <v>133</v>
      </c>
      <c r="F72" s="57" t="s">
        <v>135</v>
      </c>
      <c r="G72" s="54">
        <v>0</v>
      </c>
      <c r="H72" s="40" t="s">
        <v>133</v>
      </c>
    </row>
    <row r="73" spans="1:8" x14ac:dyDescent="0.2">
      <c r="A73" s="51"/>
      <c r="B73" s="51"/>
      <c r="C73" s="55"/>
      <c r="D73" s="51"/>
      <c r="E73" s="51"/>
      <c r="F73" s="56"/>
      <c r="G73" s="56"/>
      <c r="H73" s="40" t="s">
        <v>133</v>
      </c>
    </row>
    <row r="74" spans="1:8" x14ac:dyDescent="0.2">
      <c r="A74" s="51"/>
      <c r="B74" s="51"/>
      <c r="C74" s="52" t="s">
        <v>136</v>
      </c>
      <c r="D74" s="51"/>
      <c r="E74" s="51"/>
      <c r="F74" s="51"/>
      <c r="G74" s="51"/>
      <c r="H74" s="40" t="s">
        <v>133</v>
      </c>
    </row>
    <row r="75" spans="1:8" x14ac:dyDescent="0.2">
      <c r="A75" s="46">
        <v>1</v>
      </c>
      <c r="B75" s="47" t="s">
        <v>516</v>
      </c>
      <c r="C75" s="42" t="s">
        <v>963</v>
      </c>
      <c r="D75" s="47" t="s">
        <v>216</v>
      </c>
      <c r="E75" s="48">
        <v>511578</v>
      </c>
      <c r="F75" s="49">
        <v>79.755010200000001</v>
      </c>
      <c r="G75" s="50">
        <v>2.8415999999999999E-4</v>
      </c>
      <c r="H75" s="40" t="s">
        <v>133</v>
      </c>
    </row>
    <row r="76" spans="1:8" x14ac:dyDescent="0.2">
      <c r="A76" s="46">
        <v>2</v>
      </c>
      <c r="B76" s="47" t="s">
        <v>758</v>
      </c>
      <c r="C76" s="42" t="s">
        <v>1093</v>
      </c>
      <c r="D76" s="47" t="s">
        <v>179</v>
      </c>
      <c r="E76" s="48">
        <v>39500</v>
      </c>
      <c r="F76" s="49">
        <v>9.1126500000000004</v>
      </c>
      <c r="G76" s="50" t="s">
        <v>131</v>
      </c>
      <c r="H76" s="40" t="s">
        <v>133</v>
      </c>
    </row>
    <row r="77" spans="1:8" x14ac:dyDescent="0.2">
      <c r="A77" s="46">
        <v>3</v>
      </c>
      <c r="B77" s="47" t="s">
        <v>764</v>
      </c>
      <c r="C77" s="42" t="s">
        <v>1094</v>
      </c>
      <c r="D77" s="47"/>
      <c r="E77" s="48">
        <v>54000</v>
      </c>
      <c r="F77" s="49">
        <v>5.4000000000000002E-7</v>
      </c>
      <c r="G77" s="58" t="s">
        <v>131</v>
      </c>
      <c r="H77" s="40" t="s">
        <v>133</v>
      </c>
    </row>
    <row r="78" spans="1:8" x14ac:dyDescent="0.2">
      <c r="A78" s="46">
        <v>4</v>
      </c>
      <c r="B78" s="47" t="s">
        <v>761</v>
      </c>
      <c r="C78" s="42" t="s">
        <v>1095</v>
      </c>
      <c r="D78" s="47"/>
      <c r="E78" s="48">
        <v>200</v>
      </c>
      <c r="F78" s="49">
        <v>2.0000000000000001E-9</v>
      </c>
      <c r="G78" s="58" t="s">
        <v>131</v>
      </c>
      <c r="H78" s="40" t="s">
        <v>133</v>
      </c>
    </row>
    <row r="79" spans="1:8" x14ac:dyDescent="0.2">
      <c r="A79" s="46">
        <v>5</v>
      </c>
      <c r="B79" s="47" t="s">
        <v>762</v>
      </c>
      <c r="C79" s="42" t="s">
        <v>1096</v>
      </c>
      <c r="D79" s="47"/>
      <c r="E79" s="48">
        <v>176305</v>
      </c>
      <c r="F79" s="49">
        <v>1.7630000000000001E-6</v>
      </c>
      <c r="G79" s="58" t="s">
        <v>131</v>
      </c>
      <c r="H79" s="40" t="s">
        <v>133</v>
      </c>
    </row>
    <row r="80" spans="1:8" x14ac:dyDescent="0.2">
      <c r="A80" s="46">
        <v>6</v>
      </c>
      <c r="B80" s="47" t="s">
        <v>763</v>
      </c>
      <c r="C80" s="42" t="s">
        <v>1097</v>
      </c>
      <c r="D80" s="47"/>
      <c r="E80" s="48">
        <v>93200</v>
      </c>
      <c r="F80" s="49">
        <v>9.3200000000000003E-7</v>
      </c>
      <c r="G80" s="58" t="s">
        <v>131</v>
      </c>
      <c r="H80" s="40" t="s">
        <v>133</v>
      </c>
    </row>
    <row r="81" spans="1:8" ht="25.5" x14ac:dyDescent="0.2">
      <c r="A81" s="46">
        <v>7</v>
      </c>
      <c r="B81" s="47" t="s">
        <v>765</v>
      </c>
      <c r="C81" s="42" t="s">
        <v>1098</v>
      </c>
      <c r="D81" s="47" t="s">
        <v>766</v>
      </c>
      <c r="E81" s="48">
        <v>200000</v>
      </c>
      <c r="F81" s="49">
        <v>1.9999999999999999E-6</v>
      </c>
      <c r="G81" s="58" t="s">
        <v>131</v>
      </c>
      <c r="H81" s="40" t="s">
        <v>133</v>
      </c>
    </row>
    <row r="82" spans="1:8" x14ac:dyDescent="0.2">
      <c r="A82" s="46">
        <v>8</v>
      </c>
      <c r="B82" s="47" t="s">
        <v>759</v>
      </c>
      <c r="C82" s="42" t="s">
        <v>1099</v>
      </c>
      <c r="D82" s="47" t="s">
        <v>760</v>
      </c>
      <c r="E82" s="48">
        <v>50800</v>
      </c>
      <c r="F82" s="49">
        <v>5.0800000000000005E-7</v>
      </c>
      <c r="G82" s="58" t="s">
        <v>131</v>
      </c>
      <c r="H82" s="40" t="s">
        <v>133</v>
      </c>
    </row>
    <row r="83" spans="1:8" x14ac:dyDescent="0.2">
      <c r="A83" s="51"/>
      <c r="B83" s="51"/>
      <c r="C83" s="52" t="s">
        <v>132</v>
      </c>
      <c r="D83" s="51"/>
      <c r="E83" s="51" t="s">
        <v>133</v>
      </c>
      <c r="F83" s="53">
        <f>SUM(F75:F82)</f>
        <v>88.867665944999999</v>
      </c>
      <c r="G83" s="54">
        <f>SUM(G75:G82)</f>
        <v>2.8415999999999999E-4</v>
      </c>
      <c r="H83" s="40" t="s">
        <v>133</v>
      </c>
    </row>
    <row r="84" spans="1:8" x14ac:dyDescent="0.2">
      <c r="A84" s="51"/>
      <c r="B84" s="51"/>
      <c r="C84" s="55"/>
      <c r="D84" s="51"/>
      <c r="E84" s="51"/>
      <c r="F84" s="56"/>
      <c r="G84" s="56"/>
      <c r="H84" s="40" t="s">
        <v>133</v>
      </c>
    </row>
    <row r="85" spans="1:8" x14ac:dyDescent="0.2">
      <c r="A85" s="51"/>
      <c r="B85" s="51"/>
      <c r="C85" s="52" t="s">
        <v>137</v>
      </c>
      <c r="D85" s="51"/>
      <c r="E85" s="51"/>
      <c r="F85" s="51"/>
      <c r="G85" s="51"/>
      <c r="H85" s="40" t="s">
        <v>133</v>
      </c>
    </row>
    <row r="86" spans="1:8" x14ac:dyDescent="0.2">
      <c r="A86" s="51"/>
      <c r="B86" s="51"/>
      <c r="C86" s="52" t="s">
        <v>132</v>
      </c>
      <c r="D86" s="51"/>
      <c r="E86" s="51" t="s">
        <v>133</v>
      </c>
      <c r="F86" s="57" t="s">
        <v>135</v>
      </c>
      <c r="G86" s="54">
        <v>0</v>
      </c>
      <c r="H86" s="40" t="s">
        <v>133</v>
      </c>
    </row>
    <row r="87" spans="1:8" x14ac:dyDescent="0.2">
      <c r="A87" s="51"/>
      <c r="B87" s="51"/>
      <c r="C87" s="55"/>
      <c r="D87" s="51"/>
      <c r="E87" s="51"/>
      <c r="F87" s="56"/>
      <c r="G87" s="56"/>
      <c r="H87" s="40" t="s">
        <v>133</v>
      </c>
    </row>
    <row r="88" spans="1:8" x14ac:dyDescent="0.2">
      <c r="A88" s="51"/>
      <c r="B88" s="51"/>
      <c r="C88" s="52" t="s">
        <v>138</v>
      </c>
      <c r="D88" s="51"/>
      <c r="E88" s="51"/>
      <c r="F88" s="56"/>
      <c r="G88" s="56"/>
      <c r="H88" s="40" t="s">
        <v>133</v>
      </c>
    </row>
    <row r="89" spans="1:8" x14ac:dyDescent="0.2">
      <c r="A89" s="51"/>
      <c r="B89" s="51"/>
      <c r="C89" s="52" t="s">
        <v>132</v>
      </c>
      <c r="D89" s="51"/>
      <c r="E89" s="51" t="s">
        <v>133</v>
      </c>
      <c r="F89" s="57" t="s">
        <v>135</v>
      </c>
      <c r="G89" s="54">
        <v>0</v>
      </c>
      <c r="H89" s="40" t="s">
        <v>133</v>
      </c>
    </row>
    <row r="90" spans="1:8" x14ac:dyDescent="0.2">
      <c r="A90" s="51"/>
      <c r="B90" s="51"/>
      <c r="C90" s="55"/>
      <c r="D90" s="51"/>
      <c r="E90" s="51"/>
      <c r="F90" s="56"/>
      <c r="G90" s="56"/>
      <c r="H90" s="40" t="s">
        <v>133</v>
      </c>
    </row>
    <row r="91" spans="1:8" x14ac:dyDescent="0.2">
      <c r="A91" s="51"/>
      <c r="B91" s="51"/>
      <c r="C91" s="52" t="s">
        <v>139</v>
      </c>
      <c r="D91" s="51"/>
      <c r="E91" s="51"/>
      <c r="F91" s="56"/>
      <c r="G91" s="56"/>
      <c r="H91" s="40" t="s">
        <v>133</v>
      </c>
    </row>
    <row r="92" spans="1:8" x14ac:dyDescent="0.2">
      <c r="A92" s="51"/>
      <c r="B92" s="51"/>
      <c r="C92" s="52" t="s">
        <v>132</v>
      </c>
      <c r="D92" s="51"/>
      <c r="E92" s="51" t="s">
        <v>133</v>
      </c>
      <c r="F92" s="57" t="s">
        <v>135</v>
      </c>
      <c r="G92" s="54">
        <v>0</v>
      </c>
      <c r="H92" s="40" t="s">
        <v>133</v>
      </c>
    </row>
    <row r="93" spans="1:8" x14ac:dyDescent="0.2">
      <c r="A93" s="51"/>
      <c r="B93" s="51"/>
      <c r="C93" s="55"/>
      <c r="D93" s="51"/>
      <c r="E93" s="51"/>
      <c r="F93" s="56"/>
      <c r="G93" s="56"/>
      <c r="H93" s="40" t="s">
        <v>133</v>
      </c>
    </row>
    <row r="94" spans="1:8" x14ac:dyDescent="0.2">
      <c r="A94" s="51"/>
      <c r="B94" s="51"/>
      <c r="C94" s="52" t="s">
        <v>140</v>
      </c>
      <c r="D94" s="51"/>
      <c r="E94" s="51"/>
      <c r="F94" s="53">
        <v>266649.450908845</v>
      </c>
      <c r="G94" s="54">
        <v>0.95004405000000003</v>
      </c>
      <c r="H94" s="40" t="s">
        <v>133</v>
      </c>
    </row>
    <row r="95" spans="1:8" x14ac:dyDescent="0.2">
      <c r="A95" s="51"/>
      <c r="B95" s="51"/>
      <c r="C95" s="55"/>
      <c r="D95" s="51"/>
      <c r="E95" s="51"/>
      <c r="F95" s="56"/>
      <c r="G95" s="56"/>
      <c r="H95" s="40" t="s">
        <v>133</v>
      </c>
    </row>
    <row r="96" spans="1:8" x14ac:dyDescent="0.2">
      <c r="A96" s="51"/>
      <c r="B96" s="51"/>
      <c r="C96" s="52" t="s">
        <v>141</v>
      </c>
      <c r="D96" s="51"/>
      <c r="E96" s="51"/>
      <c r="F96" s="56"/>
      <c r="G96" s="56"/>
      <c r="H96" s="40" t="s">
        <v>133</v>
      </c>
    </row>
    <row r="97" spans="1:8" x14ac:dyDescent="0.2">
      <c r="A97" s="51"/>
      <c r="B97" s="51"/>
      <c r="C97" s="52" t="s">
        <v>10</v>
      </c>
      <c r="D97" s="51"/>
      <c r="E97" s="51"/>
      <c r="F97" s="56"/>
      <c r="G97" s="56"/>
      <c r="H97" s="40" t="s">
        <v>133</v>
      </c>
    </row>
    <row r="98" spans="1:8" x14ac:dyDescent="0.2">
      <c r="A98" s="51"/>
      <c r="B98" s="51"/>
      <c r="C98" s="52" t="s">
        <v>132</v>
      </c>
      <c r="D98" s="51"/>
      <c r="E98" s="51" t="s">
        <v>133</v>
      </c>
      <c r="F98" s="57" t="s">
        <v>135</v>
      </c>
      <c r="G98" s="54">
        <v>0</v>
      </c>
      <c r="H98" s="40" t="s">
        <v>133</v>
      </c>
    </row>
    <row r="99" spans="1:8" x14ac:dyDescent="0.2">
      <c r="A99" s="51"/>
      <c r="B99" s="51"/>
      <c r="C99" s="55"/>
      <c r="D99" s="51"/>
      <c r="E99" s="51"/>
      <c r="F99" s="56"/>
      <c r="G99" s="56"/>
      <c r="H99" s="40" t="s">
        <v>133</v>
      </c>
    </row>
    <row r="100" spans="1:8" x14ac:dyDescent="0.2">
      <c r="A100" s="51"/>
      <c r="B100" s="51"/>
      <c r="C100" s="52" t="s">
        <v>142</v>
      </c>
      <c r="D100" s="51"/>
      <c r="E100" s="51"/>
      <c r="F100" s="51"/>
      <c r="G100" s="51"/>
      <c r="H100" s="40" t="s">
        <v>133</v>
      </c>
    </row>
    <row r="101" spans="1:8" x14ac:dyDescent="0.2">
      <c r="A101" s="51"/>
      <c r="B101" s="51"/>
      <c r="C101" s="52" t="s">
        <v>132</v>
      </c>
      <c r="D101" s="51"/>
      <c r="E101" s="51" t="s">
        <v>133</v>
      </c>
      <c r="F101" s="57" t="s">
        <v>135</v>
      </c>
      <c r="G101" s="54">
        <v>0</v>
      </c>
      <c r="H101" s="40" t="s">
        <v>133</v>
      </c>
    </row>
    <row r="102" spans="1:8" x14ac:dyDescent="0.2">
      <c r="A102" s="51"/>
      <c r="B102" s="51"/>
      <c r="C102" s="55"/>
      <c r="D102" s="51"/>
      <c r="E102" s="51"/>
      <c r="F102" s="56"/>
      <c r="G102" s="56"/>
      <c r="H102" s="40" t="s">
        <v>133</v>
      </c>
    </row>
    <row r="103" spans="1:8" x14ac:dyDescent="0.2">
      <c r="A103" s="51"/>
      <c r="B103" s="51"/>
      <c r="C103" s="52" t="s">
        <v>143</v>
      </c>
      <c r="D103" s="51"/>
      <c r="E103" s="51"/>
      <c r="F103" s="51"/>
      <c r="G103" s="51"/>
      <c r="H103" s="40" t="s">
        <v>133</v>
      </c>
    </row>
    <row r="104" spans="1:8" x14ac:dyDescent="0.2">
      <c r="A104" s="51"/>
      <c r="B104" s="51"/>
      <c r="C104" s="52" t="s">
        <v>132</v>
      </c>
      <c r="D104" s="51"/>
      <c r="E104" s="51" t="s">
        <v>133</v>
      </c>
      <c r="F104" s="57" t="s">
        <v>135</v>
      </c>
      <c r="G104" s="54">
        <v>0</v>
      </c>
      <c r="H104" s="40" t="s">
        <v>133</v>
      </c>
    </row>
    <row r="105" spans="1:8" x14ac:dyDescent="0.2">
      <c r="A105" s="51"/>
      <c r="B105" s="51"/>
      <c r="C105" s="55"/>
      <c r="D105" s="51"/>
      <c r="E105" s="51"/>
      <c r="F105" s="56"/>
      <c r="G105" s="56"/>
      <c r="H105" s="40" t="s">
        <v>133</v>
      </c>
    </row>
    <row r="106" spans="1:8" x14ac:dyDescent="0.2">
      <c r="A106" s="51"/>
      <c r="B106" s="51"/>
      <c r="C106" s="52" t="s">
        <v>144</v>
      </c>
      <c r="D106" s="51"/>
      <c r="E106" s="51"/>
      <c r="F106" s="56"/>
      <c r="G106" s="56"/>
      <c r="H106" s="40" t="s">
        <v>133</v>
      </c>
    </row>
    <row r="107" spans="1:8" x14ac:dyDescent="0.2">
      <c r="A107" s="51"/>
      <c r="B107" s="51"/>
      <c r="C107" s="52" t="s">
        <v>132</v>
      </c>
      <c r="D107" s="51"/>
      <c r="E107" s="51" t="s">
        <v>133</v>
      </c>
      <c r="F107" s="57" t="s">
        <v>135</v>
      </c>
      <c r="G107" s="54">
        <v>0</v>
      </c>
      <c r="H107" s="40" t="s">
        <v>133</v>
      </c>
    </row>
    <row r="108" spans="1:8" x14ac:dyDescent="0.2">
      <c r="A108" s="51"/>
      <c r="B108" s="51"/>
      <c r="C108" s="55"/>
      <c r="D108" s="51"/>
      <c r="E108" s="51"/>
      <c r="F108" s="56"/>
      <c r="G108" s="56"/>
      <c r="H108" s="40" t="s">
        <v>133</v>
      </c>
    </row>
    <row r="109" spans="1:8" x14ac:dyDescent="0.2">
      <c r="A109" s="51"/>
      <c r="B109" s="51"/>
      <c r="C109" s="52" t="s">
        <v>145</v>
      </c>
      <c r="D109" s="51"/>
      <c r="E109" s="51"/>
      <c r="F109" s="53">
        <v>0</v>
      </c>
      <c r="G109" s="54">
        <v>0</v>
      </c>
      <c r="H109" s="40" t="s">
        <v>133</v>
      </c>
    </row>
    <row r="110" spans="1:8" x14ac:dyDescent="0.2">
      <c r="A110" s="51"/>
      <c r="B110" s="51"/>
      <c r="C110" s="55"/>
      <c r="D110" s="51"/>
      <c r="E110" s="51"/>
      <c r="F110" s="56"/>
      <c r="G110" s="56"/>
      <c r="H110" s="40" t="s">
        <v>133</v>
      </c>
    </row>
    <row r="111" spans="1:8" x14ac:dyDescent="0.2">
      <c r="A111" s="51"/>
      <c r="B111" s="51"/>
      <c r="C111" s="52" t="s">
        <v>146</v>
      </c>
      <c r="D111" s="51"/>
      <c r="E111" s="51"/>
      <c r="F111" s="56"/>
      <c r="G111" s="56"/>
      <c r="H111" s="40" t="s">
        <v>133</v>
      </c>
    </row>
    <row r="112" spans="1:8" x14ac:dyDescent="0.2">
      <c r="A112" s="51"/>
      <c r="B112" s="51"/>
      <c r="C112" s="52" t="s">
        <v>147</v>
      </c>
      <c r="D112" s="51"/>
      <c r="E112" s="51"/>
      <c r="F112" s="56"/>
      <c r="G112" s="56"/>
      <c r="H112" s="40" t="s">
        <v>133</v>
      </c>
    </row>
    <row r="113" spans="1:8" x14ac:dyDescent="0.2">
      <c r="A113" s="51"/>
      <c r="B113" s="51"/>
      <c r="C113" s="52" t="s">
        <v>132</v>
      </c>
      <c r="D113" s="51"/>
      <c r="E113" s="51" t="s">
        <v>133</v>
      </c>
      <c r="F113" s="57" t="s">
        <v>135</v>
      </c>
      <c r="G113" s="54">
        <v>0</v>
      </c>
      <c r="H113" s="40" t="s">
        <v>133</v>
      </c>
    </row>
    <row r="114" spans="1:8" x14ac:dyDescent="0.2">
      <c r="A114" s="51"/>
      <c r="B114" s="51"/>
      <c r="C114" s="55"/>
      <c r="D114" s="51"/>
      <c r="E114" s="51"/>
      <c r="F114" s="56"/>
      <c r="G114" s="56"/>
      <c r="H114" s="40" t="s">
        <v>133</v>
      </c>
    </row>
    <row r="115" spans="1:8" x14ac:dyDescent="0.2">
      <c r="A115" s="51"/>
      <c r="B115" s="51"/>
      <c r="C115" s="52" t="s">
        <v>148</v>
      </c>
      <c r="D115" s="51"/>
      <c r="E115" s="51"/>
      <c r="F115" s="56"/>
      <c r="G115" s="56"/>
      <c r="H115" s="40" t="s">
        <v>133</v>
      </c>
    </row>
    <row r="116" spans="1:8" x14ac:dyDescent="0.2">
      <c r="A116" s="51"/>
      <c r="B116" s="51"/>
      <c r="C116" s="52" t="s">
        <v>132</v>
      </c>
      <c r="D116" s="51"/>
      <c r="E116" s="51" t="s">
        <v>133</v>
      </c>
      <c r="F116" s="57" t="s">
        <v>135</v>
      </c>
      <c r="G116" s="54">
        <v>0</v>
      </c>
      <c r="H116" s="40" t="s">
        <v>133</v>
      </c>
    </row>
    <row r="117" spans="1:8" x14ac:dyDescent="0.2">
      <c r="A117" s="51"/>
      <c r="B117" s="51"/>
      <c r="C117" s="55"/>
      <c r="D117" s="51"/>
      <c r="E117" s="51"/>
      <c r="F117" s="56"/>
      <c r="G117" s="56"/>
      <c r="H117" s="40" t="s">
        <v>133</v>
      </c>
    </row>
    <row r="118" spans="1:8" x14ac:dyDescent="0.2">
      <c r="A118" s="51"/>
      <c r="B118" s="51"/>
      <c r="C118" s="52" t="s">
        <v>149</v>
      </c>
      <c r="D118" s="51"/>
      <c r="E118" s="51"/>
      <c r="F118" s="56"/>
      <c r="G118" s="56"/>
      <c r="H118" s="40" t="s">
        <v>133</v>
      </c>
    </row>
    <row r="119" spans="1:8" x14ac:dyDescent="0.2">
      <c r="A119" s="51"/>
      <c r="B119" s="51"/>
      <c r="C119" s="52" t="s">
        <v>132</v>
      </c>
      <c r="D119" s="51"/>
      <c r="E119" s="51" t="s">
        <v>133</v>
      </c>
      <c r="F119" s="57" t="s">
        <v>135</v>
      </c>
      <c r="G119" s="54">
        <v>0</v>
      </c>
      <c r="H119" s="40" t="s">
        <v>133</v>
      </c>
    </row>
    <row r="120" spans="1:8" x14ac:dyDescent="0.2">
      <c r="A120" s="51"/>
      <c r="B120" s="51"/>
      <c r="C120" s="55"/>
      <c r="D120" s="51"/>
      <c r="E120" s="51"/>
      <c r="F120" s="56"/>
      <c r="G120" s="56"/>
      <c r="H120" s="40" t="s">
        <v>133</v>
      </c>
    </row>
    <row r="121" spans="1:8" x14ac:dyDescent="0.2">
      <c r="A121" s="51"/>
      <c r="B121" s="51"/>
      <c r="C121" s="52" t="s">
        <v>150</v>
      </c>
      <c r="D121" s="51"/>
      <c r="E121" s="51"/>
      <c r="F121" s="56"/>
      <c r="G121" s="56"/>
      <c r="H121" s="40" t="s">
        <v>133</v>
      </c>
    </row>
    <row r="122" spans="1:8" x14ac:dyDescent="0.2">
      <c r="A122" s="46">
        <v>1</v>
      </c>
      <c r="B122" s="47"/>
      <c r="C122" s="47" t="s">
        <v>151</v>
      </c>
      <c r="D122" s="47"/>
      <c r="E122" s="58"/>
      <c r="F122" s="49">
        <v>13584.439044246001</v>
      </c>
      <c r="G122" s="50">
        <v>4.8399930000000001E-2</v>
      </c>
      <c r="H122" s="40">
        <v>5.22</v>
      </c>
    </row>
    <row r="123" spans="1:8" x14ac:dyDescent="0.2">
      <c r="A123" s="51"/>
      <c r="B123" s="51"/>
      <c r="C123" s="52" t="s">
        <v>132</v>
      </c>
      <c r="D123" s="51"/>
      <c r="E123" s="51" t="s">
        <v>133</v>
      </c>
      <c r="F123" s="53">
        <v>13584.439044246001</v>
      </c>
      <c r="G123" s="54">
        <v>4.8399930000000001E-2</v>
      </c>
      <c r="H123" s="40" t="s">
        <v>133</v>
      </c>
    </row>
    <row r="124" spans="1:8" x14ac:dyDescent="0.2">
      <c r="A124" s="51"/>
      <c r="B124" s="51"/>
      <c r="C124" s="55"/>
      <c r="D124" s="51"/>
      <c r="E124" s="51"/>
      <c r="F124" s="56"/>
      <c r="G124" s="56"/>
      <c r="H124" s="40" t="s">
        <v>133</v>
      </c>
    </row>
    <row r="125" spans="1:8" x14ac:dyDescent="0.2">
      <c r="A125" s="51"/>
      <c r="B125" s="51"/>
      <c r="C125" s="52" t="s">
        <v>152</v>
      </c>
      <c r="D125" s="51"/>
      <c r="E125" s="51"/>
      <c r="F125" s="53">
        <v>13584.439044246001</v>
      </c>
      <c r="G125" s="54">
        <v>4.8399930000000001E-2</v>
      </c>
      <c r="H125" s="40" t="s">
        <v>133</v>
      </c>
    </row>
    <row r="126" spans="1:8" x14ac:dyDescent="0.2">
      <c r="A126" s="51"/>
      <c r="B126" s="51"/>
      <c r="C126" s="56"/>
      <c r="D126" s="51"/>
      <c r="E126" s="51"/>
      <c r="F126" s="51"/>
      <c r="G126" s="51"/>
      <c r="H126" s="40" t="s">
        <v>133</v>
      </c>
    </row>
    <row r="127" spans="1:8" x14ac:dyDescent="0.2">
      <c r="A127" s="51"/>
      <c r="B127" s="51"/>
      <c r="C127" s="52" t="s">
        <v>153</v>
      </c>
      <c r="D127" s="51"/>
      <c r="E127" s="51"/>
      <c r="F127" s="51"/>
      <c r="G127" s="51"/>
      <c r="H127" s="40" t="s">
        <v>133</v>
      </c>
    </row>
    <row r="128" spans="1:8" x14ac:dyDescent="0.2">
      <c r="A128" s="51"/>
      <c r="B128" s="51"/>
      <c r="C128" s="52" t="s">
        <v>154</v>
      </c>
      <c r="D128" s="51"/>
      <c r="E128" s="51"/>
      <c r="F128" s="51"/>
      <c r="G128" s="51"/>
      <c r="H128" s="40" t="s">
        <v>133</v>
      </c>
    </row>
    <row r="129" spans="1:17" x14ac:dyDescent="0.2">
      <c r="A129" s="51"/>
      <c r="B129" s="51"/>
      <c r="C129" s="52" t="s">
        <v>132</v>
      </c>
      <c r="D129" s="51"/>
      <c r="E129" s="51" t="s">
        <v>133</v>
      </c>
      <c r="F129" s="57" t="s">
        <v>135</v>
      </c>
      <c r="G129" s="54">
        <v>0</v>
      </c>
      <c r="H129" s="40" t="s">
        <v>133</v>
      </c>
    </row>
    <row r="130" spans="1:17" x14ac:dyDescent="0.2">
      <c r="A130" s="51"/>
      <c r="B130" s="51"/>
      <c r="C130" s="55"/>
      <c r="D130" s="51"/>
      <c r="E130" s="51"/>
      <c r="F130" s="56"/>
      <c r="G130" s="56"/>
      <c r="H130" s="40" t="s">
        <v>133</v>
      </c>
    </row>
    <row r="131" spans="1:17" x14ac:dyDescent="0.2">
      <c r="A131" s="51"/>
      <c r="B131" s="51"/>
      <c r="C131" s="52" t="s">
        <v>155</v>
      </c>
      <c r="D131" s="51"/>
      <c r="E131" s="51"/>
      <c r="F131" s="51"/>
      <c r="G131" s="51"/>
      <c r="H131" s="40" t="s">
        <v>133</v>
      </c>
    </row>
    <row r="132" spans="1:17" x14ac:dyDescent="0.2">
      <c r="A132" s="51"/>
      <c r="B132" s="51"/>
      <c r="C132" s="52" t="s">
        <v>156</v>
      </c>
      <c r="D132" s="51"/>
      <c r="E132" s="51"/>
      <c r="F132" s="51"/>
      <c r="G132" s="51"/>
      <c r="H132" s="40" t="s">
        <v>133</v>
      </c>
    </row>
    <row r="133" spans="1:17" x14ac:dyDescent="0.2">
      <c r="A133" s="51"/>
      <c r="B133" s="51"/>
      <c r="C133" s="52" t="s">
        <v>132</v>
      </c>
      <c r="D133" s="51"/>
      <c r="E133" s="51" t="s">
        <v>133</v>
      </c>
      <c r="F133" s="57" t="s">
        <v>135</v>
      </c>
      <c r="G133" s="54">
        <v>0</v>
      </c>
      <c r="H133" s="40" t="s">
        <v>133</v>
      </c>
    </row>
    <row r="134" spans="1:17" x14ac:dyDescent="0.2">
      <c r="A134" s="51"/>
      <c r="B134" s="51"/>
      <c r="C134" s="55"/>
      <c r="D134" s="51"/>
      <c r="E134" s="51"/>
      <c r="F134" s="56"/>
      <c r="G134" s="56"/>
      <c r="H134" s="40" t="s">
        <v>133</v>
      </c>
    </row>
    <row r="135" spans="1:17" x14ac:dyDescent="0.2">
      <c r="A135" s="51"/>
      <c r="B135" s="51"/>
      <c r="C135" s="52" t="s">
        <v>157</v>
      </c>
      <c r="D135" s="51"/>
      <c r="E135" s="51"/>
      <c r="F135" s="56"/>
      <c r="G135" s="56"/>
      <c r="H135" s="40" t="s">
        <v>133</v>
      </c>
    </row>
    <row r="136" spans="1:17" x14ac:dyDescent="0.2">
      <c r="A136" s="51"/>
      <c r="B136" s="51"/>
      <c r="C136" s="52" t="s">
        <v>132</v>
      </c>
      <c r="D136" s="51"/>
      <c r="E136" s="51" t="s">
        <v>133</v>
      </c>
      <c r="F136" s="57" t="s">
        <v>135</v>
      </c>
      <c r="G136" s="54">
        <v>0</v>
      </c>
      <c r="H136" s="40" t="s">
        <v>133</v>
      </c>
    </row>
    <row r="137" spans="1:17" x14ac:dyDescent="0.2">
      <c r="A137" s="51"/>
      <c r="B137" s="51"/>
      <c r="C137" s="55"/>
      <c r="D137" s="51"/>
      <c r="E137" s="51"/>
      <c r="F137" s="56"/>
      <c r="G137" s="56"/>
      <c r="H137" s="40" t="s">
        <v>133</v>
      </c>
    </row>
    <row r="138" spans="1:17" x14ac:dyDescent="0.2">
      <c r="A138" s="58"/>
      <c r="B138" s="47"/>
      <c r="C138" s="47" t="s">
        <v>158</v>
      </c>
      <c r="D138" s="47"/>
      <c r="E138" s="58"/>
      <c r="F138" s="49">
        <v>436.74469553</v>
      </c>
      <c r="G138" s="50">
        <v>1.55608E-3</v>
      </c>
      <c r="H138" s="40" t="s">
        <v>133</v>
      </c>
    </row>
    <row r="139" spans="1:17" x14ac:dyDescent="0.2">
      <c r="A139" s="55"/>
      <c r="B139" s="55"/>
      <c r="C139" s="52" t="s">
        <v>159</v>
      </c>
      <c r="D139" s="56"/>
      <c r="E139" s="56"/>
      <c r="F139" s="53">
        <v>280670.63464862102</v>
      </c>
      <c r="G139" s="59">
        <v>1.0000000600000001</v>
      </c>
      <c r="H139" s="40" t="s">
        <v>133</v>
      </c>
    </row>
    <row r="140" spans="1:17" ht="12.75" customHeight="1" x14ac:dyDescent="0.2">
      <c r="A140" s="60"/>
      <c r="B140" s="60"/>
      <c r="C140" s="61"/>
      <c r="D140" s="62"/>
      <c r="E140" s="62"/>
      <c r="F140" s="63"/>
      <c r="G140" s="64"/>
      <c r="H140" s="65"/>
    </row>
    <row r="141" spans="1:17" x14ac:dyDescent="0.2">
      <c r="A141" s="60"/>
      <c r="B141" s="66" t="s">
        <v>930</v>
      </c>
      <c r="C141" s="66"/>
      <c r="D141" s="66"/>
      <c r="E141" s="66"/>
      <c r="F141" s="66"/>
      <c r="G141" s="66"/>
      <c r="H141" s="66"/>
      <c r="J141" s="67"/>
    </row>
    <row r="142" spans="1:17" x14ac:dyDescent="0.2">
      <c r="A142" s="60"/>
      <c r="B142" s="66" t="s">
        <v>931</v>
      </c>
      <c r="C142" s="66"/>
      <c r="D142" s="66"/>
      <c r="E142" s="66"/>
      <c r="F142" s="66"/>
      <c r="G142" s="66"/>
      <c r="H142" s="66"/>
      <c r="J142" s="67"/>
    </row>
    <row r="143" spans="1:17" x14ac:dyDescent="0.2">
      <c r="A143" s="60"/>
      <c r="B143" s="66" t="s">
        <v>932</v>
      </c>
      <c r="C143" s="66"/>
      <c r="D143" s="66"/>
      <c r="E143" s="66"/>
      <c r="F143" s="66"/>
      <c r="G143" s="66"/>
      <c r="H143" s="66"/>
      <c r="J143" s="67"/>
    </row>
    <row r="144" spans="1:17" s="70" customFormat="1" ht="52.5" customHeight="1" x14ac:dyDescent="0.25">
      <c r="A144" s="68"/>
      <c r="B144" s="69" t="s">
        <v>933</v>
      </c>
      <c r="C144" s="69"/>
      <c r="D144" s="69"/>
      <c r="E144" s="69"/>
      <c r="F144" s="69"/>
      <c r="G144" s="69"/>
      <c r="H144" s="69"/>
      <c r="I144" s="34"/>
      <c r="J144" s="67"/>
      <c r="K144" s="34"/>
      <c r="L144" s="34"/>
      <c r="M144" s="34"/>
      <c r="N144" s="34"/>
      <c r="O144" s="34"/>
      <c r="P144" s="34"/>
      <c r="Q144" s="34"/>
    </row>
    <row r="145" spans="1:10" x14ac:dyDescent="0.2">
      <c r="A145" s="60"/>
      <c r="B145" s="66" t="s">
        <v>934</v>
      </c>
      <c r="C145" s="66"/>
      <c r="D145" s="66"/>
      <c r="E145" s="66"/>
      <c r="F145" s="66"/>
      <c r="G145" s="66"/>
      <c r="H145" s="66"/>
      <c r="J145" s="67"/>
    </row>
    <row r="146" spans="1:10" x14ac:dyDescent="0.2">
      <c r="A146" s="60"/>
      <c r="B146" s="60"/>
      <c r="C146" s="60"/>
      <c r="D146" s="62"/>
      <c r="E146" s="62"/>
      <c r="F146" s="62"/>
      <c r="G146" s="62"/>
    </row>
    <row r="147" spans="1:10" x14ac:dyDescent="0.2">
      <c r="A147" s="60"/>
      <c r="B147" s="72" t="s">
        <v>160</v>
      </c>
      <c r="C147" s="73"/>
      <c r="D147" s="74"/>
      <c r="E147" s="75"/>
      <c r="F147" s="62"/>
      <c r="G147" s="62"/>
    </row>
    <row r="148" spans="1:10" ht="27.75" customHeight="1" x14ac:dyDescent="0.2">
      <c r="A148" s="60"/>
      <c r="B148" s="76" t="s">
        <v>161</v>
      </c>
      <c r="C148" s="77"/>
      <c r="D148" s="39" t="s">
        <v>971</v>
      </c>
      <c r="E148" s="75"/>
      <c r="F148" s="62"/>
      <c r="G148" s="62"/>
    </row>
    <row r="149" spans="1:10" ht="12.75" customHeight="1" x14ac:dyDescent="0.2">
      <c r="A149" s="60"/>
      <c r="B149" s="76" t="s">
        <v>936</v>
      </c>
      <c r="C149" s="77"/>
      <c r="D149" s="39" t="str">
        <f>"Rs. "&amp;TEXT(F83,"0.00")&amp;" lacs/ "&amp;IF(ROUND((G83*100),2) = 0,"#",(TEXT((G83*100),"0.00")&amp;"%"))</f>
        <v>Rs. 88.87 lacs/ 0.03%</v>
      </c>
      <c r="E149" s="75"/>
      <c r="F149" s="62"/>
      <c r="G149" s="62"/>
    </row>
    <row r="150" spans="1:10" x14ac:dyDescent="0.2">
      <c r="A150" s="60"/>
      <c r="B150" s="76" t="s">
        <v>163</v>
      </c>
      <c r="C150" s="77"/>
      <c r="D150" s="78" t="s">
        <v>133</v>
      </c>
      <c r="E150" s="75"/>
      <c r="F150" s="62"/>
      <c r="G150" s="62"/>
    </row>
    <row r="151" spans="1:10" x14ac:dyDescent="0.2">
      <c r="A151" s="79"/>
      <c r="B151" s="80" t="s">
        <v>133</v>
      </c>
      <c r="C151" s="80" t="s">
        <v>937</v>
      </c>
      <c r="D151" s="80" t="s">
        <v>164</v>
      </c>
      <c r="E151" s="79"/>
      <c r="F151" s="79"/>
      <c r="G151" s="79"/>
      <c r="H151" s="79"/>
      <c r="J151" s="67"/>
    </row>
    <row r="152" spans="1:10" x14ac:dyDescent="0.2">
      <c r="A152" s="79"/>
      <c r="B152" s="81" t="s">
        <v>165</v>
      </c>
      <c r="C152" s="82">
        <v>46112</v>
      </c>
      <c r="D152" s="82">
        <v>46142</v>
      </c>
      <c r="E152" s="79"/>
      <c r="F152" s="79"/>
      <c r="G152" s="79"/>
      <c r="J152" s="67"/>
    </row>
    <row r="153" spans="1:10" x14ac:dyDescent="0.2">
      <c r="A153" s="83"/>
      <c r="B153" s="47" t="s">
        <v>166</v>
      </c>
      <c r="C153" s="84">
        <v>374.4991</v>
      </c>
      <c r="D153" s="84">
        <v>412.66180000000003</v>
      </c>
      <c r="E153" s="83"/>
      <c r="F153" s="85"/>
      <c r="G153" s="86"/>
    </row>
    <row r="154" spans="1:10" x14ac:dyDescent="0.2">
      <c r="A154" s="83"/>
      <c r="B154" s="47" t="s">
        <v>938</v>
      </c>
      <c r="C154" s="84">
        <v>74.295900000000003</v>
      </c>
      <c r="D154" s="84">
        <v>81.867000000000004</v>
      </c>
      <c r="E154" s="83"/>
      <c r="F154" s="85"/>
      <c r="G154" s="86"/>
    </row>
    <row r="155" spans="1:10" x14ac:dyDescent="0.2">
      <c r="A155" s="83"/>
      <c r="B155" s="47" t="s">
        <v>167</v>
      </c>
      <c r="C155" s="84">
        <v>333.90660000000003</v>
      </c>
      <c r="D155" s="84">
        <v>367.60910000000001</v>
      </c>
      <c r="E155" s="83"/>
      <c r="F155" s="85"/>
      <c r="G155" s="86"/>
    </row>
    <row r="156" spans="1:10" x14ac:dyDescent="0.2">
      <c r="A156" s="83"/>
      <c r="B156" s="47" t="s">
        <v>939</v>
      </c>
      <c r="C156" s="84">
        <v>54.656300000000002</v>
      </c>
      <c r="D156" s="84">
        <v>60.173000000000002</v>
      </c>
      <c r="E156" s="83"/>
      <c r="F156" s="85"/>
      <c r="G156" s="86"/>
    </row>
    <row r="157" spans="1:10" x14ac:dyDescent="0.2">
      <c r="A157" s="83"/>
      <c r="B157" s="83"/>
      <c r="C157" s="83"/>
      <c r="D157" s="83"/>
      <c r="E157" s="83"/>
      <c r="F157" s="83"/>
      <c r="G157" s="83"/>
    </row>
    <row r="158" spans="1:10" x14ac:dyDescent="0.2">
      <c r="A158" s="79"/>
      <c r="B158" s="76" t="s">
        <v>940</v>
      </c>
      <c r="C158" s="77"/>
      <c r="D158" s="39" t="s">
        <v>162</v>
      </c>
      <c r="E158" s="79"/>
      <c r="F158" s="79"/>
      <c r="G158" s="79"/>
    </row>
    <row r="159" spans="1:10" x14ac:dyDescent="0.2">
      <c r="A159" s="79"/>
      <c r="B159" s="97"/>
      <c r="C159" s="97"/>
      <c r="D159" s="97"/>
      <c r="E159" s="79"/>
      <c r="F159" s="79"/>
      <c r="G159" s="79"/>
    </row>
    <row r="160" spans="1:10" x14ac:dyDescent="0.2">
      <c r="A160" s="79"/>
      <c r="B160" s="76" t="s">
        <v>169</v>
      </c>
      <c r="C160" s="77"/>
      <c r="D160" s="39" t="s">
        <v>162</v>
      </c>
      <c r="E160" s="91"/>
      <c r="F160" s="79"/>
      <c r="G160" s="79"/>
    </row>
    <row r="161" spans="1:7" x14ac:dyDescent="0.2">
      <c r="A161" s="79"/>
      <c r="B161" s="76" t="s">
        <v>170</v>
      </c>
      <c r="C161" s="77"/>
      <c r="D161" s="39" t="s">
        <v>162</v>
      </c>
      <c r="E161" s="91"/>
      <c r="F161" s="79"/>
      <c r="G161" s="79"/>
    </row>
    <row r="162" spans="1:7" ht="17.100000000000001" customHeight="1" x14ac:dyDescent="0.2">
      <c r="A162" s="79"/>
      <c r="B162" s="76" t="s">
        <v>171</v>
      </c>
      <c r="C162" s="77"/>
      <c r="D162" s="39" t="s">
        <v>162</v>
      </c>
      <c r="E162" s="91"/>
      <c r="F162" s="79"/>
      <c r="G162" s="79"/>
    </row>
    <row r="163" spans="1:7" ht="17.100000000000001" customHeight="1" x14ac:dyDescent="0.2">
      <c r="A163" s="79"/>
      <c r="B163" s="76" t="s">
        <v>172</v>
      </c>
      <c r="C163" s="77"/>
      <c r="D163" s="92">
        <v>0.52452622404565163</v>
      </c>
      <c r="E163" s="79"/>
      <c r="F163" s="89"/>
      <c r="G163" s="90"/>
    </row>
    <row r="165" spans="1:7" x14ac:dyDescent="0.2">
      <c r="B165" s="153" t="s">
        <v>1232</v>
      </c>
    </row>
    <row r="166" spans="1:7" ht="27" x14ac:dyDescent="0.2">
      <c r="B166" s="159" t="s">
        <v>1072</v>
      </c>
      <c r="C166" s="159" t="s">
        <v>1073</v>
      </c>
      <c r="D166" s="159" t="s">
        <v>1074</v>
      </c>
      <c r="E166" s="159" t="s">
        <v>1075</v>
      </c>
      <c r="F166" s="159" t="s">
        <v>1076</v>
      </c>
    </row>
    <row r="167" spans="1:7" ht="13.5" x14ac:dyDescent="0.2">
      <c r="B167" s="160" t="s">
        <v>1100</v>
      </c>
      <c r="C167" s="161" t="s">
        <v>1078</v>
      </c>
      <c r="D167" s="10">
        <v>0</v>
      </c>
      <c r="E167" s="11">
        <v>0</v>
      </c>
      <c r="F167" s="162">
        <v>29.407129999999999</v>
      </c>
    </row>
    <row r="169" spans="1:7" x14ac:dyDescent="0.2">
      <c r="B169" s="93" t="s">
        <v>941</v>
      </c>
      <c r="C169" s="93"/>
    </row>
    <row r="171" spans="1:7" ht="153.75" customHeight="1" x14ac:dyDescent="0.2"/>
    <row r="174" spans="1:7" x14ac:dyDescent="0.2">
      <c r="B174" s="94" t="s">
        <v>942</v>
      </c>
      <c r="C174" s="95"/>
      <c r="D174" s="94"/>
    </row>
    <row r="175" spans="1:7" x14ac:dyDescent="0.2">
      <c r="B175" s="94" t="s">
        <v>1101</v>
      </c>
      <c r="D175" s="94"/>
    </row>
    <row r="176" spans="1:7" ht="165" customHeight="1" x14ac:dyDescent="0.2"/>
    <row r="177" s="34" customFormat="1" ht="12.75" customHeight="1" x14ac:dyDescent="0.2"/>
    <row r="178" s="34" customFormat="1" ht="12.75" customHeight="1" x14ac:dyDescent="0.2"/>
    <row r="179" s="34" customFormat="1" ht="12.75" customHeight="1" x14ac:dyDescent="0.2"/>
  </sheetData>
  <mergeCells count="18">
    <mergeCell ref="B149:C149"/>
    <mergeCell ref="B150:C150"/>
    <mergeCell ref="B158:C158"/>
    <mergeCell ref="B143:H143"/>
    <mergeCell ref="B144:H144"/>
    <mergeCell ref="B145:H145"/>
    <mergeCell ref="B147:D147"/>
    <mergeCell ref="B148:C148"/>
    <mergeCell ref="A1:H1"/>
    <mergeCell ref="A2:H2"/>
    <mergeCell ref="A3:H3"/>
    <mergeCell ref="B141:H141"/>
    <mergeCell ref="B142:H142"/>
    <mergeCell ref="B162:C162"/>
    <mergeCell ref="B163:C163"/>
    <mergeCell ref="B160:C160"/>
    <mergeCell ref="B161:C161"/>
    <mergeCell ref="B169:C169"/>
  </mergeCells>
  <hyperlinks>
    <hyperlink ref="I1" location="Index!B2" display="Index" xr:uid="{90184B12-8EB6-4D21-B30E-3608D894E5D3}"/>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BE368-7CAD-41C0-95E3-1ACDF5F70541}">
  <sheetPr>
    <outlinePr summaryBelow="0" summaryRight="0"/>
  </sheetPr>
  <dimension ref="A1:Q166"/>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33" t="s">
        <v>0</v>
      </c>
      <c r="B1" s="33"/>
      <c r="C1" s="33"/>
      <c r="D1" s="33"/>
      <c r="E1" s="33"/>
      <c r="F1" s="33"/>
      <c r="G1" s="33"/>
      <c r="H1" s="33"/>
      <c r="I1" s="1" t="s">
        <v>928</v>
      </c>
    </row>
    <row r="2" spans="1:9" ht="15" x14ac:dyDescent="0.2">
      <c r="A2" s="33" t="s">
        <v>1</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11</v>
      </c>
      <c r="C7" s="47" t="s">
        <v>12</v>
      </c>
      <c r="D7" s="47" t="s">
        <v>13</v>
      </c>
      <c r="E7" s="48">
        <v>210000</v>
      </c>
      <c r="F7" s="49">
        <v>8429.4</v>
      </c>
      <c r="G7" s="50">
        <v>8.5128629999999997E-2</v>
      </c>
      <c r="H7" s="40" t="s">
        <v>133</v>
      </c>
    </row>
    <row r="8" spans="1:9" x14ac:dyDescent="0.2">
      <c r="A8" s="46">
        <v>2</v>
      </c>
      <c r="B8" s="47" t="s">
        <v>14</v>
      </c>
      <c r="C8" s="47" t="s">
        <v>15</v>
      </c>
      <c r="D8" s="47" t="s">
        <v>16</v>
      </c>
      <c r="E8" s="48">
        <v>415000</v>
      </c>
      <c r="F8" s="49">
        <v>7830.22</v>
      </c>
      <c r="G8" s="50">
        <v>7.9077499999999995E-2</v>
      </c>
      <c r="H8" s="40" t="s">
        <v>133</v>
      </c>
    </row>
    <row r="9" spans="1:9" x14ac:dyDescent="0.2">
      <c r="A9" s="46">
        <v>3</v>
      </c>
      <c r="B9" s="47" t="s">
        <v>17</v>
      </c>
      <c r="C9" s="47" t="s">
        <v>18</v>
      </c>
      <c r="D9" s="47" t="s">
        <v>19</v>
      </c>
      <c r="E9" s="48">
        <v>510000</v>
      </c>
      <c r="F9" s="49">
        <v>7297.08</v>
      </c>
      <c r="G9" s="50">
        <v>7.3693309999999998E-2</v>
      </c>
      <c r="H9" s="40" t="s">
        <v>133</v>
      </c>
    </row>
    <row r="10" spans="1:9" x14ac:dyDescent="0.2">
      <c r="A10" s="46">
        <v>4</v>
      </c>
      <c r="B10" s="47" t="s">
        <v>20</v>
      </c>
      <c r="C10" s="47" t="s">
        <v>21</v>
      </c>
      <c r="D10" s="47" t="s">
        <v>22</v>
      </c>
      <c r="E10" s="48">
        <v>1340000</v>
      </c>
      <c r="F10" s="49">
        <v>5348.61</v>
      </c>
      <c r="G10" s="50">
        <v>5.4015689999999998E-2</v>
      </c>
      <c r="H10" s="40" t="s">
        <v>133</v>
      </c>
    </row>
    <row r="11" spans="1:9" x14ac:dyDescent="0.2">
      <c r="A11" s="46">
        <v>5</v>
      </c>
      <c r="B11" s="47" t="s">
        <v>23</v>
      </c>
      <c r="C11" s="47" t="s">
        <v>24</v>
      </c>
      <c r="D11" s="47" t="s">
        <v>25</v>
      </c>
      <c r="E11" s="48">
        <v>28000</v>
      </c>
      <c r="F11" s="49">
        <v>3244.08</v>
      </c>
      <c r="G11" s="50">
        <v>3.2762010000000001E-2</v>
      </c>
      <c r="H11" s="40" t="s">
        <v>133</v>
      </c>
    </row>
    <row r="12" spans="1:9" x14ac:dyDescent="0.2">
      <c r="A12" s="46">
        <v>6</v>
      </c>
      <c r="B12" s="47" t="s">
        <v>26</v>
      </c>
      <c r="C12" s="47" t="s">
        <v>27</v>
      </c>
      <c r="D12" s="47" t="s">
        <v>28</v>
      </c>
      <c r="E12" s="48">
        <v>675000</v>
      </c>
      <c r="F12" s="49">
        <v>2911.2750000000001</v>
      </c>
      <c r="G12" s="50">
        <v>2.9401010000000002E-2</v>
      </c>
      <c r="H12" s="40" t="s">
        <v>133</v>
      </c>
    </row>
    <row r="13" spans="1:9" x14ac:dyDescent="0.2">
      <c r="A13" s="46">
        <v>7</v>
      </c>
      <c r="B13" s="47" t="s">
        <v>29</v>
      </c>
      <c r="C13" s="47" t="s">
        <v>30</v>
      </c>
      <c r="D13" s="47" t="s">
        <v>22</v>
      </c>
      <c r="E13" s="48">
        <v>800000</v>
      </c>
      <c r="F13" s="49">
        <v>2546.8000000000002</v>
      </c>
      <c r="G13" s="50">
        <v>2.5720170000000001E-2</v>
      </c>
      <c r="H13" s="40" t="s">
        <v>133</v>
      </c>
    </row>
    <row r="14" spans="1:9" x14ac:dyDescent="0.2">
      <c r="A14" s="46">
        <v>8</v>
      </c>
      <c r="B14" s="47" t="s">
        <v>31</v>
      </c>
      <c r="C14" s="47" t="s">
        <v>32</v>
      </c>
      <c r="D14" s="47" t="s">
        <v>33</v>
      </c>
      <c r="E14" s="48">
        <v>7000</v>
      </c>
      <c r="F14" s="49">
        <v>2348.5</v>
      </c>
      <c r="G14" s="50">
        <v>2.3717530000000001E-2</v>
      </c>
      <c r="H14" s="40" t="s">
        <v>133</v>
      </c>
    </row>
    <row r="15" spans="1:9" x14ac:dyDescent="0.2">
      <c r="A15" s="46">
        <v>9</v>
      </c>
      <c r="B15" s="47" t="s">
        <v>34</v>
      </c>
      <c r="C15" s="47" t="s">
        <v>35</v>
      </c>
      <c r="D15" s="47" t="s">
        <v>33</v>
      </c>
      <c r="E15" s="48">
        <v>51000</v>
      </c>
      <c r="F15" s="49">
        <v>2277.7620000000002</v>
      </c>
      <c r="G15" s="50">
        <v>2.300315E-2</v>
      </c>
      <c r="H15" s="40" t="s">
        <v>133</v>
      </c>
    </row>
    <row r="16" spans="1:9" x14ac:dyDescent="0.2">
      <c r="A16" s="46">
        <v>10</v>
      </c>
      <c r="B16" s="47" t="s">
        <v>36</v>
      </c>
      <c r="C16" s="47" t="s">
        <v>37</v>
      </c>
      <c r="D16" s="47" t="s">
        <v>38</v>
      </c>
      <c r="E16" s="48">
        <v>200000</v>
      </c>
      <c r="F16" s="49">
        <v>2136.9</v>
      </c>
      <c r="G16" s="50">
        <v>2.1580579999999999E-2</v>
      </c>
      <c r="H16" s="40" t="s">
        <v>133</v>
      </c>
    </row>
    <row r="17" spans="1:8" x14ac:dyDescent="0.2">
      <c r="A17" s="46">
        <v>11</v>
      </c>
      <c r="B17" s="47" t="s">
        <v>39</v>
      </c>
      <c r="C17" s="47" t="s">
        <v>40</v>
      </c>
      <c r="D17" s="47" t="s">
        <v>41</v>
      </c>
      <c r="E17" s="48">
        <v>112000</v>
      </c>
      <c r="F17" s="49">
        <v>1901.9839999999999</v>
      </c>
      <c r="G17" s="50">
        <v>1.9208159999999998E-2</v>
      </c>
      <c r="H17" s="40" t="s">
        <v>133</v>
      </c>
    </row>
    <row r="18" spans="1:8" x14ac:dyDescent="0.2">
      <c r="A18" s="46">
        <v>12</v>
      </c>
      <c r="B18" s="47" t="s">
        <v>42</v>
      </c>
      <c r="C18" s="47" t="s">
        <v>43</v>
      </c>
      <c r="D18" s="47" t="s">
        <v>22</v>
      </c>
      <c r="E18" s="48">
        <v>415000</v>
      </c>
      <c r="F18" s="49">
        <v>1844.8824999999999</v>
      </c>
      <c r="G18" s="50">
        <v>1.8631490000000001E-2</v>
      </c>
      <c r="H18" s="40" t="s">
        <v>133</v>
      </c>
    </row>
    <row r="19" spans="1:8" x14ac:dyDescent="0.2">
      <c r="A19" s="46">
        <v>13</v>
      </c>
      <c r="B19" s="47" t="s">
        <v>44</v>
      </c>
      <c r="C19" s="47" t="s">
        <v>45</v>
      </c>
      <c r="D19" s="47" t="s">
        <v>33</v>
      </c>
      <c r="E19" s="48">
        <v>160000</v>
      </c>
      <c r="F19" s="49">
        <v>1844.32</v>
      </c>
      <c r="G19" s="50">
        <v>1.862581E-2</v>
      </c>
      <c r="H19" s="40" t="s">
        <v>133</v>
      </c>
    </row>
    <row r="20" spans="1:8" x14ac:dyDescent="0.2">
      <c r="A20" s="46">
        <v>14</v>
      </c>
      <c r="B20" s="47" t="s">
        <v>46</v>
      </c>
      <c r="C20" s="47" t="s">
        <v>47</v>
      </c>
      <c r="D20" s="47" t="s">
        <v>38</v>
      </c>
      <c r="E20" s="48">
        <v>145000</v>
      </c>
      <c r="F20" s="49">
        <v>1831.93</v>
      </c>
      <c r="G20" s="50">
        <v>1.850069E-2</v>
      </c>
      <c r="H20" s="40" t="s">
        <v>133</v>
      </c>
    </row>
    <row r="21" spans="1:8" x14ac:dyDescent="0.2">
      <c r="A21" s="46">
        <v>15</v>
      </c>
      <c r="B21" s="47" t="s">
        <v>48</v>
      </c>
      <c r="C21" s="47" t="s">
        <v>49</v>
      </c>
      <c r="D21" s="47" t="s">
        <v>50</v>
      </c>
      <c r="E21" s="48">
        <v>100000</v>
      </c>
      <c r="F21" s="49">
        <v>1808.8</v>
      </c>
      <c r="G21" s="50">
        <v>1.8267100000000001E-2</v>
      </c>
      <c r="H21" s="40" t="s">
        <v>133</v>
      </c>
    </row>
    <row r="22" spans="1:8" x14ac:dyDescent="0.2">
      <c r="A22" s="46">
        <v>16</v>
      </c>
      <c r="B22" s="47" t="s">
        <v>51</v>
      </c>
      <c r="C22" s="47" t="s">
        <v>52</v>
      </c>
      <c r="D22" s="47" t="s">
        <v>19</v>
      </c>
      <c r="E22" s="48">
        <v>575000</v>
      </c>
      <c r="F22" s="49">
        <v>1727.5875000000001</v>
      </c>
      <c r="G22" s="50">
        <v>1.7446929999999999E-2</v>
      </c>
      <c r="H22" s="40" t="s">
        <v>133</v>
      </c>
    </row>
    <row r="23" spans="1:8" x14ac:dyDescent="0.2">
      <c r="A23" s="46">
        <v>17</v>
      </c>
      <c r="B23" s="47" t="s">
        <v>53</v>
      </c>
      <c r="C23" s="47" t="s">
        <v>54</v>
      </c>
      <c r="D23" s="47" t="s">
        <v>13</v>
      </c>
      <c r="E23" s="48">
        <v>138000</v>
      </c>
      <c r="F23" s="49">
        <v>1725.414</v>
      </c>
      <c r="G23" s="50">
        <v>1.742498E-2</v>
      </c>
      <c r="H23" s="40" t="s">
        <v>133</v>
      </c>
    </row>
    <row r="24" spans="1:8" x14ac:dyDescent="0.2">
      <c r="A24" s="46">
        <v>18</v>
      </c>
      <c r="B24" s="47" t="s">
        <v>55</v>
      </c>
      <c r="C24" s="47" t="s">
        <v>56</v>
      </c>
      <c r="D24" s="47" t="s">
        <v>57</v>
      </c>
      <c r="E24" s="48">
        <v>21500</v>
      </c>
      <c r="F24" s="49">
        <v>1725.16</v>
      </c>
      <c r="G24" s="50">
        <v>1.7422420000000001E-2</v>
      </c>
      <c r="H24" s="40" t="s">
        <v>133</v>
      </c>
    </row>
    <row r="25" spans="1:8" x14ac:dyDescent="0.2">
      <c r="A25" s="46">
        <v>19</v>
      </c>
      <c r="B25" s="47" t="s">
        <v>58</v>
      </c>
      <c r="C25" s="47" t="s">
        <v>59</v>
      </c>
      <c r="D25" s="47" t="s">
        <v>60</v>
      </c>
      <c r="E25" s="48">
        <v>100000</v>
      </c>
      <c r="F25" s="49">
        <v>1657.3</v>
      </c>
      <c r="G25" s="50">
        <v>1.6737100000000001E-2</v>
      </c>
      <c r="H25" s="40" t="s">
        <v>133</v>
      </c>
    </row>
    <row r="26" spans="1:8" x14ac:dyDescent="0.2">
      <c r="A26" s="46">
        <v>20</v>
      </c>
      <c r="B26" s="47" t="s">
        <v>61</v>
      </c>
      <c r="C26" s="47" t="s">
        <v>62</v>
      </c>
      <c r="D26" s="47" t="s">
        <v>63</v>
      </c>
      <c r="E26" s="48">
        <v>550000</v>
      </c>
      <c r="F26" s="49">
        <v>1647.5250000000001</v>
      </c>
      <c r="G26" s="50">
        <v>1.6638380000000001E-2</v>
      </c>
      <c r="H26" s="40" t="s">
        <v>133</v>
      </c>
    </row>
    <row r="27" spans="1:8" x14ac:dyDescent="0.2">
      <c r="A27" s="46">
        <v>21</v>
      </c>
      <c r="B27" s="47" t="s">
        <v>64</v>
      </c>
      <c r="C27" s="47" t="s">
        <v>65</v>
      </c>
      <c r="D27" s="47" t="s">
        <v>33</v>
      </c>
      <c r="E27" s="48">
        <v>40000</v>
      </c>
      <c r="F27" s="49">
        <v>1631.04</v>
      </c>
      <c r="G27" s="50">
        <v>1.6471900000000001E-2</v>
      </c>
      <c r="H27" s="40" t="s">
        <v>133</v>
      </c>
    </row>
    <row r="28" spans="1:8" x14ac:dyDescent="0.2">
      <c r="A28" s="46">
        <v>22</v>
      </c>
      <c r="B28" s="47" t="s">
        <v>66</v>
      </c>
      <c r="C28" s="47" t="s">
        <v>67</v>
      </c>
      <c r="D28" s="47" t="s">
        <v>41</v>
      </c>
      <c r="E28" s="48">
        <v>25000</v>
      </c>
      <c r="F28" s="49">
        <v>1566.7249999999999</v>
      </c>
      <c r="G28" s="50">
        <v>1.582238E-2</v>
      </c>
      <c r="H28" s="40" t="s">
        <v>133</v>
      </c>
    </row>
    <row r="29" spans="1:8" x14ac:dyDescent="0.2">
      <c r="A29" s="46">
        <v>23</v>
      </c>
      <c r="B29" s="47" t="s">
        <v>68</v>
      </c>
      <c r="C29" s="47" t="s">
        <v>69</v>
      </c>
      <c r="D29" s="47" t="s">
        <v>22</v>
      </c>
      <c r="E29" s="48">
        <v>88000</v>
      </c>
      <c r="F29" s="49">
        <v>1527.68</v>
      </c>
      <c r="G29" s="50">
        <v>1.542806E-2</v>
      </c>
      <c r="H29" s="40" t="s">
        <v>133</v>
      </c>
    </row>
    <row r="30" spans="1:8" x14ac:dyDescent="0.2">
      <c r="A30" s="46">
        <v>24</v>
      </c>
      <c r="B30" s="47" t="s">
        <v>70</v>
      </c>
      <c r="C30" s="47" t="s">
        <v>71</v>
      </c>
      <c r="D30" s="47" t="s">
        <v>41</v>
      </c>
      <c r="E30" s="48">
        <v>155000</v>
      </c>
      <c r="F30" s="49">
        <v>1516.83</v>
      </c>
      <c r="G30" s="50">
        <v>1.5318490000000001E-2</v>
      </c>
      <c r="H30" s="40" t="s">
        <v>133</v>
      </c>
    </row>
    <row r="31" spans="1:8" x14ac:dyDescent="0.2">
      <c r="A31" s="46">
        <v>25</v>
      </c>
      <c r="B31" s="47" t="s">
        <v>72</v>
      </c>
      <c r="C31" s="47" t="s">
        <v>73</v>
      </c>
      <c r="D31" s="47" t="s">
        <v>50</v>
      </c>
      <c r="E31" s="48">
        <v>9500</v>
      </c>
      <c r="F31" s="49">
        <v>1396.405</v>
      </c>
      <c r="G31" s="50">
        <v>1.410231E-2</v>
      </c>
      <c r="H31" s="40" t="s">
        <v>133</v>
      </c>
    </row>
    <row r="32" spans="1:8" x14ac:dyDescent="0.2">
      <c r="A32" s="46">
        <v>26</v>
      </c>
      <c r="B32" s="47" t="s">
        <v>74</v>
      </c>
      <c r="C32" s="47" t="s">
        <v>75</v>
      </c>
      <c r="D32" s="47" t="s">
        <v>33</v>
      </c>
      <c r="E32" s="48">
        <v>2500000</v>
      </c>
      <c r="F32" s="49">
        <v>1389.5</v>
      </c>
      <c r="G32" s="50">
        <v>1.4032579999999999E-2</v>
      </c>
      <c r="H32" s="40" t="s">
        <v>133</v>
      </c>
    </row>
    <row r="33" spans="1:8" x14ac:dyDescent="0.2">
      <c r="A33" s="46">
        <v>27</v>
      </c>
      <c r="B33" s="47" t="s">
        <v>76</v>
      </c>
      <c r="C33" s="47" t="s">
        <v>77</v>
      </c>
      <c r="D33" s="47" t="s">
        <v>16</v>
      </c>
      <c r="E33" s="48">
        <v>325000</v>
      </c>
      <c r="F33" s="49">
        <v>1332.3375000000001</v>
      </c>
      <c r="G33" s="50">
        <v>1.34553E-2</v>
      </c>
      <c r="H33" s="40" t="s">
        <v>133</v>
      </c>
    </row>
    <row r="34" spans="1:8" x14ac:dyDescent="0.2">
      <c r="A34" s="46">
        <v>28</v>
      </c>
      <c r="B34" s="47" t="s">
        <v>78</v>
      </c>
      <c r="C34" s="47" t="s">
        <v>79</v>
      </c>
      <c r="D34" s="47" t="s">
        <v>25</v>
      </c>
      <c r="E34" s="48">
        <v>25000</v>
      </c>
      <c r="F34" s="49">
        <v>1321.75</v>
      </c>
      <c r="G34" s="50">
        <v>1.334837E-2</v>
      </c>
      <c r="H34" s="40" t="s">
        <v>133</v>
      </c>
    </row>
    <row r="35" spans="1:8" x14ac:dyDescent="0.2">
      <c r="A35" s="46">
        <v>29</v>
      </c>
      <c r="B35" s="47" t="s">
        <v>80</v>
      </c>
      <c r="C35" s="47" t="s">
        <v>81</v>
      </c>
      <c r="D35" s="47" t="s">
        <v>41</v>
      </c>
      <c r="E35" s="48">
        <v>24000</v>
      </c>
      <c r="F35" s="49">
        <v>1263.9359999999999</v>
      </c>
      <c r="G35" s="50">
        <v>1.276451E-2</v>
      </c>
      <c r="H35" s="40" t="s">
        <v>133</v>
      </c>
    </row>
    <row r="36" spans="1:8" x14ac:dyDescent="0.2">
      <c r="A36" s="46">
        <v>30</v>
      </c>
      <c r="B36" s="47" t="s">
        <v>82</v>
      </c>
      <c r="C36" s="47" t="s">
        <v>83</v>
      </c>
      <c r="D36" s="47" t="s">
        <v>33</v>
      </c>
      <c r="E36" s="48">
        <v>33000</v>
      </c>
      <c r="F36" s="49">
        <v>1256.7059999999999</v>
      </c>
      <c r="G36" s="50">
        <v>1.269149E-2</v>
      </c>
      <c r="H36" s="40" t="s">
        <v>133</v>
      </c>
    </row>
    <row r="37" spans="1:8" x14ac:dyDescent="0.2">
      <c r="A37" s="46">
        <v>31</v>
      </c>
      <c r="B37" s="47" t="s">
        <v>84</v>
      </c>
      <c r="C37" s="47" t="s">
        <v>85</v>
      </c>
      <c r="D37" s="47" t="s">
        <v>50</v>
      </c>
      <c r="E37" s="48">
        <v>16000</v>
      </c>
      <c r="F37" s="49">
        <v>1230.08</v>
      </c>
      <c r="G37" s="50">
        <v>1.2422600000000001E-2</v>
      </c>
      <c r="H37" s="40" t="s">
        <v>133</v>
      </c>
    </row>
    <row r="38" spans="1:8" x14ac:dyDescent="0.2">
      <c r="A38" s="46">
        <v>32</v>
      </c>
      <c r="B38" s="47" t="s">
        <v>86</v>
      </c>
      <c r="C38" s="47" t="s">
        <v>87</v>
      </c>
      <c r="D38" s="47" t="s">
        <v>88</v>
      </c>
      <c r="E38" s="48">
        <v>260000</v>
      </c>
      <c r="F38" s="49">
        <v>1214.33</v>
      </c>
      <c r="G38" s="50">
        <v>1.226354E-2</v>
      </c>
      <c r="H38" s="40" t="s">
        <v>133</v>
      </c>
    </row>
    <row r="39" spans="1:8" x14ac:dyDescent="0.2">
      <c r="A39" s="46">
        <v>33</v>
      </c>
      <c r="B39" s="47" t="s">
        <v>89</v>
      </c>
      <c r="C39" s="47" t="s">
        <v>90</v>
      </c>
      <c r="D39" s="47" t="s">
        <v>33</v>
      </c>
      <c r="E39" s="48">
        <v>16000</v>
      </c>
      <c r="F39" s="49">
        <v>1156.8</v>
      </c>
      <c r="G39" s="50">
        <v>1.168254E-2</v>
      </c>
      <c r="H39" s="40" t="s">
        <v>133</v>
      </c>
    </row>
    <row r="40" spans="1:8" x14ac:dyDescent="0.2">
      <c r="A40" s="46">
        <v>34</v>
      </c>
      <c r="B40" s="47" t="s">
        <v>91</v>
      </c>
      <c r="C40" s="47" t="s">
        <v>92</v>
      </c>
      <c r="D40" s="47" t="s">
        <v>33</v>
      </c>
      <c r="E40" s="48">
        <v>325000</v>
      </c>
      <c r="F40" s="49">
        <v>1145.3325</v>
      </c>
      <c r="G40" s="50">
        <v>1.1566730000000001E-2</v>
      </c>
      <c r="H40" s="40" t="s">
        <v>133</v>
      </c>
    </row>
    <row r="41" spans="1:8" x14ac:dyDescent="0.2">
      <c r="A41" s="46">
        <v>35</v>
      </c>
      <c r="B41" s="47" t="s">
        <v>93</v>
      </c>
      <c r="C41" s="47" t="s">
        <v>94</v>
      </c>
      <c r="D41" s="47" t="s">
        <v>88</v>
      </c>
      <c r="E41" s="48">
        <v>25000</v>
      </c>
      <c r="F41" s="49">
        <v>1073.825</v>
      </c>
      <c r="G41" s="50">
        <v>1.084457E-2</v>
      </c>
      <c r="H41" s="40" t="s">
        <v>133</v>
      </c>
    </row>
    <row r="42" spans="1:8" x14ac:dyDescent="0.2">
      <c r="A42" s="46">
        <v>36</v>
      </c>
      <c r="B42" s="47" t="s">
        <v>95</v>
      </c>
      <c r="C42" s="47" t="s">
        <v>96</v>
      </c>
      <c r="D42" s="47" t="s">
        <v>13</v>
      </c>
      <c r="E42" s="48">
        <v>650000</v>
      </c>
      <c r="F42" s="49">
        <v>1064.96</v>
      </c>
      <c r="G42" s="50">
        <v>1.075505E-2</v>
      </c>
      <c r="H42" s="40" t="s">
        <v>133</v>
      </c>
    </row>
    <row r="43" spans="1:8" x14ac:dyDescent="0.2">
      <c r="A43" s="46">
        <v>37</v>
      </c>
      <c r="B43" s="47" t="s">
        <v>97</v>
      </c>
      <c r="C43" s="47" t="s">
        <v>98</v>
      </c>
      <c r="D43" s="47" t="s">
        <v>50</v>
      </c>
      <c r="E43" s="48">
        <v>25000</v>
      </c>
      <c r="F43" s="49">
        <v>1031.2</v>
      </c>
      <c r="G43" s="50">
        <v>1.0414100000000001E-2</v>
      </c>
      <c r="H43" s="40" t="s">
        <v>133</v>
      </c>
    </row>
    <row r="44" spans="1:8" x14ac:dyDescent="0.2">
      <c r="A44" s="46">
        <v>38</v>
      </c>
      <c r="B44" s="47" t="s">
        <v>99</v>
      </c>
      <c r="C44" s="47" t="s">
        <v>100</v>
      </c>
      <c r="D44" s="47" t="s">
        <v>101</v>
      </c>
      <c r="E44" s="48">
        <v>625000</v>
      </c>
      <c r="F44" s="49">
        <v>1020.1875</v>
      </c>
      <c r="G44" s="50">
        <v>1.030289E-2</v>
      </c>
      <c r="H44" s="40" t="s">
        <v>133</v>
      </c>
    </row>
    <row r="45" spans="1:8" x14ac:dyDescent="0.2">
      <c r="A45" s="46">
        <v>39</v>
      </c>
      <c r="B45" s="47" t="s">
        <v>102</v>
      </c>
      <c r="C45" s="47" t="s">
        <v>103</v>
      </c>
      <c r="D45" s="47" t="s">
        <v>16</v>
      </c>
      <c r="E45" s="48">
        <v>65000</v>
      </c>
      <c r="F45" s="49">
        <v>986.31</v>
      </c>
      <c r="G45" s="50">
        <v>9.9607600000000008E-3</v>
      </c>
      <c r="H45" s="40" t="s">
        <v>133</v>
      </c>
    </row>
    <row r="46" spans="1:8" x14ac:dyDescent="0.2">
      <c r="A46" s="46">
        <v>40</v>
      </c>
      <c r="B46" s="47" t="s">
        <v>104</v>
      </c>
      <c r="C46" s="47" t="s">
        <v>105</v>
      </c>
      <c r="D46" s="47" t="s">
        <v>33</v>
      </c>
      <c r="E46" s="48">
        <v>171524</v>
      </c>
      <c r="F46" s="49">
        <v>983.26133000000004</v>
      </c>
      <c r="G46" s="50">
        <v>9.9299699999999998E-3</v>
      </c>
      <c r="H46" s="40" t="s">
        <v>133</v>
      </c>
    </row>
    <row r="47" spans="1:8" x14ac:dyDescent="0.2">
      <c r="A47" s="46">
        <v>41</v>
      </c>
      <c r="B47" s="47" t="s">
        <v>106</v>
      </c>
      <c r="C47" s="47" t="s">
        <v>107</v>
      </c>
      <c r="D47" s="47" t="s">
        <v>108</v>
      </c>
      <c r="E47" s="48">
        <v>67000</v>
      </c>
      <c r="F47" s="49">
        <v>960.37800000000004</v>
      </c>
      <c r="G47" s="50">
        <v>9.6988700000000001E-3</v>
      </c>
      <c r="H47" s="40" t="s">
        <v>133</v>
      </c>
    </row>
    <row r="48" spans="1:8" x14ac:dyDescent="0.2">
      <c r="A48" s="46">
        <v>42</v>
      </c>
      <c r="B48" s="47" t="s">
        <v>109</v>
      </c>
      <c r="C48" s="47" t="s">
        <v>110</v>
      </c>
      <c r="D48" s="47" t="s">
        <v>111</v>
      </c>
      <c r="E48" s="48">
        <v>12500</v>
      </c>
      <c r="F48" s="49">
        <v>954.5625</v>
      </c>
      <c r="G48" s="50">
        <v>9.6401400000000002E-3</v>
      </c>
      <c r="H48" s="40" t="s">
        <v>133</v>
      </c>
    </row>
    <row r="49" spans="1:8" x14ac:dyDescent="0.2">
      <c r="A49" s="46">
        <v>43</v>
      </c>
      <c r="B49" s="47" t="s">
        <v>112</v>
      </c>
      <c r="C49" s="47" t="s">
        <v>113</v>
      </c>
      <c r="D49" s="47" t="s">
        <v>41</v>
      </c>
      <c r="E49" s="48">
        <v>60000</v>
      </c>
      <c r="F49" s="49">
        <v>901.98</v>
      </c>
      <c r="G49" s="50">
        <v>9.1091100000000001E-3</v>
      </c>
      <c r="H49" s="40" t="s">
        <v>133</v>
      </c>
    </row>
    <row r="50" spans="1:8" x14ac:dyDescent="0.2">
      <c r="A50" s="46">
        <v>44</v>
      </c>
      <c r="B50" s="47" t="s">
        <v>114</v>
      </c>
      <c r="C50" s="47" t="s">
        <v>115</v>
      </c>
      <c r="D50" s="47" t="s">
        <v>33</v>
      </c>
      <c r="E50" s="48">
        <v>175000</v>
      </c>
      <c r="F50" s="49">
        <v>886.63750000000005</v>
      </c>
      <c r="G50" s="50">
        <v>8.9541599999999992E-3</v>
      </c>
      <c r="H50" s="40" t="s">
        <v>133</v>
      </c>
    </row>
    <row r="51" spans="1:8" x14ac:dyDescent="0.2">
      <c r="A51" s="46">
        <v>45</v>
      </c>
      <c r="B51" s="47" t="s">
        <v>116</v>
      </c>
      <c r="C51" s="47" t="s">
        <v>117</v>
      </c>
      <c r="D51" s="47" t="s">
        <v>60</v>
      </c>
      <c r="E51" s="48">
        <v>300000</v>
      </c>
      <c r="F51" s="49">
        <v>815.94</v>
      </c>
      <c r="G51" s="50">
        <v>8.2401899999999997E-3</v>
      </c>
      <c r="H51" s="40" t="s">
        <v>133</v>
      </c>
    </row>
    <row r="52" spans="1:8" x14ac:dyDescent="0.2">
      <c r="A52" s="46">
        <v>46</v>
      </c>
      <c r="B52" s="47" t="s">
        <v>118</v>
      </c>
      <c r="C52" s="47" t="s">
        <v>119</v>
      </c>
      <c r="D52" s="47" t="s">
        <v>25</v>
      </c>
      <c r="E52" s="48">
        <v>175000</v>
      </c>
      <c r="F52" s="49">
        <v>777.35</v>
      </c>
      <c r="G52" s="50">
        <v>7.85047E-3</v>
      </c>
      <c r="H52" s="40" t="s">
        <v>133</v>
      </c>
    </row>
    <row r="53" spans="1:8" x14ac:dyDescent="0.2">
      <c r="A53" s="46">
        <v>47</v>
      </c>
      <c r="B53" s="47" t="s">
        <v>120</v>
      </c>
      <c r="C53" s="47" t="s">
        <v>121</v>
      </c>
      <c r="D53" s="47" t="s">
        <v>122</v>
      </c>
      <c r="E53" s="48">
        <v>300000</v>
      </c>
      <c r="F53" s="49">
        <v>634.08000000000004</v>
      </c>
      <c r="G53" s="50">
        <v>6.4035799999999999E-3</v>
      </c>
      <c r="H53" s="40" t="s">
        <v>133</v>
      </c>
    </row>
    <row r="54" spans="1:8" x14ac:dyDescent="0.2">
      <c r="A54" s="46">
        <v>48</v>
      </c>
      <c r="B54" s="47" t="s">
        <v>123</v>
      </c>
      <c r="C54" s="47" t="s">
        <v>124</v>
      </c>
      <c r="D54" s="47" t="s">
        <v>122</v>
      </c>
      <c r="E54" s="48">
        <v>50000</v>
      </c>
      <c r="F54" s="49">
        <v>611.54999999999995</v>
      </c>
      <c r="G54" s="50">
        <v>6.1760499999999998E-3</v>
      </c>
      <c r="H54" s="40" t="s">
        <v>133</v>
      </c>
    </row>
    <row r="55" spans="1:8" x14ac:dyDescent="0.2">
      <c r="A55" s="46">
        <v>49</v>
      </c>
      <c r="B55" s="47" t="s">
        <v>125</v>
      </c>
      <c r="C55" s="47" t="s">
        <v>126</v>
      </c>
      <c r="D55" s="47" t="s">
        <v>33</v>
      </c>
      <c r="E55" s="48">
        <v>18000</v>
      </c>
      <c r="F55" s="49">
        <v>590.18399999999997</v>
      </c>
      <c r="G55" s="50">
        <v>5.9602800000000001E-3</v>
      </c>
      <c r="H55" s="40" t="s">
        <v>133</v>
      </c>
    </row>
    <row r="56" spans="1:8" x14ac:dyDescent="0.2">
      <c r="A56" s="46">
        <v>50</v>
      </c>
      <c r="B56" s="47" t="s">
        <v>127</v>
      </c>
      <c r="C56" s="47" t="s">
        <v>128</v>
      </c>
      <c r="D56" s="47" t="s">
        <v>88</v>
      </c>
      <c r="E56" s="48">
        <v>112500</v>
      </c>
      <c r="F56" s="49">
        <v>572.45624999999995</v>
      </c>
      <c r="G56" s="50">
        <v>5.78124E-3</v>
      </c>
      <c r="H56" s="40" t="s">
        <v>133</v>
      </c>
    </row>
    <row r="57" spans="1:8" x14ac:dyDescent="0.2">
      <c r="A57" s="51"/>
      <c r="B57" s="51"/>
      <c r="C57" s="52" t="s">
        <v>132</v>
      </c>
      <c r="D57" s="51"/>
      <c r="E57" s="51" t="s">
        <v>133</v>
      </c>
      <c r="F57" s="53">
        <v>94899.844091189007</v>
      </c>
      <c r="G57" s="54">
        <v>0.95839487000000001</v>
      </c>
      <c r="H57" s="40" t="s">
        <v>133</v>
      </c>
    </row>
    <row r="58" spans="1:8" x14ac:dyDescent="0.2">
      <c r="A58" s="51"/>
      <c r="B58" s="51"/>
      <c r="C58" s="55"/>
      <c r="D58" s="51"/>
      <c r="E58" s="51"/>
      <c r="F58" s="56"/>
      <c r="G58" s="56"/>
      <c r="H58" s="40" t="s">
        <v>133</v>
      </c>
    </row>
    <row r="59" spans="1:8" x14ac:dyDescent="0.2">
      <c r="A59" s="51"/>
      <c r="B59" s="51"/>
      <c r="C59" s="52" t="s">
        <v>134</v>
      </c>
      <c r="D59" s="51"/>
      <c r="E59" s="51"/>
      <c r="F59" s="51"/>
      <c r="G59" s="51"/>
      <c r="H59" s="40" t="s">
        <v>133</v>
      </c>
    </row>
    <row r="60" spans="1:8" x14ac:dyDescent="0.2">
      <c r="A60" s="51"/>
      <c r="B60" s="51"/>
      <c r="C60" s="52" t="s">
        <v>132</v>
      </c>
      <c r="D60" s="51"/>
      <c r="E60" s="51" t="s">
        <v>133</v>
      </c>
      <c r="F60" s="57" t="s">
        <v>135</v>
      </c>
      <c r="G60" s="54">
        <v>0</v>
      </c>
      <c r="H60" s="40" t="s">
        <v>133</v>
      </c>
    </row>
    <row r="61" spans="1:8" x14ac:dyDescent="0.2">
      <c r="A61" s="51"/>
      <c r="B61" s="51"/>
      <c r="C61" s="55"/>
      <c r="D61" s="51"/>
      <c r="E61" s="51"/>
      <c r="F61" s="56"/>
      <c r="G61" s="56"/>
      <c r="H61" s="40" t="s">
        <v>133</v>
      </c>
    </row>
    <row r="62" spans="1:8" x14ac:dyDescent="0.2">
      <c r="A62" s="51"/>
      <c r="B62" s="51"/>
      <c r="C62" s="52" t="s">
        <v>136</v>
      </c>
      <c r="D62" s="51"/>
      <c r="E62" s="51"/>
      <c r="F62" s="51"/>
      <c r="G62" s="51"/>
      <c r="H62" s="40" t="s">
        <v>133</v>
      </c>
    </row>
    <row r="63" spans="1:8" x14ac:dyDescent="0.2">
      <c r="A63" s="46">
        <v>1</v>
      </c>
      <c r="B63" s="47" t="s">
        <v>129</v>
      </c>
      <c r="C63" s="47" t="s">
        <v>929</v>
      </c>
      <c r="D63" s="47" t="s">
        <v>130</v>
      </c>
      <c r="E63" s="48">
        <v>559425</v>
      </c>
      <c r="F63" s="49">
        <v>1.1189000000000001E-5</v>
      </c>
      <c r="G63" s="58" t="s">
        <v>131</v>
      </c>
      <c r="H63" s="40" t="s">
        <v>133</v>
      </c>
    </row>
    <row r="64" spans="1:8" x14ac:dyDescent="0.2">
      <c r="A64" s="51"/>
      <c r="B64" s="51"/>
      <c r="C64" s="52" t="s">
        <v>132</v>
      </c>
      <c r="D64" s="51"/>
      <c r="E64" s="51" t="s">
        <v>133</v>
      </c>
      <c r="F64" s="57" t="s">
        <v>135</v>
      </c>
      <c r="G64" s="54">
        <v>0</v>
      </c>
      <c r="H64" s="40" t="s">
        <v>133</v>
      </c>
    </row>
    <row r="65" spans="1:8" x14ac:dyDescent="0.2">
      <c r="A65" s="51"/>
      <c r="B65" s="51"/>
      <c r="C65" s="55"/>
      <c r="D65" s="51"/>
      <c r="E65" s="51"/>
      <c r="F65" s="56"/>
      <c r="G65" s="56"/>
      <c r="H65" s="40" t="s">
        <v>133</v>
      </c>
    </row>
    <row r="66" spans="1:8" x14ac:dyDescent="0.2">
      <c r="A66" s="51"/>
      <c r="B66" s="51"/>
      <c r="C66" s="52" t="s">
        <v>137</v>
      </c>
      <c r="D66" s="51"/>
      <c r="E66" s="51"/>
      <c r="F66" s="51"/>
      <c r="G66" s="51"/>
      <c r="H66" s="40" t="s">
        <v>133</v>
      </c>
    </row>
    <row r="67" spans="1:8" x14ac:dyDescent="0.2">
      <c r="A67" s="51"/>
      <c r="B67" s="51"/>
      <c r="C67" s="52" t="s">
        <v>132</v>
      </c>
      <c r="D67" s="51"/>
      <c r="E67" s="51" t="s">
        <v>133</v>
      </c>
      <c r="F67" s="57" t="s">
        <v>135</v>
      </c>
      <c r="G67" s="54">
        <v>0</v>
      </c>
      <c r="H67" s="40" t="s">
        <v>133</v>
      </c>
    </row>
    <row r="68" spans="1:8" x14ac:dyDescent="0.2">
      <c r="A68" s="51"/>
      <c r="B68" s="51"/>
      <c r="C68" s="55"/>
      <c r="D68" s="51"/>
      <c r="E68" s="51"/>
      <c r="F68" s="56"/>
      <c r="G68" s="56"/>
      <c r="H68" s="40" t="s">
        <v>133</v>
      </c>
    </row>
    <row r="69" spans="1:8" x14ac:dyDescent="0.2">
      <c r="A69" s="51"/>
      <c r="B69" s="51"/>
      <c r="C69" s="52" t="s">
        <v>138</v>
      </c>
      <c r="D69" s="51"/>
      <c r="E69" s="51"/>
      <c r="F69" s="56"/>
      <c r="G69" s="56"/>
      <c r="H69" s="40" t="s">
        <v>133</v>
      </c>
    </row>
    <row r="70" spans="1:8" x14ac:dyDescent="0.2">
      <c r="A70" s="51"/>
      <c r="B70" s="51"/>
      <c r="C70" s="52" t="s">
        <v>132</v>
      </c>
      <c r="D70" s="51"/>
      <c r="E70" s="51" t="s">
        <v>133</v>
      </c>
      <c r="F70" s="57" t="s">
        <v>135</v>
      </c>
      <c r="G70" s="54">
        <v>0</v>
      </c>
      <c r="H70" s="40" t="s">
        <v>133</v>
      </c>
    </row>
    <row r="71" spans="1:8" x14ac:dyDescent="0.2">
      <c r="A71" s="51"/>
      <c r="B71" s="51"/>
      <c r="C71" s="55"/>
      <c r="D71" s="51"/>
      <c r="E71" s="51"/>
      <c r="F71" s="56"/>
      <c r="G71" s="56"/>
      <c r="H71" s="40" t="s">
        <v>133</v>
      </c>
    </row>
    <row r="72" spans="1:8" x14ac:dyDescent="0.2">
      <c r="A72" s="51"/>
      <c r="B72" s="51"/>
      <c r="C72" s="52" t="s">
        <v>139</v>
      </c>
      <c r="D72" s="51"/>
      <c r="E72" s="51"/>
      <c r="F72" s="56"/>
      <c r="G72" s="56"/>
      <c r="H72" s="40" t="s">
        <v>133</v>
      </c>
    </row>
    <row r="73" spans="1:8" x14ac:dyDescent="0.2">
      <c r="A73" s="51"/>
      <c r="B73" s="51"/>
      <c r="C73" s="52" t="s">
        <v>132</v>
      </c>
      <c r="D73" s="51"/>
      <c r="E73" s="51" t="s">
        <v>133</v>
      </c>
      <c r="F73" s="57" t="s">
        <v>135</v>
      </c>
      <c r="G73" s="54">
        <v>0</v>
      </c>
      <c r="H73" s="40" t="s">
        <v>133</v>
      </c>
    </row>
    <row r="74" spans="1:8" x14ac:dyDescent="0.2">
      <c r="A74" s="51"/>
      <c r="B74" s="51"/>
      <c r="C74" s="55"/>
      <c r="D74" s="51"/>
      <c r="E74" s="51"/>
      <c r="F74" s="56"/>
      <c r="G74" s="56"/>
      <c r="H74" s="40" t="s">
        <v>133</v>
      </c>
    </row>
    <row r="75" spans="1:8" x14ac:dyDescent="0.2">
      <c r="A75" s="51"/>
      <c r="B75" s="51"/>
      <c r="C75" s="52" t="s">
        <v>140</v>
      </c>
      <c r="D75" s="51"/>
      <c r="E75" s="51"/>
      <c r="F75" s="53">
        <v>94899.844091189007</v>
      </c>
      <c r="G75" s="54">
        <v>0.95839487000000001</v>
      </c>
      <c r="H75" s="40" t="s">
        <v>133</v>
      </c>
    </row>
    <row r="76" spans="1:8" x14ac:dyDescent="0.2">
      <c r="A76" s="51"/>
      <c r="B76" s="51"/>
      <c r="C76" s="55"/>
      <c r="D76" s="51"/>
      <c r="E76" s="51"/>
      <c r="F76" s="56"/>
      <c r="G76" s="56"/>
      <c r="H76" s="40" t="s">
        <v>133</v>
      </c>
    </row>
    <row r="77" spans="1:8" x14ac:dyDescent="0.2">
      <c r="A77" s="51"/>
      <c r="B77" s="51"/>
      <c r="C77" s="52" t="s">
        <v>141</v>
      </c>
      <c r="D77" s="51"/>
      <c r="E77" s="51"/>
      <c r="F77" s="56"/>
      <c r="G77" s="56"/>
      <c r="H77" s="40" t="s">
        <v>133</v>
      </c>
    </row>
    <row r="78" spans="1:8" x14ac:dyDescent="0.2">
      <c r="A78" s="51"/>
      <c r="B78" s="51"/>
      <c r="C78" s="52" t="s">
        <v>10</v>
      </c>
      <c r="D78" s="51"/>
      <c r="E78" s="51"/>
      <c r="F78" s="56"/>
      <c r="G78" s="56"/>
      <c r="H78" s="40" t="s">
        <v>133</v>
      </c>
    </row>
    <row r="79" spans="1:8" x14ac:dyDescent="0.2">
      <c r="A79" s="51"/>
      <c r="B79" s="51"/>
      <c r="C79" s="52" t="s">
        <v>132</v>
      </c>
      <c r="D79" s="51"/>
      <c r="E79" s="51" t="s">
        <v>133</v>
      </c>
      <c r="F79" s="57" t="s">
        <v>135</v>
      </c>
      <c r="G79" s="54">
        <v>0</v>
      </c>
      <c r="H79" s="40" t="s">
        <v>133</v>
      </c>
    </row>
    <row r="80" spans="1:8" x14ac:dyDescent="0.2">
      <c r="A80" s="51"/>
      <c r="B80" s="51"/>
      <c r="C80" s="55"/>
      <c r="D80" s="51"/>
      <c r="E80" s="51"/>
      <c r="F80" s="56"/>
      <c r="G80" s="56"/>
      <c r="H80" s="40" t="s">
        <v>133</v>
      </c>
    </row>
    <row r="81" spans="1:8" x14ac:dyDescent="0.2">
      <c r="A81" s="51"/>
      <c r="B81" s="51"/>
      <c r="C81" s="52" t="s">
        <v>142</v>
      </c>
      <c r="D81" s="51"/>
      <c r="E81" s="51"/>
      <c r="F81" s="51"/>
      <c r="G81" s="51"/>
      <c r="H81" s="40" t="s">
        <v>133</v>
      </c>
    </row>
    <row r="82" spans="1:8" x14ac:dyDescent="0.2">
      <c r="A82" s="51"/>
      <c r="B82" s="51"/>
      <c r="C82" s="52" t="s">
        <v>132</v>
      </c>
      <c r="D82" s="51"/>
      <c r="E82" s="51" t="s">
        <v>133</v>
      </c>
      <c r="F82" s="57" t="s">
        <v>135</v>
      </c>
      <c r="G82" s="54">
        <v>0</v>
      </c>
      <c r="H82" s="40" t="s">
        <v>133</v>
      </c>
    </row>
    <row r="83" spans="1:8" x14ac:dyDescent="0.2">
      <c r="A83" s="51"/>
      <c r="B83" s="51"/>
      <c r="C83" s="55"/>
      <c r="D83" s="51"/>
      <c r="E83" s="51"/>
      <c r="F83" s="56"/>
      <c r="G83" s="56"/>
      <c r="H83" s="40" t="s">
        <v>133</v>
      </c>
    </row>
    <row r="84" spans="1:8" x14ac:dyDescent="0.2">
      <c r="A84" s="51"/>
      <c r="B84" s="51"/>
      <c r="C84" s="52" t="s">
        <v>143</v>
      </c>
      <c r="D84" s="51"/>
      <c r="E84" s="51"/>
      <c r="F84" s="51"/>
      <c r="G84" s="51"/>
      <c r="H84" s="40" t="s">
        <v>133</v>
      </c>
    </row>
    <row r="85" spans="1:8" x14ac:dyDescent="0.2">
      <c r="A85" s="51"/>
      <c r="B85" s="51"/>
      <c r="C85" s="52" t="s">
        <v>132</v>
      </c>
      <c r="D85" s="51"/>
      <c r="E85" s="51" t="s">
        <v>133</v>
      </c>
      <c r="F85" s="57" t="s">
        <v>135</v>
      </c>
      <c r="G85" s="54">
        <v>0</v>
      </c>
      <c r="H85" s="40" t="s">
        <v>133</v>
      </c>
    </row>
    <row r="86" spans="1:8" x14ac:dyDescent="0.2">
      <c r="A86" s="51"/>
      <c r="B86" s="51"/>
      <c r="C86" s="55"/>
      <c r="D86" s="51"/>
      <c r="E86" s="51"/>
      <c r="F86" s="56"/>
      <c r="G86" s="56"/>
      <c r="H86" s="40" t="s">
        <v>133</v>
      </c>
    </row>
    <row r="87" spans="1:8" x14ac:dyDescent="0.2">
      <c r="A87" s="51"/>
      <c r="B87" s="51"/>
      <c r="C87" s="52" t="s">
        <v>144</v>
      </c>
      <c r="D87" s="51"/>
      <c r="E87" s="51"/>
      <c r="F87" s="56"/>
      <c r="G87" s="56"/>
      <c r="H87" s="40" t="s">
        <v>133</v>
      </c>
    </row>
    <row r="88" spans="1:8" x14ac:dyDescent="0.2">
      <c r="A88" s="51"/>
      <c r="B88" s="51"/>
      <c r="C88" s="52" t="s">
        <v>132</v>
      </c>
      <c r="D88" s="51"/>
      <c r="E88" s="51" t="s">
        <v>133</v>
      </c>
      <c r="F88" s="57" t="s">
        <v>135</v>
      </c>
      <c r="G88" s="54">
        <v>0</v>
      </c>
      <c r="H88" s="40" t="s">
        <v>133</v>
      </c>
    </row>
    <row r="89" spans="1:8" x14ac:dyDescent="0.2">
      <c r="A89" s="51"/>
      <c r="B89" s="51"/>
      <c r="C89" s="55"/>
      <c r="D89" s="51"/>
      <c r="E89" s="51"/>
      <c r="F89" s="56"/>
      <c r="G89" s="56"/>
      <c r="H89" s="40" t="s">
        <v>133</v>
      </c>
    </row>
    <row r="90" spans="1:8" x14ac:dyDescent="0.2">
      <c r="A90" s="51"/>
      <c r="B90" s="51"/>
      <c r="C90" s="52" t="s">
        <v>145</v>
      </c>
      <c r="D90" s="51"/>
      <c r="E90" s="51"/>
      <c r="F90" s="53">
        <v>0</v>
      </c>
      <c r="G90" s="54">
        <v>0</v>
      </c>
      <c r="H90" s="40" t="s">
        <v>133</v>
      </c>
    </row>
    <row r="91" spans="1:8" x14ac:dyDescent="0.2">
      <c r="A91" s="51"/>
      <c r="B91" s="51"/>
      <c r="C91" s="55"/>
      <c r="D91" s="51"/>
      <c r="E91" s="51"/>
      <c r="F91" s="56"/>
      <c r="G91" s="56"/>
      <c r="H91" s="40" t="s">
        <v>133</v>
      </c>
    </row>
    <row r="92" spans="1:8" x14ac:dyDescent="0.2">
      <c r="A92" s="51"/>
      <c r="B92" s="51"/>
      <c r="C92" s="52" t="s">
        <v>146</v>
      </c>
      <c r="D92" s="51"/>
      <c r="E92" s="51"/>
      <c r="F92" s="56"/>
      <c r="G92" s="56"/>
      <c r="H92" s="40" t="s">
        <v>133</v>
      </c>
    </row>
    <row r="93" spans="1:8" x14ac:dyDescent="0.2">
      <c r="A93" s="51"/>
      <c r="B93" s="51"/>
      <c r="C93" s="52" t="s">
        <v>147</v>
      </c>
      <c r="D93" s="51"/>
      <c r="E93" s="51"/>
      <c r="F93" s="56"/>
      <c r="G93" s="56"/>
      <c r="H93" s="40" t="s">
        <v>133</v>
      </c>
    </row>
    <row r="94" spans="1:8" x14ac:dyDescent="0.2">
      <c r="A94" s="51"/>
      <c r="B94" s="51"/>
      <c r="C94" s="52" t="s">
        <v>132</v>
      </c>
      <c r="D94" s="51"/>
      <c r="E94" s="51" t="s">
        <v>133</v>
      </c>
      <c r="F94" s="57" t="s">
        <v>135</v>
      </c>
      <c r="G94" s="54">
        <v>0</v>
      </c>
      <c r="H94" s="40" t="s">
        <v>133</v>
      </c>
    </row>
    <row r="95" spans="1:8" x14ac:dyDescent="0.2">
      <c r="A95" s="51"/>
      <c r="B95" s="51"/>
      <c r="C95" s="55"/>
      <c r="D95" s="51"/>
      <c r="E95" s="51"/>
      <c r="F95" s="56"/>
      <c r="G95" s="56"/>
      <c r="H95" s="40" t="s">
        <v>133</v>
      </c>
    </row>
    <row r="96" spans="1:8" x14ac:dyDescent="0.2">
      <c r="A96" s="51"/>
      <c r="B96" s="51"/>
      <c r="C96" s="52" t="s">
        <v>148</v>
      </c>
      <c r="D96" s="51"/>
      <c r="E96" s="51"/>
      <c r="F96" s="56"/>
      <c r="G96" s="56"/>
      <c r="H96" s="40" t="s">
        <v>133</v>
      </c>
    </row>
    <row r="97" spans="1:8" x14ac:dyDescent="0.2">
      <c r="A97" s="51"/>
      <c r="B97" s="51"/>
      <c r="C97" s="52" t="s">
        <v>132</v>
      </c>
      <c r="D97" s="51"/>
      <c r="E97" s="51" t="s">
        <v>133</v>
      </c>
      <c r="F97" s="57" t="s">
        <v>135</v>
      </c>
      <c r="G97" s="54">
        <v>0</v>
      </c>
      <c r="H97" s="40" t="s">
        <v>133</v>
      </c>
    </row>
    <row r="98" spans="1:8" x14ac:dyDescent="0.2">
      <c r="A98" s="51"/>
      <c r="B98" s="51"/>
      <c r="C98" s="55"/>
      <c r="D98" s="51"/>
      <c r="E98" s="51"/>
      <c r="F98" s="56"/>
      <c r="G98" s="56"/>
      <c r="H98" s="40" t="s">
        <v>133</v>
      </c>
    </row>
    <row r="99" spans="1:8" x14ac:dyDescent="0.2">
      <c r="A99" s="51"/>
      <c r="B99" s="51"/>
      <c r="C99" s="52" t="s">
        <v>149</v>
      </c>
      <c r="D99" s="51"/>
      <c r="E99" s="51"/>
      <c r="F99" s="56"/>
      <c r="G99" s="56"/>
      <c r="H99" s="40" t="s">
        <v>133</v>
      </c>
    </row>
    <row r="100" spans="1:8" x14ac:dyDescent="0.2">
      <c r="A100" s="51"/>
      <c r="B100" s="51"/>
      <c r="C100" s="52" t="s">
        <v>132</v>
      </c>
      <c r="D100" s="51"/>
      <c r="E100" s="51" t="s">
        <v>133</v>
      </c>
      <c r="F100" s="57" t="s">
        <v>135</v>
      </c>
      <c r="G100" s="54">
        <v>0</v>
      </c>
      <c r="H100" s="40" t="s">
        <v>133</v>
      </c>
    </row>
    <row r="101" spans="1:8" x14ac:dyDescent="0.2">
      <c r="A101" s="51"/>
      <c r="B101" s="51"/>
      <c r="C101" s="55"/>
      <c r="D101" s="51"/>
      <c r="E101" s="51"/>
      <c r="F101" s="56"/>
      <c r="G101" s="56"/>
      <c r="H101" s="40" t="s">
        <v>133</v>
      </c>
    </row>
    <row r="102" spans="1:8" x14ac:dyDescent="0.2">
      <c r="A102" s="51"/>
      <c r="B102" s="51"/>
      <c r="C102" s="52" t="s">
        <v>150</v>
      </c>
      <c r="D102" s="51"/>
      <c r="E102" s="51"/>
      <c r="F102" s="56"/>
      <c r="G102" s="56"/>
      <c r="H102" s="40" t="s">
        <v>133</v>
      </c>
    </row>
    <row r="103" spans="1:8" x14ac:dyDescent="0.2">
      <c r="A103" s="46">
        <v>1</v>
      </c>
      <c r="B103" s="47"/>
      <c r="C103" s="47" t="s">
        <v>151</v>
      </c>
      <c r="D103" s="47"/>
      <c r="E103" s="58"/>
      <c r="F103" s="49">
        <v>4289.1971352179999</v>
      </c>
      <c r="G103" s="50">
        <v>4.331666E-2</v>
      </c>
      <c r="H103" s="40">
        <v>5.22</v>
      </c>
    </row>
    <row r="104" spans="1:8" x14ac:dyDescent="0.2">
      <c r="A104" s="51"/>
      <c r="B104" s="51"/>
      <c r="C104" s="52" t="s">
        <v>132</v>
      </c>
      <c r="D104" s="51"/>
      <c r="E104" s="51" t="s">
        <v>133</v>
      </c>
      <c r="F104" s="53">
        <v>4289.1971352179999</v>
      </c>
      <c r="G104" s="54">
        <v>4.331666E-2</v>
      </c>
      <c r="H104" s="40" t="s">
        <v>133</v>
      </c>
    </row>
    <row r="105" spans="1:8" x14ac:dyDescent="0.2">
      <c r="A105" s="51"/>
      <c r="B105" s="51"/>
      <c r="C105" s="55"/>
      <c r="D105" s="51"/>
      <c r="E105" s="51"/>
      <c r="F105" s="56"/>
      <c r="G105" s="56"/>
      <c r="H105" s="40" t="s">
        <v>133</v>
      </c>
    </row>
    <row r="106" spans="1:8" x14ac:dyDescent="0.2">
      <c r="A106" s="51"/>
      <c r="B106" s="51"/>
      <c r="C106" s="52" t="s">
        <v>152</v>
      </c>
      <c r="D106" s="51"/>
      <c r="E106" s="51"/>
      <c r="F106" s="53">
        <v>4289.1971352179999</v>
      </c>
      <c r="G106" s="54">
        <v>4.331666E-2</v>
      </c>
      <c r="H106" s="40" t="s">
        <v>133</v>
      </c>
    </row>
    <row r="107" spans="1:8" x14ac:dyDescent="0.2">
      <c r="A107" s="51"/>
      <c r="B107" s="51"/>
      <c r="C107" s="56"/>
      <c r="D107" s="51"/>
      <c r="E107" s="51"/>
      <c r="F107" s="51"/>
      <c r="G107" s="51"/>
      <c r="H107" s="40" t="s">
        <v>133</v>
      </c>
    </row>
    <row r="108" spans="1:8" x14ac:dyDescent="0.2">
      <c r="A108" s="51"/>
      <c r="B108" s="51"/>
      <c r="C108" s="52" t="s">
        <v>153</v>
      </c>
      <c r="D108" s="51"/>
      <c r="E108" s="51"/>
      <c r="F108" s="51"/>
      <c r="G108" s="51"/>
      <c r="H108" s="40" t="s">
        <v>133</v>
      </c>
    </row>
    <row r="109" spans="1:8" x14ac:dyDescent="0.2">
      <c r="A109" s="51"/>
      <c r="B109" s="51"/>
      <c r="C109" s="52" t="s">
        <v>154</v>
      </c>
      <c r="D109" s="51"/>
      <c r="E109" s="51"/>
      <c r="F109" s="51"/>
      <c r="G109" s="51"/>
      <c r="H109" s="40" t="s">
        <v>133</v>
      </c>
    </row>
    <row r="110" spans="1:8" x14ac:dyDescent="0.2">
      <c r="A110" s="51"/>
      <c r="B110" s="51"/>
      <c r="C110" s="52" t="s">
        <v>132</v>
      </c>
      <c r="D110" s="51"/>
      <c r="E110" s="51" t="s">
        <v>133</v>
      </c>
      <c r="F110" s="57" t="s">
        <v>135</v>
      </c>
      <c r="G110" s="54">
        <v>0</v>
      </c>
      <c r="H110" s="40" t="s">
        <v>133</v>
      </c>
    </row>
    <row r="111" spans="1:8" x14ac:dyDescent="0.2">
      <c r="A111" s="51"/>
      <c r="B111" s="51"/>
      <c r="C111" s="55"/>
      <c r="D111" s="51"/>
      <c r="E111" s="51"/>
      <c r="F111" s="56"/>
      <c r="G111" s="56"/>
      <c r="H111" s="40" t="s">
        <v>133</v>
      </c>
    </row>
    <row r="112" spans="1:8" x14ac:dyDescent="0.2">
      <c r="A112" s="51"/>
      <c r="B112" s="51"/>
      <c r="C112" s="52" t="s">
        <v>155</v>
      </c>
      <c r="D112" s="51"/>
      <c r="E112" s="51"/>
      <c r="F112" s="51"/>
      <c r="G112" s="51"/>
      <c r="H112" s="40" t="s">
        <v>133</v>
      </c>
    </row>
    <row r="113" spans="1:17" x14ac:dyDescent="0.2">
      <c r="A113" s="51"/>
      <c r="B113" s="51"/>
      <c r="C113" s="52" t="s">
        <v>156</v>
      </c>
      <c r="D113" s="51"/>
      <c r="E113" s="51"/>
      <c r="F113" s="51"/>
      <c r="G113" s="51"/>
      <c r="H113" s="40" t="s">
        <v>133</v>
      </c>
    </row>
    <row r="114" spans="1:17" x14ac:dyDescent="0.2">
      <c r="A114" s="51"/>
      <c r="B114" s="51"/>
      <c r="C114" s="52" t="s">
        <v>132</v>
      </c>
      <c r="D114" s="51"/>
      <c r="E114" s="51" t="s">
        <v>133</v>
      </c>
      <c r="F114" s="57" t="s">
        <v>135</v>
      </c>
      <c r="G114" s="54">
        <v>0</v>
      </c>
      <c r="H114" s="40" t="s">
        <v>133</v>
      </c>
    </row>
    <row r="115" spans="1:17" x14ac:dyDescent="0.2">
      <c r="A115" s="51"/>
      <c r="B115" s="51"/>
      <c r="C115" s="55"/>
      <c r="D115" s="51"/>
      <c r="E115" s="51"/>
      <c r="F115" s="56"/>
      <c r="G115" s="56"/>
      <c r="H115" s="40" t="s">
        <v>133</v>
      </c>
    </row>
    <row r="116" spans="1:17" x14ac:dyDescent="0.2">
      <c r="A116" s="51"/>
      <c r="B116" s="51"/>
      <c r="C116" s="52" t="s">
        <v>157</v>
      </c>
      <c r="D116" s="51"/>
      <c r="E116" s="51"/>
      <c r="F116" s="56"/>
      <c r="G116" s="56"/>
      <c r="H116" s="40" t="s">
        <v>133</v>
      </c>
    </row>
    <row r="117" spans="1:17" x14ac:dyDescent="0.2">
      <c r="A117" s="51"/>
      <c r="B117" s="51"/>
      <c r="C117" s="52" t="s">
        <v>132</v>
      </c>
      <c r="D117" s="51"/>
      <c r="E117" s="51" t="s">
        <v>133</v>
      </c>
      <c r="F117" s="57" t="s">
        <v>135</v>
      </c>
      <c r="G117" s="54">
        <v>0</v>
      </c>
      <c r="H117" s="40" t="s">
        <v>133</v>
      </c>
    </row>
    <row r="118" spans="1:17" x14ac:dyDescent="0.2">
      <c r="A118" s="51"/>
      <c r="B118" s="51"/>
      <c r="C118" s="55"/>
      <c r="D118" s="51"/>
      <c r="E118" s="51"/>
      <c r="F118" s="56"/>
      <c r="G118" s="56"/>
      <c r="H118" s="40" t="s">
        <v>133</v>
      </c>
    </row>
    <row r="119" spans="1:17" x14ac:dyDescent="0.2">
      <c r="A119" s="58"/>
      <c r="B119" s="47"/>
      <c r="C119" s="47" t="s">
        <v>158</v>
      </c>
      <c r="D119" s="47"/>
      <c r="E119" s="58"/>
      <c r="F119" s="49">
        <v>-169.47208065999999</v>
      </c>
      <c r="G119" s="50">
        <v>-1.7114999999999999E-3</v>
      </c>
      <c r="H119" s="40" t="s">
        <v>133</v>
      </c>
    </row>
    <row r="120" spans="1:17" x14ac:dyDescent="0.2">
      <c r="A120" s="55"/>
      <c r="B120" s="55"/>
      <c r="C120" s="52" t="s">
        <v>159</v>
      </c>
      <c r="D120" s="56"/>
      <c r="E120" s="56"/>
      <c r="F120" s="53">
        <v>99019.569145746995</v>
      </c>
      <c r="G120" s="59">
        <v>1.00000003</v>
      </c>
      <c r="H120" s="40" t="s">
        <v>133</v>
      </c>
    </row>
    <row r="121" spans="1:17" ht="12.75" customHeight="1" x14ac:dyDescent="0.2">
      <c r="A121" s="60"/>
      <c r="B121" s="60"/>
      <c r="C121" s="61"/>
      <c r="D121" s="62"/>
      <c r="E121" s="62"/>
      <c r="F121" s="63"/>
      <c r="G121" s="64"/>
      <c r="H121" s="65"/>
    </row>
    <row r="122" spans="1:17" x14ac:dyDescent="0.2">
      <c r="A122" s="60"/>
      <c r="B122" s="66" t="s">
        <v>930</v>
      </c>
      <c r="C122" s="66"/>
      <c r="D122" s="66"/>
      <c r="E122" s="66"/>
      <c r="F122" s="66"/>
      <c r="G122" s="66"/>
      <c r="H122" s="66"/>
      <c r="J122" s="67"/>
    </row>
    <row r="123" spans="1:17" x14ac:dyDescent="0.2">
      <c r="A123" s="60"/>
      <c r="B123" s="66" t="s">
        <v>931</v>
      </c>
      <c r="C123" s="66"/>
      <c r="D123" s="66"/>
      <c r="E123" s="66"/>
      <c r="F123" s="66"/>
      <c r="G123" s="66"/>
      <c r="H123" s="66"/>
      <c r="J123" s="67"/>
    </row>
    <row r="124" spans="1:17" x14ac:dyDescent="0.2">
      <c r="A124" s="60"/>
      <c r="B124" s="66" t="s">
        <v>932</v>
      </c>
      <c r="C124" s="66"/>
      <c r="D124" s="66"/>
      <c r="E124" s="66"/>
      <c r="F124" s="66"/>
      <c r="G124" s="66"/>
      <c r="H124" s="66"/>
      <c r="J124" s="67"/>
    </row>
    <row r="125" spans="1:17" s="70" customFormat="1" ht="52.5" customHeight="1" x14ac:dyDescent="0.25">
      <c r="A125" s="68"/>
      <c r="B125" s="69" t="s">
        <v>933</v>
      </c>
      <c r="C125" s="69"/>
      <c r="D125" s="69"/>
      <c r="E125" s="69"/>
      <c r="F125" s="69"/>
      <c r="G125" s="69"/>
      <c r="H125" s="69"/>
      <c r="I125" s="34"/>
      <c r="J125" s="67"/>
      <c r="K125" s="34"/>
      <c r="L125" s="34"/>
      <c r="M125" s="34"/>
      <c r="N125" s="34"/>
      <c r="O125" s="34"/>
      <c r="P125" s="34"/>
      <c r="Q125" s="34"/>
    </row>
    <row r="126" spans="1:17" x14ac:dyDescent="0.2">
      <c r="A126" s="60"/>
      <c r="B126" s="66" t="s">
        <v>934</v>
      </c>
      <c r="C126" s="66"/>
      <c r="D126" s="66"/>
      <c r="E126" s="66"/>
      <c r="F126" s="66"/>
      <c r="G126" s="66"/>
      <c r="H126" s="66"/>
      <c r="J126" s="67"/>
    </row>
    <row r="127" spans="1:17" ht="24.75" customHeight="1" x14ac:dyDescent="0.2">
      <c r="A127" s="60"/>
      <c r="B127" s="71" t="s">
        <v>935</v>
      </c>
      <c r="C127" s="66"/>
      <c r="D127" s="66"/>
      <c r="E127" s="66"/>
      <c r="F127" s="66"/>
      <c r="G127" s="66"/>
      <c r="H127" s="66"/>
      <c r="J127" s="67"/>
    </row>
    <row r="128" spans="1:17" x14ac:dyDescent="0.2">
      <c r="A128" s="60"/>
      <c r="B128" s="60"/>
      <c r="C128" s="60"/>
      <c r="D128" s="62"/>
      <c r="E128" s="62"/>
      <c r="F128" s="62"/>
      <c r="G128" s="62"/>
    </row>
    <row r="129" spans="1:10" x14ac:dyDescent="0.2">
      <c r="A129" s="60"/>
      <c r="B129" s="72" t="s">
        <v>160</v>
      </c>
      <c r="C129" s="73"/>
      <c r="D129" s="74"/>
      <c r="E129" s="75"/>
      <c r="F129" s="62"/>
      <c r="G129" s="62"/>
    </row>
    <row r="130" spans="1:10" ht="27.75" customHeight="1" x14ac:dyDescent="0.2">
      <c r="A130" s="60"/>
      <c r="B130" s="76" t="s">
        <v>161</v>
      </c>
      <c r="C130" s="77"/>
      <c r="D130" s="39" t="s">
        <v>162</v>
      </c>
      <c r="E130" s="75"/>
      <c r="F130" s="62"/>
      <c r="G130" s="62"/>
    </row>
    <row r="131" spans="1:10" ht="12.75" customHeight="1" x14ac:dyDescent="0.2">
      <c r="A131" s="60"/>
      <c r="B131" s="76" t="s">
        <v>936</v>
      </c>
      <c r="C131" s="77"/>
      <c r="D131" s="39" t="str">
        <f>"Rs. "&amp;TEXT(F63,"0.00")&amp;" lacs/ "&amp;IF(ROUND((G64*100),2) = 0,"#",(TEXT((G64*100),"0.00")&amp;"%"))</f>
        <v>Rs. 0.00 lacs/ #</v>
      </c>
      <c r="E131" s="75"/>
      <c r="F131" s="62"/>
      <c r="G131" s="62"/>
    </row>
    <row r="132" spans="1:10" x14ac:dyDescent="0.2">
      <c r="A132" s="60"/>
      <c r="B132" s="76" t="s">
        <v>163</v>
      </c>
      <c r="C132" s="77"/>
      <c r="D132" s="78" t="s">
        <v>133</v>
      </c>
      <c r="E132" s="75"/>
      <c r="F132" s="62"/>
      <c r="G132" s="62"/>
    </row>
    <row r="133" spans="1:10" x14ac:dyDescent="0.2">
      <c r="A133" s="79"/>
      <c r="B133" s="80" t="s">
        <v>133</v>
      </c>
      <c r="C133" s="80" t="s">
        <v>937</v>
      </c>
      <c r="D133" s="80" t="s">
        <v>164</v>
      </c>
      <c r="E133" s="79"/>
      <c r="F133" s="79"/>
      <c r="G133" s="79"/>
      <c r="H133" s="79"/>
      <c r="J133" s="67"/>
    </row>
    <row r="134" spans="1:10" x14ac:dyDescent="0.2">
      <c r="A134" s="79"/>
      <c r="B134" s="81" t="s">
        <v>165</v>
      </c>
      <c r="C134" s="82">
        <v>46112</v>
      </c>
      <c r="D134" s="82">
        <v>46142</v>
      </c>
      <c r="E134" s="79"/>
      <c r="F134" s="79"/>
      <c r="G134" s="79"/>
      <c r="J134" s="67"/>
    </row>
    <row r="135" spans="1:10" x14ac:dyDescent="0.2">
      <c r="A135" s="83"/>
      <c r="B135" s="42" t="s">
        <v>166</v>
      </c>
      <c r="C135" s="84">
        <v>96.754900000000006</v>
      </c>
      <c r="D135" s="84">
        <v>109.90309999999999</v>
      </c>
      <c r="E135" s="83"/>
      <c r="F135" s="85"/>
      <c r="G135" s="86"/>
    </row>
    <row r="136" spans="1:10" x14ac:dyDescent="0.2">
      <c r="A136" s="83"/>
      <c r="B136" s="42" t="s">
        <v>938</v>
      </c>
      <c r="C136" s="84">
        <v>55.7087</v>
      </c>
      <c r="D136" s="84">
        <v>63.279000000000003</v>
      </c>
      <c r="E136" s="83"/>
      <c r="F136" s="85"/>
      <c r="G136" s="86"/>
    </row>
    <row r="137" spans="1:10" x14ac:dyDescent="0.2">
      <c r="A137" s="83"/>
      <c r="B137" s="42" t="s">
        <v>167</v>
      </c>
      <c r="C137" s="84">
        <v>90.1584</v>
      </c>
      <c r="D137" s="84">
        <v>102.3635</v>
      </c>
      <c r="E137" s="83"/>
      <c r="F137" s="85"/>
      <c r="G137" s="86"/>
    </row>
    <row r="138" spans="1:10" x14ac:dyDescent="0.2">
      <c r="A138" s="83"/>
      <c r="B138" s="42" t="s">
        <v>939</v>
      </c>
      <c r="C138" s="84">
        <v>51.632899999999999</v>
      </c>
      <c r="D138" s="84">
        <v>58.622599999999998</v>
      </c>
      <c r="E138" s="83"/>
      <c r="F138" s="85"/>
      <c r="G138" s="86"/>
    </row>
    <row r="139" spans="1:10" x14ac:dyDescent="0.2">
      <c r="A139" s="83"/>
      <c r="B139" s="83"/>
      <c r="C139" s="83"/>
      <c r="D139" s="83"/>
      <c r="E139" s="83"/>
      <c r="F139" s="83"/>
      <c r="G139" s="83"/>
    </row>
    <row r="140" spans="1:10" x14ac:dyDescent="0.2">
      <c r="A140" s="79"/>
      <c r="B140" s="76" t="s">
        <v>940</v>
      </c>
      <c r="C140" s="77"/>
      <c r="D140" s="39" t="s">
        <v>162</v>
      </c>
      <c r="E140" s="79"/>
      <c r="F140" s="79"/>
      <c r="G140" s="79"/>
    </row>
    <row r="141" spans="1:10" x14ac:dyDescent="0.2">
      <c r="A141" s="79"/>
      <c r="B141" s="87"/>
      <c r="C141" s="87"/>
      <c r="D141" s="88"/>
      <c r="E141" s="79"/>
      <c r="F141" s="89"/>
      <c r="G141" s="90"/>
    </row>
    <row r="142" spans="1:10" x14ac:dyDescent="0.2">
      <c r="A142" s="79"/>
      <c r="B142" s="76" t="s">
        <v>169</v>
      </c>
      <c r="C142" s="77"/>
      <c r="D142" s="39" t="s">
        <v>162</v>
      </c>
      <c r="E142" s="91"/>
      <c r="F142" s="79"/>
      <c r="G142" s="79"/>
      <c r="J142" s="67"/>
    </row>
    <row r="143" spans="1:10" x14ac:dyDescent="0.2">
      <c r="A143" s="79"/>
      <c r="B143" s="76" t="s">
        <v>170</v>
      </c>
      <c r="C143" s="77"/>
      <c r="D143" s="39" t="s">
        <v>162</v>
      </c>
      <c r="E143" s="91"/>
      <c r="F143" s="79"/>
      <c r="G143" s="79"/>
      <c r="J143" s="67"/>
    </row>
    <row r="144" spans="1:10" x14ac:dyDescent="0.2">
      <c r="A144" s="79"/>
      <c r="B144" s="76" t="s">
        <v>171</v>
      </c>
      <c r="C144" s="77"/>
      <c r="D144" s="39" t="s">
        <v>162</v>
      </c>
      <c r="E144" s="91"/>
      <c r="F144" s="79"/>
      <c r="G144" s="79"/>
      <c r="J144" s="67"/>
    </row>
    <row r="145" spans="1:10" x14ac:dyDescent="0.2">
      <c r="A145" s="79"/>
      <c r="B145" s="76" t="s">
        <v>172</v>
      </c>
      <c r="C145" s="77"/>
      <c r="D145" s="92">
        <v>0.13880196921281754</v>
      </c>
      <c r="E145" s="79"/>
      <c r="F145" s="89"/>
      <c r="G145" s="90"/>
      <c r="J145" s="67"/>
    </row>
    <row r="146" spans="1:10" x14ac:dyDescent="0.2">
      <c r="J146" s="67"/>
    </row>
    <row r="147" spans="1:10" x14ac:dyDescent="0.2">
      <c r="B147" s="93" t="s">
        <v>941</v>
      </c>
      <c r="C147" s="93"/>
    </row>
    <row r="149" spans="1:10" ht="153.75" customHeight="1" x14ac:dyDescent="0.2"/>
    <row r="152" spans="1:10" x14ac:dyDescent="0.2">
      <c r="B152" s="94" t="s">
        <v>942</v>
      </c>
      <c r="C152" s="95"/>
      <c r="D152" s="94"/>
    </row>
    <row r="153" spans="1:10" x14ac:dyDescent="0.2">
      <c r="B153" s="94" t="s">
        <v>943</v>
      </c>
      <c r="D153" s="94"/>
    </row>
    <row r="154" spans="1:10" ht="165" customHeight="1" x14ac:dyDescent="0.2"/>
    <row r="156" spans="1:10" x14ac:dyDescent="0.2">
      <c r="J156" s="37"/>
    </row>
    <row r="157" spans="1:10" x14ac:dyDescent="0.2">
      <c r="J157" s="37"/>
    </row>
    <row r="158" spans="1:10" x14ac:dyDescent="0.2">
      <c r="J158" s="37"/>
    </row>
    <row r="166" s="34" customFormat="1" ht="14.25" customHeight="1" x14ac:dyDescent="0.2"/>
  </sheetData>
  <mergeCells count="19">
    <mergeCell ref="B130:C130"/>
    <mergeCell ref="B131:C131"/>
    <mergeCell ref="B132:C132"/>
    <mergeCell ref="B147:C147"/>
    <mergeCell ref="B140:C140"/>
    <mergeCell ref="B144:C144"/>
    <mergeCell ref="B145:C145"/>
    <mergeCell ref="B142:C142"/>
    <mergeCell ref="B143:C143"/>
    <mergeCell ref="B124:H124"/>
    <mergeCell ref="B125:H125"/>
    <mergeCell ref="B126:H126"/>
    <mergeCell ref="B127:H127"/>
    <mergeCell ref="B129:D129"/>
    <mergeCell ref="A1:H1"/>
    <mergeCell ref="A2:H2"/>
    <mergeCell ref="A3:H3"/>
    <mergeCell ref="B122:H122"/>
    <mergeCell ref="B123:H123"/>
  </mergeCells>
  <hyperlinks>
    <hyperlink ref="I1" location="Index!B2" display="Index" xr:uid="{C7FE84F2-0FFD-4B02-BD5D-FB60C43FC34E}"/>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6B60F-3457-49A9-A11B-1EB4597CA76D}">
  <sheetPr>
    <outlinePr summaryBelow="0" summaryRight="0"/>
  </sheetPr>
  <dimension ref="A1:Q210"/>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767</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768</v>
      </c>
      <c r="C7" s="47" t="s">
        <v>769</v>
      </c>
      <c r="D7" s="47" t="s">
        <v>22</v>
      </c>
      <c r="E7" s="48">
        <v>83095</v>
      </c>
      <c r="F7" s="49">
        <v>184.34625750000001</v>
      </c>
      <c r="G7" s="50">
        <v>1.3322799999999999E-2</v>
      </c>
      <c r="H7" s="40" t="s">
        <v>133</v>
      </c>
    </row>
    <row r="8" spans="1:9" x14ac:dyDescent="0.2">
      <c r="A8" s="46">
        <v>2</v>
      </c>
      <c r="B8" s="47" t="s">
        <v>770</v>
      </c>
      <c r="C8" s="47" t="s">
        <v>771</v>
      </c>
      <c r="D8" s="47" t="s">
        <v>22</v>
      </c>
      <c r="E8" s="48">
        <v>14743</v>
      </c>
      <c r="F8" s="49">
        <v>180.9187245</v>
      </c>
      <c r="G8" s="50">
        <v>1.3075089999999999E-2</v>
      </c>
      <c r="H8" s="40" t="s">
        <v>133</v>
      </c>
    </row>
    <row r="9" spans="1:9" x14ac:dyDescent="0.2">
      <c r="A9" s="46">
        <v>3</v>
      </c>
      <c r="B9" s="47" t="s">
        <v>772</v>
      </c>
      <c r="C9" s="47" t="s">
        <v>773</v>
      </c>
      <c r="D9" s="47" t="s">
        <v>22</v>
      </c>
      <c r="E9" s="48">
        <v>12788</v>
      </c>
      <c r="F9" s="49">
        <v>171.64693</v>
      </c>
      <c r="G9" s="50">
        <v>1.2405019999999999E-2</v>
      </c>
      <c r="H9" s="40" t="s">
        <v>133</v>
      </c>
    </row>
    <row r="10" spans="1:9" x14ac:dyDescent="0.2">
      <c r="A10" s="46">
        <v>4</v>
      </c>
      <c r="B10" s="47" t="s">
        <v>774</v>
      </c>
      <c r="C10" s="47" t="s">
        <v>775</v>
      </c>
      <c r="D10" s="47" t="s">
        <v>776</v>
      </c>
      <c r="E10" s="48">
        <v>6827</v>
      </c>
      <c r="F10" s="49">
        <v>164.421468</v>
      </c>
      <c r="G10" s="50">
        <v>1.188283E-2</v>
      </c>
      <c r="H10" s="40" t="s">
        <v>133</v>
      </c>
    </row>
    <row r="11" spans="1:9" x14ac:dyDescent="0.2">
      <c r="A11" s="46">
        <v>5</v>
      </c>
      <c r="B11" s="47" t="s">
        <v>336</v>
      </c>
      <c r="C11" s="47" t="s">
        <v>337</v>
      </c>
      <c r="D11" s="47" t="s">
        <v>308</v>
      </c>
      <c r="E11" s="48">
        <v>32001</v>
      </c>
      <c r="F11" s="49">
        <v>164.38913700000001</v>
      </c>
      <c r="G11" s="50">
        <v>1.188049E-2</v>
      </c>
      <c r="H11" s="40" t="s">
        <v>133</v>
      </c>
    </row>
    <row r="12" spans="1:9" x14ac:dyDescent="0.2">
      <c r="A12" s="46">
        <v>6</v>
      </c>
      <c r="B12" s="47" t="s">
        <v>82</v>
      </c>
      <c r="C12" s="47" t="s">
        <v>83</v>
      </c>
      <c r="D12" s="47" t="s">
        <v>33</v>
      </c>
      <c r="E12" s="48">
        <v>4148</v>
      </c>
      <c r="F12" s="49">
        <v>157.964136</v>
      </c>
      <c r="G12" s="50">
        <v>1.141615E-2</v>
      </c>
      <c r="H12" s="40" t="s">
        <v>133</v>
      </c>
    </row>
    <row r="13" spans="1:9" x14ac:dyDescent="0.2">
      <c r="A13" s="46">
        <v>7</v>
      </c>
      <c r="B13" s="47" t="s">
        <v>777</v>
      </c>
      <c r="C13" s="47" t="s">
        <v>778</v>
      </c>
      <c r="D13" s="47" t="s">
        <v>108</v>
      </c>
      <c r="E13" s="48">
        <v>17194</v>
      </c>
      <c r="F13" s="49">
        <v>154.38492600000001</v>
      </c>
      <c r="G13" s="50">
        <v>1.1157479999999999E-2</v>
      </c>
      <c r="H13" s="40" t="s">
        <v>133</v>
      </c>
    </row>
    <row r="14" spans="1:9" x14ac:dyDescent="0.2">
      <c r="A14" s="46">
        <v>8</v>
      </c>
      <c r="B14" s="47" t="s">
        <v>779</v>
      </c>
      <c r="C14" s="47" t="s">
        <v>780</v>
      </c>
      <c r="D14" s="47" t="s">
        <v>413</v>
      </c>
      <c r="E14" s="48">
        <v>10581</v>
      </c>
      <c r="F14" s="49">
        <v>154.33446599999999</v>
      </c>
      <c r="G14" s="50">
        <v>1.115384E-2</v>
      </c>
      <c r="H14" s="40" t="s">
        <v>133</v>
      </c>
    </row>
    <row r="15" spans="1:9" x14ac:dyDescent="0.2">
      <c r="A15" s="46">
        <v>9</v>
      </c>
      <c r="B15" s="47" t="s">
        <v>744</v>
      </c>
      <c r="C15" s="47" t="s">
        <v>745</v>
      </c>
      <c r="D15" s="47" t="s">
        <v>256</v>
      </c>
      <c r="E15" s="48">
        <v>3693</v>
      </c>
      <c r="F15" s="49">
        <v>153.060078</v>
      </c>
      <c r="G15" s="50">
        <v>1.1061730000000001E-2</v>
      </c>
      <c r="H15" s="40" t="s">
        <v>133</v>
      </c>
    </row>
    <row r="16" spans="1:9" x14ac:dyDescent="0.2">
      <c r="A16" s="46">
        <v>10</v>
      </c>
      <c r="B16" s="47" t="s">
        <v>58</v>
      </c>
      <c r="C16" s="47" t="s">
        <v>59</v>
      </c>
      <c r="D16" s="47" t="s">
        <v>60</v>
      </c>
      <c r="E16" s="48">
        <v>9213</v>
      </c>
      <c r="F16" s="49">
        <v>152.687049</v>
      </c>
      <c r="G16" s="50">
        <v>1.1034779999999999E-2</v>
      </c>
      <c r="H16" s="40" t="s">
        <v>133</v>
      </c>
    </row>
    <row r="17" spans="1:8" x14ac:dyDescent="0.2">
      <c r="A17" s="46">
        <v>11</v>
      </c>
      <c r="B17" s="47" t="s">
        <v>125</v>
      </c>
      <c r="C17" s="47" t="s">
        <v>126</v>
      </c>
      <c r="D17" s="47" t="s">
        <v>33</v>
      </c>
      <c r="E17" s="48">
        <v>4629</v>
      </c>
      <c r="F17" s="49">
        <v>151.77565200000001</v>
      </c>
      <c r="G17" s="50">
        <v>1.096891E-2</v>
      </c>
      <c r="H17" s="40" t="s">
        <v>133</v>
      </c>
    </row>
    <row r="18" spans="1:8" x14ac:dyDescent="0.2">
      <c r="A18" s="46">
        <v>12</v>
      </c>
      <c r="B18" s="47" t="s">
        <v>738</v>
      </c>
      <c r="C18" s="47" t="s">
        <v>739</v>
      </c>
      <c r="D18" s="47" t="s">
        <v>256</v>
      </c>
      <c r="E18" s="48">
        <v>3306</v>
      </c>
      <c r="F18" s="49">
        <v>151.60985400000001</v>
      </c>
      <c r="G18" s="50">
        <v>1.095693E-2</v>
      </c>
      <c r="H18" s="40" t="s">
        <v>133</v>
      </c>
    </row>
    <row r="19" spans="1:8" x14ac:dyDescent="0.2">
      <c r="A19" s="46">
        <v>13</v>
      </c>
      <c r="B19" s="47" t="s">
        <v>649</v>
      </c>
      <c r="C19" s="47" t="s">
        <v>650</v>
      </c>
      <c r="D19" s="47" t="s">
        <v>311</v>
      </c>
      <c r="E19" s="48">
        <v>14533</v>
      </c>
      <c r="F19" s="49">
        <v>150.85254</v>
      </c>
      <c r="G19" s="50">
        <v>1.0902190000000001E-2</v>
      </c>
      <c r="H19" s="40" t="s">
        <v>133</v>
      </c>
    </row>
    <row r="20" spans="1:8" x14ac:dyDescent="0.2">
      <c r="A20" s="46">
        <v>14</v>
      </c>
      <c r="B20" s="47" t="s">
        <v>781</v>
      </c>
      <c r="C20" s="47" t="s">
        <v>782</v>
      </c>
      <c r="D20" s="47" t="s">
        <v>33</v>
      </c>
      <c r="E20" s="48">
        <v>18540</v>
      </c>
      <c r="F20" s="49">
        <v>150.79508999999999</v>
      </c>
      <c r="G20" s="50">
        <v>1.0898039999999999E-2</v>
      </c>
      <c r="H20" s="40" t="s">
        <v>133</v>
      </c>
    </row>
    <row r="21" spans="1:8" x14ac:dyDescent="0.2">
      <c r="A21" s="46">
        <v>15</v>
      </c>
      <c r="B21" s="47" t="s">
        <v>783</v>
      </c>
      <c r="C21" s="47" t="s">
        <v>784</v>
      </c>
      <c r="D21" s="47" t="s">
        <v>267</v>
      </c>
      <c r="E21" s="48">
        <v>972</v>
      </c>
      <c r="F21" s="49">
        <v>150.06708</v>
      </c>
      <c r="G21" s="50">
        <v>1.084543E-2</v>
      </c>
      <c r="H21" s="40" t="s">
        <v>133</v>
      </c>
    </row>
    <row r="22" spans="1:8" x14ac:dyDescent="0.2">
      <c r="A22" s="46">
        <v>16</v>
      </c>
      <c r="B22" s="47" t="s">
        <v>785</v>
      </c>
      <c r="C22" s="47" t="s">
        <v>786</v>
      </c>
      <c r="D22" s="47" t="s">
        <v>311</v>
      </c>
      <c r="E22" s="48">
        <v>25086</v>
      </c>
      <c r="F22" s="49">
        <v>149.50001700000001</v>
      </c>
      <c r="G22" s="50">
        <v>1.080445E-2</v>
      </c>
      <c r="H22" s="40" t="s">
        <v>133</v>
      </c>
    </row>
    <row r="23" spans="1:8" x14ac:dyDescent="0.2">
      <c r="A23" s="46">
        <v>17</v>
      </c>
      <c r="B23" s="47" t="s">
        <v>99</v>
      </c>
      <c r="C23" s="47" t="s">
        <v>100</v>
      </c>
      <c r="D23" s="47" t="s">
        <v>101</v>
      </c>
      <c r="E23" s="48">
        <v>90439</v>
      </c>
      <c r="F23" s="49">
        <v>147.62357969999999</v>
      </c>
      <c r="G23" s="50">
        <v>1.0668840000000001E-2</v>
      </c>
      <c r="H23" s="40" t="s">
        <v>133</v>
      </c>
    </row>
    <row r="24" spans="1:8" x14ac:dyDescent="0.2">
      <c r="A24" s="46">
        <v>18</v>
      </c>
      <c r="B24" s="47" t="s">
        <v>787</v>
      </c>
      <c r="C24" s="47" t="s">
        <v>788</v>
      </c>
      <c r="D24" s="47" t="s">
        <v>50</v>
      </c>
      <c r="E24" s="48">
        <v>407</v>
      </c>
      <c r="F24" s="49">
        <v>146.49965</v>
      </c>
      <c r="G24" s="50">
        <v>1.0587610000000001E-2</v>
      </c>
      <c r="H24" s="40" t="s">
        <v>133</v>
      </c>
    </row>
    <row r="25" spans="1:8" x14ac:dyDescent="0.2">
      <c r="A25" s="46">
        <v>19</v>
      </c>
      <c r="B25" s="47" t="s">
        <v>681</v>
      </c>
      <c r="C25" s="47" t="s">
        <v>682</v>
      </c>
      <c r="D25" s="47" t="s">
        <v>28</v>
      </c>
      <c r="E25" s="48">
        <v>3369</v>
      </c>
      <c r="F25" s="49">
        <v>146.174172</v>
      </c>
      <c r="G25" s="50">
        <v>1.056409E-2</v>
      </c>
      <c r="H25" s="40" t="s">
        <v>133</v>
      </c>
    </row>
    <row r="26" spans="1:8" x14ac:dyDescent="0.2">
      <c r="A26" s="46">
        <v>20</v>
      </c>
      <c r="B26" s="47" t="s">
        <v>89</v>
      </c>
      <c r="C26" s="47" t="s">
        <v>90</v>
      </c>
      <c r="D26" s="47" t="s">
        <v>33</v>
      </c>
      <c r="E26" s="48">
        <v>2020</v>
      </c>
      <c r="F26" s="49">
        <v>146.04599999999999</v>
      </c>
      <c r="G26" s="50">
        <v>1.0554819999999999E-2</v>
      </c>
      <c r="H26" s="40" t="s">
        <v>133</v>
      </c>
    </row>
    <row r="27" spans="1:8" x14ac:dyDescent="0.2">
      <c r="A27" s="46">
        <v>21</v>
      </c>
      <c r="B27" s="47" t="s">
        <v>42</v>
      </c>
      <c r="C27" s="47" t="s">
        <v>43</v>
      </c>
      <c r="D27" s="47" t="s">
        <v>22</v>
      </c>
      <c r="E27" s="48">
        <v>32709</v>
      </c>
      <c r="F27" s="49">
        <v>145.4078595</v>
      </c>
      <c r="G27" s="50">
        <v>1.0508699999999999E-2</v>
      </c>
      <c r="H27" s="40" t="s">
        <v>133</v>
      </c>
    </row>
    <row r="28" spans="1:8" x14ac:dyDescent="0.2">
      <c r="A28" s="46">
        <v>22</v>
      </c>
      <c r="B28" s="47" t="s">
        <v>789</v>
      </c>
      <c r="C28" s="47" t="s">
        <v>790</v>
      </c>
      <c r="D28" s="47" t="s">
        <v>446</v>
      </c>
      <c r="E28" s="48">
        <v>5305</v>
      </c>
      <c r="F28" s="49">
        <v>144.99626000000001</v>
      </c>
      <c r="G28" s="50">
        <v>1.0478960000000001E-2</v>
      </c>
      <c r="H28" s="40" t="s">
        <v>133</v>
      </c>
    </row>
    <row r="29" spans="1:8" x14ac:dyDescent="0.2">
      <c r="A29" s="46">
        <v>23</v>
      </c>
      <c r="B29" s="47" t="s">
        <v>791</v>
      </c>
      <c r="C29" s="47" t="s">
        <v>792</v>
      </c>
      <c r="D29" s="47" t="s">
        <v>179</v>
      </c>
      <c r="E29" s="48">
        <v>5322</v>
      </c>
      <c r="F29" s="49">
        <v>144.36457200000001</v>
      </c>
      <c r="G29" s="50">
        <v>1.0433309999999999E-2</v>
      </c>
      <c r="H29" s="40" t="s">
        <v>133</v>
      </c>
    </row>
    <row r="30" spans="1:8" x14ac:dyDescent="0.2">
      <c r="A30" s="46">
        <v>24</v>
      </c>
      <c r="B30" s="47" t="s">
        <v>80</v>
      </c>
      <c r="C30" s="47" t="s">
        <v>81</v>
      </c>
      <c r="D30" s="47" t="s">
        <v>41</v>
      </c>
      <c r="E30" s="48">
        <v>2703</v>
      </c>
      <c r="F30" s="49">
        <v>142.35079200000001</v>
      </c>
      <c r="G30" s="50">
        <v>1.028777E-2</v>
      </c>
      <c r="H30" s="40" t="s">
        <v>133</v>
      </c>
    </row>
    <row r="31" spans="1:8" x14ac:dyDescent="0.2">
      <c r="A31" s="46">
        <v>25</v>
      </c>
      <c r="B31" s="47" t="s">
        <v>11</v>
      </c>
      <c r="C31" s="47" t="s">
        <v>12</v>
      </c>
      <c r="D31" s="47" t="s">
        <v>13</v>
      </c>
      <c r="E31" s="48">
        <v>3542</v>
      </c>
      <c r="F31" s="49">
        <v>142.17588000000001</v>
      </c>
      <c r="G31" s="50">
        <v>1.027513E-2</v>
      </c>
      <c r="H31" s="40" t="s">
        <v>133</v>
      </c>
    </row>
    <row r="32" spans="1:8" x14ac:dyDescent="0.2">
      <c r="A32" s="46">
        <v>26</v>
      </c>
      <c r="B32" s="47" t="s">
        <v>793</v>
      </c>
      <c r="C32" s="47" t="s">
        <v>794</v>
      </c>
      <c r="D32" s="47" t="s">
        <v>176</v>
      </c>
      <c r="E32" s="48">
        <v>31310</v>
      </c>
      <c r="F32" s="49">
        <v>140.39403999999999</v>
      </c>
      <c r="G32" s="50">
        <v>1.014635E-2</v>
      </c>
      <c r="H32" s="40" t="s">
        <v>133</v>
      </c>
    </row>
    <row r="33" spans="1:8" x14ac:dyDescent="0.2">
      <c r="A33" s="46">
        <v>27</v>
      </c>
      <c r="B33" s="47" t="s">
        <v>795</v>
      </c>
      <c r="C33" s="47" t="s">
        <v>796</v>
      </c>
      <c r="D33" s="47" t="s">
        <v>108</v>
      </c>
      <c r="E33" s="48">
        <v>23856</v>
      </c>
      <c r="F33" s="49">
        <v>140.03471999999999</v>
      </c>
      <c r="G33" s="50">
        <v>1.012038E-2</v>
      </c>
      <c r="H33" s="40" t="s">
        <v>133</v>
      </c>
    </row>
    <row r="34" spans="1:8" x14ac:dyDescent="0.2">
      <c r="A34" s="46">
        <v>28</v>
      </c>
      <c r="B34" s="47" t="s">
        <v>797</v>
      </c>
      <c r="C34" s="47" t="s">
        <v>798</v>
      </c>
      <c r="D34" s="47" t="s">
        <v>57</v>
      </c>
      <c r="E34" s="48">
        <v>3192</v>
      </c>
      <c r="F34" s="49">
        <v>139.975584</v>
      </c>
      <c r="G34" s="50">
        <v>1.0116109999999999E-2</v>
      </c>
      <c r="H34" s="40" t="s">
        <v>133</v>
      </c>
    </row>
    <row r="35" spans="1:8" x14ac:dyDescent="0.2">
      <c r="A35" s="46">
        <v>29</v>
      </c>
      <c r="B35" s="47" t="s">
        <v>497</v>
      </c>
      <c r="C35" s="47" t="s">
        <v>498</v>
      </c>
      <c r="D35" s="47" t="s">
        <v>229</v>
      </c>
      <c r="E35" s="48">
        <v>1395</v>
      </c>
      <c r="F35" s="49">
        <v>139.41630000000001</v>
      </c>
      <c r="G35" s="50">
        <v>1.007569E-2</v>
      </c>
      <c r="H35" s="40" t="s">
        <v>133</v>
      </c>
    </row>
    <row r="36" spans="1:8" x14ac:dyDescent="0.2">
      <c r="A36" s="46">
        <v>30</v>
      </c>
      <c r="B36" s="47" t="s">
        <v>799</v>
      </c>
      <c r="C36" s="47" t="s">
        <v>800</v>
      </c>
      <c r="D36" s="47" t="s">
        <v>176</v>
      </c>
      <c r="E36" s="48">
        <v>133386</v>
      </c>
      <c r="F36" s="49">
        <v>139.0015506</v>
      </c>
      <c r="G36" s="50">
        <v>1.0045719999999999E-2</v>
      </c>
      <c r="H36" s="40" t="s">
        <v>133</v>
      </c>
    </row>
    <row r="37" spans="1:8" x14ac:dyDescent="0.2">
      <c r="A37" s="46">
        <v>31</v>
      </c>
      <c r="B37" s="47" t="s">
        <v>480</v>
      </c>
      <c r="C37" s="47" t="s">
        <v>481</v>
      </c>
      <c r="D37" s="47" t="s">
        <v>176</v>
      </c>
      <c r="E37" s="48">
        <v>14807</v>
      </c>
      <c r="F37" s="49">
        <v>138.74159</v>
      </c>
      <c r="G37" s="50">
        <v>1.002693E-2</v>
      </c>
      <c r="H37" s="40" t="s">
        <v>133</v>
      </c>
    </row>
    <row r="38" spans="1:8" x14ac:dyDescent="0.2">
      <c r="A38" s="46">
        <v>32</v>
      </c>
      <c r="B38" s="47" t="s">
        <v>721</v>
      </c>
      <c r="C38" s="47" t="s">
        <v>722</v>
      </c>
      <c r="D38" s="47" t="s">
        <v>122</v>
      </c>
      <c r="E38" s="48">
        <v>10947</v>
      </c>
      <c r="F38" s="49">
        <v>138.424815</v>
      </c>
      <c r="G38" s="50">
        <v>1.0004040000000001E-2</v>
      </c>
      <c r="H38" s="40" t="s">
        <v>133</v>
      </c>
    </row>
    <row r="39" spans="1:8" x14ac:dyDescent="0.2">
      <c r="A39" s="46">
        <v>33</v>
      </c>
      <c r="B39" s="47" t="s">
        <v>801</v>
      </c>
      <c r="C39" s="47" t="s">
        <v>802</v>
      </c>
      <c r="D39" s="47" t="s">
        <v>176</v>
      </c>
      <c r="E39" s="48">
        <v>1347</v>
      </c>
      <c r="F39" s="49">
        <v>138.29649000000001</v>
      </c>
      <c r="G39" s="50">
        <v>9.9947600000000001E-3</v>
      </c>
      <c r="H39" s="40" t="s">
        <v>133</v>
      </c>
    </row>
    <row r="40" spans="1:8" x14ac:dyDescent="0.2">
      <c r="A40" s="46">
        <v>34</v>
      </c>
      <c r="B40" s="47" t="s">
        <v>482</v>
      </c>
      <c r="C40" s="47" t="s">
        <v>483</v>
      </c>
      <c r="D40" s="47" t="s">
        <v>176</v>
      </c>
      <c r="E40" s="48">
        <v>8811</v>
      </c>
      <c r="F40" s="49">
        <v>137.70711900000001</v>
      </c>
      <c r="G40" s="50">
        <v>9.9521699999999998E-3</v>
      </c>
      <c r="H40" s="40" t="s">
        <v>133</v>
      </c>
    </row>
    <row r="41" spans="1:8" x14ac:dyDescent="0.2">
      <c r="A41" s="46">
        <v>35</v>
      </c>
      <c r="B41" s="47" t="s">
        <v>676</v>
      </c>
      <c r="C41" s="47" t="s">
        <v>677</v>
      </c>
      <c r="D41" s="47" t="s">
        <v>678</v>
      </c>
      <c r="E41" s="48">
        <v>28587</v>
      </c>
      <c r="F41" s="49">
        <v>137.63211150000001</v>
      </c>
      <c r="G41" s="50">
        <v>9.9467500000000007E-3</v>
      </c>
      <c r="H41" s="40" t="s">
        <v>133</v>
      </c>
    </row>
    <row r="42" spans="1:8" x14ac:dyDescent="0.2">
      <c r="A42" s="46">
        <v>36</v>
      </c>
      <c r="B42" s="47" t="s">
        <v>120</v>
      </c>
      <c r="C42" s="47" t="s">
        <v>121</v>
      </c>
      <c r="D42" s="47" t="s">
        <v>122</v>
      </c>
      <c r="E42" s="48">
        <v>65082</v>
      </c>
      <c r="F42" s="49">
        <v>137.55731520000001</v>
      </c>
      <c r="G42" s="50">
        <v>9.9413399999999999E-3</v>
      </c>
      <c r="H42" s="40" t="s">
        <v>133</v>
      </c>
    </row>
    <row r="43" spans="1:8" x14ac:dyDescent="0.2">
      <c r="A43" s="46">
        <v>37</v>
      </c>
      <c r="B43" s="47" t="s">
        <v>645</v>
      </c>
      <c r="C43" s="47" t="s">
        <v>646</v>
      </c>
      <c r="D43" s="47" t="s">
        <v>176</v>
      </c>
      <c r="E43" s="48">
        <v>38820</v>
      </c>
      <c r="F43" s="49">
        <v>137.53926000000001</v>
      </c>
      <c r="G43" s="50">
        <v>9.9400400000000007E-3</v>
      </c>
      <c r="H43" s="40" t="s">
        <v>133</v>
      </c>
    </row>
    <row r="44" spans="1:8" x14ac:dyDescent="0.2">
      <c r="A44" s="46">
        <v>38</v>
      </c>
      <c r="B44" s="47" t="s">
        <v>61</v>
      </c>
      <c r="C44" s="47" t="s">
        <v>62</v>
      </c>
      <c r="D44" s="47" t="s">
        <v>63</v>
      </c>
      <c r="E44" s="48">
        <v>45877</v>
      </c>
      <c r="F44" s="49">
        <v>137.4245535</v>
      </c>
      <c r="G44" s="50">
        <v>9.9317499999999996E-3</v>
      </c>
      <c r="H44" s="40" t="s">
        <v>133</v>
      </c>
    </row>
    <row r="45" spans="1:8" x14ac:dyDescent="0.2">
      <c r="A45" s="46">
        <v>39</v>
      </c>
      <c r="B45" s="47" t="s">
        <v>803</v>
      </c>
      <c r="C45" s="47" t="s">
        <v>804</v>
      </c>
      <c r="D45" s="47" t="s">
        <v>229</v>
      </c>
      <c r="E45" s="48">
        <v>40166</v>
      </c>
      <c r="F45" s="49">
        <v>137.18697299999999</v>
      </c>
      <c r="G45" s="50">
        <v>9.9145799999999992E-3</v>
      </c>
      <c r="H45" s="40" t="s">
        <v>133</v>
      </c>
    </row>
    <row r="46" spans="1:8" x14ac:dyDescent="0.2">
      <c r="A46" s="46">
        <v>40</v>
      </c>
      <c r="B46" s="47" t="s">
        <v>118</v>
      </c>
      <c r="C46" s="47" t="s">
        <v>119</v>
      </c>
      <c r="D46" s="47" t="s">
        <v>25</v>
      </c>
      <c r="E46" s="48">
        <v>30874</v>
      </c>
      <c r="F46" s="49">
        <v>137.14230800000001</v>
      </c>
      <c r="G46" s="50">
        <v>9.9113499999999993E-3</v>
      </c>
      <c r="H46" s="40" t="s">
        <v>133</v>
      </c>
    </row>
    <row r="47" spans="1:8" x14ac:dyDescent="0.2">
      <c r="A47" s="46">
        <v>41</v>
      </c>
      <c r="B47" s="47" t="s">
        <v>710</v>
      </c>
      <c r="C47" s="47" t="s">
        <v>711</v>
      </c>
      <c r="D47" s="47" t="s">
        <v>57</v>
      </c>
      <c r="E47" s="48">
        <v>5600</v>
      </c>
      <c r="F47" s="49">
        <v>136.892</v>
      </c>
      <c r="G47" s="50">
        <v>9.8932599999999992E-3</v>
      </c>
      <c r="H47" s="40" t="s">
        <v>133</v>
      </c>
    </row>
    <row r="48" spans="1:8" x14ac:dyDescent="0.2">
      <c r="A48" s="46">
        <v>42</v>
      </c>
      <c r="B48" s="47" t="s">
        <v>805</v>
      </c>
      <c r="C48" s="47" t="s">
        <v>806</v>
      </c>
      <c r="D48" s="47" t="s">
        <v>176</v>
      </c>
      <c r="E48" s="48">
        <v>3997</v>
      </c>
      <c r="F48" s="49">
        <v>136.865274</v>
      </c>
      <c r="G48" s="50">
        <v>9.8913300000000003E-3</v>
      </c>
      <c r="H48" s="40" t="s">
        <v>133</v>
      </c>
    </row>
    <row r="49" spans="1:8" x14ac:dyDescent="0.2">
      <c r="A49" s="46">
        <v>43</v>
      </c>
      <c r="B49" s="47" t="s">
        <v>807</v>
      </c>
      <c r="C49" s="47" t="s">
        <v>808</v>
      </c>
      <c r="D49" s="47" t="s">
        <v>25</v>
      </c>
      <c r="E49" s="48">
        <v>4880</v>
      </c>
      <c r="F49" s="49">
        <v>136.3716</v>
      </c>
      <c r="G49" s="50">
        <v>9.8556500000000005E-3</v>
      </c>
      <c r="H49" s="40" t="s">
        <v>133</v>
      </c>
    </row>
    <row r="50" spans="1:8" x14ac:dyDescent="0.2">
      <c r="A50" s="46">
        <v>44</v>
      </c>
      <c r="B50" s="47" t="s">
        <v>809</v>
      </c>
      <c r="C50" s="47" t="s">
        <v>810</v>
      </c>
      <c r="D50" s="47" t="s">
        <v>50</v>
      </c>
      <c r="E50" s="48">
        <v>112103</v>
      </c>
      <c r="F50" s="49">
        <v>135.8800463</v>
      </c>
      <c r="G50" s="50">
        <v>9.8201199999999999E-3</v>
      </c>
      <c r="H50" s="40" t="s">
        <v>133</v>
      </c>
    </row>
    <row r="51" spans="1:8" ht="25.5" x14ac:dyDescent="0.2">
      <c r="A51" s="46">
        <v>45</v>
      </c>
      <c r="B51" s="47" t="s">
        <v>491</v>
      </c>
      <c r="C51" s="47" t="s">
        <v>492</v>
      </c>
      <c r="D51" s="47" t="s">
        <v>194</v>
      </c>
      <c r="E51" s="48">
        <v>11863</v>
      </c>
      <c r="F51" s="49">
        <v>135.78389799999999</v>
      </c>
      <c r="G51" s="50">
        <v>9.8131799999999995E-3</v>
      </c>
      <c r="H51" s="40" t="s">
        <v>133</v>
      </c>
    </row>
    <row r="52" spans="1:8" x14ac:dyDescent="0.2">
      <c r="A52" s="46">
        <v>46</v>
      </c>
      <c r="B52" s="47" t="s">
        <v>647</v>
      </c>
      <c r="C52" s="47" t="s">
        <v>648</v>
      </c>
      <c r="D52" s="47" t="s">
        <v>488</v>
      </c>
      <c r="E52" s="48">
        <v>42863</v>
      </c>
      <c r="F52" s="49">
        <v>134.97558699999999</v>
      </c>
      <c r="G52" s="50">
        <v>9.7547599999999995E-3</v>
      </c>
      <c r="H52" s="40" t="s">
        <v>133</v>
      </c>
    </row>
    <row r="53" spans="1:8" x14ac:dyDescent="0.2">
      <c r="A53" s="46">
        <v>47</v>
      </c>
      <c r="B53" s="47" t="s">
        <v>123</v>
      </c>
      <c r="C53" s="47" t="s">
        <v>124</v>
      </c>
      <c r="D53" s="47" t="s">
        <v>122</v>
      </c>
      <c r="E53" s="48">
        <v>11035</v>
      </c>
      <c r="F53" s="49">
        <v>134.96908500000001</v>
      </c>
      <c r="G53" s="50">
        <v>9.7542900000000005E-3</v>
      </c>
      <c r="H53" s="40" t="s">
        <v>133</v>
      </c>
    </row>
    <row r="54" spans="1:8" ht="25.5" x14ac:dyDescent="0.2">
      <c r="A54" s="46">
        <v>48</v>
      </c>
      <c r="B54" s="47" t="s">
        <v>657</v>
      </c>
      <c r="C54" s="47" t="s">
        <v>658</v>
      </c>
      <c r="D54" s="47" t="s">
        <v>201</v>
      </c>
      <c r="E54" s="48">
        <v>10289</v>
      </c>
      <c r="F54" s="49">
        <v>134.744744</v>
      </c>
      <c r="G54" s="50">
        <v>9.7380799999999997E-3</v>
      </c>
      <c r="H54" s="40" t="s">
        <v>133</v>
      </c>
    </row>
    <row r="55" spans="1:8" x14ac:dyDescent="0.2">
      <c r="A55" s="46">
        <v>49</v>
      </c>
      <c r="B55" s="47" t="s">
        <v>486</v>
      </c>
      <c r="C55" s="47" t="s">
        <v>487</v>
      </c>
      <c r="D55" s="47" t="s">
        <v>488</v>
      </c>
      <c r="E55" s="48">
        <v>5986</v>
      </c>
      <c r="F55" s="49">
        <v>134.73887400000001</v>
      </c>
      <c r="G55" s="50">
        <v>9.7376500000000005E-3</v>
      </c>
      <c r="H55" s="40" t="s">
        <v>133</v>
      </c>
    </row>
    <row r="56" spans="1:8" x14ac:dyDescent="0.2">
      <c r="A56" s="46">
        <v>50</v>
      </c>
      <c r="B56" s="47" t="s">
        <v>23</v>
      </c>
      <c r="C56" s="47" t="s">
        <v>24</v>
      </c>
      <c r="D56" s="47" t="s">
        <v>25</v>
      </c>
      <c r="E56" s="48">
        <v>1162</v>
      </c>
      <c r="F56" s="49">
        <v>134.62932000000001</v>
      </c>
      <c r="G56" s="50">
        <v>9.7297300000000007E-3</v>
      </c>
      <c r="H56" s="40" t="s">
        <v>133</v>
      </c>
    </row>
    <row r="57" spans="1:8" ht="25.5" x14ac:dyDescent="0.2">
      <c r="A57" s="46">
        <v>51</v>
      </c>
      <c r="B57" s="47" t="s">
        <v>811</v>
      </c>
      <c r="C57" s="47" t="s">
        <v>812</v>
      </c>
      <c r="D57" s="47" t="s">
        <v>201</v>
      </c>
      <c r="E57" s="48">
        <v>2070</v>
      </c>
      <c r="F57" s="49">
        <v>134.60175000000001</v>
      </c>
      <c r="G57" s="50">
        <v>9.7277400000000003E-3</v>
      </c>
      <c r="H57" s="40" t="s">
        <v>133</v>
      </c>
    </row>
    <row r="58" spans="1:8" x14ac:dyDescent="0.2">
      <c r="A58" s="46">
        <v>52</v>
      </c>
      <c r="B58" s="47" t="s">
        <v>20</v>
      </c>
      <c r="C58" s="47" t="s">
        <v>21</v>
      </c>
      <c r="D58" s="47" t="s">
        <v>22</v>
      </c>
      <c r="E58" s="48">
        <v>33460</v>
      </c>
      <c r="F58" s="49">
        <v>133.55559</v>
      </c>
      <c r="G58" s="50">
        <v>9.6521300000000001E-3</v>
      </c>
      <c r="H58" s="40" t="s">
        <v>133</v>
      </c>
    </row>
    <row r="59" spans="1:8" x14ac:dyDescent="0.2">
      <c r="A59" s="46">
        <v>53</v>
      </c>
      <c r="B59" s="47" t="s">
        <v>499</v>
      </c>
      <c r="C59" s="47" t="s">
        <v>500</v>
      </c>
      <c r="D59" s="47" t="s">
        <v>229</v>
      </c>
      <c r="E59" s="48">
        <v>1002</v>
      </c>
      <c r="F59" s="49">
        <v>133.40628000000001</v>
      </c>
      <c r="G59" s="50">
        <v>9.64134E-3</v>
      </c>
      <c r="H59" s="40" t="s">
        <v>133</v>
      </c>
    </row>
    <row r="60" spans="1:8" x14ac:dyDescent="0.2">
      <c r="A60" s="46">
        <v>54</v>
      </c>
      <c r="B60" s="47" t="s">
        <v>51</v>
      </c>
      <c r="C60" s="47" t="s">
        <v>52</v>
      </c>
      <c r="D60" s="47" t="s">
        <v>19</v>
      </c>
      <c r="E60" s="48">
        <v>44395</v>
      </c>
      <c r="F60" s="49">
        <v>133.38477750000001</v>
      </c>
      <c r="G60" s="50">
        <v>9.6397900000000005E-3</v>
      </c>
      <c r="H60" s="40" t="s">
        <v>133</v>
      </c>
    </row>
    <row r="61" spans="1:8" x14ac:dyDescent="0.2">
      <c r="A61" s="46">
        <v>55</v>
      </c>
      <c r="B61" s="47" t="s">
        <v>29</v>
      </c>
      <c r="C61" s="47" t="s">
        <v>30</v>
      </c>
      <c r="D61" s="47" t="s">
        <v>22</v>
      </c>
      <c r="E61" s="48">
        <v>41865</v>
      </c>
      <c r="F61" s="49">
        <v>133.27722750000001</v>
      </c>
      <c r="G61" s="50">
        <v>9.6320199999999998E-3</v>
      </c>
      <c r="H61" s="40" t="s">
        <v>133</v>
      </c>
    </row>
    <row r="62" spans="1:8" x14ac:dyDescent="0.2">
      <c r="A62" s="46">
        <v>56</v>
      </c>
      <c r="B62" s="47" t="s">
        <v>655</v>
      </c>
      <c r="C62" s="47" t="s">
        <v>656</v>
      </c>
      <c r="D62" s="47" t="s">
        <v>176</v>
      </c>
      <c r="E62" s="48">
        <v>53873</v>
      </c>
      <c r="F62" s="49">
        <v>132.7269101</v>
      </c>
      <c r="G62" s="50">
        <v>9.5922500000000001E-3</v>
      </c>
      <c r="H62" s="40" t="s">
        <v>133</v>
      </c>
    </row>
    <row r="63" spans="1:8" x14ac:dyDescent="0.2">
      <c r="A63" s="46">
        <v>57</v>
      </c>
      <c r="B63" s="47" t="s">
        <v>813</v>
      </c>
      <c r="C63" s="47" t="s">
        <v>814</v>
      </c>
      <c r="D63" s="47" t="s">
        <v>211</v>
      </c>
      <c r="E63" s="48">
        <v>65997</v>
      </c>
      <c r="F63" s="49">
        <v>132.42298049999999</v>
      </c>
      <c r="G63" s="50">
        <v>9.5702800000000005E-3</v>
      </c>
      <c r="H63" s="40" t="s">
        <v>133</v>
      </c>
    </row>
    <row r="64" spans="1:8" x14ac:dyDescent="0.2">
      <c r="A64" s="46">
        <v>58</v>
      </c>
      <c r="B64" s="47" t="s">
        <v>338</v>
      </c>
      <c r="C64" s="47" t="s">
        <v>339</v>
      </c>
      <c r="D64" s="47" t="s">
        <v>38</v>
      </c>
      <c r="E64" s="48">
        <v>10433</v>
      </c>
      <c r="F64" s="49">
        <v>132.32173900000001</v>
      </c>
      <c r="G64" s="50">
        <v>9.5629600000000006E-3</v>
      </c>
      <c r="H64" s="40" t="s">
        <v>133</v>
      </c>
    </row>
    <row r="65" spans="1:8" x14ac:dyDescent="0.2">
      <c r="A65" s="46">
        <v>59</v>
      </c>
      <c r="B65" s="47" t="s">
        <v>653</v>
      </c>
      <c r="C65" s="47" t="s">
        <v>654</v>
      </c>
      <c r="D65" s="47" t="s">
        <v>216</v>
      </c>
      <c r="E65" s="48">
        <v>20787</v>
      </c>
      <c r="F65" s="49">
        <v>132.1741395</v>
      </c>
      <c r="G65" s="50">
        <v>9.5522999999999997E-3</v>
      </c>
      <c r="H65" s="40" t="s">
        <v>133</v>
      </c>
    </row>
    <row r="66" spans="1:8" x14ac:dyDescent="0.2">
      <c r="A66" s="46">
        <v>60</v>
      </c>
      <c r="B66" s="47" t="s">
        <v>708</v>
      </c>
      <c r="C66" s="47" t="s">
        <v>709</v>
      </c>
      <c r="D66" s="47" t="s">
        <v>246</v>
      </c>
      <c r="E66" s="48">
        <v>12356</v>
      </c>
      <c r="F66" s="49">
        <v>131.850876</v>
      </c>
      <c r="G66" s="50">
        <v>9.5289299999999997E-3</v>
      </c>
      <c r="H66" s="40" t="s">
        <v>133</v>
      </c>
    </row>
    <row r="67" spans="1:8" x14ac:dyDescent="0.2">
      <c r="A67" s="46">
        <v>61</v>
      </c>
      <c r="B67" s="47" t="s">
        <v>478</v>
      </c>
      <c r="C67" s="47" t="s">
        <v>479</v>
      </c>
      <c r="D67" s="47" t="s">
        <v>38</v>
      </c>
      <c r="E67" s="48">
        <v>34297</v>
      </c>
      <c r="F67" s="49">
        <v>131.46040099999999</v>
      </c>
      <c r="G67" s="50">
        <v>9.5007100000000008E-3</v>
      </c>
      <c r="H67" s="40" t="s">
        <v>133</v>
      </c>
    </row>
    <row r="68" spans="1:8" ht="25.5" x14ac:dyDescent="0.2">
      <c r="A68" s="46">
        <v>62</v>
      </c>
      <c r="B68" s="47" t="s">
        <v>815</v>
      </c>
      <c r="C68" s="47" t="s">
        <v>816</v>
      </c>
      <c r="D68" s="47" t="s">
        <v>201</v>
      </c>
      <c r="E68" s="48">
        <v>9889</v>
      </c>
      <c r="F68" s="49">
        <v>130.82158100000001</v>
      </c>
      <c r="G68" s="50">
        <v>9.4545500000000008E-3</v>
      </c>
      <c r="H68" s="40" t="s">
        <v>133</v>
      </c>
    </row>
    <row r="69" spans="1:8" x14ac:dyDescent="0.2">
      <c r="A69" s="46">
        <v>63</v>
      </c>
      <c r="B69" s="47" t="s">
        <v>14</v>
      </c>
      <c r="C69" s="47" t="s">
        <v>15</v>
      </c>
      <c r="D69" s="47" t="s">
        <v>16</v>
      </c>
      <c r="E69" s="48">
        <v>6923</v>
      </c>
      <c r="F69" s="49">
        <v>130.623164</v>
      </c>
      <c r="G69" s="50">
        <v>9.4402099999999992E-3</v>
      </c>
      <c r="H69" s="40" t="s">
        <v>133</v>
      </c>
    </row>
    <row r="70" spans="1:8" x14ac:dyDescent="0.2">
      <c r="A70" s="46">
        <v>64</v>
      </c>
      <c r="B70" s="47" t="s">
        <v>817</v>
      </c>
      <c r="C70" s="47" t="s">
        <v>818</v>
      </c>
      <c r="D70" s="47" t="s">
        <v>25</v>
      </c>
      <c r="E70" s="48">
        <v>536</v>
      </c>
      <c r="F70" s="49">
        <v>129.68520000000001</v>
      </c>
      <c r="G70" s="50">
        <v>9.3724199999999994E-3</v>
      </c>
      <c r="H70" s="40" t="s">
        <v>133</v>
      </c>
    </row>
    <row r="71" spans="1:8" x14ac:dyDescent="0.2">
      <c r="A71" s="46">
        <v>65</v>
      </c>
      <c r="B71" s="47" t="s">
        <v>322</v>
      </c>
      <c r="C71" s="47" t="s">
        <v>323</v>
      </c>
      <c r="D71" s="47" t="s">
        <v>176</v>
      </c>
      <c r="E71" s="48">
        <v>13831</v>
      </c>
      <c r="F71" s="49">
        <v>129.6448785</v>
      </c>
      <c r="G71" s="50">
        <v>9.3695099999999993E-3</v>
      </c>
      <c r="H71" s="40" t="s">
        <v>133</v>
      </c>
    </row>
    <row r="72" spans="1:8" x14ac:dyDescent="0.2">
      <c r="A72" s="46">
        <v>66</v>
      </c>
      <c r="B72" s="47" t="s">
        <v>36</v>
      </c>
      <c r="C72" s="47" t="s">
        <v>37</v>
      </c>
      <c r="D72" s="47" t="s">
        <v>38</v>
      </c>
      <c r="E72" s="48">
        <v>12133</v>
      </c>
      <c r="F72" s="49">
        <v>129.63503850000001</v>
      </c>
      <c r="G72" s="50">
        <v>9.3687900000000001E-3</v>
      </c>
      <c r="H72" s="40" t="s">
        <v>133</v>
      </c>
    </row>
    <row r="73" spans="1:8" x14ac:dyDescent="0.2">
      <c r="A73" s="46">
        <v>67</v>
      </c>
      <c r="B73" s="47" t="s">
        <v>326</v>
      </c>
      <c r="C73" s="47" t="s">
        <v>327</v>
      </c>
      <c r="D73" s="47" t="s">
        <v>256</v>
      </c>
      <c r="E73" s="48">
        <v>52464</v>
      </c>
      <c r="F73" s="49">
        <v>129.60181919999999</v>
      </c>
      <c r="G73" s="50">
        <v>9.3663900000000005E-3</v>
      </c>
      <c r="H73" s="40" t="s">
        <v>133</v>
      </c>
    </row>
    <row r="74" spans="1:8" x14ac:dyDescent="0.2">
      <c r="A74" s="46">
        <v>68</v>
      </c>
      <c r="B74" s="47" t="s">
        <v>659</v>
      </c>
      <c r="C74" s="47" t="s">
        <v>660</v>
      </c>
      <c r="D74" s="47" t="s">
        <v>413</v>
      </c>
      <c r="E74" s="48">
        <v>2263</v>
      </c>
      <c r="F74" s="49">
        <v>129.57937999999999</v>
      </c>
      <c r="G74" s="50">
        <v>9.3647699999999997E-3</v>
      </c>
      <c r="H74" s="40" t="s">
        <v>133</v>
      </c>
    </row>
    <row r="75" spans="1:8" x14ac:dyDescent="0.2">
      <c r="A75" s="46">
        <v>69</v>
      </c>
      <c r="B75" s="47" t="s">
        <v>109</v>
      </c>
      <c r="C75" s="47" t="s">
        <v>110</v>
      </c>
      <c r="D75" s="47" t="s">
        <v>111</v>
      </c>
      <c r="E75" s="48">
        <v>1693</v>
      </c>
      <c r="F75" s="49">
        <v>129.285945</v>
      </c>
      <c r="G75" s="50">
        <v>9.3435700000000007E-3</v>
      </c>
      <c r="H75" s="40" t="s">
        <v>133</v>
      </c>
    </row>
    <row r="76" spans="1:8" x14ac:dyDescent="0.2">
      <c r="A76" s="46">
        <v>70</v>
      </c>
      <c r="B76" s="47" t="s">
        <v>819</v>
      </c>
      <c r="C76" s="47" t="s">
        <v>820</v>
      </c>
      <c r="D76" s="47" t="s">
        <v>229</v>
      </c>
      <c r="E76" s="48">
        <v>1818</v>
      </c>
      <c r="F76" s="49">
        <v>129.24162000000001</v>
      </c>
      <c r="G76" s="50">
        <v>9.3403600000000007E-3</v>
      </c>
      <c r="H76" s="40" t="s">
        <v>133</v>
      </c>
    </row>
    <row r="77" spans="1:8" x14ac:dyDescent="0.2">
      <c r="A77" s="46">
        <v>71</v>
      </c>
      <c r="B77" s="47" t="s">
        <v>821</v>
      </c>
      <c r="C77" s="47" t="s">
        <v>822</v>
      </c>
      <c r="D77" s="47" t="s">
        <v>267</v>
      </c>
      <c r="E77" s="48">
        <v>9393</v>
      </c>
      <c r="F77" s="49">
        <v>129.21950100000001</v>
      </c>
      <c r="G77" s="50">
        <v>9.3387599999999998E-3</v>
      </c>
      <c r="H77" s="40" t="s">
        <v>133</v>
      </c>
    </row>
    <row r="78" spans="1:8" ht="25.5" x14ac:dyDescent="0.2">
      <c r="A78" s="46">
        <v>72</v>
      </c>
      <c r="B78" s="47" t="s">
        <v>501</v>
      </c>
      <c r="C78" s="47" t="s">
        <v>502</v>
      </c>
      <c r="D78" s="47" t="s">
        <v>201</v>
      </c>
      <c r="E78" s="48">
        <v>7107</v>
      </c>
      <c r="F78" s="49">
        <v>128.51588100000001</v>
      </c>
      <c r="G78" s="50">
        <v>9.2879099999999999E-3</v>
      </c>
      <c r="H78" s="40" t="s">
        <v>133</v>
      </c>
    </row>
    <row r="79" spans="1:8" x14ac:dyDescent="0.2">
      <c r="A79" s="46">
        <v>73</v>
      </c>
      <c r="B79" s="47" t="s">
        <v>704</v>
      </c>
      <c r="C79" s="47" t="s">
        <v>705</v>
      </c>
      <c r="D79" s="47" t="s">
        <v>19</v>
      </c>
      <c r="E79" s="48">
        <v>90340</v>
      </c>
      <c r="F79" s="49">
        <v>128.50864999999999</v>
      </c>
      <c r="G79" s="50">
        <v>9.2873899999999995E-3</v>
      </c>
      <c r="H79" s="40" t="s">
        <v>133</v>
      </c>
    </row>
    <row r="80" spans="1:8" x14ac:dyDescent="0.2">
      <c r="A80" s="46">
        <v>74</v>
      </c>
      <c r="B80" s="47" t="s">
        <v>263</v>
      </c>
      <c r="C80" s="47" t="s">
        <v>264</v>
      </c>
      <c r="D80" s="47" t="s">
        <v>111</v>
      </c>
      <c r="E80" s="48">
        <v>12874</v>
      </c>
      <c r="F80" s="49">
        <v>127.845257</v>
      </c>
      <c r="G80" s="50">
        <v>9.2394499999999997E-3</v>
      </c>
      <c r="H80" s="40" t="s">
        <v>133</v>
      </c>
    </row>
    <row r="81" spans="1:8" x14ac:dyDescent="0.2">
      <c r="A81" s="46">
        <v>75</v>
      </c>
      <c r="B81" s="47" t="s">
        <v>26</v>
      </c>
      <c r="C81" s="47" t="s">
        <v>27</v>
      </c>
      <c r="D81" s="47" t="s">
        <v>28</v>
      </c>
      <c r="E81" s="48">
        <v>29601</v>
      </c>
      <c r="F81" s="49">
        <v>127.669113</v>
      </c>
      <c r="G81" s="50">
        <v>9.2267200000000008E-3</v>
      </c>
      <c r="H81" s="40" t="s">
        <v>133</v>
      </c>
    </row>
    <row r="82" spans="1:8" x14ac:dyDescent="0.2">
      <c r="A82" s="46">
        <v>76</v>
      </c>
      <c r="B82" s="47" t="s">
        <v>674</v>
      </c>
      <c r="C82" s="47" t="s">
        <v>675</v>
      </c>
      <c r="D82" s="47" t="s">
        <v>176</v>
      </c>
      <c r="E82" s="48">
        <v>7301</v>
      </c>
      <c r="F82" s="49">
        <v>127.56307200000001</v>
      </c>
      <c r="G82" s="50">
        <v>9.2190499999999995E-3</v>
      </c>
      <c r="H82" s="40" t="s">
        <v>133</v>
      </c>
    </row>
    <row r="83" spans="1:8" x14ac:dyDescent="0.2">
      <c r="A83" s="46">
        <v>77</v>
      </c>
      <c r="B83" s="47" t="s">
        <v>692</v>
      </c>
      <c r="C83" s="47" t="s">
        <v>693</v>
      </c>
      <c r="D83" s="47" t="s">
        <v>211</v>
      </c>
      <c r="E83" s="48">
        <v>8654</v>
      </c>
      <c r="F83" s="49">
        <v>127.51669</v>
      </c>
      <c r="G83" s="50">
        <v>9.2157000000000003E-3</v>
      </c>
      <c r="H83" s="40" t="s">
        <v>133</v>
      </c>
    </row>
    <row r="84" spans="1:8" x14ac:dyDescent="0.2">
      <c r="A84" s="46">
        <v>78</v>
      </c>
      <c r="B84" s="47" t="s">
        <v>340</v>
      </c>
      <c r="C84" s="47" t="s">
        <v>341</v>
      </c>
      <c r="D84" s="47" t="s">
        <v>229</v>
      </c>
      <c r="E84" s="48">
        <v>4105</v>
      </c>
      <c r="F84" s="49">
        <v>127.15237500000001</v>
      </c>
      <c r="G84" s="50">
        <v>9.1893700000000005E-3</v>
      </c>
      <c r="H84" s="40" t="s">
        <v>133</v>
      </c>
    </row>
    <row r="85" spans="1:8" x14ac:dyDescent="0.2">
      <c r="A85" s="46">
        <v>79</v>
      </c>
      <c r="B85" s="47" t="s">
        <v>823</v>
      </c>
      <c r="C85" s="47" t="s">
        <v>824</v>
      </c>
      <c r="D85" s="47" t="s">
        <v>176</v>
      </c>
      <c r="E85" s="48">
        <v>38161</v>
      </c>
      <c r="F85" s="49">
        <v>127.1333715</v>
      </c>
      <c r="G85" s="50">
        <v>9.188E-3</v>
      </c>
      <c r="H85" s="40" t="s">
        <v>133</v>
      </c>
    </row>
    <row r="86" spans="1:8" x14ac:dyDescent="0.2">
      <c r="A86" s="46">
        <v>80</v>
      </c>
      <c r="B86" s="47" t="s">
        <v>706</v>
      </c>
      <c r="C86" s="47" t="s">
        <v>707</v>
      </c>
      <c r="D86" s="47" t="s">
        <v>211</v>
      </c>
      <c r="E86" s="48">
        <v>5131</v>
      </c>
      <c r="F86" s="49">
        <v>126.93580900000001</v>
      </c>
      <c r="G86" s="50">
        <v>9.1737199999999998E-3</v>
      </c>
      <c r="H86" s="40" t="s">
        <v>133</v>
      </c>
    </row>
    <row r="87" spans="1:8" x14ac:dyDescent="0.2">
      <c r="A87" s="46">
        <v>81</v>
      </c>
      <c r="B87" s="47" t="s">
        <v>476</v>
      </c>
      <c r="C87" s="47" t="s">
        <v>477</v>
      </c>
      <c r="D87" s="47" t="s">
        <v>38</v>
      </c>
      <c r="E87" s="48">
        <v>16426</v>
      </c>
      <c r="F87" s="49">
        <v>126.75944200000001</v>
      </c>
      <c r="G87" s="50">
        <v>9.1609699999999992E-3</v>
      </c>
      <c r="H87" s="40" t="s">
        <v>133</v>
      </c>
    </row>
    <row r="88" spans="1:8" x14ac:dyDescent="0.2">
      <c r="A88" s="46">
        <v>82</v>
      </c>
      <c r="B88" s="47" t="s">
        <v>825</v>
      </c>
      <c r="C88" s="47" t="s">
        <v>826</v>
      </c>
      <c r="D88" s="47" t="s">
        <v>38</v>
      </c>
      <c r="E88" s="48">
        <v>115797</v>
      </c>
      <c r="F88" s="49">
        <v>126.6355992</v>
      </c>
      <c r="G88" s="50">
        <v>9.1520200000000003E-3</v>
      </c>
      <c r="H88" s="40" t="s">
        <v>133</v>
      </c>
    </row>
    <row r="89" spans="1:8" x14ac:dyDescent="0.2">
      <c r="A89" s="46">
        <v>83</v>
      </c>
      <c r="B89" s="47" t="s">
        <v>827</v>
      </c>
      <c r="C89" s="47" t="s">
        <v>828</v>
      </c>
      <c r="D89" s="47" t="s">
        <v>38</v>
      </c>
      <c r="E89" s="48">
        <v>93846</v>
      </c>
      <c r="F89" s="49">
        <v>126.36363900000001</v>
      </c>
      <c r="G89" s="50">
        <v>9.1323700000000008E-3</v>
      </c>
      <c r="H89" s="40" t="s">
        <v>133</v>
      </c>
    </row>
    <row r="90" spans="1:8" x14ac:dyDescent="0.2">
      <c r="A90" s="46">
        <v>84</v>
      </c>
      <c r="B90" s="47" t="s">
        <v>17</v>
      </c>
      <c r="C90" s="47" t="s">
        <v>18</v>
      </c>
      <c r="D90" s="47" t="s">
        <v>19</v>
      </c>
      <c r="E90" s="48">
        <v>8822</v>
      </c>
      <c r="F90" s="49">
        <v>126.225176</v>
      </c>
      <c r="G90" s="50">
        <v>9.1223599999999995E-3</v>
      </c>
      <c r="H90" s="40" t="s">
        <v>133</v>
      </c>
    </row>
    <row r="91" spans="1:8" x14ac:dyDescent="0.2">
      <c r="A91" s="46">
        <v>85</v>
      </c>
      <c r="B91" s="47" t="s">
        <v>46</v>
      </c>
      <c r="C91" s="47" t="s">
        <v>47</v>
      </c>
      <c r="D91" s="47" t="s">
        <v>38</v>
      </c>
      <c r="E91" s="48">
        <v>9968</v>
      </c>
      <c r="F91" s="49">
        <v>125.935712</v>
      </c>
      <c r="G91" s="50">
        <v>9.1014400000000006E-3</v>
      </c>
      <c r="H91" s="40" t="s">
        <v>133</v>
      </c>
    </row>
    <row r="92" spans="1:8" x14ac:dyDescent="0.2">
      <c r="A92" s="46">
        <v>86</v>
      </c>
      <c r="B92" s="47" t="s">
        <v>829</v>
      </c>
      <c r="C92" s="47" t="s">
        <v>830</v>
      </c>
      <c r="D92" s="47" t="s">
        <v>211</v>
      </c>
      <c r="E92" s="48">
        <v>2946</v>
      </c>
      <c r="F92" s="49">
        <v>125.782416</v>
      </c>
      <c r="G92" s="50">
        <v>9.0903600000000005E-3</v>
      </c>
      <c r="H92" s="40" t="s">
        <v>133</v>
      </c>
    </row>
    <row r="93" spans="1:8" ht="25.5" x14ac:dyDescent="0.2">
      <c r="A93" s="46">
        <v>87</v>
      </c>
      <c r="B93" s="47" t="s">
        <v>831</v>
      </c>
      <c r="C93" s="47" t="s">
        <v>832</v>
      </c>
      <c r="D93" s="47" t="s">
        <v>201</v>
      </c>
      <c r="E93" s="48">
        <v>14066</v>
      </c>
      <c r="F93" s="49">
        <v>125.454654</v>
      </c>
      <c r="G93" s="50">
        <v>9.0666800000000006E-3</v>
      </c>
      <c r="H93" s="40" t="s">
        <v>133</v>
      </c>
    </row>
    <row r="94" spans="1:8" x14ac:dyDescent="0.2">
      <c r="A94" s="46">
        <v>88</v>
      </c>
      <c r="B94" s="47" t="s">
        <v>93</v>
      </c>
      <c r="C94" s="47" t="s">
        <v>94</v>
      </c>
      <c r="D94" s="47" t="s">
        <v>88</v>
      </c>
      <c r="E94" s="48">
        <v>2900</v>
      </c>
      <c r="F94" s="49">
        <v>124.5637</v>
      </c>
      <c r="G94" s="50">
        <v>9.0022899999999996E-3</v>
      </c>
      <c r="H94" s="40" t="s">
        <v>133</v>
      </c>
    </row>
    <row r="95" spans="1:8" ht="25.5" x14ac:dyDescent="0.2">
      <c r="A95" s="46">
        <v>89</v>
      </c>
      <c r="B95" s="47" t="s">
        <v>425</v>
      </c>
      <c r="C95" s="47" t="s">
        <v>426</v>
      </c>
      <c r="D95" s="47" t="s">
        <v>427</v>
      </c>
      <c r="E95" s="48">
        <v>30264</v>
      </c>
      <c r="F95" s="49">
        <v>124.052136</v>
      </c>
      <c r="G95" s="50">
        <v>8.9653200000000006E-3</v>
      </c>
      <c r="H95" s="40" t="s">
        <v>133</v>
      </c>
    </row>
    <row r="96" spans="1:8" x14ac:dyDescent="0.2">
      <c r="A96" s="46">
        <v>90</v>
      </c>
      <c r="B96" s="47" t="s">
        <v>833</v>
      </c>
      <c r="C96" s="47" t="s">
        <v>834</v>
      </c>
      <c r="D96" s="47" t="s">
        <v>308</v>
      </c>
      <c r="E96" s="48">
        <v>9355</v>
      </c>
      <c r="F96" s="49">
        <v>124.00988</v>
      </c>
      <c r="G96" s="50">
        <v>8.9622599999999997E-3</v>
      </c>
      <c r="H96" s="40" t="s">
        <v>133</v>
      </c>
    </row>
    <row r="97" spans="1:8" x14ac:dyDescent="0.2">
      <c r="A97" s="46">
        <v>91</v>
      </c>
      <c r="B97" s="47" t="s">
        <v>835</v>
      </c>
      <c r="C97" s="47" t="s">
        <v>836</v>
      </c>
      <c r="D97" s="47" t="s">
        <v>229</v>
      </c>
      <c r="E97" s="48">
        <v>6816</v>
      </c>
      <c r="F97" s="49">
        <v>123.88761599999999</v>
      </c>
      <c r="G97" s="50">
        <v>8.9534300000000001E-3</v>
      </c>
      <c r="H97" s="40" t="s">
        <v>133</v>
      </c>
    </row>
    <row r="98" spans="1:8" x14ac:dyDescent="0.2">
      <c r="A98" s="46">
        <v>92</v>
      </c>
      <c r="B98" s="47" t="s">
        <v>227</v>
      </c>
      <c r="C98" s="47" t="s">
        <v>228</v>
      </c>
      <c r="D98" s="47" t="s">
        <v>229</v>
      </c>
      <c r="E98" s="48">
        <v>3537</v>
      </c>
      <c r="F98" s="49">
        <v>123.543873</v>
      </c>
      <c r="G98" s="50">
        <v>8.9285800000000002E-3</v>
      </c>
      <c r="H98" s="40" t="s">
        <v>133</v>
      </c>
    </row>
    <row r="99" spans="1:8" x14ac:dyDescent="0.2">
      <c r="A99" s="46">
        <v>93</v>
      </c>
      <c r="B99" s="47" t="s">
        <v>740</v>
      </c>
      <c r="C99" s="47" t="s">
        <v>741</v>
      </c>
      <c r="D99" s="47" t="s">
        <v>191</v>
      </c>
      <c r="E99" s="48">
        <v>6781</v>
      </c>
      <c r="F99" s="49">
        <v>123.34639</v>
      </c>
      <c r="G99" s="50">
        <v>8.9143099999999999E-3</v>
      </c>
      <c r="H99" s="40" t="s">
        <v>133</v>
      </c>
    </row>
    <row r="100" spans="1:8" x14ac:dyDescent="0.2">
      <c r="A100" s="46">
        <v>94</v>
      </c>
      <c r="B100" s="47" t="s">
        <v>837</v>
      </c>
      <c r="C100" s="47" t="s">
        <v>838</v>
      </c>
      <c r="D100" s="47" t="s">
        <v>191</v>
      </c>
      <c r="E100" s="48">
        <v>20935</v>
      </c>
      <c r="F100" s="49">
        <v>122.867515</v>
      </c>
      <c r="G100" s="50">
        <v>8.8797000000000008E-3</v>
      </c>
      <c r="H100" s="40" t="s">
        <v>133</v>
      </c>
    </row>
    <row r="101" spans="1:8" ht="25.5" x14ac:dyDescent="0.2">
      <c r="A101" s="46">
        <v>95</v>
      </c>
      <c r="B101" s="47" t="s">
        <v>839</v>
      </c>
      <c r="C101" s="47" t="s">
        <v>840</v>
      </c>
      <c r="D101" s="47" t="s">
        <v>201</v>
      </c>
      <c r="E101" s="48">
        <v>2930</v>
      </c>
      <c r="F101" s="49">
        <v>122.62343</v>
      </c>
      <c r="G101" s="50">
        <v>8.8620599999999997E-3</v>
      </c>
      <c r="H101" s="40" t="s">
        <v>133</v>
      </c>
    </row>
    <row r="102" spans="1:8" x14ac:dyDescent="0.2">
      <c r="A102" s="46">
        <v>96</v>
      </c>
      <c r="B102" s="47" t="s">
        <v>342</v>
      </c>
      <c r="C102" s="47" t="s">
        <v>343</v>
      </c>
      <c r="D102" s="47" t="s">
        <v>38</v>
      </c>
      <c r="E102" s="48">
        <v>46493</v>
      </c>
      <c r="F102" s="49">
        <v>122.4904578</v>
      </c>
      <c r="G102" s="50">
        <v>8.8524499999999996E-3</v>
      </c>
      <c r="H102" s="40" t="s">
        <v>133</v>
      </c>
    </row>
    <row r="103" spans="1:8" x14ac:dyDescent="0.2">
      <c r="A103" s="46">
        <v>97</v>
      </c>
      <c r="B103" s="47" t="s">
        <v>428</v>
      </c>
      <c r="C103" s="47" t="s">
        <v>429</v>
      </c>
      <c r="D103" s="47" t="s">
        <v>38</v>
      </c>
      <c r="E103" s="48">
        <v>72305</v>
      </c>
      <c r="F103" s="49">
        <v>119.982917</v>
      </c>
      <c r="G103" s="50">
        <v>8.6712300000000003E-3</v>
      </c>
      <c r="H103" s="40" t="s">
        <v>133</v>
      </c>
    </row>
    <row r="104" spans="1:8" x14ac:dyDescent="0.2">
      <c r="A104" s="46">
        <v>98</v>
      </c>
      <c r="B104" s="47" t="s">
        <v>489</v>
      </c>
      <c r="C104" s="47" t="s">
        <v>490</v>
      </c>
      <c r="D104" s="47" t="s">
        <v>211</v>
      </c>
      <c r="E104" s="48">
        <v>9765</v>
      </c>
      <c r="F104" s="49">
        <v>115.40277</v>
      </c>
      <c r="G104" s="50">
        <v>8.3402200000000006E-3</v>
      </c>
      <c r="H104" s="40" t="s">
        <v>133</v>
      </c>
    </row>
    <row r="105" spans="1:8" x14ac:dyDescent="0.2">
      <c r="A105" s="46">
        <v>99</v>
      </c>
      <c r="B105" s="47" t="s">
        <v>484</v>
      </c>
      <c r="C105" s="47" t="s">
        <v>485</v>
      </c>
      <c r="D105" s="47" t="s">
        <v>211</v>
      </c>
      <c r="E105" s="48">
        <v>9066</v>
      </c>
      <c r="F105" s="49">
        <v>108.71040600000001</v>
      </c>
      <c r="G105" s="50">
        <v>7.8565600000000003E-3</v>
      </c>
      <c r="H105" s="40" t="s">
        <v>133</v>
      </c>
    </row>
    <row r="106" spans="1:8" x14ac:dyDescent="0.2">
      <c r="A106" s="46">
        <v>100</v>
      </c>
      <c r="B106" s="47" t="s">
        <v>507</v>
      </c>
      <c r="C106" s="47" t="s">
        <v>508</v>
      </c>
      <c r="D106" s="47" t="s">
        <v>509</v>
      </c>
      <c r="E106" s="48">
        <v>18815</v>
      </c>
      <c r="F106" s="49">
        <v>51.092132499999998</v>
      </c>
      <c r="G106" s="50">
        <v>3.6924599999999998E-3</v>
      </c>
      <c r="H106" s="40" t="s">
        <v>133</v>
      </c>
    </row>
    <row r="107" spans="1:8" x14ac:dyDescent="0.2">
      <c r="A107" s="46">
        <v>101</v>
      </c>
      <c r="B107" s="47" t="s">
        <v>1229</v>
      </c>
      <c r="C107" s="47" t="s">
        <v>511</v>
      </c>
      <c r="D107" s="47" t="s">
        <v>33</v>
      </c>
      <c r="E107" s="48">
        <v>18815</v>
      </c>
      <c r="F107" s="49">
        <v>22.770853750000001</v>
      </c>
      <c r="G107" s="50">
        <v>1.64566E-3</v>
      </c>
      <c r="H107" s="40" t="s">
        <v>133</v>
      </c>
    </row>
    <row r="108" spans="1:8" x14ac:dyDescent="0.2">
      <c r="A108" s="46">
        <v>102</v>
      </c>
      <c r="B108" s="47" t="s">
        <v>1230</v>
      </c>
      <c r="C108" s="47" t="s">
        <v>512</v>
      </c>
      <c r="D108" s="47" t="s">
        <v>122</v>
      </c>
      <c r="E108" s="48">
        <v>18815</v>
      </c>
      <c r="F108" s="49">
        <v>22.770853750000001</v>
      </c>
      <c r="G108" s="50">
        <v>1.64566E-3</v>
      </c>
      <c r="H108" s="40" t="s">
        <v>133</v>
      </c>
    </row>
    <row r="109" spans="1:8" x14ac:dyDescent="0.2">
      <c r="A109" s="46">
        <v>103</v>
      </c>
      <c r="B109" s="47" t="s">
        <v>1228</v>
      </c>
      <c r="C109" s="47" t="s">
        <v>510</v>
      </c>
      <c r="D109" s="47" t="s">
        <v>22</v>
      </c>
      <c r="E109" s="48">
        <v>18815</v>
      </c>
      <c r="F109" s="49">
        <v>22.770853750000001</v>
      </c>
      <c r="G109" s="50">
        <v>1.64566E-3</v>
      </c>
      <c r="H109" s="40" t="s">
        <v>133</v>
      </c>
    </row>
    <row r="110" spans="1:8" x14ac:dyDescent="0.2">
      <c r="A110" s="46">
        <v>104</v>
      </c>
      <c r="B110" s="47" t="s">
        <v>1231</v>
      </c>
      <c r="C110" s="47" t="s">
        <v>513</v>
      </c>
      <c r="D110" s="47" t="s">
        <v>311</v>
      </c>
      <c r="E110" s="48">
        <v>18815</v>
      </c>
      <c r="F110" s="49">
        <v>22.770853750000001</v>
      </c>
      <c r="G110" s="50">
        <v>1.64566E-3</v>
      </c>
      <c r="H110" s="40" t="s">
        <v>133</v>
      </c>
    </row>
    <row r="111" spans="1:8" x14ac:dyDescent="0.2">
      <c r="A111" s="51"/>
      <c r="B111" s="51"/>
      <c r="C111" s="52" t="s">
        <v>132</v>
      </c>
      <c r="D111" s="51"/>
      <c r="E111" s="51" t="s">
        <v>133</v>
      </c>
      <c r="F111" s="53">
        <v>13668.8916216</v>
      </c>
      <c r="G111" s="54">
        <v>0.98785820000000002</v>
      </c>
      <c r="H111" s="40" t="s">
        <v>133</v>
      </c>
    </row>
    <row r="112" spans="1:8" x14ac:dyDescent="0.2">
      <c r="A112" s="51"/>
      <c r="B112" s="51"/>
      <c r="C112" s="55"/>
      <c r="D112" s="51"/>
      <c r="E112" s="51"/>
      <c r="F112" s="56"/>
      <c r="G112" s="56"/>
      <c r="H112" s="40" t="s">
        <v>133</v>
      </c>
    </row>
    <row r="113" spans="1:8" x14ac:dyDescent="0.2">
      <c r="A113" s="51"/>
      <c r="B113" s="51"/>
      <c r="C113" s="52" t="s">
        <v>134</v>
      </c>
      <c r="D113" s="51"/>
      <c r="E113" s="51"/>
      <c r="F113" s="51"/>
      <c r="G113" s="51"/>
      <c r="H113" s="40" t="s">
        <v>133</v>
      </c>
    </row>
    <row r="114" spans="1:8" x14ac:dyDescent="0.2">
      <c r="A114" s="51"/>
      <c r="B114" s="51"/>
      <c r="C114" s="52" t="s">
        <v>132</v>
      </c>
      <c r="D114" s="51"/>
      <c r="E114" s="51" t="s">
        <v>133</v>
      </c>
      <c r="F114" s="57" t="s">
        <v>135</v>
      </c>
      <c r="G114" s="54">
        <v>0</v>
      </c>
      <c r="H114" s="40" t="s">
        <v>133</v>
      </c>
    </row>
    <row r="115" spans="1:8" x14ac:dyDescent="0.2">
      <c r="A115" s="51"/>
      <c r="B115" s="51"/>
      <c r="C115" s="55"/>
      <c r="D115" s="51"/>
      <c r="E115" s="51"/>
      <c r="F115" s="56"/>
      <c r="G115" s="56"/>
      <c r="H115" s="40" t="s">
        <v>133</v>
      </c>
    </row>
    <row r="116" spans="1:8" x14ac:dyDescent="0.2">
      <c r="A116" s="51"/>
      <c r="B116" s="51"/>
      <c r="C116" s="52" t="s">
        <v>136</v>
      </c>
      <c r="D116" s="51"/>
      <c r="E116" s="51"/>
      <c r="F116" s="51"/>
      <c r="G116" s="51"/>
      <c r="H116" s="40" t="s">
        <v>133</v>
      </c>
    </row>
    <row r="117" spans="1:8" x14ac:dyDescent="0.2">
      <c r="A117" s="51"/>
      <c r="B117" s="51"/>
      <c r="C117" s="52" t="s">
        <v>132</v>
      </c>
      <c r="D117" s="51"/>
      <c r="E117" s="51" t="s">
        <v>133</v>
      </c>
      <c r="F117" s="57" t="s">
        <v>135</v>
      </c>
      <c r="G117" s="54">
        <v>0</v>
      </c>
      <c r="H117" s="40" t="s">
        <v>133</v>
      </c>
    </row>
    <row r="118" spans="1:8" x14ac:dyDescent="0.2">
      <c r="A118" s="51"/>
      <c r="B118" s="51"/>
      <c r="C118" s="55"/>
      <c r="D118" s="51"/>
      <c r="E118" s="51"/>
      <c r="F118" s="56"/>
      <c r="G118" s="56"/>
      <c r="H118" s="40" t="s">
        <v>133</v>
      </c>
    </row>
    <row r="119" spans="1:8" x14ac:dyDescent="0.2">
      <c r="A119" s="51"/>
      <c r="B119" s="51"/>
      <c r="C119" s="52" t="s">
        <v>137</v>
      </c>
      <c r="D119" s="51"/>
      <c r="E119" s="51"/>
      <c r="F119" s="51"/>
      <c r="G119" s="51"/>
      <c r="H119" s="40" t="s">
        <v>133</v>
      </c>
    </row>
    <row r="120" spans="1:8" x14ac:dyDescent="0.2">
      <c r="A120" s="51"/>
      <c r="B120" s="51"/>
      <c r="C120" s="52" t="s">
        <v>132</v>
      </c>
      <c r="D120" s="51"/>
      <c r="E120" s="51" t="s">
        <v>133</v>
      </c>
      <c r="F120" s="57" t="s">
        <v>135</v>
      </c>
      <c r="G120" s="54">
        <v>0</v>
      </c>
      <c r="H120" s="40" t="s">
        <v>133</v>
      </c>
    </row>
    <row r="121" spans="1:8" x14ac:dyDescent="0.2">
      <c r="A121" s="51"/>
      <c r="B121" s="51"/>
      <c r="C121" s="55"/>
      <c r="D121" s="51"/>
      <c r="E121" s="51"/>
      <c r="F121" s="56"/>
      <c r="G121" s="56"/>
      <c r="H121" s="40" t="s">
        <v>133</v>
      </c>
    </row>
    <row r="122" spans="1:8" x14ac:dyDescent="0.2">
      <c r="A122" s="51"/>
      <c r="B122" s="51"/>
      <c r="C122" s="52" t="s">
        <v>138</v>
      </c>
      <c r="D122" s="51"/>
      <c r="E122" s="51"/>
      <c r="F122" s="56"/>
      <c r="G122" s="56"/>
      <c r="H122" s="40" t="s">
        <v>133</v>
      </c>
    </row>
    <row r="123" spans="1:8" x14ac:dyDescent="0.2">
      <c r="A123" s="51"/>
      <c r="B123" s="51"/>
      <c r="C123" s="52" t="s">
        <v>132</v>
      </c>
      <c r="D123" s="51"/>
      <c r="E123" s="51" t="s">
        <v>133</v>
      </c>
      <c r="F123" s="57" t="s">
        <v>135</v>
      </c>
      <c r="G123" s="54">
        <v>0</v>
      </c>
      <c r="H123" s="40" t="s">
        <v>133</v>
      </c>
    </row>
    <row r="124" spans="1:8" x14ac:dyDescent="0.2">
      <c r="A124" s="51"/>
      <c r="B124" s="51"/>
      <c r="C124" s="55"/>
      <c r="D124" s="51"/>
      <c r="E124" s="51"/>
      <c r="F124" s="56"/>
      <c r="G124" s="56"/>
      <c r="H124" s="40" t="s">
        <v>133</v>
      </c>
    </row>
    <row r="125" spans="1:8" x14ac:dyDescent="0.2">
      <c r="A125" s="51"/>
      <c r="B125" s="51"/>
      <c r="C125" s="52" t="s">
        <v>139</v>
      </c>
      <c r="D125" s="51"/>
      <c r="E125" s="51"/>
      <c r="F125" s="56"/>
      <c r="G125" s="56"/>
      <c r="H125" s="40" t="s">
        <v>133</v>
      </c>
    </row>
    <row r="126" spans="1:8" x14ac:dyDescent="0.2">
      <c r="A126" s="51"/>
      <c r="B126" s="51"/>
      <c r="C126" s="52" t="s">
        <v>132</v>
      </c>
      <c r="D126" s="51"/>
      <c r="E126" s="51" t="s">
        <v>133</v>
      </c>
      <c r="F126" s="57" t="s">
        <v>135</v>
      </c>
      <c r="G126" s="54">
        <v>0</v>
      </c>
      <c r="H126" s="40" t="s">
        <v>133</v>
      </c>
    </row>
    <row r="127" spans="1:8" x14ac:dyDescent="0.2">
      <c r="A127" s="51"/>
      <c r="B127" s="51"/>
      <c r="C127" s="55"/>
      <c r="D127" s="51"/>
      <c r="E127" s="51"/>
      <c r="F127" s="56"/>
      <c r="G127" s="56"/>
      <c r="H127" s="40" t="s">
        <v>133</v>
      </c>
    </row>
    <row r="128" spans="1:8" x14ac:dyDescent="0.2">
      <c r="A128" s="51"/>
      <c r="B128" s="51"/>
      <c r="C128" s="52" t="s">
        <v>140</v>
      </c>
      <c r="D128" s="51"/>
      <c r="E128" s="51"/>
      <c r="F128" s="53">
        <v>13668.8916216</v>
      </c>
      <c r="G128" s="54">
        <v>0.98785820000000002</v>
      </c>
      <c r="H128" s="40" t="s">
        <v>133</v>
      </c>
    </row>
    <row r="129" spans="1:8" x14ac:dyDescent="0.2">
      <c r="A129" s="51"/>
      <c r="B129" s="51"/>
      <c r="C129" s="55"/>
      <c r="D129" s="51"/>
      <c r="E129" s="51"/>
      <c r="F129" s="56"/>
      <c r="G129" s="56"/>
      <c r="H129" s="40" t="s">
        <v>133</v>
      </c>
    </row>
    <row r="130" spans="1:8" x14ac:dyDescent="0.2">
      <c r="A130" s="51"/>
      <c r="B130" s="51"/>
      <c r="C130" s="52" t="s">
        <v>141</v>
      </c>
      <c r="D130" s="51"/>
      <c r="E130" s="51"/>
      <c r="F130" s="56"/>
      <c r="G130" s="56"/>
      <c r="H130" s="40" t="s">
        <v>133</v>
      </c>
    </row>
    <row r="131" spans="1:8" x14ac:dyDescent="0.2">
      <c r="A131" s="51"/>
      <c r="B131" s="51"/>
      <c r="C131" s="52" t="s">
        <v>10</v>
      </c>
      <c r="D131" s="51"/>
      <c r="E131" s="51"/>
      <c r="F131" s="56"/>
      <c r="G131" s="56"/>
      <c r="H131" s="40" t="s">
        <v>133</v>
      </c>
    </row>
    <row r="132" spans="1:8" x14ac:dyDescent="0.2">
      <c r="A132" s="51"/>
      <c r="B132" s="51"/>
      <c r="C132" s="52" t="s">
        <v>132</v>
      </c>
      <c r="D132" s="51"/>
      <c r="E132" s="51" t="s">
        <v>133</v>
      </c>
      <c r="F132" s="57" t="s">
        <v>135</v>
      </c>
      <c r="G132" s="54">
        <v>0</v>
      </c>
      <c r="H132" s="40" t="s">
        <v>133</v>
      </c>
    </row>
    <row r="133" spans="1:8" x14ac:dyDescent="0.2">
      <c r="A133" s="51"/>
      <c r="B133" s="51"/>
      <c r="C133" s="55"/>
      <c r="D133" s="51"/>
      <c r="E133" s="51"/>
      <c r="F133" s="56"/>
      <c r="G133" s="56"/>
      <c r="H133" s="40" t="s">
        <v>133</v>
      </c>
    </row>
    <row r="134" spans="1:8" x14ac:dyDescent="0.2">
      <c r="A134" s="51"/>
      <c r="B134" s="51"/>
      <c r="C134" s="52" t="s">
        <v>142</v>
      </c>
      <c r="D134" s="51"/>
      <c r="E134" s="51"/>
      <c r="F134" s="51"/>
      <c r="G134" s="51"/>
      <c r="H134" s="40" t="s">
        <v>133</v>
      </c>
    </row>
    <row r="135" spans="1:8" x14ac:dyDescent="0.2">
      <c r="A135" s="51"/>
      <c r="B135" s="51"/>
      <c r="C135" s="52" t="s">
        <v>132</v>
      </c>
      <c r="D135" s="51"/>
      <c r="E135" s="51" t="s">
        <v>133</v>
      </c>
      <c r="F135" s="57" t="s">
        <v>135</v>
      </c>
      <c r="G135" s="54">
        <v>0</v>
      </c>
      <c r="H135" s="40" t="s">
        <v>133</v>
      </c>
    </row>
    <row r="136" spans="1:8" x14ac:dyDescent="0.2">
      <c r="A136" s="51"/>
      <c r="B136" s="51"/>
      <c r="C136" s="55"/>
      <c r="D136" s="51"/>
      <c r="E136" s="51"/>
      <c r="F136" s="56"/>
      <c r="G136" s="56"/>
      <c r="H136" s="40" t="s">
        <v>133</v>
      </c>
    </row>
    <row r="137" spans="1:8" x14ac:dyDescent="0.2">
      <c r="A137" s="51"/>
      <c r="B137" s="51"/>
      <c r="C137" s="52" t="s">
        <v>143</v>
      </c>
      <c r="D137" s="51"/>
      <c r="E137" s="51"/>
      <c r="F137" s="51"/>
      <c r="G137" s="51"/>
      <c r="H137" s="40" t="s">
        <v>133</v>
      </c>
    </row>
    <row r="138" spans="1:8" x14ac:dyDescent="0.2">
      <c r="A138" s="51"/>
      <c r="B138" s="51"/>
      <c r="C138" s="52" t="s">
        <v>132</v>
      </c>
      <c r="D138" s="51"/>
      <c r="E138" s="51" t="s">
        <v>133</v>
      </c>
      <c r="F138" s="57" t="s">
        <v>135</v>
      </c>
      <c r="G138" s="54">
        <v>0</v>
      </c>
      <c r="H138" s="40" t="s">
        <v>133</v>
      </c>
    </row>
    <row r="139" spans="1:8" x14ac:dyDescent="0.2">
      <c r="A139" s="51"/>
      <c r="B139" s="51"/>
      <c r="C139" s="55"/>
      <c r="D139" s="51"/>
      <c r="E139" s="51"/>
      <c r="F139" s="56"/>
      <c r="G139" s="56"/>
      <c r="H139" s="40" t="s">
        <v>133</v>
      </c>
    </row>
    <row r="140" spans="1:8" x14ac:dyDescent="0.2">
      <c r="A140" s="51"/>
      <c r="B140" s="51"/>
      <c r="C140" s="52" t="s">
        <v>144</v>
      </c>
      <c r="D140" s="51"/>
      <c r="E140" s="51"/>
      <c r="F140" s="56"/>
      <c r="G140" s="56"/>
      <c r="H140" s="40" t="s">
        <v>133</v>
      </c>
    </row>
    <row r="141" spans="1:8" x14ac:dyDescent="0.2">
      <c r="A141" s="51"/>
      <c r="B141" s="51"/>
      <c r="C141" s="52" t="s">
        <v>132</v>
      </c>
      <c r="D141" s="51"/>
      <c r="E141" s="51" t="s">
        <v>133</v>
      </c>
      <c r="F141" s="57" t="s">
        <v>135</v>
      </c>
      <c r="G141" s="54">
        <v>0</v>
      </c>
      <c r="H141" s="40" t="s">
        <v>133</v>
      </c>
    </row>
    <row r="142" spans="1:8" x14ac:dyDescent="0.2">
      <c r="A142" s="51"/>
      <c r="B142" s="51"/>
      <c r="C142" s="55"/>
      <c r="D142" s="51"/>
      <c r="E142" s="51"/>
      <c r="F142" s="56"/>
      <c r="G142" s="56"/>
      <c r="H142" s="40" t="s">
        <v>133</v>
      </c>
    </row>
    <row r="143" spans="1:8" x14ac:dyDescent="0.2">
      <c r="A143" s="51"/>
      <c r="B143" s="51"/>
      <c r="C143" s="52" t="s">
        <v>145</v>
      </c>
      <c r="D143" s="51"/>
      <c r="E143" s="51"/>
      <c r="F143" s="53">
        <v>0</v>
      </c>
      <c r="G143" s="54">
        <v>0</v>
      </c>
      <c r="H143" s="40" t="s">
        <v>133</v>
      </c>
    </row>
    <row r="144" spans="1:8" x14ac:dyDescent="0.2">
      <c r="A144" s="51"/>
      <c r="B144" s="51"/>
      <c r="C144" s="55"/>
      <c r="D144" s="51"/>
      <c r="E144" s="51"/>
      <c r="F144" s="56"/>
      <c r="G144" s="56"/>
      <c r="H144" s="40" t="s">
        <v>133</v>
      </c>
    </row>
    <row r="145" spans="1:8" x14ac:dyDescent="0.2">
      <c r="A145" s="51"/>
      <c r="B145" s="51"/>
      <c r="C145" s="52" t="s">
        <v>146</v>
      </c>
      <c r="D145" s="51"/>
      <c r="E145" s="51"/>
      <c r="F145" s="56"/>
      <c r="G145" s="56"/>
      <c r="H145" s="40" t="s">
        <v>133</v>
      </c>
    </row>
    <row r="146" spans="1:8" x14ac:dyDescent="0.2">
      <c r="A146" s="51"/>
      <c r="B146" s="51"/>
      <c r="C146" s="52" t="s">
        <v>147</v>
      </c>
      <c r="D146" s="51"/>
      <c r="E146" s="51"/>
      <c r="F146" s="56"/>
      <c r="G146" s="56"/>
      <c r="H146" s="40" t="s">
        <v>133</v>
      </c>
    </row>
    <row r="147" spans="1:8" x14ac:dyDescent="0.2">
      <c r="A147" s="51"/>
      <c r="B147" s="51"/>
      <c r="C147" s="52" t="s">
        <v>132</v>
      </c>
      <c r="D147" s="51"/>
      <c r="E147" s="51" t="s">
        <v>133</v>
      </c>
      <c r="F147" s="57" t="s">
        <v>135</v>
      </c>
      <c r="G147" s="54">
        <v>0</v>
      </c>
      <c r="H147" s="40" t="s">
        <v>133</v>
      </c>
    </row>
    <row r="148" spans="1:8" x14ac:dyDescent="0.2">
      <c r="A148" s="51"/>
      <c r="B148" s="51"/>
      <c r="C148" s="55"/>
      <c r="D148" s="51"/>
      <c r="E148" s="51"/>
      <c r="F148" s="56"/>
      <c r="G148" s="56"/>
      <c r="H148" s="40" t="s">
        <v>133</v>
      </c>
    </row>
    <row r="149" spans="1:8" x14ac:dyDescent="0.2">
      <c r="A149" s="51"/>
      <c r="B149" s="51"/>
      <c r="C149" s="52" t="s">
        <v>148</v>
      </c>
      <c r="D149" s="51"/>
      <c r="E149" s="51"/>
      <c r="F149" s="56"/>
      <c r="G149" s="56"/>
      <c r="H149" s="40" t="s">
        <v>133</v>
      </c>
    </row>
    <row r="150" spans="1:8" x14ac:dyDescent="0.2">
      <c r="A150" s="51"/>
      <c r="B150" s="51"/>
      <c r="C150" s="52" t="s">
        <v>132</v>
      </c>
      <c r="D150" s="51"/>
      <c r="E150" s="51" t="s">
        <v>133</v>
      </c>
      <c r="F150" s="57" t="s">
        <v>135</v>
      </c>
      <c r="G150" s="54">
        <v>0</v>
      </c>
      <c r="H150" s="40" t="s">
        <v>133</v>
      </c>
    </row>
    <row r="151" spans="1:8" x14ac:dyDescent="0.2">
      <c r="A151" s="51"/>
      <c r="B151" s="51"/>
      <c r="C151" s="55"/>
      <c r="D151" s="51"/>
      <c r="E151" s="51"/>
      <c r="F151" s="56"/>
      <c r="G151" s="56"/>
      <c r="H151" s="40" t="s">
        <v>133</v>
      </c>
    </row>
    <row r="152" spans="1:8" x14ac:dyDescent="0.2">
      <c r="A152" s="51"/>
      <c r="B152" s="51"/>
      <c r="C152" s="52" t="s">
        <v>149</v>
      </c>
      <c r="D152" s="51"/>
      <c r="E152" s="51"/>
      <c r="F152" s="56"/>
      <c r="G152" s="56"/>
      <c r="H152" s="40" t="s">
        <v>133</v>
      </c>
    </row>
    <row r="153" spans="1:8" x14ac:dyDescent="0.2">
      <c r="A153" s="51"/>
      <c r="B153" s="51"/>
      <c r="C153" s="52" t="s">
        <v>132</v>
      </c>
      <c r="D153" s="51"/>
      <c r="E153" s="51" t="s">
        <v>133</v>
      </c>
      <c r="F153" s="57" t="s">
        <v>135</v>
      </c>
      <c r="G153" s="54">
        <v>0</v>
      </c>
      <c r="H153" s="40" t="s">
        <v>133</v>
      </c>
    </row>
    <row r="154" spans="1:8" x14ac:dyDescent="0.2">
      <c r="A154" s="51"/>
      <c r="B154" s="51"/>
      <c r="C154" s="55"/>
      <c r="D154" s="51"/>
      <c r="E154" s="51"/>
      <c r="F154" s="56"/>
      <c r="G154" s="56"/>
      <c r="H154" s="40" t="s">
        <v>133</v>
      </c>
    </row>
    <row r="155" spans="1:8" x14ac:dyDescent="0.2">
      <c r="A155" s="51"/>
      <c r="B155" s="51"/>
      <c r="C155" s="52" t="s">
        <v>150</v>
      </c>
      <c r="D155" s="51"/>
      <c r="E155" s="51"/>
      <c r="F155" s="56"/>
      <c r="G155" s="56"/>
      <c r="H155" s="40" t="s">
        <v>133</v>
      </c>
    </row>
    <row r="156" spans="1:8" x14ac:dyDescent="0.2">
      <c r="A156" s="46">
        <v>1</v>
      </c>
      <c r="B156" s="47"/>
      <c r="C156" s="47" t="s">
        <v>151</v>
      </c>
      <c r="D156" s="47"/>
      <c r="E156" s="58"/>
      <c r="F156" s="49">
        <v>188.63812720000001</v>
      </c>
      <c r="G156" s="50">
        <v>1.3632979999999999E-2</v>
      </c>
      <c r="H156" s="40">
        <v>5.22</v>
      </c>
    </row>
    <row r="157" spans="1:8" x14ac:dyDescent="0.2">
      <c r="A157" s="51"/>
      <c r="B157" s="51"/>
      <c r="C157" s="52" t="s">
        <v>132</v>
      </c>
      <c r="D157" s="51"/>
      <c r="E157" s="51" t="s">
        <v>133</v>
      </c>
      <c r="F157" s="53">
        <v>188.63812720000001</v>
      </c>
      <c r="G157" s="54">
        <v>1.3632979999999999E-2</v>
      </c>
      <c r="H157" s="40" t="s">
        <v>133</v>
      </c>
    </row>
    <row r="158" spans="1:8" x14ac:dyDescent="0.2">
      <c r="A158" s="51"/>
      <c r="B158" s="51"/>
      <c r="C158" s="55"/>
      <c r="D158" s="51"/>
      <c r="E158" s="51"/>
      <c r="F158" s="56"/>
      <c r="G158" s="56"/>
      <c r="H158" s="40" t="s">
        <v>133</v>
      </c>
    </row>
    <row r="159" spans="1:8" x14ac:dyDescent="0.2">
      <c r="A159" s="51"/>
      <c r="B159" s="51"/>
      <c r="C159" s="52" t="s">
        <v>152</v>
      </c>
      <c r="D159" s="51"/>
      <c r="E159" s="51"/>
      <c r="F159" s="53">
        <v>188.63812720000001</v>
      </c>
      <c r="G159" s="54">
        <v>1.3632979999999999E-2</v>
      </c>
      <c r="H159" s="40" t="s">
        <v>133</v>
      </c>
    </row>
    <row r="160" spans="1:8" x14ac:dyDescent="0.2">
      <c r="A160" s="51"/>
      <c r="B160" s="51"/>
      <c r="C160" s="56"/>
      <c r="D160" s="51"/>
      <c r="E160" s="51"/>
      <c r="F160" s="51"/>
      <c r="G160" s="51"/>
      <c r="H160" s="40" t="s">
        <v>133</v>
      </c>
    </row>
    <row r="161" spans="1:10" x14ac:dyDescent="0.2">
      <c r="A161" s="51"/>
      <c r="B161" s="51"/>
      <c r="C161" s="52" t="s">
        <v>153</v>
      </c>
      <c r="D161" s="51"/>
      <c r="E161" s="51"/>
      <c r="F161" s="51"/>
      <c r="G161" s="51"/>
      <c r="H161" s="40" t="s">
        <v>133</v>
      </c>
    </row>
    <row r="162" spans="1:10" x14ac:dyDescent="0.2">
      <c r="A162" s="51"/>
      <c r="B162" s="51"/>
      <c r="C162" s="52" t="s">
        <v>154</v>
      </c>
      <c r="D162" s="51"/>
      <c r="E162" s="51"/>
      <c r="F162" s="51"/>
      <c r="G162" s="51"/>
      <c r="H162" s="40" t="s">
        <v>133</v>
      </c>
    </row>
    <row r="163" spans="1:10" x14ac:dyDescent="0.2">
      <c r="A163" s="51"/>
      <c r="B163" s="51"/>
      <c r="C163" s="52" t="s">
        <v>132</v>
      </c>
      <c r="D163" s="51"/>
      <c r="E163" s="51" t="s">
        <v>133</v>
      </c>
      <c r="F163" s="57" t="s">
        <v>135</v>
      </c>
      <c r="G163" s="54">
        <v>0</v>
      </c>
      <c r="H163" s="40" t="s">
        <v>133</v>
      </c>
    </row>
    <row r="164" spans="1:10" x14ac:dyDescent="0.2">
      <c r="A164" s="51"/>
      <c r="B164" s="51"/>
      <c r="C164" s="55"/>
      <c r="D164" s="51"/>
      <c r="E164" s="51"/>
      <c r="F164" s="56"/>
      <c r="G164" s="56"/>
      <c r="H164" s="40" t="s">
        <v>133</v>
      </c>
    </row>
    <row r="165" spans="1:10" x14ac:dyDescent="0.2">
      <c r="A165" s="51"/>
      <c r="B165" s="51"/>
      <c r="C165" s="52" t="s">
        <v>155</v>
      </c>
      <c r="D165" s="51"/>
      <c r="E165" s="51"/>
      <c r="F165" s="51"/>
      <c r="G165" s="51"/>
      <c r="H165" s="40" t="s">
        <v>133</v>
      </c>
    </row>
    <row r="166" spans="1:10" x14ac:dyDescent="0.2">
      <c r="A166" s="51"/>
      <c r="B166" s="51"/>
      <c r="C166" s="52" t="s">
        <v>156</v>
      </c>
      <c r="D166" s="51"/>
      <c r="E166" s="51"/>
      <c r="F166" s="51"/>
      <c r="G166" s="51"/>
      <c r="H166" s="40" t="s">
        <v>133</v>
      </c>
    </row>
    <row r="167" spans="1:10" x14ac:dyDescent="0.2">
      <c r="A167" s="51"/>
      <c r="B167" s="51"/>
      <c r="C167" s="52" t="s">
        <v>132</v>
      </c>
      <c r="D167" s="51"/>
      <c r="E167" s="51" t="s">
        <v>133</v>
      </c>
      <c r="F167" s="57" t="s">
        <v>135</v>
      </c>
      <c r="G167" s="54">
        <v>0</v>
      </c>
      <c r="H167" s="40" t="s">
        <v>133</v>
      </c>
    </row>
    <row r="168" spans="1:10" x14ac:dyDescent="0.2">
      <c r="A168" s="51"/>
      <c r="B168" s="51"/>
      <c r="C168" s="55"/>
      <c r="D168" s="51"/>
      <c r="E168" s="51"/>
      <c r="F168" s="56"/>
      <c r="G168" s="56"/>
      <c r="H168" s="40" t="s">
        <v>133</v>
      </c>
    </row>
    <row r="169" spans="1:10" x14ac:dyDescent="0.2">
      <c r="A169" s="51"/>
      <c r="B169" s="51"/>
      <c r="C169" s="52" t="s">
        <v>157</v>
      </c>
      <c r="D169" s="51"/>
      <c r="E169" s="51"/>
      <c r="F169" s="56"/>
      <c r="G169" s="56"/>
      <c r="H169" s="40" t="s">
        <v>133</v>
      </c>
    </row>
    <row r="170" spans="1:10" x14ac:dyDescent="0.2">
      <c r="A170" s="51"/>
      <c r="B170" s="51"/>
      <c r="C170" s="52" t="s">
        <v>132</v>
      </c>
      <c r="D170" s="51"/>
      <c r="E170" s="51" t="s">
        <v>133</v>
      </c>
      <c r="F170" s="57" t="s">
        <v>135</v>
      </c>
      <c r="G170" s="54">
        <v>0</v>
      </c>
      <c r="H170" s="40" t="s">
        <v>133</v>
      </c>
    </row>
    <row r="171" spans="1:10" x14ac:dyDescent="0.2">
      <c r="A171" s="51"/>
      <c r="B171" s="51"/>
      <c r="C171" s="55"/>
      <c r="D171" s="51"/>
      <c r="E171" s="51"/>
      <c r="F171" s="56"/>
      <c r="G171" s="56"/>
      <c r="H171" s="40" t="s">
        <v>133</v>
      </c>
    </row>
    <row r="172" spans="1:10" x14ac:dyDescent="0.2">
      <c r="A172" s="58"/>
      <c r="B172" s="47"/>
      <c r="C172" s="47" t="s">
        <v>158</v>
      </c>
      <c r="D172" s="47"/>
      <c r="E172" s="58"/>
      <c r="F172" s="49">
        <v>-20.632479910000001</v>
      </c>
      <c r="G172" s="50">
        <v>-1.4911200000000001E-3</v>
      </c>
      <c r="H172" s="40" t="s">
        <v>133</v>
      </c>
    </row>
    <row r="173" spans="1:10" x14ac:dyDescent="0.2">
      <c r="A173" s="55"/>
      <c r="B173" s="55"/>
      <c r="C173" s="52" t="s">
        <v>159</v>
      </c>
      <c r="D173" s="56"/>
      <c r="E173" s="56"/>
      <c r="F173" s="53">
        <v>13836.897268889999</v>
      </c>
      <c r="G173" s="59">
        <v>1.0000000600000001</v>
      </c>
      <c r="H173" s="40" t="s">
        <v>133</v>
      </c>
    </row>
    <row r="174" spans="1:10" ht="12.75" customHeight="1" x14ac:dyDescent="0.2">
      <c r="A174" s="60"/>
      <c r="B174" s="60"/>
      <c r="C174" s="61"/>
      <c r="D174" s="62"/>
      <c r="E174" s="62"/>
      <c r="F174" s="63"/>
      <c r="G174" s="64"/>
      <c r="H174" s="65"/>
    </row>
    <row r="175" spans="1:10" x14ac:dyDescent="0.2">
      <c r="A175" s="60"/>
      <c r="B175" s="66" t="s">
        <v>930</v>
      </c>
      <c r="C175" s="66"/>
      <c r="D175" s="66"/>
      <c r="E175" s="66"/>
      <c r="F175" s="66"/>
      <c r="G175" s="66"/>
      <c r="H175" s="66"/>
      <c r="J175" s="67"/>
    </row>
    <row r="176" spans="1:10" x14ac:dyDescent="0.2">
      <c r="A176" s="60"/>
      <c r="B176" s="66" t="s">
        <v>931</v>
      </c>
      <c r="C176" s="66"/>
      <c r="D176" s="66"/>
      <c r="E176" s="66"/>
      <c r="F176" s="66"/>
      <c r="G176" s="66"/>
      <c r="H176" s="66"/>
      <c r="J176" s="67"/>
    </row>
    <row r="177" spans="1:17" x14ac:dyDescent="0.2">
      <c r="A177" s="60"/>
      <c r="B177" s="66" t="s">
        <v>932</v>
      </c>
      <c r="C177" s="66"/>
      <c r="D177" s="66"/>
      <c r="E177" s="66"/>
      <c r="F177" s="66"/>
      <c r="G177" s="66"/>
      <c r="H177" s="66"/>
      <c r="J177" s="67"/>
    </row>
    <row r="178" spans="1:17" s="70" customFormat="1" ht="52.5" customHeight="1" x14ac:dyDescent="0.25">
      <c r="A178" s="68"/>
      <c r="B178" s="69" t="s">
        <v>933</v>
      </c>
      <c r="C178" s="69"/>
      <c r="D178" s="69"/>
      <c r="E178" s="69"/>
      <c r="F178" s="69"/>
      <c r="G178" s="69"/>
      <c r="H178" s="69"/>
      <c r="I178" s="34"/>
      <c r="J178" s="67"/>
      <c r="K178" s="34"/>
      <c r="L178" s="34"/>
      <c r="M178" s="34"/>
      <c r="N178" s="34"/>
      <c r="O178" s="34"/>
      <c r="P178" s="34"/>
      <c r="Q178" s="34"/>
    </row>
    <row r="179" spans="1:17" x14ac:dyDescent="0.2">
      <c r="A179" s="60"/>
      <c r="B179" s="66" t="s">
        <v>934</v>
      </c>
      <c r="C179" s="66"/>
      <c r="D179" s="66"/>
      <c r="E179" s="66"/>
      <c r="F179" s="66"/>
      <c r="G179" s="66"/>
      <c r="H179" s="66"/>
      <c r="J179" s="67"/>
    </row>
    <row r="180" spans="1:17" x14ac:dyDescent="0.2">
      <c r="A180" s="60"/>
      <c r="B180" s="60"/>
      <c r="C180" s="60"/>
      <c r="D180" s="62"/>
      <c r="E180" s="62"/>
      <c r="F180" s="62"/>
      <c r="G180" s="62"/>
    </row>
    <row r="181" spans="1:17" x14ac:dyDescent="0.2">
      <c r="A181" s="60"/>
      <c r="B181" s="72" t="s">
        <v>160</v>
      </c>
      <c r="C181" s="73"/>
      <c r="D181" s="74"/>
      <c r="E181" s="75"/>
      <c r="F181" s="62"/>
      <c r="G181" s="62"/>
    </row>
    <row r="182" spans="1:17" ht="27.75" customHeight="1" x14ac:dyDescent="0.2">
      <c r="A182" s="60"/>
      <c r="B182" s="76" t="s">
        <v>161</v>
      </c>
      <c r="C182" s="77"/>
      <c r="D182" s="39" t="s">
        <v>162</v>
      </c>
      <c r="E182" s="75"/>
      <c r="F182" s="62"/>
      <c r="G182" s="62"/>
    </row>
    <row r="183" spans="1:17" ht="12.75" customHeight="1" x14ac:dyDescent="0.2">
      <c r="A183" s="60"/>
      <c r="B183" s="76" t="s">
        <v>936</v>
      </c>
      <c r="C183" s="77"/>
      <c r="D183" s="39" t="s">
        <v>162</v>
      </c>
      <c r="E183" s="75"/>
      <c r="F183" s="62"/>
      <c r="G183" s="62"/>
    </row>
    <row r="184" spans="1:17" x14ac:dyDescent="0.2">
      <c r="A184" s="60"/>
      <c r="B184" s="76" t="s">
        <v>163</v>
      </c>
      <c r="C184" s="77"/>
      <c r="D184" s="78" t="s">
        <v>133</v>
      </c>
      <c r="E184" s="75"/>
      <c r="F184" s="62"/>
      <c r="G184" s="62"/>
    </row>
    <row r="185" spans="1:17" x14ac:dyDescent="0.2">
      <c r="A185" s="79"/>
      <c r="B185" s="80" t="s">
        <v>133</v>
      </c>
      <c r="C185" s="80" t="s">
        <v>937</v>
      </c>
      <c r="D185" s="80" t="s">
        <v>164</v>
      </c>
      <c r="E185" s="79"/>
      <c r="F185" s="79"/>
      <c r="G185" s="79"/>
      <c r="H185" s="79"/>
      <c r="J185" s="67"/>
    </row>
    <row r="186" spans="1:17" x14ac:dyDescent="0.2">
      <c r="A186" s="79"/>
      <c r="B186" s="81" t="s">
        <v>165</v>
      </c>
      <c r="C186" s="82">
        <v>46112</v>
      </c>
      <c r="D186" s="82">
        <v>46142</v>
      </c>
      <c r="E186" s="79"/>
      <c r="F186" s="79"/>
      <c r="G186" s="79"/>
      <c r="J186" s="67"/>
    </row>
    <row r="187" spans="1:17" x14ac:dyDescent="0.2">
      <c r="A187" s="83"/>
      <c r="B187" s="42" t="s">
        <v>166</v>
      </c>
      <c r="C187" s="84">
        <v>167.43620000000001</v>
      </c>
      <c r="D187" s="84">
        <v>188.21539999999999</v>
      </c>
      <c r="E187" s="83"/>
      <c r="F187" s="85"/>
      <c r="G187" s="86"/>
    </row>
    <row r="188" spans="1:17" x14ac:dyDescent="0.2">
      <c r="A188" s="83"/>
      <c r="B188" s="42" t="s">
        <v>938</v>
      </c>
      <c r="C188" s="84">
        <v>73.554299999999998</v>
      </c>
      <c r="D188" s="84">
        <v>82.682599999999994</v>
      </c>
      <c r="E188" s="83"/>
      <c r="F188" s="85"/>
      <c r="G188" s="86"/>
    </row>
    <row r="189" spans="1:17" x14ac:dyDescent="0.2">
      <c r="A189" s="83"/>
      <c r="B189" s="42" t="s">
        <v>167</v>
      </c>
      <c r="C189" s="84">
        <v>158.39830000000001</v>
      </c>
      <c r="D189" s="84">
        <v>177.9871</v>
      </c>
      <c r="E189" s="83"/>
      <c r="F189" s="85"/>
      <c r="G189" s="86"/>
    </row>
    <row r="190" spans="1:17" x14ac:dyDescent="0.2">
      <c r="A190" s="83"/>
      <c r="B190" s="42" t="s">
        <v>939</v>
      </c>
      <c r="C190" s="84">
        <v>69.568200000000004</v>
      </c>
      <c r="D190" s="84">
        <v>78.171800000000005</v>
      </c>
      <c r="E190" s="83"/>
      <c r="F190" s="85"/>
      <c r="G190" s="86"/>
    </row>
    <row r="191" spans="1:17" x14ac:dyDescent="0.2">
      <c r="A191" s="83"/>
      <c r="B191" s="83"/>
      <c r="C191" s="83"/>
      <c r="D191" s="83"/>
      <c r="E191" s="83"/>
      <c r="F191" s="83"/>
      <c r="G191" s="83"/>
    </row>
    <row r="192" spans="1:17" x14ac:dyDescent="0.2">
      <c r="A192" s="83"/>
      <c r="B192" s="146" t="s">
        <v>168</v>
      </c>
      <c r="C192" s="147"/>
      <c r="D192" s="52" t="s">
        <v>133</v>
      </c>
      <c r="E192" s="83"/>
      <c r="F192" s="83"/>
      <c r="G192" s="83"/>
    </row>
    <row r="193" spans="1:7" x14ac:dyDescent="0.2">
      <c r="A193" s="83"/>
      <c r="B193" s="148" t="s">
        <v>165</v>
      </c>
      <c r="C193" s="149" t="s">
        <v>640</v>
      </c>
      <c r="D193" s="149" t="s">
        <v>641</v>
      </c>
      <c r="E193" s="83"/>
      <c r="F193" s="83"/>
      <c r="G193" s="83"/>
    </row>
    <row r="194" spans="1:7" x14ac:dyDescent="0.2">
      <c r="A194" s="83"/>
      <c r="B194" s="42" t="s">
        <v>938</v>
      </c>
      <c r="C194" s="150">
        <v>5.83</v>
      </c>
      <c r="D194" s="58" t="s">
        <v>690</v>
      </c>
      <c r="E194" s="83"/>
      <c r="F194" s="85"/>
      <c r="G194" s="86"/>
    </row>
    <row r="195" spans="1:7" x14ac:dyDescent="0.2">
      <c r="A195" s="83"/>
      <c r="B195" s="42" t="s">
        <v>939</v>
      </c>
      <c r="C195" s="150">
        <v>5.5170000000000003</v>
      </c>
      <c r="D195" s="150">
        <v>5.5170000000000003</v>
      </c>
      <c r="E195" s="83"/>
      <c r="F195" s="85"/>
      <c r="G195" s="86"/>
    </row>
    <row r="196" spans="1:7" x14ac:dyDescent="0.2">
      <c r="A196" s="79"/>
      <c r="B196" s="87"/>
      <c r="C196" s="87"/>
      <c r="D196" s="88"/>
      <c r="E196" s="79"/>
      <c r="F196" s="89"/>
      <c r="G196" s="90"/>
    </row>
    <row r="197" spans="1:7" x14ac:dyDescent="0.2">
      <c r="A197" s="79"/>
      <c r="B197" s="76" t="s">
        <v>169</v>
      </c>
      <c r="C197" s="77"/>
      <c r="D197" s="39" t="s">
        <v>162</v>
      </c>
      <c r="E197" s="91"/>
      <c r="F197" s="79"/>
      <c r="G197" s="79"/>
    </row>
    <row r="198" spans="1:7" x14ac:dyDescent="0.2">
      <c r="A198" s="79"/>
      <c r="B198" s="76" t="s">
        <v>170</v>
      </c>
      <c r="C198" s="77"/>
      <c r="D198" s="39" t="s">
        <v>162</v>
      </c>
      <c r="E198" s="91"/>
      <c r="F198" s="79"/>
      <c r="G198" s="79"/>
    </row>
    <row r="199" spans="1:7" x14ac:dyDescent="0.2">
      <c r="A199" s="79"/>
      <c r="B199" s="76" t="s">
        <v>171</v>
      </c>
      <c r="C199" s="77"/>
      <c r="D199" s="39" t="s">
        <v>162</v>
      </c>
      <c r="E199" s="91"/>
      <c r="F199" s="79"/>
      <c r="G199" s="79"/>
    </row>
    <row r="200" spans="1:7" x14ac:dyDescent="0.2">
      <c r="A200" s="79"/>
      <c r="B200" s="76" t="s">
        <v>172</v>
      </c>
      <c r="C200" s="77"/>
      <c r="D200" s="92">
        <v>0.25380558723779673</v>
      </c>
      <c r="E200" s="79"/>
      <c r="F200" s="89"/>
      <c r="G200" s="90"/>
    </row>
    <row r="202" spans="1:7" x14ac:dyDescent="0.2">
      <c r="B202" s="93" t="s">
        <v>941</v>
      </c>
      <c r="C202" s="93"/>
    </row>
    <row r="204" spans="1:7" ht="153.75" customHeight="1" x14ac:dyDescent="0.2"/>
    <row r="206" spans="1:7" x14ac:dyDescent="0.2">
      <c r="B206" s="94" t="s">
        <v>942</v>
      </c>
      <c r="C206" s="95"/>
      <c r="D206" s="94"/>
    </row>
    <row r="207" spans="1:7" x14ac:dyDescent="0.2">
      <c r="B207" s="94" t="s">
        <v>1102</v>
      </c>
      <c r="D207" s="94"/>
    </row>
    <row r="208" spans="1:7" ht="165" customHeight="1" x14ac:dyDescent="0.2"/>
    <row r="210" spans="10:10" x14ac:dyDescent="0.2">
      <c r="J210" s="37"/>
    </row>
  </sheetData>
  <mergeCells count="18">
    <mergeCell ref="B183:C183"/>
    <mergeCell ref="B184:C184"/>
    <mergeCell ref="B200:C200"/>
    <mergeCell ref="B177:H177"/>
    <mergeCell ref="B178:H178"/>
    <mergeCell ref="B179:H179"/>
    <mergeCell ref="B181:D181"/>
    <mergeCell ref="B182:C182"/>
    <mergeCell ref="A1:H1"/>
    <mergeCell ref="A2:H2"/>
    <mergeCell ref="A3:H3"/>
    <mergeCell ref="B175:H175"/>
    <mergeCell ref="B176:H176"/>
    <mergeCell ref="B199:C199"/>
    <mergeCell ref="B192:C192"/>
    <mergeCell ref="B197:C197"/>
    <mergeCell ref="B198:C198"/>
    <mergeCell ref="B202:C202"/>
  </mergeCells>
  <hyperlinks>
    <hyperlink ref="I1" location="Index!B2" display="Index" xr:uid="{352331D1-ECB4-4DC3-88A1-E044EA9A0D0A}"/>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E8C7A-8702-46EC-BA28-61DA7C747F53}">
  <sheetPr>
    <outlinePr summaryBelow="0" summaryRight="0"/>
  </sheetPr>
  <dimension ref="A1:Q165"/>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33" t="s">
        <v>841</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476</v>
      </c>
      <c r="C7" s="47" t="s">
        <v>477</v>
      </c>
      <c r="D7" s="47" t="s">
        <v>38</v>
      </c>
      <c r="E7" s="48">
        <v>1156500</v>
      </c>
      <c r="F7" s="49">
        <v>8924.7104999999992</v>
      </c>
      <c r="G7" s="50">
        <v>6.8856749999999994E-2</v>
      </c>
      <c r="H7" s="40" t="s">
        <v>133</v>
      </c>
    </row>
    <row r="8" spans="1:9" x14ac:dyDescent="0.2">
      <c r="A8" s="46">
        <v>2</v>
      </c>
      <c r="B8" s="47" t="s">
        <v>46</v>
      </c>
      <c r="C8" s="47" t="s">
        <v>47</v>
      </c>
      <c r="D8" s="47" t="s">
        <v>38</v>
      </c>
      <c r="E8" s="48">
        <v>590500</v>
      </c>
      <c r="F8" s="49">
        <v>7460.3770000000004</v>
      </c>
      <c r="G8" s="50">
        <v>5.7558989999999997E-2</v>
      </c>
      <c r="H8" s="40" t="s">
        <v>133</v>
      </c>
    </row>
    <row r="9" spans="1:9" x14ac:dyDescent="0.2">
      <c r="A9" s="46">
        <v>3</v>
      </c>
      <c r="B9" s="47" t="s">
        <v>17</v>
      </c>
      <c r="C9" s="47" t="s">
        <v>18</v>
      </c>
      <c r="D9" s="47" t="s">
        <v>19</v>
      </c>
      <c r="E9" s="48">
        <v>395500</v>
      </c>
      <c r="F9" s="49">
        <v>5658.8140000000003</v>
      </c>
      <c r="G9" s="50">
        <v>4.3659400000000001E-2</v>
      </c>
      <c r="H9" s="40" t="s">
        <v>133</v>
      </c>
    </row>
    <row r="10" spans="1:9" x14ac:dyDescent="0.2">
      <c r="A10" s="46">
        <v>4</v>
      </c>
      <c r="B10" s="47" t="s">
        <v>338</v>
      </c>
      <c r="C10" s="47" t="s">
        <v>339</v>
      </c>
      <c r="D10" s="47" t="s">
        <v>38</v>
      </c>
      <c r="E10" s="48">
        <v>437000</v>
      </c>
      <c r="F10" s="49">
        <v>5542.4709999999995</v>
      </c>
      <c r="G10" s="50">
        <v>4.2761779999999999E-2</v>
      </c>
      <c r="H10" s="40" t="s">
        <v>133</v>
      </c>
    </row>
    <row r="11" spans="1:9" x14ac:dyDescent="0.2">
      <c r="A11" s="46">
        <v>5</v>
      </c>
      <c r="B11" s="47" t="s">
        <v>14</v>
      </c>
      <c r="C11" s="47" t="s">
        <v>15</v>
      </c>
      <c r="D11" s="47" t="s">
        <v>16</v>
      </c>
      <c r="E11" s="48">
        <v>269000</v>
      </c>
      <c r="F11" s="49">
        <v>5075.4920000000002</v>
      </c>
      <c r="G11" s="50">
        <v>3.9158900000000003E-2</v>
      </c>
      <c r="H11" s="40" t="s">
        <v>133</v>
      </c>
    </row>
    <row r="12" spans="1:9" x14ac:dyDescent="0.2">
      <c r="A12" s="46">
        <v>6</v>
      </c>
      <c r="B12" s="47" t="s">
        <v>36</v>
      </c>
      <c r="C12" s="47" t="s">
        <v>37</v>
      </c>
      <c r="D12" s="47" t="s">
        <v>38</v>
      </c>
      <c r="E12" s="48">
        <v>470000</v>
      </c>
      <c r="F12" s="49">
        <v>5021.7150000000001</v>
      </c>
      <c r="G12" s="50">
        <v>3.8744000000000001E-2</v>
      </c>
      <c r="H12" s="40" t="s">
        <v>133</v>
      </c>
    </row>
    <row r="13" spans="1:9" x14ac:dyDescent="0.2">
      <c r="A13" s="46">
        <v>7</v>
      </c>
      <c r="B13" s="47" t="s">
        <v>11</v>
      </c>
      <c r="C13" s="47" t="s">
        <v>12</v>
      </c>
      <c r="D13" s="47" t="s">
        <v>13</v>
      </c>
      <c r="E13" s="48">
        <v>111828</v>
      </c>
      <c r="F13" s="49">
        <v>4488.77592</v>
      </c>
      <c r="G13" s="50">
        <v>3.4632219999999998E-2</v>
      </c>
      <c r="H13" s="40" t="s">
        <v>133</v>
      </c>
    </row>
    <row r="14" spans="1:9" x14ac:dyDescent="0.2">
      <c r="A14" s="46">
        <v>8</v>
      </c>
      <c r="B14" s="47" t="s">
        <v>489</v>
      </c>
      <c r="C14" s="47" t="s">
        <v>490</v>
      </c>
      <c r="D14" s="47" t="s">
        <v>211</v>
      </c>
      <c r="E14" s="48">
        <v>348828</v>
      </c>
      <c r="F14" s="49">
        <v>4122.4493039999998</v>
      </c>
      <c r="G14" s="50">
        <v>3.1805899999999998E-2</v>
      </c>
      <c r="H14" s="40" t="s">
        <v>133</v>
      </c>
    </row>
    <row r="15" spans="1:9" x14ac:dyDescent="0.2">
      <c r="A15" s="46">
        <v>9</v>
      </c>
      <c r="B15" s="47" t="s">
        <v>478</v>
      </c>
      <c r="C15" s="47" t="s">
        <v>479</v>
      </c>
      <c r="D15" s="47" t="s">
        <v>38</v>
      </c>
      <c r="E15" s="48">
        <v>950000</v>
      </c>
      <c r="F15" s="49">
        <v>3641.35</v>
      </c>
      <c r="G15" s="50">
        <v>2.809408E-2</v>
      </c>
      <c r="H15" s="40" t="s">
        <v>133</v>
      </c>
    </row>
    <row r="16" spans="1:9" x14ac:dyDescent="0.2">
      <c r="A16" s="46">
        <v>10</v>
      </c>
      <c r="B16" s="47" t="s">
        <v>39</v>
      </c>
      <c r="C16" s="47" t="s">
        <v>40</v>
      </c>
      <c r="D16" s="47" t="s">
        <v>41</v>
      </c>
      <c r="E16" s="48">
        <v>196140</v>
      </c>
      <c r="F16" s="49">
        <v>3330.8494799999999</v>
      </c>
      <c r="G16" s="50">
        <v>2.5698479999999999E-2</v>
      </c>
      <c r="H16" s="40" t="s">
        <v>133</v>
      </c>
    </row>
    <row r="17" spans="1:8" x14ac:dyDescent="0.2">
      <c r="A17" s="46">
        <v>11</v>
      </c>
      <c r="B17" s="47" t="s">
        <v>23</v>
      </c>
      <c r="C17" s="47" t="s">
        <v>24</v>
      </c>
      <c r="D17" s="47" t="s">
        <v>25</v>
      </c>
      <c r="E17" s="48">
        <v>27000</v>
      </c>
      <c r="F17" s="49">
        <v>3128.22</v>
      </c>
      <c r="G17" s="50">
        <v>2.4135130000000001E-2</v>
      </c>
      <c r="H17" s="40" t="s">
        <v>133</v>
      </c>
    </row>
    <row r="18" spans="1:8" x14ac:dyDescent="0.2">
      <c r="A18" s="46">
        <v>12</v>
      </c>
      <c r="B18" s="47" t="s">
        <v>340</v>
      </c>
      <c r="C18" s="47" t="s">
        <v>341</v>
      </c>
      <c r="D18" s="47" t="s">
        <v>229</v>
      </c>
      <c r="E18" s="48">
        <v>91418</v>
      </c>
      <c r="F18" s="49">
        <v>2831.6725499999998</v>
      </c>
      <c r="G18" s="50">
        <v>2.1847180000000001E-2</v>
      </c>
      <c r="H18" s="40" t="s">
        <v>133</v>
      </c>
    </row>
    <row r="19" spans="1:8" x14ac:dyDescent="0.2">
      <c r="A19" s="46">
        <v>13</v>
      </c>
      <c r="B19" s="47" t="s">
        <v>842</v>
      </c>
      <c r="C19" s="47" t="s">
        <v>843</v>
      </c>
      <c r="D19" s="47" t="s">
        <v>229</v>
      </c>
      <c r="E19" s="48">
        <v>14000</v>
      </c>
      <c r="F19" s="49">
        <v>2786.56</v>
      </c>
      <c r="G19" s="50">
        <v>2.1499130000000002E-2</v>
      </c>
      <c r="H19" s="40" t="s">
        <v>133</v>
      </c>
    </row>
    <row r="20" spans="1:8" x14ac:dyDescent="0.2">
      <c r="A20" s="46">
        <v>14</v>
      </c>
      <c r="B20" s="47" t="s">
        <v>647</v>
      </c>
      <c r="C20" s="47" t="s">
        <v>648</v>
      </c>
      <c r="D20" s="47" t="s">
        <v>488</v>
      </c>
      <c r="E20" s="48">
        <v>866000</v>
      </c>
      <c r="F20" s="49">
        <v>2727.0340000000001</v>
      </c>
      <c r="G20" s="50">
        <v>2.1039860000000001E-2</v>
      </c>
      <c r="H20" s="40" t="s">
        <v>133</v>
      </c>
    </row>
    <row r="21" spans="1:8" x14ac:dyDescent="0.2">
      <c r="A21" s="46">
        <v>15</v>
      </c>
      <c r="B21" s="47" t="s">
        <v>20</v>
      </c>
      <c r="C21" s="47" t="s">
        <v>21</v>
      </c>
      <c r="D21" s="47" t="s">
        <v>22</v>
      </c>
      <c r="E21" s="48">
        <v>628000</v>
      </c>
      <c r="F21" s="49">
        <v>2506.6619999999998</v>
      </c>
      <c r="G21" s="50">
        <v>1.933963E-2</v>
      </c>
      <c r="H21" s="40" t="s">
        <v>133</v>
      </c>
    </row>
    <row r="22" spans="1:8" x14ac:dyDescent="0.2">
      <c r="A22" s="46">
        <v>16</v>
      </c>
      <c r="B22" s="47" t="s">
        <v>61</v>
      </c>
      <c r="C22" s="47" t="s">
        <v>62</v>
      </c>
      <c r="D22" s="47" t="s">
        <v>63</v>
      </c>
      <c r="E22" s="48">
        <v>788000</v>
      </c>
      <c r="F22" s="49">
        <v>2360.4540000000002</v>
      </c>
      <c r="G22" s="50">
        <v>1.821159E-2</v>
      </c>
      <c r="H22" s="40" t="s">
        <v>133</v>
      </c>
    </row>
    <row r="23" spans="1:8" x14ac:dyDescent="0.2">
      <c r="A23" s="46">
        <v>17</v>
      </c>
      <c r="B23" s="47" t="s">
        <v>428</v>
      </c>
      <c r="C23" s="47" t="s">
        <v>429</v>
      </c>
      <c r="D23" s="47" t="s">
        <v>38</v>
      </c>
      <c r="E23" s="48">
        <v>1394572</v>
      </c>
      <c r="F23" s="49">
        <v>2314.1527768000001</v>
      </c>
      <c r="G23" s="50">
        <v>1.7854370000000001E-2</v>
      </c>
      <c r="H23" s="40" t="s">
        <v>133</v>
      </c>
    </row>
    <row r="24" spans="1:8" x14ac:dyDescent="0.2">
      <c r="A24" s="46">
        <v>18</v>
      </c>
      <c r="B24" s="47" t="s">
        <v>80</v>
      </c>
      <c r="C24" s="47" t="s">
        <v>81</v>
      </c>
      <c r="D24" s="47" t="s">
        <v>41</v>
      </c>
      <c r="E24" s="48">
        <v>43000</v>
      </c>
      <c r="F24" s="49">
        <v>2264.5520000000001</v>
      </c>
      <c r="G24" s="50">
        <v>1.747168E-2</v>
      </c>
      <c r="H24" s="40" t="s">
        <v>133</v>
      </c>
    </row>
    <row r="25" spans="1:8" ht="25.5" x14ac:dyDescent="0.2">
      <c r="A25" s="46">
        <v>19</v>
      </c>
      <c r="B25" s="47" t="s">
        <v>657</v>
      </c>
      <c r="C25" s="47" t="s">
        <v>658</v>
      </c>
      <c r="D25" s="47" t="s">
        <v>201</v>
      </c>
      <c r="E25" s="48">
        <v>169000</v>
      </c>
      <c r="F25" s="49">
        <v>2213.2240000000002</v>
      </c>
      <c r="G25" s="50">
        <v>1.7075670000000001E-2</v>
      </c>
      <c r="H25" s="40" t="s">
        <v>133</v>
      </c>
    </row>
    <row r="26" spans="1:8" x14ac:dyDescent="0.2">
      <c r="A26" s="46">
        <v>20</v>
      </c>
      <c r="B26" s="47" t="s">
        <v>242</v>
      </c>
      <c r="C26" s="47" t="s">
        <v>243</v>
      </c>
      <c r="D26" s="47" t="s">
        <v>38</v>
      </c>
      <c r="E26" s="48">
        <v>241000</v>
      </c>
      <c r="F26" s="49">
        <v>2207.6804999999999</v>
      </c>
      <c r="G26" s="50">
        <v>1.70329E-2</v>
      </c>
      <c r="H26" s="40" t="s">
        <v>133</v>
      </c>
    </row>
    <row r="27" spans="1:8" x14ac:dyDescent="0.2">
      <c r="A27" s="46">
        <v>21</v>
      </c>
      <c r="B27" s="47" t="s">
        <v>326</v>
      </c>
      <c r="C27" s="47" t="s">
        <v>327</v>
      </c>
      <c r="D27" s="47" t="s">
        <v>256</v>
      </c>
      <c r="E27" s="48">
        <v>780000</v>
      </c>
      <c r="F27" s="49">
        <v>1926.8340000000001</v>
      </c>
      <c r="G27" s="50">
        <v>1.486609E-2</v>
      </c>
      <c r="H27" s="40" t="s">
        <v>133</v>
      </c>
    </row>
    <row r="28" spans="1:8" x14ac:dyDescent="0.2">
      <c r="A28" s="46">
        <v>22</v>
      </c>
      <c r="B28" s="47" t="s">
        <v>114</v>
      </c>
      <c r="C28" s="47" t="s">
        <v>115</v>
      </c>
      <c r="D28" s="47" t="s">
        <v>33</v>
      </c>
      <c r="E28" s="48">
        <v>377526</v>
      </c>
      <c r="F28" s="49">
        <v>1912.7354789999999</v>
      </c>
      <c r="G28" s="50">
        <v>1.4757309999999999E-2</v>
      </c>
      <c r="H28" s="40" t="s">
        <v>133</v>
      </c>
    </row>
    <row r="29" spans="1:8" ht="25.5" x14ac:dyDescent="0.2">
      <c r="A29" s="46">
        <v>23</v>
      </c>
      <c r="B29" s="47" t="s">
        <v>236</v>
      </c>
      <c r="C29" s="47" t="s">
        <v>237</v>
      </c>
      <c r="D29" s="47" t="s">
        <v>201</v>
      </c>
      <c r="E29" s="48">
        <v>34000</v>
      </c>
      <c r="F29" s="49">
        <v>1836</v>
      </c>
      <c r="G29" s="50">
        <v>1.4165280000000001E-2</v>
      </c>
      <c r="H29" s="40" t="s">
        <v>133</v>
      </c>
    </row>
    <row r="30" spans="1:8" x14ac:dyDescent="0.2">
      <c r="A30" s="46">
        <v>24</v>
      </c>
      <c r="B30" s="47" t="s">
        <v>99</v>
      </c>
      <c r="C30" s="47" t="s">
        <v>100</v>
      </c>
      <c r="D30" s="47" t="s">
        <v>101</v>
      </c>
      <c r="E30" s="48">
        <v>1057000</v>
      </c>
      <c r="F30" s="49">
        <v>1725.3411000000001</v>
      </c>
      <c r="G30" s="50">
        <v>1.331151E-2</v>
      </c>
      <c r="H30" s="40" t="s">
        <v>133</v>
      </c>
    </row>
    <row r="31" spans="1:8" x14ac:dyDescent="0.2">
      <c r="A31" s="46">
        <v>25</v>
      </c>
      <c r="B31" s="47" t="s">
        <v>86</v>
      </c>
      <c r="C31" s="47" t="s">
        <v>87</v>
      </c>
      <c r="D31" s="47" t="s">
        <v>88</v>
      </c>
      <c r="E31" s="48">
        <v>365500</v>
      </c>
      <c r="F31" s="49">
        <v>1707.0677499999999</v>
      </c>
      <c r="G31" s="50">
        <v>1.317053E-2</v>
      </c>
      <c r="H31" s="40" t="s">
        <v>133</v>
      </c>
    </row>
    <row r="32" spans="1:8" x14ac:dyDescent="0.2">
      <c r="A32" s="46">
        <v>26</v>
      </c>
      <c r="B32" s="47" t="s">
        <v>833</v>
      </c>
      <c r="C32" s="47" t="s">
        <v>834</v>
      </c>
      <c r="D32" s="47" t="s">
        <v>308</v>
      </c>
      <c r="E32" s="48">
        <v>127000</v>
      </c>
      <c r="F32" s="49">
        <v>1683.5119999999999</v>
      </c>
      <c r="G32" s="50">
        <v>1.298879E-2</v>
      </c>
      <c r="H32" s="40" t="s">
        <v>133</v>
      </c>
    </row>
    <row r="33" spans="1:8" ht="25.5" x14ac:dyDescent="0.2">
      <c r="A33" s="46">
        <v>27</v>
      </c>
      <c r="B33" s="47" t="s">
        <v>202</v>
      </c>
      <c r="C33" s="47" t="s">
        <v>203</v>
      </c>
      <c r="D33" s="47" t="s">
        <v>204</v>
      </c>
      <c r="E33" s="48">
        <v>100000</v>
      </c>
      <c r="F33" s="49">
        <v>1666.2</v>
      </c>
      <c r="G33" s="50">
        <v>1.2855220000000001E-2</v>
      </c>
      <c r="H33" s="40" t="s">
        <v>133</v>
      </c>
    </row>
    <row r="34" spans="1:8" x14ac:dyDescent="0.2">
      <c r="A34" s="46">
        <v>28</v>
      </c>
      <c r="B34" s="47" t="s">
        <v>706</v>
      </c>
      <c r="C34" s="47" t="s">
        <v>707</v>
      </c>
      <c r="D34" s="47" t="s">
        <v>211</v>
      </c>
      <c r="E34" s="48">
        <v>67000</v>
      </c>
      <c r="F34" s="49">
        <v>1657.5129999999999</v>
      </c>
      <c r="G34" s="50">
        <v>1.27882E-2</v>
      </c>
      <c r="H34" s="40" t="s">
        <v>133</v>
      </c>
    </row>
    <row r="35" spans="1:8" x14ac:dyDescent="0.2">
      <c r="A35" s="46">
        <v>29</v>
      </c>
      <c r="B35" s="47" t="s">
        <v>296</v>
      </c>
      <c r="C35" s="47" t="s">
        <v>297</v>
      </c>
      <c r="D35" s="47" t="s">
        <v>216</v>
      </c>
      <c r="E35" s="48">
        <v>1278000</v>
      </c>
      <c r="F35" s="49">
        <v>1594.0494000000001</v>
      </c>
      <c r="G35" s="50">
        <v>1.229856E-2</v>
      </c>
      <c r="H35" s="40" t="s">
        <v>133</v>
      </c>
    </row>
    <row r="36" spans="1:8" x14ac:dyDescent="0.2">
      <c r="A36" s="46">
        <v>30</v>
      </c>
      <c r="B36" s="47" t="s">
        <v>484</v>
      </c>
      <c r="C36" s="47" t="s">
        <v>485</v>
      </c>
      <c r="D36" s="47" t="s">
        <v>211</v>
      </c>
      <c r="E36" s="48">
        <v>132000</v>
      </c>
      <c r="F36" s="49">
        <v>1582.8119999999999</v>
      </c>
      <c r="G36" s="50">
        <v>1.221186E-2</v>
      </c>
      <c r="H36" s="40" t="s">
        <v>133</v>
      </c>
    </row>
    <row r="37" spans="1:8" x14ac:dyDescent="0.2">
      <c r="A37" s="46">
        <v>31</v>
      </c>
      <c r="B37" s="47" t="s">
        <v>844</v>
      </c>
      <c r="C37" s="47" t="s">
        <v>845</v>
      </c>
      <c r="D37" s="47" t="s">
        <v>57</v>
      </c>
      <c r="E37" s="48">
        <v>153000</v>
      </c>
      <c r="F37" s="49">
        <v>1507.9680000000001</v>
      </c>
      <c r="G37" s="50">
        <v>1.163441E-2</v>
      </c>
      <c r="H37" s="40" t="s">
        <v>133</v>
      </c>
    </row>
    <row r="38" spans="1:8" x14ac:dyDescent="0.2">
      <c r="A38" s="46">
        <v>32</v>
      </c>
      <c r="B38" s="47" t="s">
        <v>118</v>
      </c>
      <c r="C38" s="47" t="s">
        <v>119</v>
      </c>
      <c r="D38" s="47" t="s">
        <v>25</v>
      </c>
      <c r="E38" s="48">
        <v>338000</v>
      </c>
      <c r="F38" s="49">
        <v>1501.396</v>
      </c>
      <c r="G38" s="50">
        <v>1.1583710000000001E-2</v>
      </c>
      <c r="H38" s="40" t="s">
        <v>133</v>
      </c>
    </row>
    <row r="39" spans="1:8" x14ac:dyDescent="0.2">
      <c r="A39" s="46">
        <v>33</v>
      </c>
      <c r="B39" s="47" t="s">
        <v>252</v>
      </c>
      <c r="C39" s="47" t="s">
        <v>253</v>
      </c>
      <c r="D39" s="47" t="s">
        <v>246</v>
      </c>
      <c r="E39" s="48">
        <v>336928</v>
      </c>
      <c r="F39" s="49">
        <v>1497.6449600000001</v>
      </c>
      <c r="G39" s="50">
        <v>1.1554770000000001E-2</v>
      </c>
      <c r="H39" s="40" t="s">
        <v>133</v>
      </c>
    </row>
    <row r="40" spans="1:8" x14ac:dyDescent="0.2">
      <c r="A40" s="46">
        <v>34</v>
      </c>
      <c r="B40" s="47" t="s">
        <v>681</v>
      </c>
      <c r="C40" s="47" t="s">
        <v>682</v>
      </c>
      <c r="D40" s="47" t="s">
        <v>28</v>
      </c>
      <c r="E40" s="48">
        <v>34150</v>
      </c>
      <c r="F40" s="49">
        <v>1481.7002</v>
      </c>
      <c r="G40" s="50">
        <v>1.1431749999999999E-2</v>
      </c>
      <c r="H40" s="40" t="s">
        <v>133</v>
      </c>
    </row>
    <row r="41" spans="1:8" x14ac:dyDescent="0.2">
      <c r="A41" s="46">
        <v>35</v>
      </c>
      <c r="B41" s="47" t="s">
        <v>284</v>
      </c>
      <c r="C41" s="47" t="s">
        <v>285</v>
      </c>
      <c r="D41" s="47" t="s">
        <v>256</v>
      </c>
      <c r="E41" s="48">
        <v>545000</v>
      </c>
      <c r="F41" s="49">
        <v>1473.135</v>
      </c>
      <c r="G41" s="50">
        <v>1.136567E-2</v>
      </c>
      <c r="H41" s="40" t="s">
        <v>133</v>
      </c>
    </row>
    <row r="42" spans="1:8" x14ac:dyDescent="0.2">
      <c r="A42" s="46">
        <v>36</v>
      </c>
      <c r="B42" s="47" t="s">
        <v>93</v>
      </c>
      <c r="C42" s="47" t="s">
        <v>94</v>
      </c>
      <c r="D42" s="47" t="s">
        <v>88</v>
      </c>
      <c r="E42" s="48">
        <v>34000</v>
      </c>
      <c r="F42" s="49">
        <v>1460.402</v>
      </c>
      <c r="G42" s="50">
        <v>1.126743E-2</v>
      </c>
      <c r="H42" s="40" t="s">
        <v>133</v>
      </c>
    </row>
    <row r="43" spans="1:8" x14ac:dyDescent="0.2">
      <c r="A43" s="46">
        <v>37</v>
      </c>
      <c r="B43" s="47" t="s">
        <v>846</v>
      </c>
      <c r="C43" s="47" t="s">
        <v>847</v>
      </c>
      <c r="D43" s="47" t="s">
        <v>25</v>
      </c>
      <c r="E43" s="48">
        <v>220000</v>
      </c>
      <c r="F43" s="49">
        <v>1419.22</v>
      </c>
      <c r="G43" s="50">
        <v>1.09497E-2</v>
      </c>
      <c r="H43" s="40" t="s">
        <v>133</v>
      </c>
    </row>
    <row r="44" spans="1:8" x14ac:dyDescent="0.2">
      <c r="A44" s="46">
        <v>38</v>
      </c>
      <c r="B44" s="47" t="s">
        <v>214</v>
      </c>
      <c r="C44" s="47" t="s">
        <v>215</v>
      </c>
      <c r="D44" s="47" t="s">
        <v>216</v>
      </c>
      <c r="E44" s="48">
        <v>293500</v>
      </c>
      <c r="F44" s="49">
        <v>1404.691</v>
      </c>
      <c r="G44" s="50">
        <v>1.0837599999999999E-2</v>
      </c>
      <c r="H44" s="40" t="s">
        <v>133</v>
      </c>
    </row>
    <row r="45" spans="1:8" ht="25.5" x14ac:dyDescent="0.2">
      <c r="A45" s="46">
        <v>39</v>
      </c>
      <c r="B45" s="47" t="s">
        <v>425</v>
      </c>
      <c r="C45" s="47" t="s">
        <v>426</v>
      </c>
      <c r="D45" s="47" t="s">
        <v>427</v>
      </c>
      <c r="E45" s="48">
        <v>335000</v>
      </c>
      <c r="F45" s="49">
        <v>1373.165</v>
      </c>
      <c r="G45" s="50">
        <v>1.0594370000000001E-2</v>
      </c>
      <c r="H45" s="40" t="s">
        <v>133</v>
      </c>
    </row>
    <row r="46" spans="1:8" x14ac:dyDescent="0.2">
      <c r="A46" s="46">
        <v>40</v>
      </c>
      <c r="B46" s="47" t="s">
        <v>302</v>
      </c>
      <c r="C46" s="47" t="s">
        <v>303</v>
      </c>
      <c r="D46" s="47" t="s">
        <v>111</v>
      </c>
      <c r="E46" s="48">
        <v>268333</v>
      </c>
      <c r="F46" s="49">
        <v>1340.9941675</v>
      </c>
      <c r="G46" s="50">
        <v>1.034616E-2</v>
      </c>
      <c r="H46" s="40" t="s">
        <v>133</v>
      </c>
    </row>
    <row r="47" spans="1:8" x14ac:dyDescent="0.2">
      <c r="A47" s="46">
        <v>41</v>
      </c>
      <c r="B47" s="47" t="s">
        <v>68</v>
      </c>
      <c r="C47" s="47" t="s">
        <v>69</v>
      </c>
      <c r="D47" s="47" t="s">
        <v>22</v>
      </c>
      <c r="E47" s="48">
        <v>77000</v>
      </c>
      <c r="F47" s="49">
        <v>1336.72</v>
      </c>
      <c r="G47" s="50">
        <v>1.031319E-2</v>
      </c>
      <c r="H47" s="40" t="s">
        <v>133</v>
      </c>
    </row>
    <row r="48" spans="1:8" x14ac:dyDescent="0.2">
      <c r="A48" s="46">
        <v>42</v>
      </c>
      <c r="B48" s="47" t="s">
        <v>265</v>
      </c>
      <c r="C48" s="47" t="s">
        <v>266</v>
      </c>
      <c r="D48" s="47" t="s">
        <v>267</v>
      </c>
      <c r="E48" s="48">
        <v>70000</v>
      </c>
      <c r="F48" s="49">
        <v>1215.83</v>
      </c>
      <c r="G48" s="50">
        <v>9.3804800000000001E-3</v>
      </c>
      <c r="H48" s="40" t="s">
        <v>133</v>
      </c>
    </row>
    <row r="49" spans="1:8" x14ac:dyDescent="0.2">
      <c r="A49" s="46">
        <v>43</v>
      </c>
      <c r="B49" s="47" t="s">
        <v>328</v>
      </c>
      <c r="C49" s="47" t="s">
        <v>329</v>
      </c>
      <c r="D49" s="47" t="s">
        <v>249</v>
      </c>
      <c r="E49" s="48">
        <v>79757</v>
      </c>
      <c r="F49" s="49">
        <v>1133.9052690000001</v>
      </c>
      <c r="G49" s="50">
        <v>8.7484099999999999E-3</v>
      </c>
      <c r="H49" s="40" t="s">
        <v>133</v>
      </c>
    </row>
    <row r="50" spans="1:8" x14ac:dyDescent="0.2">
      <c r="A50" s="46">
        <v>44</v>
      </c>
      <c r="B50" s="47" t="s">
        <v>288</v>
      </c>
      <c r="C50" s="47" t="s">
        <v>289</v>
      </c>
      <c r="D50" s="47" t="s">
        <v>179</v>
      </c>
      <c r="E50" s="48">
        <v>498000</v>
      </c>
      <c r="F50" s="49">
        <v>1070.6502</v>
      </c>
      <c r="G50" s="50">
        <v>8.2603799999999995E-3</v>
      </c>
      <c r="H50" s="40" t="s">
        <v>133</v>
      </c>
    </row>
    <row r="51" spans="1:8" x14ac:dyDescent="0.2">
      <c r="A51" s="46">
        <v>45</v>
      </c>
      <c r="B51" s="47" t="s">
        <v>55</v>
      </c>
      <c r="C51" s="47" t="s">
        <v>56</v>
      </c>
      <c r="D51" s="47" t="s">
        <v>57</v>
      </c>
      <c r="E51" s="48">
        <v>12700</v>
      </c>
      <c r="F51" s="49">
        <v>1019.048</v>
      </c>
      <c r="G51" s="50">
        <v>7.8622499999999994E-3</v>
      </c>
      <c r="H51" s="40" t="s">
        <v>133</v>
      </c>
    </row>
    <row r="52" spans="1:8" x14ac:dyDescent="0.2">
      <c r="A52" s="46">
        <v>46</v>
      </c>
      <c r="B52" s="47" t="s">
        <v>829</v>
      </c>
      <c r="C52" s="47" t="s">
        <v>830</v>
      </c>
      <c r="D52" s="47" t="s">
        <v>211</v>
      </c>
      <c r="E52" s="48">
        <v>23600</v>
      </c>
      <c r="F52" s="49">
        <v>1007.6256</v>
      </c>
      <c r="G52" s="50">
        <v>7.7741299999999998E-3</v>
      </c>
      <c r="H52" s="40" t="s">
        <v>133</v>
      </c>
    </row>
    <row r="53" spans="1:8" x14ac:dyDescent="0.2">
      <c r="A53" s="46">
        <v>47</v>
      </c>
      <c r="B53" s="47" t="s">
        <v>120</v>
      </c>
      <c r="C53" s="47" t="s">
        <v>121</v>
      </c>
      <c r="D53" s="47" t="s">
        <v>122</v>
      </c>
      <c r="E53" s="48">
        <v>471000</v>
      </c>
      <c r="F53" s="49">
        <v>995.50559999999996</v>
      </c>
      <c r="G53" s="50">
        <v>7.68062E-3</v>
      </c>
      <c r="H53" s="40" t="s">
        <v>133</v>
      </c>
    </row>
    <row r="54" spans="1:8" x14ac:dyDescent="0.2">
      <c r="A54" s="46">
        <v>48</v>
      </c>
      <c r="B54" s="47" t="s">
        <v>493</v>
      </c>
      <c r="C54" s="47" t="s">
        <v>494</v>
      </c>
      <c r="D54" s="47" t="s">
        <v>50</v>
      </c>
      <c r="E54" s="48">
        <v>111000</v>
      </c>
      <c r="F54" s="49">
        <v>970.75049999999999</v>
      </c>
      <c r="G54" s="50">
        <v>7.4896199999999998E-3</v>
      </c>
      <c r="H54" s="40" t="s">
        <v>133</v>
      </c>
    </row>
    <row r="55" spans="1:8" x14ac:dyDescent="0.2">
      <c r="A55" s="46">
        <v>49</v>
      </c>
      <c r="B55" s="47" t="s">
        <v>64</v>
      </c>
      <c r="C55" s="47" t="s">
        <v>65</v>
      </c>
      <c r="D55" s="47" t="s">
        <v>33</v>
      </c>
      <c r="E55" s="48">
        <v>22500</v>
      </c>
      <c r="F55" s="49">
        <v>917.46</v>
      </c>
      <c r="G55" s="50">
        <v>7.0784699999999999E-3</v>
      </c>
      <c r="H55" s="40" t="s">
        <v>133</v>
      </c>
    </row>
    <row r="56" spans="1:8" x14ac:dyDescent="0.2">
      <c r="A56" s="46">
        <v>50</v>
      </c>
      <c r="B56" s="47" t="s">
        <v>189</v>
      </c>
      <c r="C56" s="47" t="s">
        <v>190</v>
      </c>
      <c r="D56" s="47" t="s">
        <v>191</v>
      </c>
      <c r="E56" s="48">
        <v>54000</v>
      </c>
      <c r="F56" s="49">
        <v>856.27800000000002</v>
      </c>
      <c r="G56" s="50">
        <v>6.6064399999999999E-3</v>
      </c>
      <c r="H56" s="40" t="s">
        <v>133</v>
      </c>
    </row>
    <row r="57" spans="1:8" x14ac:dyDescent="0.2">
      <c r="A57" s="46">
        <v>51</v>
      </c>
      <c r="B57" s="47" t="s">
        <v>388</v>
      </c>
      <c r="C57" s="47" t="s">
        <v>389</v>
      </c>
      <c r="D57" s="47" t="s">
        <v>108</v>
      </c>
      <c r="E57" s="48">
        <v>100000</v>
      </c>
      <c r="F57" s="49">
        <v>790</v>
      </c>
      <c r="G57" s="50">
        <v>6.0950800000000001E-3</v>
      </c>
      <c r="H57" s="40" t="s">
        <v>133</v>
      </c>
    </row>
    <row r="58" spans="1:8" x14ac:dyDescent="0.2">
      <c r="A58" s="46">
        <v>52</v>
      </c>
      <c r="B58" s="47" t="s">
        <v>848</v>
      </c>
      <c r="C58" s="47" t="s">
        <v>849</v>
      </c>
      <c r="D58" s="47" t="s">
        <v>446</v>
      </c>
      <c r="E58" s="48">
        <v>164000</v>
      </c>
      <c r="F58" s="49">
        <v>669.69399999999996</v>
      </c>
      <c r="G58" s="50">
        <v>5.1668900000000004E-3</v>
      </c>
      <c r="H58" s="40" t="s">
        <v>133</v>
      </c>
    </row>
    <row r="59" spans="1:8" x14ac:dyDescent="0.2">
      <c r="A59" s="51"/>
      <c r="B59" s="51"/>
      <c r="C59" s="52" t="s">
        <v>132</v>
      </c>
      <c r="D59" s="51"/>
      <c r="E59" s="51" t="s">
        <v>133</v>
      </c>
      <c r="F59" s="53">
        <f>SUM(F7:F58)</f>
        <v>122343.06425630001</v>
      </c>
      <c r="G59" s="54">
        <f>SUM(G7:G58)</f>
        <v>0.94391251999999992</v>
      </c>
      <c r="H59" s="40" t="s">
        <v>133</v>
      </c>
    </row>
    <row r="60" spans="1:8" x14ac:dyDescent="0.2">
      <c r="A60" s="51"/>
      <c r="B60" s="51"/>
      <c r="C60" s="55"/>
      <c r="D60" s="51"/>
      <c r="E60" s="51"/>
      <c r="F60" s="56"/>
      <c r="G60" s="56"/>
      <c r="H60" s="40" t="s">
        <v>133</v>
      </c>
    </row>
    <row r="61" spans="1:8" x14ac:dyDescent="0.2">
      <c r="A61" s="51"/>
      <c r="B61" s="51"/>
      <c r="C61" s="52" t="s">
        <v>134</v>
      </c>
      <c r="D61" s="51"/>
      <c r="E61" s="51"/>
      <c r="F61" s="51"/>
      <c r="G61" s="51"/>
      <c r="H61" s="40" t="s">
        <v>133</v>
      </c>
    </row>
    <row r="62" spans="1:8" x14ac:dyDescent="0.2">
      <c r="A62" s="51"/>
      <c r="B62" s="51"/>
      <c r="C62" s="52" t="s">
        <v>132</v>
      </c>
      <c r="D62" s="51"/>
      <c r="E62" s="51" t="s">
        <v>133</v>
      </c>
      <c r="F62" s="57" t="s">
        <v>135</v>
      </c>
      <c r="G62" s="54">
        <v>0</v>
      </c>
      <c r="H62" s="40" t="s">
        <v>133</v>
      </c>
    </row>
    <row r="63" spans="1:8" x14ac:dyDescent="0.2">
      <c r="A63" s="51"/>
      <c r="B63" s="51"/>
      <c r="C63" s="55"/>
      <c r="D63" s="51"/>
      <c r="E63" s="51"/>
      <c r="F63" s="56"/>
      <c r="G63" s="56"/>
      <c r="H63" s="40" t="s">
        <v>133</v>
      </c>
    </row>
    <row r="64" spans="1:8" x14ac:dyDescent="0.2">
      <c r="A64" s="51"/>
      <c r="B64" s="51"/>
      <c r="C64" s="52" t="s">
        <v>136</v>
      </c>
      <c r="D64" s="51"/>
      <c r="E64" s="51"/>
      <c r="F64" s="51"/>
      <c r="G64" s="51"/>
      <c r="H64" s="40" t="s">
        <v>133</v>
      </c>
    </row>
    <row r="65" spans="1:8" x14ac:dyDescent="0.2">
      <c r="A65" s="46">
        <v>1</v>
      </c>
      <c r="B65" s="47" t="s">
        <v>516</v>
      </c>
      <c r="C65" s="42" t="s">
        <v>963</v>
      </c>
      <c r="D65" s="47" t="s">
        <v>216</v>
      </c>
      <c r="E65" s="48">
        <v>374002</v>
      </c>
      <c r="F65" s="49">
        <v>58.306911800000002</v>
      </c>
      <c r="G65" s="50">
        <v>4.4986000000000001E-4</v>
      </c>
      <c r="H65" s="40" t="s">
        <v>133</v>
      </c>
    </row>
    <row r="66" spans="1:8" x14ac:dyDescent="0.2">
      <c r="A66" s="46">
        <v>2</v>
      </c>
      <c r="B66" s="47" t="s">
        <v>762</v>
      </c>
      <c r="C66" s="42" t="s">
        <v>1096</v>
      </c>
      <c r="D66" s="47"/>
      <c r="E66" s="48">
        <v>200000</v>
      </c>
      <c r="F66" s="49">
        <v>1.9999999999999999E-6</v>
      </c>
      <c r="G66" s="58" t="s">
        <v>131</v>
      </c>
      <c r="H66" s="40" t="s">
        <v>133</v>
      </c>
    </row>
    <row r="67" spans="1:8" x14ac:dyDescent="0.2">
      <c r="A67" s="51"/>
      <c r="B67" s="51"/>
      <c r="C67" s="52" t="s">
        <v>132</v>
      </c>
      <c r="D67" s="51"/>
      <c r="E67" s="51" t="s">
        <v>133</v>
      </c>
      <c r="F67" s="53">
        <f>SUM(F65:F66)</f>
        <v>58.306913800000004</v>
      </c>
      <c r="G67" s="54">
        <f>SUM(G65:G66)</f>
        <v>4.4986000000000001E-4</v>
      </c>
      <c r="H67" s="40" t="s">
        <v>133</v>
      </c>
    </row>
    <row r="68" spans="1:8" x14ac:dyDescent="0.2">
      <c r="A68" s="51"/>
      <c r="B68" s="51"/>
      <c r="C68" s="55"/>
      <c r="D68" s="51"/>
      <c r="E68" s="51"/>
      <c r="F68" s="56"/>
      <c r="G68" s="56"/>
      <c r="H68" s="40" t="s">
        <v>133</v>
      </c>
    </row>
    <row r="69" spans="1:8" x14ac:dyDescent="0.2">
      <c r="A69" s="51"/>
      <c r="B69" s="51"/>
      <c r="C69" s="52" t="s">
        <v>137</v>
      </c>
      <c r="D69" s="51"/>
      <c r="E69" s="51"/>
      <c r="F69" s="51"/>
      <c r="G69" s="51"/>
      <c r="H69" s="40" t="s">
        <v>133</v>
      </c>
    </row>
    <row r="70" spans="1:8" x14ac:dyDescent="0.2">
      <c r="A70" s="51"/>
      <c r="B70" s="51"/>
      <c r="C70" s="52" t="s">
        <v>132</v>
      </c>
      <c r="D70" s="51"/>
      <c r="E70" s="51" t="s">
        <v>133</v>
      </c>
      <c r="F70" s="57" t="s">
        <v>135</v>
      </c>
      <c r="G70" s="54">
        <v>0</v>
      </c>
      <c r="H70" s="40" t="s">
        <v>133</v>
      </c>
    </row>
    <row r="71" spans="1:8" x14ac:dyDescent="0.2">
      <c r="A71" s="51"/>
      <c r="B71" s="51"/>
      <c r="C71" s="55"/>
      <c r="D71" s="51"/>
      <c r="E71" s="51"/>
      <c r="F71" s="56"/>
      <c r="G71" s="56"/>
      <c r="H71" s="40" t="s">
        <v>133</v>
      </c>
    </row>
    <row r="72" spans="1:8" x14ac:dyDescent="0.2">
      <c r="A72" s="51"/>
      <c r="B72" s="51"/>
      <c r="C72" s="52" t="s">
        <v>138</v>
      </c>
      <c r="D72" s="51"/>
      <c r="E72" s="51"/>
      <c r="F72" s="56"/>
      <c r="G72" s="56"/>
      <c r="H72" s="40" t="s">
        <v>133</v>
      </c>
    </row>
    <row r="73" spans="1:8" x14ac:dyDescent="0.2">
      <c r="A73" s="51"/>
      <c r="B73" s="51"/>
      <c r="C73" s="52" t="s">
        <v>132</v>
      </c>
      <c r="D73" s="51"/>
      <c r="E73" s="51" t="s">
        <v>133</v>
      </c>
      <c r="F73" s="57" t="s">
        <v>135</v>
      </c>
      <c r="G73" s="54">
        <v>0</v>
      </c>
      <c r="H73" s="40" t="s">
        <v>133</v>
      </c>
    </row>
    <row r="74" spans="1:8" x14ac:dyDescent="0.2">
      <c r="A74" s="51"/>
      <c r="B74" s="51"/>
      <c r="C74" s="55"/>
      <c r="D74" s="51"/>
      <c r="E74" s="51"/>
      <c r="F74" s="56"/>
      <c r="G74" s="56"/>
      <c r="H74" s="40" t="s">
        <v>133</v>
      </c>
    </row>
    <row r="75" spans="1:8" x14ac:dyDescent="0.2">
      <c r="A75" s="51"/>
      <c r="B75" s="51"/>
      <c r="C75" s="52" t="s">
        <v>139</v>
      </c>
      <c r="D75" s="51"/>
      <c r="E75" s="51"/>
      <c r="F75" s="56"/>
      <c r="G75" s="56"/>
      <c r="H75" s="40" t="s">
        <v>133</v>
      </c>
    </row>
    <row r="76" spans="1:8" x14ac:dyDescent="0.2">
      <c r="A76" s="51"/>
      <c r="B76" s="51"/>
      <c r="C76" s="52" t="s">
        <v>132</v>
      </c>
      <c r="D76" s="51"/>
      <c r="E76" s="51" t="s">
        <v>133</v>
      </c>
      <c r="F76" s="57" t="s">
        <v>135</v>
      </c>
      <c r="G76" s="54">
        <v>0</v>
      </c>
      <c r="H76" s="40" t="s">
        <v>133</v>
      </c>
    </row>
    <row r="77" spans="1:8" x14ac:dyDescent="0.2">
      <c r="A77" s="51"/>
      <c r="B77" s="51"/>
      <c r="C77" s="55"/>
      <c r="D77" s="51"/>
      <c r="E77" s="51"/>
      <c r="F77" s="56"/>
      <c r="G77" s="56"/>
      <c r="H77" s="40" t="s">
        <v>133</v>
      </c>
    </row>
    <row r="78" spans="1:8" x14ac:dyDescent="0.2">
      <c r="A78" s="51"/>
      <c r="B78" s="51"/>
      <c r="C78" s="52" t="s">
        <v>140</v>
      </c>
      <c r="D78" s="51"/>
      <c r="E78" s="51"/>
      <c r="F78" s="53">
        <v>122401.3711701</v>
      </c>
      <c r="G78" s="54">
        <v>0.94436237999999995</v>
      </c>
      <c r="H78" s="40" t="s">
        <v>133</v>
      </c>
    </row>
    <row r="79" spans="1:8" x14ac:dyDescent="0.2">
      <c r="A79" s="51"/>
      <c r="B79" s="51"/>
      <c r="C79" s="55"/>
      <c r="D79" s="51"/>
      <c r="E79" s="51"/>
      <c r="F79" s="56"/>
      <c r="G79" s="56"/>
      <c r="H79" s="40" t="s">
        <v>133</v>
      </c>
    </row>
    <row r="80" spans="1:8" x14ac:dyDescent="0.2">
      <c r="A80" s="51"/>
      <c r="B80" s="51"/>
      <c r="C80" s="52" t="s">
        <v>141</v>
      </c>
      <c r="D80" s="51"/>
      <c r="E80" s="51"/>
      <c r="F80" s="56"/>
      <c r="G80" s="56"/>
      <c r="H80" s="40" t="s">
        <v>133</v>
      </c>
    </row>
    <row r="81" spans="1:8" x14ac:dyDescent="0.2">
      <c r="A81" s="51"/>
      <c r="B81" s="51"/>
      <c r="C81" s="52" t="s">
        <v>10</v>
      </c>
      <c r="D81" s="51"/>
      <c r="E81" s="51"/>
      <c r="F81" s="56"/>
      <c r="G81" s="56"/>
      <c r="H81" s="40" t="s">
        <v>133</v>
      </c>
    </row>
    <row r="82" spans="1:8" x14ac:dyDescent="0.2">
      <c r="A82" s="51"/>
      <c r="B82" s="51"/>
      <c r="C82" s="52" t="s">
        <v>132</v>
      </c>
      <c r="D82" s="51"/>
      <c r="E82" s="51" t="s">
        <v>133</v>
      </c>
      <c r="F82" s="57" t="s">
        <v>135</v>
      </c>
      <c r="G82" s="54">
        <v>0</v>
      </c>
      <c r="H82" s="40" t="s">
        <v>133</v>
      </c>
    </row>
    <row r="83" spans="1:8" x14ac:dyDescent="0.2">
      <c r="A83" s="51"/>
      <c r="B83" s="51"/>
      <c r="C83" s="55"/>
      <c r="D83" s="51"/>
      <c r="E83" s="51"/>
      <c r="F83" s="56"/>
      <c r="G83" s="56"/>
      <c r="H83" s="40" t="s">
        <v>133</v>
      </c>
    </row>
    <row r="84" spans="1:8" x14ac:dyDescent="0.2">
      <c r="A84" s="51"/>
      <c r="B84" s="51"/>
      <c r="C84" s="52" t="s">
        <v>142</v>
      </c>
      <c r="D84" s="51"/>
      <c r="E84" s="51"/>
      <c r="F84" s="51"/>
      <c r="G84" s="51"/>
      <c r="H84" s="40" t="s">
        <v>133</v>
      </c>
    </row>
    <row r="85" spans="1:8" x14ac:dyDescent="0.2">
      <c r="A85" s="51"/>
      <c r="B85" s="51"/>
      <c r="C85" s="52" t="s">
        <v>132</v>
      </c>
      <c r="D85" s="51"/>
      <c r="E85" s="51" t="s">
        <v>133</v>
      </c>
      <c r="F85" s="57" t="s">
        <v>135</v>
      </c>
      <c r="G85" s="54">
        <v>0</v>
      </c>
      <c r="H85" s="40" t="s">
        <v>133</v>
      </c>
    </row>
    <row r="86" spans="1:8" x14ac:dyDescent="0.2">
      <c r="A86" s="51"/>
      <c r="B86" s="51"/>
      <c r="C86" s="55"/>
      <c r="D86" s="51"/>
      <c r="E86" s="51"/>
      <c r="F86" s="56"/>
      <c r="G86" s="56"/>
      <c r="H86" s="40" t="s">
        <v>133</v>
      </c>
    </row>
    <row r="87" spans="1:8" x14ac:dyDescent="0.2">
      <c r="A87" s="51"/>
      <c r="B87" s="51"/>
      <c r="C87" s="52" t="s">
        <v>143</v>
      </c>
      <c r="D87" s="51"/>
      <c r="E87" s="51"/>
      <c r="F87" s="51"/>
      <c r="G87" s="51"/>
      <c r="H87" s="40" t="s">
        <v>133</v>
      </c>
    </row>
    <row r="88" spans="1:8" x14ac:dyDescent="0.2">
      <c r="A88" s="51"/>
      <c r="B88" s="51"/>
      <c r="C88" s="52" t="s">
        <v>132</v>
      </c>
      <c r="D88" s="51"/>
      <c r="E88" s="51" t="s">
        <v>133</v>
      </c>
      <c r="F88" s="57" t="s">
        <v>135</v>
      </c>
      <c r="G88" s="54">
        <v>0</v>
      </c>
      <c r="H88" s="40" t="s">
        <v>133</v>
      </c>
    </row>
    <row r="89" spans="1:8" x14ac:dyDescent="0.2">
      <c r="A89" s="51"/>
      <c r="B89" s="51"/>
      <c r="C89" s="55"/>
      <c r="D89" s="51"/>
      <c r="E89" s="51"/>
      <c r="F89" s="56"/>
      <c r="G89" s="56"/>
      <c r="H89" s="40" t="s">
        <v>133</v>
      </c>
    </row>
    <row r="90" spans="1:8" x14ac:dyDescent="0.2">
      <c r="A90" s="51"/>
      <c r="B90" s="51"/>
      <c r="C90" s="52" t="s">
        <v>144</v>
      </c>
      <c r="D90" s="51"/>
      <c r="E90" s="51"/>
      <c r="F90" s="56"/>
      <c r="G90" s="56"/>
      <c r="H90" s="40" t="s">
        <v>133</v>
      </c>
    </row>
    <row r="91" spans="1:8" x14ac:dyDescent="0.2">
      <c r="A91" s="51"/>
      <c r="B91" s="51"/>
      <c r="C91" s="52" t="s">
        <v>132</v>
      </c>
      <c r="D91" s="51"/>
      <c r="E91" s="51" t="s">
        <v>133</v>
      </c>
      <c r="F91" s="57" t="s">
        <v>135</v>
      </c>
      <c r="G91" s="54">
        <v>0</v>
      </c>
      <c r="H91" s="40" t="s">
        <v>133</v>
      </c>
    </row>
    <row r="92" spans="1:8" x14ac:dyDescent="0.2">
      <c r="A92" s="51"/>
      <c r="B92" s="51"/>
      <c r="C92" s="55"/>
      <c r="D92" s="51"/>
      <c r="E92" s="51"/>
      <c r="F92" s="56"/>
      <c r="G92" s="56"/>
      <c r="H92" s="40" t="s">
        <v>133</v>
      </c>
    </row>
    <row r="93" spans="1:8" x14ac:dyDescent="0.2">
      <c r="A93" s="51"/>
      <c r="B93" s="51"/>
      <c r="C93" s="52" t="s">
        <v>145</v>
      </c>
      <c r="D93" s="51"/>
      <c r="E93" s="51"/>
      <c r="F93" s="53">
        <v>0</v>
      </c>
      <c r="G93" s="54">
        <v>0</v>
      </c>
      <c r="H93" s="40" t="s">
        <v>133</v>
      </c>
    </row>
    <row r="94" spans="1:8" x14ac:dyDescent="0.2">
      <c r="A94" s="51"/>
      <c r="B94" s="51"/>
      <c r="C94" s="55"/>
      <c r="D94" s="51"/>
      <c r="E94" s="51"/>
      <c r="F94" s="56"/>
      <c r="G94" s="56"/>
      <c r="H94" s="40" t="s">
        <v>133</v>
      </c>
    </row>
    <row r="95" spans="1:8" x14ac:dyDescent="0.2">
      <c r="A95" s="51"/>
      <c r="B95" s="51"/>
      <c r="C95" s="52" t="s">
        <v>146</v>
      </c>
      <c r="D95" s="51"/>
      <c r="E95" s="51"/>
      <c r="F95" s="56"/>
      <c r="G95" s="56"/>
      <c r="H95" s="40" t="s">
        <v>133</v>
      </c>
    </row>
    <row r="96" spans="1:8" x14ac:dyDescent="0.2">
      <c r="A96" s="51"/>
      <c r="B96" s="51"/>
      <c r="C96" s="52" t="s">
        <v>147</v>
      </c>
      <c r="D96" s="51"/>
      <c r="E96" s="51"/>
      <c r="F96" s="56"/>
      <c r="G96" s="56"/>
      <c r="H96" s="40" t="s">
        <v>133</v>
      </c>
    </row>
    <row r="97" spans="1:8" x14ac:dyDescent="0.2">
      <c r="A97" s="51"/>
      <c r="B97" s="51"/>
      <c r="C97" s="52" t="s">
        <v>132</v>
      </c>
      <c r="D97" s="51"/>
      <c r="E97" s="51" t="s">
        <v>133</v>
      </c>
      <c r="F97" s="57" t="s">
        <v>135</v>
      </c>
      <c r="G97" s="54">
        <v>0</v>
      </c>
      <c r="H97" s="40" t="s">
        <v>133</v>
      </c>
    </row>
    <row r="98" spans="1:8" x14ac:dyDescent="0.2">
      <c r="A98" s="51"/>
      <c r="B98" s="51"/>
      <c r="C98" s="55"/>
      <c r="D98" s="51"/>
      <c r="E98" s="51"/>
      <c r="F98" s="56"/>
      <c r="G98" s="56"/>
      <c r="H98" s="40" t="s">
        <v>133</v>
      </c>
    </row>
    <row r="99" spans="1:8" x14ac:dyDescent="0.2">
      <c r="A99" s="51"/>
      <c r="B99" s="51"/>
      <c r="C99" s="52" t="s">
        <v>148</v>
      </c>
      <c r="D99" s="51"/>
      <c r="E99" s="51"/>
      <c r="F99" s="56"/>
      <c r="G99" s="56"/>
      <c r="H99" s="40" t="s">
        <v>133</v>
      </c>
    </row>
    <row r="100" spans="1:8" x14ac:dyDescent="0.2">
      <c r="A100" s="51"/>
      <c r="B100" s="51"/>
      <c r="C100" s="52" t="s">
        <v>132</v>
      </c>
      <c r="D100" s="51"/>
      <c r="E100" s="51" t="s">
        <v>133</v>
      </c>
      <c r="F100" s="57" t="s">
        <v>135</v>
      </c>
      <c r="G100" s="54">
        <v>0</v>
      </c>
      <c r="H100" s="40" t="s">
        <v>133</v>
      </c>
    </row>
    <row r="101" spans="1:8" x14ac:dyDescent="0.2">
      <c r="A101" s="51"/>
      <c r="B101" s="51"/>
      <c r="C101" s="55"/>
      <c r="D101" s="51"/>
      <c r="E101" s="51"/>
      <c r="F101" s="56"/>
      <c r="G101" s="56"/>
      <c r="H101" s="40" t="s">
        <v>133</v>
      </c>
    </row>
    <row r="102" spans="1:8" x14ac:dyDescent="0.2">
      <c r="A102" s="51"/>
      <c r="B102" s="51"/>
      <c r="C102" s="52" t="s">
        <v>149</v>
      </c>
      <c r="D102" s="51"/>
      <c r="E102" s="51"/>
      <c r="F102" s="56"/>
      <c r="G102" s="56"/>
      <c r="H102" s="40" t="s">
        <v>133</v>
      </c>
    </row>
    <row r="103" spans="1:8" x14ac:dyDescent="0.2">
      <c r="A103" s="51"/>
      <c r="B103" s="51"/>
      <c r="C103" s="52" t="s">
        <v>132</v>
      </c>
      <c r="D103" s="51"/>
      <c r="E103" s="51" t="s">
        <v>133</v>
      </c>
      <c r="F103" s="57" t="s">
        <v>135</v>
      </c>
      <c r="G103" s="54">
        <v>0</v>
      </c>
      <c r="H103" s="40" t="s">
        <v>133</v>
      </c>
    </row>
    <row r="104" spans="1:8" x14ac:dyDescent="0.2">
      <c r="A104" s="51"/>
      <c r="B104" s="51"/>
      <c r="C104" s="55"/>
      <c r="D104" s="51"/>
      <c r="E104" s="51"/>
      <c r="F104" s="56"/>
      <c r="G104" s="56"/>
      <c r="H104" s="40" t="s">
        <v>133</v>
      </c>
    </row>
    <row r="105" spans="1:8" x14ac:dyDescent="0.2">
      <c r="A105" s="51"/>
      <c r="B105" s="51"/>
      <c r="C105" s="52" t="s">
        <v>150</v>
      </c>
      <c r="D105" s="51"/>
      <c r="E105" s="51"/>
      <c r="F105" s="56"/>
      <c r="G105" s="56"/>
      <c r="H105" s="40" t="s">
        <v>133</v>
      </c>
    </row>
    <row r="106" spans="1:8" x14ac:dyDescent="0.2">
      <c r="A106" s="46">
        <v>1</v>
      </c>
      <c r="B106" s="47"/>
      <c r="C106" s="47" t="s">
        <v>151</v>
      </c>
      <c r="D106" s="47"/>
      <c r="E106" s="58"/>
      <c r="F106" s="49">
        <v>7414.3844935890002</v>
      </c>
      <c r="G106" s="50">
        <v>5.7204140000000001E-2</v>
      </c>
      <c r="H106" s="40">
        <v>5.22</v>
      </c>
    </row>
    <row r="107" spans="1:8" x14ac:dyDescent="0.2">
      <c r="A107" s="51"/>
      <c r="B107" s="51"/>
      <c r="C107" s="52" t="s">
        <v>132</v>
      </c>
      <c r="D107" s="51"/>
      <c r="E107" s="51" t="s">
        <v>133</v>
      </c>
      <c r="F107" s="53">
        <v>7414.3844935890002</v>
      </c>
      <c r="G107" s="54">
        <v>5.7204140000000001E-2</v>
      </c>
      <c r="H107" s="40" t="s">
        <v>133</v>
      </c>
    </row>
    <row r="108" spans="1:8" x14ac:dyDescent="0.2">
      <c r="A108" s="51"/>
      <c r="B108" s="51"/>
      <c r="C108" s="55"/>
      <c r="D108" s="51"/>
      <c r="E108" s="51"/>
      <c r="F108" s="56"/>
      <c r="G108" s="56"/>
      <c r="H108" s="40" t="s">
        <v>133</v>
      </c>
    </row>
    <row r="109" spans="1:8" x14ac:dyDescent="0.2">
      <c r="A109" s="51"/>
      <c r="B109" s="51"/>
      <c r="C109" s="52" t="s">
        <v>152</v>
      </c>
      <c r="D109" s="51"/>
      <c r="E109" s="51"/>
      <c r="F109" s="53">
        <v>7414.3844935890002</v>
      </c>
      <c r="G109" s="54">
        <v>5.7204140000000001E-2</v>
      </c>
      <c r="H109" s="40" t="s">
        <v>133</v>
      </c>
    </row>
    <row r="110" spans="1:8" x14ac:dyDescent="0.2">
      <c r="A110" s="51"/>
      <c r="B110" s="51"/>
      <c r="C110" s="56"/>
      <c r="D110" s="51"/>
      <c r="E110" s="51"/>
      <c r="F110" s="51"/>
      <c r="G110" s="51"/>
      <c r="H110" s="40" t="s">
        <v>133</v>
      </c>
    </row>
    <row r="111" spans="1:8" x14ac:dyDescent="0.2">
      <c r="A111" s="51"/>
      <c r="B111" s="51"/>
      <c r="C111" s="52" t="s">
        <v>153</v>
      </c>
      <c r="D111" s="51"/>
      <c r="E111" s="51"/>
      <c r="F111" s="51"/>
      <c r="G111" s="51"/>
      <c r="H111" s="40" t="s">
        <v>133</v>
      </c>
    </row>
    <row r="112" spans="1:8" x14ac:dyDescent="0.2">
      <c r="A112" s="51"/>
      <c r="B112" s="51"/>
      <c r="C112" s="52" t="s">
        <v>154</v>
      </c>
      <c r="D112" s="51"/>
      <c r="E112" s="51"/>
      <c r="F112" s="51"/>
      <c r="G112" s="51"/>
      <c r="H112" s="40" t="s">
        <v>133</v>
      </c>
    </row>
    <row r="113" spans="1:17" x14ac:dyDescent="0.2">
      <c r="A113" s="51"/>
      <c r="B113" s="51"/>
      <c r="C113" s="52" t="s">
        <v>132</v>
      </c>
      <c r="D113" s="51"/>
      <c r="E113" s="51" t="s">
        <v>133</v>
      </c>
      <c r="F113" s="57" t="s">
        <v>135</v>
      </c>
      <c r="G113" s="54">
        <v>0</v>
      </c>
      <c r="H113" s="40" t="s">
        <v>133</v>
      </c>
    </row>
    <row r="114" spans="1:17" x14ac:dyDescent="0.2">
      <c r="A114" s="51"/>
      <c r="B114" s="51"/>
      <c r="C114" s="55"/>
      <c r="D114" s="51"/>
      <c r="E114" s="51"/>
      <c r="F114" s="56"/>
      <c r="G114" s="56"/>
      <c r="H114" s="40" t="s">
        <v>133</v>
      </c>
    </row>
    <row r="115" spans="1:17" x14ac:dyDescent="0.2">
      <c r="A115" s="51"/>
      <c r="B115" s="51"/>
      <c r="C115" s="52" t="s">
        <v>155</v>
      </c>
      <c r="D115" s="51"/>
      <c r="E115" s="51"/>
      <c r="F115" s="51"/>
      <c r="G115" s="51"/>
      <c r="H115" s="40" t="s">
        <v>133</v>
      </c>
    </row>
    <row r="116" spans="1:17" x14ac:dyDescent="0.2">
      <c r="A116" s="51"/>
      <c r="B116" s="51"/>
      <c r="C116" s="52" t="s">
        <v>156</v>
      </c>
      <c r="D116" s="51"/>
      <c r="E116" s="51"/>
      <c r="F116" s="51"/>
      <c r="G116" s="51"/>
      <c r="H116" s="40" t="s">
        <v>133</v>
      </c>
    </row>
    <row r="117" spans="1:17" x14ac:dyDescent="0.2">
      <c r="A117" s="51"/>
      <c r="B117" s="51"/>
      <c r="C117" s="52" t="s">
        <v>132</v>
      </c>
      <c r="D117" s="51"/>
      <c r="E117" s="51" t="s">
        <v>133</v>
      </c>
      <c r="F117" s="57" t="s">
        <v>135</v>
      </c>
      <c r="G117" s="54">
        <v>0</v>
      </c>
      <c r="H117" s="40" t="s">
        <v>133</v>
      </c>
    </row>
    <row r="118" spans="1:17" x14ac:dyDescent="0.2">
      <c r="A118" s="51"/>
      <c r="B118" s="51"/>
      <c r="C118" s="55"/>
      <c r="D118" s="51"/>
      <c r="E118" s="51"/>
      <c r="F118" s="56"/>
      <c r="G118" s="56"/>
      <c r="H118" s="40" t="s">
        <v>133</v>
      </c>
    </row>
    <row r="119" spans="1:17" x14ac:dyDescent="0.2">
      <c r="A119" s="51"/>
      <c r="B119" s="51"/>
      <c r="C119" s="52" t="s">
        <v>157</v>
      </c>
      <c r="D119" s="51"/>
      <c r="E119" s="51"/>
      <c r="F119" s="56"/>
      <c r="G119" s="56"/>
      <c r="H119" s="40" t="s">
        <v>133</v>
      </c>
    </row>
    <row r="120" spans="1:17" x14ac:dyDescent="0.2">
      <c r="A120" s="51"/>
      <c r="B120" s="51"/>
      <c r="C120" s="52" t="s">
        <v>132</v>
      </c>
      <c r="D120" s="51"/>
      <c r="E120" s="51" t="s">
        <v>133</v>
      </c>
      <c r="F120" s="57" t="s">
        <v>135</v>
      </c>
      <c r="G120" s="54">
        <v>0</v>
      </c>
      <c r="H120" s="40" t="s">
        <v>133</v>
      </c>
    </row>
    <row r="121" spans="1:17" x14ac:dyDescent="0.2">
      <c r="A121" s="51"/>
      <c r="B121" s="51"/>
      <c r="C121" s="55"/>
      <c r="D121" s="51"/>
      <c r="E121" s="51"/>
      <c r="F121" s="56"/>
      <c r="G121" s="56"/>
      <c r="H121" s="40" t="s">
        <v>133</v>
      </c>
    </row>
    <row r="122" spans="1:17" x14ac:dyDescent="0.2">
      <c r="A122" s="58"/>
      <c r="B122" s="47"/>
      <c r="C122" s="47" t="s">
        <v>158</v>
      </c>
      <c r="D122" s="47"/>
      <c r="E122" s="58"/>
      <c r="F122" s="49">
        <v>-203.03761238000001</v>
      </c>
      <c r="G122" s="50">
        <v>-1.5665E-3</v>
      </c>
      <c r="H122" s="40" t="s">
        <v>133</v>
      </c>
    </row>
    <row r="123" spans="1:17" x14ac:dyDescent="0.2">
      <c r="A123" s="55"/>
      <c r="B123" s="55"/>
      <c r="C123" s="52" t="s">
        <v>159</v>
      </c>
      <c r="D123" s="56"/>
      <c r="E123" s="56"/>
      <c r="F123" s="53">
        <v>129612.718051309</v>
      </c>
      <c r="G123" s="59">
        <v>1.0000000200000001</v>
      </c>
      <c r="H123" s="40" t="s">
        <v>133</v>
      </c>
    </row>
    <row r="124" spans="1:17" ht="12.75" customHeight="1" x14ac:dyDescent="0.2">
      <c r="A124" s="60"/>
      <c r="B124" s="60"/>
      <c r="C124" s="61"/>
      <c r="D124" s="62"/>
      <c r="E124" s="62"/>
      <c r="F124" s="63"/>
      <c r="G124" s="64"/>
      <c r="H124" s="65"/>
    </row>
    <row r="125" spans="1:17" x14ac:dyDescent="0.2">
      <c r="A125" s="60"/>
      <c r="B125" s="66" t="s">
        <v>930</v>
      </c>
      <c r="C125" s="66"/>
      <c r="D125" s="66"/>
      <c r="E125" s="66"/>
      <c r="F125" s="66"/>
      <c r="G125" s="66"/>
      <c r="H125" s="66"/>
      <c r="J125" s="67"/>
    </row>
    <row r="126" spans="1:17" x14ac:dyDescent="0.2">
      <c r="A126" s="60"/>
      <c r="B126" s="66" t="s">
        <v>931</v>
      </c>
      <c r="C126" s="66"/>
      <c r="D126" s="66"/>
      <c r="E126" s="66"/>
      <c r="F126" s="66"/>
      <c r="G126" s="66"/>
      <c r="H126" s="66"/>
      <c r="J126" s="67"/>
    </row>
    <row r="127" spans="1:17" x14ac:dyDescent="0.2">
      <c r="A127" s="60"/>
      <c r="B127" s="66" t="s">
        <v>932</v>
      </c>
      <c r="C127" s="66"/>
      <c r="D127" s="66"/>
      <c r="E127" s="66"/>
      <c r="F127" s="66"/>
      <c r="G127" s="66"/>
      <c r="H127" s="66"/>
      <c r="J127" s="67"/>
    </row>
    <row r="128" spans="1:17" s="70" customFormat="1" ht="52.5" customHeight="1" x14ac:dyDescent="0.25">
      <c r="A128" s="68"/>
      <c r="B128" s="69" t="s">
        <v>933</v>
      </c>
      <c r="C128" s="69"/>
      <c r="D128" s="69"/>
      <c r="E128" s="69"/>
      <c r="F128" s="69"/>
      <c r="G128" s="69"/>
      <c r="H128" s="69"/>
      <c r="I128" s="34"/>
      <c r="J128" s="67"/>
      <c r="K128" s="34"/>
      <c r="L128" s="34"/>
      <c r="M128" s="34"/>
      <c r="N128" s="34"/>
      <c r="O128" s="34"/>
      <c r="P128" s="34"/>
      <c r="Q128" s="34"/>
    </row>
    <row r="129" spans="1:10" x14ac:dyDescent="0.2">
      <c r="A129" s="60"/>
      <c r="B129" s="66" t="s">
        <v>934</v>
      </c>
      <c r="C129" s="66"/>
      <c r="D129" s="66"/>
      <c r="E129" s="66"/>
      <c r="F129" s="66"/>
      <c r="G129" s="66"/>
      <c r="H129" s="66"/>
      <c r="J129" s="67"/>
    </row>
    <row r="130" spans="1:10" x14ac:dyDescent="0.2">
      <c r="A130" s="60"/>
      <c r="B130" s="60"/>
      <c r="C130" s="60"/>
      <c r="D130" s="62"/>
      <c r="E130" s="62"/>
      <c r="F130" s="62"/>
      <c r="G130" s="62"/>
    </row>
    <row r="131" spans="1:10" x14ac:dyDescent="0.2">
      <c r="A131" s="60"/>
      <c r="B131" s="72" t="s">
        <v>160</v>
      </c>
      <c r="C131" s="73"/>
      <c r="D131" s="74"/>
      <c r="E131" s="75"/>
      <c r="F131" s="62"/>
      <c r="G131" s="62"/>
    </row>
    <row r="132" spans="1:10" ht="27.75" customHeight="1" x14ac:dyDescent="0.2">
      <c r="A132" s="60"/>
      <c r="B132" s="76" t="s">
        <v>161</v>
      </c>
      <c r="C132" s="77"/>
      <c r="D132" s="39" t="s">
        <v>971</v>
      </c>
      <c r="E132" s="75"/>
      <c r="F132" s="62"/>
      <c r="G132" s="62"/>
    </row>
    <row r="133" spans="1:10" ht="12.75" customHeight="1" x14ac:dyDescent="0.2">
      <c r="A133" s="60"/>
      <c r="B133" s="76" t="s">
        <v>936</v>
      </c>
      <c r="C133" s="77"/>
      <c r="D133" s="39" t="str">
        <f>"Rs. "&amp;TEXT(F67,"0.00")&amp;" lacs/ "&amp;IF(ROUND((G67*100),2) = 0,"#",(TEXT((G67*100),"0.00")&amp;"%"))</f>
        <v>Rs. 58.31 lacs/ 0.04%</v>
      </c>
      <c r="E133" s="75"/>
      <c r="F133" s="62"/>
      <c r="G133" s="62"/>
    </row>
    <row r="134" spans="1:10" x14ac:dyDescent="0.2">
      <c r="A134" s="60"/>
      <c r="B134" s="76" t="s">
        <v>163</v>
      </c>
      <c r="C134" s="77"/>
      <c r="D134" s="78" t="s">
        <v>133</v>
      </c>
      <c r="E134" s="75"/>
      <c r="F134" s="62"/>
      <c r="G134" s="62"/>
    </row>
    <row r="135" spans="1:10" x14ac:dyDescent="0.2">
      <c r="A135" s="79"/>
      <c r="B135" s="80" t="s">
        <v>133</v>
      </c>
      <c r="C135" s="80" t="s">
        <v>937</v>
      </c>
      <c r="D135" s="80" t="s">
        <v>164</v>
      </c>
      <c r="E135" s="79"/>
      <c r="F135" s="79"/>
      <c r="G135" s="79"/>
      <c r="H135" s="79"/>
      <c r="J135" s="67"/>
    </row>
    <row r="136" spans="1:10" x14ac:dyDescent="0.2">
      <c r="A136" s="79"/>
      <c r="B136" s="81" t="s">
        <v>165</v>
      </c>
      <c r="C136" s="82">
        <v>46112</v>
      </c>
      <c r="D136" s="82">
        <v>46142</v>
      </c>
      <c r="E136" s="79"/>
      <c r="F136" s="79"/>
      <c r="G136" s="79"/>
      <c r="J136" s="67"/>
    </row>
    <row r="137" spans="1:10" x14ac:dyDescent="0.2">
      <c r="A137" s="83"/>
      <c r="B137" s="47" t="s">
        <v>166</v>
      </c>
      <c r="C137" s="84">
        <v>483.31139999999999</v>
      </c>
      <c r="D137" s="84">
        <v>530.94809999999995</v>
      </c>
      <c r="E137" s="83"/>
      <c r="F137" s="85"/>
      <c r="G137" s="86"/>
    </row>
    <row r="138" spans="1:10" x14ac:dyDescent="0.2">
      <c r="A138" s="83"/>
      <c r="B138" s="47" t="s">
        <v>938</v>
      </c>
      <c r="C138" s="84">
        <v>482.81939999999997</v>
      </c>
      <c r="D138" s="84">
        <v>530.4076</v>
      </c>
      <c r="E138" s="83"/>
      <c r="F138" s="85"/>
      <c r="G138" s="86"/>
    </row>
    <row r="139" spans="1:10" x14ac:dyDescent="0.2">
      <c r="A139" s="83"/>
      <c r="B139" s="47" t="s">
        <v>167</v>
      </c>
      <c r="C139" s="84">
        <v>450.30829999999997</v>
      </c>
      <c r="D139" s="84">
        <v>494.46260000000001</v>
      </c>
      <c r="E139" s="83"/>
      <c r="F139" s="85"/>
      <c r="G139" s="86"/>
    </row>
    <row r="140" spans="1:10" x14ac:dyDescent="0.2">
      <c r="A140" s="83"/>
      <c r="B140" s="47" t="s">
        <v>939</v>
      </c>
      <c r="C140" s="84">
        <v>361.12090000000001</v>
      </c>
      <c r="D140" s="84">
        <v>396.5299</v>
      </c>
      <c r="E140" s="83"/>
      <c r="F140" s="85"/>
      <c r="G140" s="86"/>
    </row>
    <row r="141" spans="1:10" x14ac:dyDescent="0.2">
      <c r="A141" s="83"/>
      <c r="B141" s="83"/>
      <c r="C141" s="83"/>
      <c r="D141" s="83"/>
      <c r="E141" s="83"/>
      <c r="F141" s="83"/>
      <c r="G141" s="83"/>
    </row>
    <row r="142" spans="1:10" x14ac:dyDescent="0.2">
      <c r="A142" s="83"/>
      <c r="B142" s="146" t="s">
        <v>168</v>
      </c>
      <c r="C142" s="147"/>
      <c r="D142" s="52" t="s">
        <v>133</v>
      </c>
      <c r="E142" s="83"/>
      <c r="F142" s="83"/>
      <c r="G142" s="83"/>
    </row>
    <row r="143" spans="1:10" x14ac:dyDescent="0.2">
      <c r="A143" s="83"/>
      <c r="B143" s="148" t="s">
        <v>165</v>
      </c>
      <c r="C143" s="149" t="s">
        <v>640</v>
      </c>
      <c r="D143" s="149" t="s">
        <v>641</v>
      </c>
      <c r="E143" s="83"/>
      <c r="F143" s="83"/>
      <c r="G143" s="83"/>
    </row>
    <row r="144" spans="1:10" x14ac:dyDescent="0.2">
      <c r="A144" s="83"/>
      <c r="B144" s="47" t="s">
        <v>938</v>
      </c>
      <c r="C144" s="150">
        <v>21.954999999999998</v>
      </c>
      <c r="D144" s="58" t="s">
        <v>690</v>
      </c>
      <c r="E144" s="83"/>
      <c r="F144" s="85"/>
      <c r="G144" s="86"/>
    </row>
    <row r="145" spans="1:7" x14ac:dyDescent="0.2">
      <c r="A145" s="83"/>
      <c r="B145" s="47" t="s">
        <v>939</v>
      </c>
      <c r="C145" s="150">
        <v>16.431000000000001</v>
      </c>
      <c r="D145" s="58" t="s">
        <v>690</v>
      </c>
      <c r="E145" s="83"/>
      <c r="F145" s="85"/>
      <c r="G145" s="86"/>
    </row>
    <row r="146" spans="1:7" x14ac:dyDescent="0.2">
      <c r="A146" s="79"/>
      <c r="B146" s="97"/>
      <c r="C146" s="97"/>
      <c r="D146" s="97"/>
      <c r="E146" s="79"/>
      <c r="F146" s="79"/>
      <c r="G146" s="79"/>
    </row>
    <row r="147" spans="1:7" x14ac:dyDescent="0.2">
      <c r="A147" s="79"/>
      <c r="B147" s="76" t="s">
        <v>169</v>
      </c>
      <c r="C147" s="77"/>
      <c r="D147" s="39" t="s">
        <v>162</v>
      </c>
      <c r="E147" s="91"/>
      <c r="F147" s="79"/>
      <c r="G147" s="79"/>
    </row>
    <row r="148" spans="1:7" x14ac:dyDescent="0.2">
      <c r="A148" s="79"/>
      <c r="B148" s="76" t="s">
        <v>170</v>
      </c>
      <c r="C148" s="77"/>
      <c r="D148" s="39" t="s">
        <v>162</v>
      </c>
      <c r="E148" s="91"/>
      <c r="F148" s="79"/>
      <c r="G148" s="79"/>
    </row>
    <row r="149" spans="1:7" x14ac:dyDescent="0.2">
      <c r="A149" s="79"/>
      <c r="B149" s="76" t="s">
        <v>171</v>
      </c>
      <c r="C149" s="77"/>
      <c r="D149" s="39" t="s">
        <v>162</v>
      </c>
      <c r="E149" s="91"/>
      <c r="F149" s="79"/>
      <c r="G149" s="79"/>
    </row>
    <row r="150" spans="1:7" x14ac:dyDescent="0.2">
      <c r="A150" s="79"/>
      <c r="B150" s="76" t="s">
        <v>172</v>
      </c>
      <c r="C150" s="77"/>
      <c r="D150" s="92">
        <v>0.43646734817265864</v>
      </c>
      <c r="E150" s="79"/>
      <c r="F150" s="89"/>
      <c r="G150" s="90"/>
    </row>
    <row r="152" spans="1:7" ht="13.5" x14ac:dyDescent="0.25">
      <c r="B152" s="153" t="s">
        <v>1232</v>
      </c>
      <c r="C152" s="154"/>
      <c r="D152" s="154"/>
      <c r="E152" s="12"/>
      <c r="F152" s="13"/>
    </row>
    <row r="153" spans="1:7" ht="27" x14ac:dyDescent="0.25">
      <c r="B153" s="155" t="s">
        <v>1072</v>
      </c>
      <c r="C153" s="155" t="s">
        <v>1073</v>
      </c>
      <c r="D153" s="155" t="s">
        <v>1074</v>
      </c>
      <c r="E153" s="155" t="s">
        <v>1075</v>
      </c>
      <c r="F153" s="155" t="s">
        <v>1076</v>
      </c>
    </row>
    <row r="154" spans="1:7" ht="13.5" x14ac:dyDescent="0.2">
      <c r="B154" s="156" t="s">
        <v>1103</v>
      </c>
      <c r="C154" s="157" t="s">
        <v>1078</v>
      </c>
      <c r="D154" s="14">
        <v>0</v>
      </c>
      <c r="E154" s="15">
        <v>0</v>
      </c>
      <c r="F154" s="158">
        <v>0.54925000000000002</v>
      </c>
    </row>
    <row r="156" spans="1:7" x14ac:dyDescent="0.2">
      <c r="B156" s="93" t="s">
        <v>941</v>
      </c>
      <c r="C156" s="93"/>
    </row>
    <row r="158" spans="1:7" ht="153.75" customHeight="1" x14ac:dyDescent="0.2"/>
    <row r="161" spans="2:10" x14ac:dyDescent="0.2">
      <c r="B161" s="94" t="s">
        <v>942</v>
      </c>
      <c r="C161" s="95"/>
      <c r="D161" s="94"/>
    </row>
    <row r="162" spans="2:10" x14ac:dyDescent="0.2">
      <c r="B162" s="94" t="s">
        <v>1104</v>
      </c>
      <c r="D162" s="94"/>
    </row>
    <row r="163" spans="2:10" ht="165" customHeight="1" x14ac:dyDescent="0.2"/>
    <row r="165" spans="2:10" x14ac:dyDescent="0.2">
      <c r="J165" s="37"/>
    </row>
  </sheetData>
  <mergeCells count="18">
    <mergeCell ref="B133:C133"/>
    <mergeCell ref="B134:C134"/>
    <mergeCell ref="B150:C150"/>
    <mergeCell ref="B127:H127"/>
    <mergeCell ref="B128:H128"/>
    <mergeCell ref="B129:H129"/>
    <mergeCell ref="B131:D131"/>
    <mergeCell ref="B132:C132"/>
    <mergeCell ref="A1:H1"/>
    <mergeCell ref="A2:H2"/>
    <mergeCell ref="A3:H3"/>
    <mergeCell ref="B125:H125"/>
    <mergeCell ref="B126:H126"/>
    <mergeCell ref="B149:C149"/>
    <mergeCell ref="B142:C142"/>
    <mergeCell ref="B147:C147"/>
    <mergeCell ref="B148:C148"/>
    <mergeCell ref="B156:C156"/>
  </mergeCells>
  <hyperlinks>
    <hyperlink ref="I1" location="Index!B2" display="Index" xr:uid="{C7CF8F37-894B-4DE3-9DB1-CB0C33EA8586}"/>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9E143-FC21-4221-B1CF-D3A1108C1112}">
  <sheetPr>
    <outlinePr summaryBelow="0" summaryRight="0"/>
  </sheetPr>
  <dimension ref="A1:Q148"/>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850</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14</v>
      </c>
      <c r="C7" s="47" t="s">
        <v>15</v>
      </c>
      <c r="D7" s="47" t="s">
        <v>16</v>
      </c>
      <c r="E7" s="48">
        <v>662373</v>
      </c>
      <c r="F7" s="49">
        <v>12497.653764000001</v>
      </c>
      <c r="G7" s="50">
        <v>8.7542099999999998E-2</v>
      </c>
      <c r="H7" s="40" t="s">
        <v>133</v>
      </c>
    </row>
    <row r="8" spans="1:9" x14ac:dyDescent="0.2">
      <c r="A8" s="46">
        <v>2</v>
      </c>
      <c r="B8" s="47" t="s">
        <v>340</v>
      </c>
      <c r="C8" s="47" t="s">
        <v>341</v>
      </c>
      <c r="D8" s="47" t="s">
        <v>229</v>
      </c>
      <c r="E8" s="48">
        <v>380329</v>
      </c>
      <c r="F8" s="49">
        <v>11780.690774999999</v>
      </c>
      <c r="G8" s="50">
        <v>8.2519999999999996E-2</v>
      </c>
      <c r="H8" s="40" t="s">
        <v>133</v>
      </c>
    </row>
    <row r="9" spans="1:9" x14ac:dyDescent="0.2">
      <c r="A9" s="46">
        <v>3</v>
      </c>
      <c r="B9" s="47" t="s">
        <v>647</v>
      </c>
      <c r="C9" s="47" t="s">
        <v>648</v>
      </c>
      <c r="D9" s="47" t="s">
        <v>488</v>
      </c>
      <c r="E9" s="48">
        <v>3733186</v>
      </c>
      <c r="F9" s="49">
        <v>11755.802713999999</v>
      </c>
      <c r="G9" s="50">
        <v>8.2345660000000001E-2</v>
      </c>
      <c r="H9" s="40" t="s">
        <v>133</v>
      </c>
    </row>
    <row r="10" spans="1:9" x14ac:dyDescent="0.2">
      <c r="A10" s="46">
        <v>4</v>
      </c>
      <c r="B10" s="47" t="s">
        <v>326</v>
      </c>
      <c r="C10" s="47" t="s">
        <v>327</v>
      </c>
      <c r="D10" s="47" t="s">
        <v>256</v>
      </c>
      <c r="E10" s="48">
        <v>4263545</v>
      </c>
      <c r="F10" s="49">
        <v>10532.2352135</v>
      </c>
      <c r="G10" s="50">
        <v>7.3774960000000001E-2</v>
      </c>
      <c r="H10" s="40" t="s">
        <v>133</v>
      </c>
    </row>
    <row r="11" spans="1:9" x14ac:dyDescent="0.2">
      <c r="A11" s="46">
        <v>5</v>
      </c>
      <c r="B11" s="47" t="s">
        <v>797</v>
      </c>
      <c r="C11" s="47" t="s">
        <v>798</v>
      </c>
      <c r="D11" s="47" t="s">
        <v>57</v>
      </c>
      <c r="E11" s="48">
        <v>212692</v>
      </c>
      <c r="F11" s="49">
        <v>9326.9695840000004</v>
      </c>
      <c r="G11" s="50">
        <v>6.5332459999999995E-2</v>
      </c>
      <c r="H11" s="40" t="s">
        <v>133</v>
      </c>
    </row>
    <row r="12" spans="1:9" x14ac:dyDescent="0.2">
      <c r="A12" s="46">
        <v>6</v>
      </c>
      <c r="B12" s="47" t="s">
        <v>109</v>
      </c>
      <c r="C12" s="47" t="s">
        <v>110</v>
      </c>
      <c r="D12" s="47" t="s">
        <v>111</v>
      </c>
      <c r="E12" s="48">
        <v>85724</v>
      </c>
      <c r="F12" s="49">
        <v>6546.3132599999999</v>
      </c>
      <c r="G12" s="50">
        <v>4.5854850000000003E-2</v>
      </c>
      <c r="H12" s="40" t="s">
        <v>133</v>
      </c>
    </row>
    <row r="13" spans="1:9" x14ac:dyDescent="0.2">
      <c r="A13" s="46">
        <v>7</v>
      </c>
      <c r="B13" s="47" t="s">
        <v>779</v>
      </c>
      <c r="C13" s="47" t="s">
        <v>780</v>
      </c>
      <c r="D13" s="47" t="s">
        <v>413</v>
      </c>
      <c r="E13" s="48">
        <v>431406</v>
      </c>
      <c r="F13" s="49">
        <v>6292.487916</v>
      </c>
      <c r="G13" s="50">
        <v>4.4076879999999999E-2</v>
      </c>
      <c r="H13" s="40" t="s">
        <v>133</v>
      </c>
    </row>
    <row r="14" spans="1:9" x14ac:dyDescent="0.2">
      <c r="A14" s="46">
        <v>8</v>
      </c>
      <c r="B14" s="47" t="s">
        <v>499</v>
      </c>
      <c r="C14" s="47" t="s">
        <v>500</v>
      </c>
      <c r="D14" s="47" t="s">
        <v>229</v>
      </c>
      <c r="E14" s="48">
        <v>42610</v>
      </c>
      <c r="F14" s="49">
        <v>5673.0954000000002</v>
      </c>
      <c r="G14" s="50">
        <v>3.9738229999999999E-2</v>
      </c>
      <c r="H14" s="40" t="s">
        <v>133</v>
      </c>
    </row>
    <row r="15" spans="1:9" x14ac:dyDescent="0.2">
      <c r="A15" s="46">
        <v>9</v>
      </c>
      <c r="B15" s="47" t="s">
        <v>744</v>
      </c>
      <c r="C15" s="47" t="s">
        <v>745</v>
      </c>
      <c r="D15" s="47" t="s">
        <v>256</v>
      </c>
      <c r="E15" s="48">
        <v>124112</v>
      </c>
      <c r="F15" s="49">
        <v>5143.945952</v>
      </c>
      <c r="G15" s="50">
        <v>3.6031710000000002E-2</v>
      </c>
      <c r="H15" s="40" t="s">
        <v>133</v>
      </c>
    </row>
    <row r="16" spans="1:9" x14ac:dyDescent="0.2">
      <c r="A16" s="46">
        <v>10</v>
      </c>
      <c r="B16" s="47" t="s">
        <v>486</v>
      </c>
      <c r="C16" s="47" t="s">
        <v>487</v>
      </c>
      <c r="D16" s="47" t="s">
        <v>488</v>
      </c>
      <c r="E16" s="48">
        <v>218265</v>
      </c>
      <c r="F16" s="49">
        <v>4912.9268849999999</v>
      </c>
      <c r="G16" s="50">
        <v>3.4413489999999998E-2</v>
      </c>
      <c r="H16" s="40" t="s">
        <v>133</v>
      </c>
    </row>
    <row r="17" spans="1:8" x14ac:dyDescent="0.2">
      <c r="A17" s="46">
        <v>11</v>
      </c>
      <c r="B17" s="47" t="s">
        <v>48</v>
      </c>
      <c r="C17" s="47" t="s">
        <v>49</v>
      </c>
      <c r="D17" s="47" t="s">
        <v>50</v>
      </c>
      <c r="E17" s="48">
        <v>235207</v>
      </c>
      <c r="F17" s="49">
        <v>4254.4242160000003</v>
      </c>
      <c r="G17" s="50">
        <v>2.980089E-2</v>
      </c>
      <c r="H17" s="40" t="s">
        <v>133</v>
      </c>
    </row>
    <row r="18" spans="1:8" x14ac:dyDescent="0.2">
      <c r="A18" s="46">
        <v>12</v>
      </c>
      <c r="B18" s="47" t="s">
        <v>227</v>
      </c>
      <c r="C18" s="47" t="s">
        <v>228</v>
      </c>
      <c r="D18" s="47" t="s">
        <v>229</v>
      </c>
      <c r="E18" s="48">
        <v>117156</v>
      </c>
      <c r="F18" s="49">
        <v>4092.141924</v>
      </c>
      <c r="G18" s="50">
        <v>2.8664149999999999E-2</v>
      </c>
      <c r="H18" s="40" t="s">
        <v>133</v>
      </c>
    </row>
    <row r="19" spans="1:8" x14ac:dyDescent="0.2">
      <c r="A19" s="46">
        <v>13</v>
      </c>
      <c r="B19" s="47" t="s">
        <v>93</v>
      </c>
      <c r="C19" s="47" t="s">
        <v>94</v>
      </c>
      <c r="D19" s="47" t="s">
        <v>88</v>
      </c>
      <c r="E19" s="48">
        <v>89403</v>
      </c>
      <c r="F19" s="49">
        <v>3840.1270589999999</v>
      </c>
      <c r="G19" s="50">
        <v>2.6898869999999998E-2</v>
      </c>
      <c r="H19" s="40" t="s">
        <v>133</v>
      </c>
    </row>
    <row r="20" spans="1:8" x14ac:dyDescent="0.2">
      <c r="A20" s="46">
        <v>14</v>
      </c>
      <c r="B20" s="47" t="s">
        <v>844</v>
      </c>
      <c r="C20" s="47" t="s">
        <v>845</v>
      </c>
      <c r="D20" s="47" t="s">
        <v>57</v>
      </c>
      <c r="E20" s="48">
        <v>366881</v>
      </c>
      <c r="F20" s="49">
        <v>3615.9791359999999</v>
      </c>
      <c r="G20" s="50">
        <v>2.532879E-2</v>
      </c>
      <c r="H20" s="40" t="s">
        <v>133</v>
      </c>
    </row>
    <row r="21" spans="1:8" x14ac:dyDescent="0.2">
      <c r="A21" s="46">
        <v>15</v>
      </c>
      <c r="B21" s="47" t="s">
        <v>214</v>
      </c>
      <c r="C21" s="47" t="s">
        <v>215</v>
      </c>
      <c r="D21" s="47" t="s">
        <v>216</v>
      </c>
      <c r="E21" s="48">
        <v>730782</v>
      </c>
      <c r="F21" s="49">
        <v>3497.5226520000001</v>
      </c>
      <c r="G21" s="50">
        <v>2.449904E-2</v>
      </c>
      <c r="H21" s="40" t="s">
        <v>133</v>
      </c>
    </row>
    <row r="22" spans="1:8" x14ac:dyDescent="0.2">
      <c r="A22" s="46">
        <v>16</v>
      </c>
      <c r="B22" s="47" t="s">
        <v>336</v>
      </c>
      <c r="C22" s="47" t="s">
        <v>337</v>
      </c>
      <c r="D22" s="47" t="s">
        <v>308</v>
      </c>
      <c r="E22" s="48">
        <v>649871</v>
      </c>
      <c r="F22" s="49">
        <v>3338.3873269999999</v>
      </c>
      <c r="G22" s="50">
        <v>2.338434E-2</v>
      </c>
      <c r="H22" s="40" t="s">
        <v>133</v>
      </c>
    </row>
    <row r="23" spans="1:8" x14ac:dyDescent="0.2">
      <c r="A23" s="46">
        <v>17</v>
      </c>
      <c r="B23" s="47" t="s">
        <v>659</v>
      </c>
      <c r="C23" s="47" t="s">
        <v>660</v>
      </c>
      <c r="D23" s="47" t="s">
        <v>413</v>
      </c>
      <c r="E23" s="48">
        <v>57677</v>
      </c>
      <c r="F23" s="49">
        <v>3302.58502</v>
      </c>
      <c r="G23" s="50">
        <v>2.3133560000000001E-2</v>
      </c>
      <c r="H23" s="40" t="s">
        <v>133</v>
      </c>
    </row>
    <row r="24" spans="1:8" x14ac:dyDescent="0.2">
      <c r="A24" s="46">
        <v>18</v>
      </c>
      <c r="B24" s="47" t="s">
        <v>497</v>
      </c>
      <c r="C24" s="47" t="s">
        <v>498</v>
      </c>
      <c r="D24" s="47" t="s">
        <v>229</v>
      </c>
      <c r="E24" s="48">
        <v>28472</v>
      </c>
      <c r="F24" s="49">
        <v>2845.4916800000001</v>
      </c>
      <c r="G24" s="50">
        <v>1.9931770000000001E-2</v>
      </c>
      <c r="H24" s="40" t="s">
        <v>133</v>
      </c>
    </row>
    <row r="25" spans="1:8" x14ac:dyDescent="0.2">
      <c r="A25" s="46">
        <v>19</v>
      </c>
      <c r="B25" s="47" t="s">
        <v>388</v>
      </c>
      <c r="C25" s="47" t="s">
        <v>389</v>
      </c>
      <c r="D25" s="47" t="s">
        <v>108</v>
      </c>
      <c r="E25" s="48">
        <v>350247</v>
      </c>
      <c r="F25" s="49">
        <v>2766.9513000000002</v>
      </c>
      <c r="G25" s="50">
        <v>1.9381619999999999E-2</v>
      </c>
      <c r="H25" s="40" t="s">
        <v>133</v>
      </c>
    </row>
    <row r="26" spans="1:8" x14ac:dyDescent="0.2">
      <c r="A26" s="46">
        <v>20</v>
      </c>
      <c r="B26" s="47" t="s">
        <v>833</v>
      </c>
      <c r="C26" s="47" t="s">
        <v>834</v>
      </c>
      <c r="D26" s="47" t="s">
        <v>308</v>
      </c>
      <c r="E26" s="48">
        <v>202634</v>
      </c>
      <c r="F26" s="49">
        <v>2686.1163040000001</v>
      </c>
      <c r="G26" s="50">
        <v>1.8815390000000001E-2</v>
      </c>
      <c r="H26" s="40" t="s">
        <v>133</v>
      </c>
    </row>
    <row r="27" spans="1:8" x14ac:dyDescent="0.2">
      <c r="A27" s="46">
        <v>21</v>
      </c>
      <c r="B27" s="47" t="s">
        <v>710</v>
      </c>
      <c r="C27" s="47" t="s">
        <v>711</v>
      </c>
      <c r="D27" s="47" t="s">
        <v>57</v>
      </c>
      <c r="E27" s="48">
        <v>96237</v>
      </c>
      <c r="F27" s="49">
        <v>2352.513465</v>
      </c>
      <c r="G27" s="50">
        <v>1.6478610000000001E-2</v>
      </c>
      <c r="H27" s="40" t="s">
        <v>133</v>
      </c>
    </row>
    <row r="28" spans="1:8" x14ac:dyDescent="0.2">
      <c r="A28" s="46">
        <v>22</v>
      </c>
      <c r="B28" s="47" t="s">
        <v>185</v>
      </c>
      <c r="C28" s="47" t="s">
        <v>186</v>
      </c>
      <c r="D28" s="47" t="s">
        <v>57</v>
      </c>
      <c r="E28" s="48">
        <v>509330</v>
      </c>
      <c r="F28" s="49">
        <v>2102.259575</v>
      </c>
      <c r="G28" s="50">
        <v>1.472566E-2</v>
      </c>
      <c r="H28" s="40" t="s">
        <v>133</v>
      </c>
    </row>
    <row r="29" spans="1:8" x14ac:dyDescent="0.2">
      <c r="A29" s="46">
        <v>23</v>
      </c>
      <c r="B29" s="47" t="s">
        <v>447</v>
      </c>
      <c r="C29" s="47" t="s">
        <v>448</v>
      </c>
      <c r="D29" s="47" t="s">
        <v>256</v>
      </c>
      <c r="E29" s="48">
        <v>1521522</v>
      </c>
      <c r="F29" s="49">
        <v>1891.8604548000001</v>
      </c>
      <c r="G29" s="50">
        <v>1.3251880000000001E-2</v>
      </c>
      <c r="H29" s="40" t="s">
        <v>133</v>
      </c>
    </row>
    <row r="30" spans="1:8" x14ac:dyDescent="0.2">
      <c r="A30" s="46">
        <v>24</v>
      </c>
      <c r="B30" s="47" t="s">
        <v>368</v>
      </c>
      <c r="C30" s="47" t="s">
        <v>369</v>
      </c>
      <c r="D30" s="47" t="s">
        <v>57</v>
      </c>
      <c r="E30" s="48">
        <v>133862</v>
      </c>
      <c r="F30" s="49">
        <v>1890.8007500000001</v>
      </c>
      <c r="G30" s="50">
        <v>1.324446E-2</v>
      </c>
      <c r="H30" s="40" t="s">
        <v>133</v>
      </c>
    </row>
    <row r="31" spans="1:8" x14ac:dyDescent="0.2">
      <c r="A31" s="46">
        <v>25</v>
      </c>
      <c r="B31" s="47" t="s">
        <v>364</v>
      </c>
      <c r="C31" s="47" t="s">
        <v>365</v>
      </c>
      <c r="D31" s="47" t="s">
        <v>216</v>
      </c>
      <c r="E31" s="48">
        <v>856663</v>
      </c>
      <c r="F31" s="49">
        <v>1761.3847943000001</v>
      </c>
      <c r="G31" s="50">
        <v>1.233794E-2</v>
      </c>
      <c r="H31" s="40" t="s">
        <v>133</v>
      </c>
    </row>
    <row r="32" spans="1:8" x14ac:dyDescent="0.2">
      <c r="A32" s="46">
        <v>26</v>
      </c>
      <c r="B32" s="47" t="s">
        <v>851</v>
      </c>
      <c r="C32" s="47" t="s">
        <v>852</v>
      </c>
      <c r="D32" s="47" t="s">
        <v>413</v>
      </c>
      <c r="E32" s="48">
        <v>213742</v>
      </c>
      <c r="F32" s="49">
        <v>1446.285243</v>
      </c>
      <c r="G32" s="50">
        <v>1.0130770000000001E-2</v>
      </c>
      <c r="H32" s="40" t="s">
        <v>133</v>
      </c>
    </row>
    <row r="33" spans="1:8" x14ac:dyDescent="0.2">
      <c r="A33" s="46">
        <v>27</v>
      </c>
      <c r="B33" s="47" t="s">
        <v>853</v>
      </c>
      <c r="C33" s="47" t="s">
        <v>854</v>
      </c>
      <c r="D33" s="47" t="s">
        <v>246</v>
      </c>
      <c r="E33" s="48">
        <v>17791</v>
      </c>
      <c r="F33" s="49">
        <v>1415.0071849999999</v>
      </c>
      <c r="G33" s="50">
        <v>9.9116800000000008E-3</v>
      </c>
      <c r="H33" s="40" t="s">
        <v>133</v>
      </c>
    </row>
    <row r="34" spans="1:8" x14ac:dyDescent="0.2">
      <c r="A34" s="46">
        <v>28</v>
      </c>
      <c r="B34" s="47" t="s">
        <v>801</v>
      </c>
      <c r="C34" s="47" t="s">
        <v>802</v>
      </c>
      <c r="D34" s="47" t="s">
        <v>176</v>
      </c>
      <c r="E34" s="48">
        <v>13474</v>
      </c>
      <c r="F34" s="49">
        <v>1383.3755799999999</v>
      </c>
      <c r="G34" s="50">
        <v>9.69011E-3</v>
      </c>
      <c r="H34" s="40" t="s">
        <v>133</v>
      </c>
    </row>
    <row r="35" spans="1:8" x14ac:dyDescent="0.2">
      <c r="A35" s="46">
        <v>29</v>
      </c>
      <c r="B35" s="47" t="s">
        <v>328</v>
      </c>
      <c r="C35" s="47" t="s">
        <v>329</v>
      </c>
      <c r="D35" s="47" t="s">
        <v>249</v>
      </c>
      <c r="E35" s="48">
        <v>95023</v>
      </c>
      <c r="F35" s="49">
        <v>1350.9419909999999</v>
      </c>
      <c r="G35" s="50">
        <v>9.4629199999999997E-3</v>
      </c>
      <c r="H35" s="40" t="s">
        <v>133</v>
      </c>
    </row>
    <row r="36" spans="1:8" x14ac:dyDescent="0.2">
      <c r="A36" s="46">
        <v>30</v>
      </c>
      <c r="B36" s="47" t="s">
        <v>223</v>
      </c>
      <c r="C36" s="47" t="s">
        <v>224</v>
      </c>
      <c r="D36" s="47" t="s">
        <v>179</v>
      </c>
      <c r="E36" s="48">
        <v>129575</v>
      </c>
      <c r="F36" s="49">
        <v>1340.6477374999999</v>
      </c>
      <c r="G36" s="50">
        <v>9.3908099999999994E-3</v>
      </c>
      <c r="H36" s="40" t="s">
        <v>133</v>
      </c>
    </row>
    <row r="37" spans="1:8" ht="25.5" x14ac:dyDescent="0.2">
      <c r="A37" s="46">
        <v>31</v>
      </c>
      <c r="B37" s="47" t="s">
        <v>425</v>
      </c>
      <c r="C37" s="47" t="s">
        <v>426</v>
      </c>
      <c r="D37" s="47" t="s">
        <v>427</v>
      </c>
      <c r="E37" s="48">
        <v>317206</v>
      </c>
      <c r="F37" s="49">
        <v>1300.227394</v>
      </c>
      <c r="G37" s="50">
        <v>9.1076799999999999E-3</v>
      </c>
      <c r="H37" s="40" t="s">
        <v>133</v>
      </c>
    </row>
    <row r="38" spans="1:8" x14ac:dyDescent="0.2">
      <c r="A38" s="46">
        <v>32</v>
      </c>
      <c r="B38" s="47" t="s">
        <v>738</v>
      </c>
      <c r="C38" s="47" t="s">
        <v>739</v>
      </c>
      <c r="D38" s="47" t="s">
        <v>256</v>
      </c>
      <c r="E38" s="48">
        <v>24227</v>
      </c>
      <c r="F38" s="49">
        <v>1111.025993</v>
      </c>
      <c r="G38" s="50">
        <v>7.7823800000000002E-3</v>
      </c>
      <c r="H38" s="40" t="s">
        <v>133</v>
      </c>
    </row>
    <row r="39" spans="1:8" x14ac:dyDescent="0.2">
      <c r="A39" s="46">
        <v>33</v>
      </c>
      <c r="B39" s="47" t="s">
        <v>296</v>
      </c>
      <c r="C39" s="47" t="s">
        <v>297</v>
      </c>
      <c r="D39" s="47" t="s">
        <v>216</v>
      </c>
      <c r="E39" s="48">
        <v>844175</v>
      </c>
      <c r="F39" s="49">
        <v>1052.9394775000001</v>
      </c>
      <c r="G39" s="50">
        <v>7.3755100000000001E-3</v>
      </c>
      <c r="H39" s="40" t="s">
        <v>133</v>
      </c>
    </row>
    <row r="40" spans="1:8" x14ac:dyDescent="0.2">
      <c r="A40" s="46">
        <v>34</v>
      </c>
      <c r="B40" s="47" t="s">
        <v>280</v>
      </c>
      <c r="C40" s="47" t="s">
        <v>281</v>
      </c>
      <c r="D40" s="47" t="s">
        <v>57</v>
      </c>
      <c r="E40" s="48">
        <v>45069</v>
      </c>
      <c r="F40" s="49">
        <v>717.94916999999998</v>
      </c>
      <c r="G40" s="50">
        <v>5.0290100000000004E-3</v>
      </c>
      <c r="H40" s="40" t="s">
        <v>133</v>
      </c>
    </row>
    <row r="41" spans="1:8" ht="25.5" x14ac:dyDescent="0.2">
      <c r="A41" s="46">
        <v>35</v>
      </c>
      <c r="B41" s="47" t="s">
        <v>282</v>
      </c>
      <c r="C41" s="47" t="s">
        <v>283</v>
      </c>
      <c r="D41" s="47" t="s">
        <v>204</v>
      </c>
      <c r="E41" s="48">
        <v>63503</v>
      </c>
      <c r="F41" s="49">
        <v>695.86587399999996</v>
      </c>
      <c r="G41" s="50">
        <v>4.8743199999999997E-3</v>
      </c>
      <c r="H41" s="40" t="s">
        <v>133</v>
      </c>
    </row>
    <row r="42" spans="1:8" x14ac:dyDescent="0.2">
      <c r="A42" s="46">
        <v>36</v>
      </c>
      <c r="B42" s="47" t="s">
        <v>195</v>
      </c>
      <c r="C42" s="47" t="s">
        <v>196</v>
      </c>
      <c r="D42" s="47" t="s">
        <v>111</v>
      </c>
      <c r="E42" s="48">
        <v>2352</v>
      </c>
      <c r="F42" s="49">
        <v>21.707784</v>
      </c>
      <c r="G42" s="50">
        <v>1.5206E-4</v>
      </c>
      <c r="H42" s="40" t="s">
        <v>133</v>
      </c>
    </row>
    <row r="43" spans="1:8" x14ac:dyDescent="0.2">
      <c r="A43" s="51"/>
      <c r="B43" s="51"/>
      <c r="C43" s="52" t="s">
        <v>132</v>
      </c>
      <c r="D43" s="51"/>
      <c r="E43" s="51" t="s">
        <v>133</v>
      </c>
      <c r="F43" s="53">
        <v>140536.64054960001</v>
      </c>
      <c r="G43" s="54">
        <v>0.98441456000000005</v>
      </c>
      <c r="H43" s="40" t="s">
        <v>133</v>
      </c>
    </row>
    <row r="44" spans="1:8" x14ac:dyDescent="0.2">
      <c r="A44" s="51"/>
      <c r="B44" s="51"/>
      <c r="C44" s="55"/>
      <c r="D44" s="51"/>
      <c r="E44" s="51"/>
      <c r="F44" s="56"/>
      <c r="G44" s="56"/>
      <c r="H44" s="40" t="s">
        <v>133</v>
      </c>
    </row>
    <row r="45" spans="1:8" x14ac:dyDescent="0.2">
      <c r="A45" s="51"/>
      <c r="B45" s="51"/>
      <c r="C45" s="52" t="s">
        <v>134</v>
      </c>
      <c r="D45" s="51"/>
      <c r="E45" s="51"/>
      <c r="F45" s="51"/>
      <c r="G45" s="51"/>
      <c r="H45" s="40" t="s">
        <v>133</v>
      </c>
    </row>
    <row r="46" spans="1:8" x14ac:dyDescent="0.2">
      <c r="A46" s="51"/>
      <c r="B46" s="51"/>
      <c r="C46" s="52" t="s">
        <v>132</v>
      </c>
      <c r="D46" s="51"/>
      <c r="E46" s="51" t="s">
        <v>133</v>
      </c>
      <c r="F46" s="57" t="s">
        <v>135</v>
      </c>
      <c r="G46" s="54">
        <v>0</v>
      </c>
      <c r="H46" s="40" t="s">
        <v>133</v>
      </c>
    </row>
    <row r="47" spans="1:8" x14ac:dyDescent="0.2">
      <c r="A47" s="51"/>
      <c r="B47" s="51"/>
      <c r="C47" s="55"/>
      <c r="D47" s="51"/>
      <c r="E47" s="51"/>
      <c r="F47" s="56"/>
      <c r="G47" s="56"/>
      <c r="H47" s="40" t="s">
        <v>133</v>
      </c>
    </row>
    <row r="48" spans="1:8" x14ac:dyDescent="0.2">
      <c r="A48" s="51"/>
      <c r="B48" s="51"/>
      <c r="C48" s="52" t="s">
        <v>136</v>
      </c>
      <c r="D48" s="51"/>
      <c r="E48" s="51"/>
      <c r="F48" s="51"/>
      <c r="G48" s="51"/>
      <c r="H48" s="40" t="s">
        <v>133</v>
      </c>
    </row>
    <row r="49" spans="1:8" x14ac:dyDescent="0.2">
      <c r="A49" s="51"/>
      <c r="B49" s="51"/>
      <c r="C49" s="52" t="s">
        <v>132</v>
      </c>
      <c r="D49" s="51"/>
      <c r="E49" s="51" t="s">
        <v>133</v>
      </c>
      <c r="F49" s="57" t="s">
        <v>135</v>
      </c>
      <c r="G49" s="54">
        <v>0</v>
      </c>
      <c r="H49" s="40" t="s">
        <v>133</v>
      </c>
    </row>
    <row r="50" spans="1:8" x14ac:dyDescent="0.2">
      <c r="A50" s="51"/>
      <c r="B50" s="51"/>
      <c r="C50" s="55"/>
      <c r="D50" s="51"/>
      <c r="E50" s="51"/>
      <c r="F50" s="56"/>
      <c r="G50" s="56"/>
      <c r="H50" s="40" t="s">
        <v>133</v>
      </c>
    </row>
    <row r="51" spans="1:8" x14ac:dyDescent="0.2">
      <c r="A51" s="51"/>
      <c r="B51" s="51"/>
      <c r="C51" s="52" t="s">
        <v>137</v>
      </c>
      <c r="D51" s="51"/>
      <c r="E51" s="51"/>
      <c r="F51" s="51"/>
      <c r="G51" s="51"/>
      <c r="H51" s="40" t="s">
        <v>133</v>
      </c>
    </row>
    <row r="52" spans="1:8" x14ac:dyDescent="0.2">
      <c r="A52" s="51"/>
      <c r="B52" s="51"/>
      <c r="C52" s="52" t="s">
        <v>132</v>
      </c>
      <c r="D52" s="51"/>
      <c r="E52" s="51" t="s">
        <v>133</v>
      </c>
      <c r="F52" s="57" t="s">
        <v>135</v>
      </c>
      <c r="G52" s="54">
        <v>0</v>
      </c>
      <c r="H52" s="40" t="s">
        <v>133</v>
      </c>
    </row>
    <row r="53" spans="1:8" x14ac:dyDescent="0.2">
      <c r="A53" s="51"/>
      <c r="B53" s="51"/>
      <c r="C53" s="55"/>
      <c r="D53" s="51"/>
      <c r="E53" s="51"/>
      <c r="F53" s="56"/>
      <c r="G53" s="56"/>
      <c r="H53" s="40" t="s">
        <v>133</v>
      </c>
    </row>
    <row r="54" spans="1:8" x14ac:dyDescent="0.2">
      <c r="A54" s="51"/>
      <c r="B54" s="51"/>
      <c r="C54" s="52" t="s">
        <v>138</v>
      </c>
      <c r="D54" s="51"/>
      <c r="E54" s="51"/>
      <c r="F54" s="56"/>
      <c r="G54" s="56"/>
      <c r="H54" s="40" t="s">
        <v>133</v>
      </c>
    </row>
    <row r="55" spans="1:8" x14ac:dyDescent="0.2">
      <c r="A55" s="51"/>
      <c r="B55" s="51"/>
      <c r="C55" s="52" t="s">
        <v>132</v>
      </c>
      <c r="D55" s="51"/>
      <c r="E55" s="51" t="s">
        <v>133</v>
      </c>
      <c r="F55" s="57" t="s">
        <v>135</v>
      </c>
      <c r="G55" s="54">
        <v>0</v>
      </c>
      <c r="H55" s="40" t="s">
        <v>133</v>
      </c>
    </row>
    <row r="56" spans="1:8" x14ac:dyDescent="0.2">
      <c r="A56" s="51"/>
      <c r="B56" s="51"/>
      <c r="C56" s="55"/>
      <c r="D56" s="51"/>
      <c r="E56" s="51"/>
      <c r="F56" s="56"/>
      <c r="G56" s="56"/>
      <c r="H56" s="40" t="s">
        <v>133</v>
      </c>
    </row>
    <row r="57" spans="1:8" x14ac:dyDescent="0.2">
      <c r="A57" s="51"/>
      <c r="B57" s="51"/>
      <c r="C57" s="52" t="s">
        <v>139</v>
      </c>
      <c r="D57" s="51"/>
      <c r="E57" s="51"/>
      <c r="F57" s="56"/>
      <c r="G57" s="56"/>
      <c r="H57" s="40" t="s">
        <v>133</v>
      </c>
    </row>
    <row r="58" spans="1:8" x14ac:dyDescent="0.2">
      <c r="A58" s="51"/>
      <c r="B58" s="51"/>
      <c r="C58" s="52" t="s">
        <v>132</v>
      </c>
      <c r="D58" s="51"/>
      <c r="E58" s="51" t="s">
        <v>133</v>
      </c>
      <c r="F58" s="57" t="s">
        <v>135</v>
      </c>
      <c r="G58" s="54">
        <v>0</v>
      </c>
      <c r="H58" s="40" t="s">
        <v>133</v>
      </c>
    </row>
    <row r="59" spans="1:8" x14ac:dyDescent="0.2">
      <c r="A59" s="51"/>
      <c r="B59" s="51"/>
      <c r="C59" s="55"/>
      <c r="D59" s="51"/>
      <c r="E59" s="51"/>
      <c r="F59" s="56"/>
      <c r="G59" s="56"/>
      <c r="H59" s="40" t="s">
        <v>133</v>
      </c>
    </row>
    <row r="60" spans="1:8" x14ac:dyDescent="0.2">
      <c r="A60" s="51"/>
      <c r="B60" s="51"/>
      <c r="C60" s="52" t="s">
        <v>140</v>
      </c>
      <c r="D60" s="51"/>
      <c r="E60" s="51"/>
      <c r="F60" s="53">
        <v>140536.64054960001</v>
      </c>
      <c r="G60" s="54">
        <v>0.98441456000000005</v>
      </c>
      <c r="H60" s="40" t="s">
        <v>133</v>
      </c>
    </row>
    <row r="61" spans="1:8" x14ac:dyDescent="0.2">
      <c r="A61" s="51"/>
      <c r="B61" s="51"/>
      <c r="C61" s="55"/>
      <c r="D61" s="51"/>
      <c r="E61" s="51"/>
      <c r="F61" s="56"/>
      <c r="G61" s="56"/>
      <c r="H61" s="40" t="s">
        <v>133</v>
      </c>
    </row>
    <row r="62" spans="1:8" x14ac:dyDescent="0.2">
      <c r="A62" s="51"/>
      <c r="B62" s="51"/>
      <c r="C62" s="52" t="s">
        <v>141</v>
      </c>
      <c r="D62" s="51"/>
      <c r="E62" s="51"/>
      <c r="F62" s="56"/>
      <c r="G62" s="56"/>
      <c r="H62" s="40" t="s">
        <v>133</v>
      </c>
    </row>
    <row r="63" spans="1:8" x14ac:dyDescent="0.2">
      <c r="A63" s="51"/>
      <c r="B63" s="51"/>
      <c r="C63" s="52" t="s">
        <v>10</v>
      </c>
      <c r="D63" s="51"/>
      <c r="E63" s="51"/>
      <c r="F63" s="56"/>
      <c r="G63" s="56"/>
      <c r="H63" s="40" t="s">
        <v>133</v>
      </c>
    </row>
    <row r="64" spans="1:8" x14ac:dyDescent="0.2">
      <c r="A64" s="51"/>
      <c r="B64" s="51"/>
      <c r="C64" s="52" t="s">
        <v>132</v>
      </c>
      <c r="D64" s="51"/>
      <c r="E64" s="51" t="s">
        <v>133</v>
      </c>
      <c r="F64" s="57" t="s">
        <v>135</v>
      </c>
      <c r="G64" s="54">
        <v>0</v>
      </c>
      <c r="H64" s="40" t="s">
        <v>133</v>
      </c>
    </row>
    <row r="65" spans="1:8" x14ac:dyDescent="0.2">
      <c r="A65" s="51"/>
      <c r="B65" s="51"/>
      <c r="C65" s="55"/>
      <c r="D65" s="51"/>
      <c r="E65" s="51"/>
      <c r="F65" s="56"/>
      <c r="G65" s="56"/>
      <c r="H65" s="40" t="s">
        <v>133</v>
      </c>
    </row>
    <row r="66" spans="1:8" x14ac:dyDescent="0.2">
      <c r="A66" s="51"/>
      <c r="B66" s="51"/>
      <c r="C66" s="52" t="s">
        <v>142</v>
      </c>
      <c r="D66" s="51"/>
      <c r="E66" s="51"/>
      <c r="F66" s="51"/>
      <c r="G66" s="51"/>
      <c r="H66" s="40" t="s">
        <v>133</v>
      </c>
    </row>
    <row r="67" spans="1:8" x14ac:dyDescent="0.2">
      <c r="A67" s="51"/>
      <c r="B67" s="51"/>
      <c r="C67" s="52" t="s">
        <v>132</v>
      </c>
      <c r="D67" s="51"/>
      <c r="E67" s="51" t="s">
        <v>133</v>
      </c>
      <c r="F67" s="57" t="s">
        <v>135</v>
      </c>
      <c r="G67" s="54">
        <v>0</v>
      </c>
      <c r="H67" s="40" t="s">
        <v>133</v>
      </c>
    </row>
    <row r="68" spans="1:8" x14ac:dyDescent="0.2">
      <c r="A68" s="51"/>
      <c r="B68" s="51"/>
      <c r="C68" s="55"/>
      <c r="D68" s="51"/>
      <c r="E68" s="51"/>
      <c r="F68" s="56"/>
      <c r="G68" s="56"/>
      <c r="H68" s="40" t="s">
        <v>133</v>
      </c>
    </row>
    <row r="69" spans="1:8" x14ac:dyDescent="0.2">
      <c r="A69" s="51"/>
      <c r="B69" s="51"/>
      <c r="C69" s="52" t="s">
        <v>143</v>
      </c>
      <c r="D69" s="51"/>
      <c r="E69" s="51"/>
      <c r="F69" s="51"/>
      <c r="G69" s="51"/>
      <c r="H69" s="40" t="s">
        <v>133</v>
      </c>
    </row>
    <row r="70" spans="1:8" x14ac:dyDescent="0.2">
      <c r="A70" s="51"/>
      <c r="B70" s="51"/>
      <c r="C70" s="52" t="s">
        <v>132</v>
      </c>
      <c r="D70" s="51"/>
      <c r="E70" s="51" t="s">
        <v>133</v>
      </c>
      <c r="F70" s="57" t="s">
        <v>135</v>
      </c>
      <c r="G70" s="54">
        <v>0</v>
      </c>
      <c r="H70" s="40" t="s">
        <v>133</v>
      </c>
    </row>
    <row r="71" spans="1:8" x14ac:dyDescent="0.2">
      <c r="A71" s="51"/>
      <c r="B71" s="51"/>
      <c r="C71" s="55"/>
      <c r="D71" s="51"/>
      <c r="E71" s="51"/>
      <c r="F71" s="56"/>
      <c r="G71" s="56"/>
      <c r="H71" s="40" t="s">
        <v>133</v>
      </c>
    </row>
    <row r="72" spans="1:8" x14ac:dyDescent="0.2">
      <c r="A72" s="51"/>
      <c r="B72" s="51"/>
      <c r="C72" s="52" t="s">
        <v>144</v>
      </c>
      <c r="D72" s="51"/>
      <c r="E72" s="51"/>
      <c r="F72" s="56"/>
      <c r="G72" s="56"/>
      <c r="H72" s="40" t="s">
        <v>133</v>
      </c>
    </row>
    <row r="73" spans="1:8" x14ac:dyDescent="0.2">
      <c r="A73" s="51"/>
      <c r="B73" s="51"/>
      <c r="C73" s="52" t="s">
        <v>132</v>
      </c>
      <c r="D73" s="51"/>
      <c r="E73" s="51" t="s">
        <v>133</v>
      </c>
      <c r="F73" s="57" t="s">
        <v>135</v>
      </c>
      <c r="G73" s="54">
        <v>0</v>
      </c>
      <c r="H73" s="40" t="s">
        <v>133</v>
      </c>
    </row>
    <row r="74" spans="1:8" x14ac:dyDescent="0.2">
      <c r="A74" s="51"/>
      <c r="B74" s="51"/>
      <c r="C74" s="55"/>
      <c r="D74" s="51"/>
      <c r="E74" s="51"/>
      <c r="F74" s="56"/>
      <c r="G74" s="56"/>
      <c r="H74" s="40" t="s">
        <v>133</v>
      </c>
    </row>
    <row r="75" spans="1:8" x14ac:dyDescent="0.2">
      <c r="A75" s="51"/>
      <c r="B75" s="51"/>
      <c r="C75" s="52" t="s">
        <v>145</v>
      </c>
      <c r="D75" s="51"/>
      <c r="E75" s="51"/>
      <c r="F75" s="53">
        <v>0</v>
      </c>
      <c r="G75" s="54">
        <v>0</v>
      </c>
      <c r="H75" s="40" t="s">
        <v>133</v>
      </c>
    </row>
    <row r="76" spans="1:8" x14ac:dyDescent="0.2">
      <c r="A76" s="51"/>
      <c r="B76" s="51"/>
      <c r="C76" s="55"/>
      <c r="D76" s="51"/>
      <c r="E76" s="51"/>
      <c r="F76" s="56"/>
      <c r="G76" s="56"/>
      <c r="H76" s="40" t="s">
        <v>133</v>
      </c>
    </row>
    <row r="77" spans="1:8" x14ac:dyDescent="0.2">
      <c r="A77" s="51"/>
      <c r="B77" s="51"/>
      <c r="C77" s="52" t="s">
        <v>146</v>
      </c>
      <c r="D77" s="51"/>
      <c r="E77" s="51"/>
      <c r="F77" s="56"/>
      <c r="G77" s="56"/>
      <c r="H77" s="40" t="s">
        <v>133</v>
      </c>
    </row>
    <row r="78" spans="1:8" x14ac:dyDescent="0.2">
      <c r="A78" s="51"/>
      <c r="B78" s="51"/>
      <c r="C78" s="52" t="s">
        <v>147</v>
      </c>
      <c r="D78" s="51"/>
      <c r="E78" s="51"/>
      <c r="F78" s="56"/>
      <c r="G78" s="56"/>
      <c r="H78" s="40" t="s">
        <v>133</v>
      </c>
    </row>
    <row r="79" spans="1:8" x14ac:dyDescent="0.2">
      <c r="A79" s="51"/>
      <c r="B79" s="51"/>
      <c r="C79" s="52" t="s">
        <v>132</v>
      </c>
      <c r="D79" s="51"/>
      <c r="E79" s="51" t="s">
        <v>133</v>
      </c>
      <c r="F79" s="57" t="s">
        <v>135</v>
      </c>
      <c r="G79" s="54">
        <v>0</v>
      </c>
      <c r="H79" s="40" t="s">
        <v>133</v>
      </c>
    </row>
    <row r="80" spans="1:8" x14ac:dyDescent="0.2">
      <c r="A80" s="51"/>
      <c r="B80" s="51"/>
      <c r="C80" s="55"/>
      <c r="D80" s="51"/>
      <c r="E80" s="51"/>
      <c r="F80" s="56"/>
      <c r="G80" s="56"/>
      <c r="H80" s="40" t="s">
        <v>133</v>
      </c>
    </row>
    <row r="81" spans="1:8" x14ac:dyDescent="0.2">
      <c r="A81" s="51"/>
      <c r="B81" s="51"/>
      <c r="C81" s="52" t="s">
        <v>148</v>
      </c>
      <c r="D81" s="51"/>
      <c r="E81" s="51"/>
      <c r="F81" s="56"/>
      <c r="G81" s="56"/>
      <c r="H81" s="40" t="s">
        <v>133</v>
      </c>
    </row>
    <row r="82" spans="1:8" x14ac:dyDescent="0.2">
      <c r="A82" s="51"/>
      <c r="B82" s="51"/>
      <c r="C82" s="52" t="s">
        <v>132</v>
      </c>
      <c r="D82" s="51"/>
      <c r="E82" s="51" t="s">
        <v>133</v>
      </c>
      <c r="F82" s="57" t="s">
        <v>135</v>
      </c>
      <c r="G82" s="54">
        <v>0</v>
      </c>
      <c r="H82" s="40" t="s">
        <v>133</v>
      </c>
    </row>
    <row r="83" spans="1:8" x14ac:dyDescent="0.2">
      <c r="A83" s="51"/>
      <c r="B83" s="51"/>
      <c r="C83" s="55"/>
      <c r="D83" s="51"/>
      <c r="E83" s="51"/>
      <c r="F83" s="56"/>
      <c r="G83" s="56"/>
      <c r="H83" s="40" t="s">
        <v>133</v>
      </c>
    </row>
    <row r="84" spans="1:8" x14ac:dyDescent="0.2">
      <c r="A84" s="51"/>
      <c r="B84" s="51"/>
      <c r="C84" s="52" t="s">
        <v>149</v>
      </c>
      <c r="D84" s="51"/>
      <c r="E84" s="51"/>
      <c r="F84" s="56"/>
      <c r="G84" s="56"/>
      <c r="H84" s="40" t="s">
        <v>133</v>
      </c>
    </row>
    <row r="85" spans="1:8" x14ac:dyDescent="0.2">
      <c r="A85" s="51"/>
      <c r="B85" s="51"/>
      <c r="C85" s="52" t="s">
        <v>132</v>
      </c>
      <c r="D85" s="51"/>
      <c r="E85" s="51" t="s">
        <v>133</v>
      </c>
      <c r="F85" s="57" t="s">
        <v>135</v>
      </c>
      <c r="G85" s="54">
        <v>0</v>
      </c>
      <c r="H85" s="40" t="s">
        <v>133</v>
      </c>
    </row>
    <row r="86" spans="1:8" x14ac:dyDescent="0.2">
      <c r="A86" s="51"/>
      <c r="B86" s="51"/>
      <c r="C86" s="55"/>
      <c r="D86" s="51"/>
      <c r="E86" s="51"/>
      <c r="F86" s="56"/>
      <c r="G86" s="56"/>
      <c r="H86" s="40" t="s">
        <v>133</v>
      </c>
    </row>
    <row r="87" spans="1:8" x14ac:dyDescent="0.2">
      <c r="A87" s="51"/>
      <c r="B87" s="51"/>
      <c r="C87" s="52" t="s">
        <v>150</v>
      </c>
      <c r="D87" s="51"/>
      <c r="E87" s="51"/>
      <c r="F87" s="56"/>
      <c r="G87" s="56"/>
      <c r="H87" s="40" t="s">
        <v>133</v>
      </c>
    </row>
    <row r="88" spans="1:8" x14ac:dyDescent="0.2">
      <c r="A88" s="46">
        <v>1</v>
      </c>
      <c r="B88" s="47"/>
      <c r="C88" s="47" t="s">
        <v>151</v>
      </c>
      <c r="D88" s="47"/>
      <c r="E88" s="58"/>
      <c r="F88" s="49">
        <v>1026.8895696980001</v>
      </c>
      <c r="G88" s="50">
        <v>7.1930400000000004E-3</v>
      </c>
      <c r="H88" s="40">
        <v>5.22</v>
      </c>
    </row>
    <row r="89" spans="1:8" x14ac:dyDescent="0.2">
      <c r="A89" s="51"/>
      <c r="B89" s="51"/>
      <c r="C89" s="52" t="s">
        <v>132</v>
      </c>
      <c r="D89" s="51"/>
      <c r="E89" s="51" t="s">
        <v>133</v>
      </c>
      <c r="F89" s="53">
        <v>1026.8895696980001</v>
      </c>
      <c r="G89" s="54">
        <v>7.1930400000000004E-3</v>
      </c>
      <c r="H89" s="40" t="s">
        <v>133</v>
      </c>
    </row>
    <row r="90" spans="1:8" x14ac:dyDescent="0.2">
      <c r="A90" s="51"/>
      <c r="B90" s="51"/>
      <c r="C90" s="55"/>
      <c r="D90" s="51"/>
      <c r="E90" s="51"/>
      <c r="F90" s="56"/>
      <c r="G90" s="56"/>
      <c r="H90" s="40" t="s">
        <v>133</v>
      </c>
    </row>
    <row r="91" spans="1:8" x14ac:dyDescent="0.2">
      <c r="A91" s="51"/>
      <c r="B91" s="51"/>
      <c r="C91" s="52" t="s">
        <v>152</v>
      </c>
      <c r="D91" s="51"/>
      <c r="E91" s="51"/>
      <c r="F91" s="53">
        <v>1026.8895696980001</v>
      </c>
      <c r="G91" s="54">
        <v>7.1930400000000004E-3</v>
      </c>
      <c r="H91" s="40" t="s">
        <v>133</v>
      </c>
    </row>
    <row r="92" spans="1:8" x14ac:dyDescent="0.2">
      <c r="A92" s="51"/>
      <c r="B92" s="51"/>
      <c r="C92" s="56"/>
      <c r="D92" s="51"/>
      <c r="E92" s="51"/>
      <c r="F92" s="51"/>
      <c r="G92" s="51"/>
      <c r="H92" s="40" t="s">
        <v>133</v>
      </c>
    </row>
    <row r="93" spans="1:8" x14ac:dyDescent="0.2">
      <c r="A93" s="51"/>
      <c r="B93" s="51"/>
      <c r="C93" s="52" t="s">
        <v>153</v>
      </c>
      <c r="D93" s="51"/>
      <c r="E93" s="51"/>
      <c r="F93" s="51"/>
      <c r="G93" s="51"/>
      <c r="H93" s="40" t="s">
        <v>133</v>
      </c>
    </row>
    <row r="94" spans="1:8" x14ac:dyDescent="0.2">
      <c r="A94" s="51"/>
      <c r="B94" s="51"/>
      <c r="C94" s="52" t="s">
        <v>154</v>
      </c>
      <c r="D94" s="51"/>
      <c r="E94" s="51"/>
      <c r="F94" s="51"/>
      <c r="G94" s="51"/>
      <c r="H94" s="40" t="s">
        <v>133</v>
      </c>
    </row>
    <row r="95" spans="1:8" x14ac:dyDescent="0.2">
      <c r="A95" s="51"/>
      <c r="B95" s="51"/>
      <c r="C95" s="52" t="s">
        <v>132</v>
      </c>
      <c r="D95" s="51"/>
      <c r="E95" s="51" t="s">
        <v>133</v>
      </c>
      <c r="F95" s="57" t="s">
        <v>135</v>
      </c>
      <c r="G95" s="54">
        <v>0</v>
      </c>
      <c r="H95" s="40" t="s">
        <v>133</v>
      </c>
    </row>
    <row r="96" spans="1:8" x14ac:dyDescent="0.2">
      <c r="A96" s="51"/>
      <c r="B96" s="51"/>
      <c r="C96" s="55"/>
      <c r="D96" s="51"/>
      <c r="E96" s="51"/>
      <c r="F96" s="56"/>
      <c r="G96" s="56"/>
      <c r="H96" s="40" t="s">
        <v>133</v>
      </c>
    </row>
    <row r="97" spans="1:17" x14ac:dyDescent="0.2">
      <c r="A97" s="51"/>
      <c r="B97" s="51"/>
      <c r="C97" s="52" t="s">
        <v>155</v>
      </c>
      <c r="D97" s="51"/>
      <c r="E97" s="51"/>
      <c r="F97" s="51"/>
      <c r="G97" s="51"/>
      <c r="H97" s="40" t="s">
        <v>133</v>
      </c>
    </row>
    <row r="98" spans="1:17" x14ac:dyDescent="0.2">
      <c r="A98" s="51"/>
      <c r="B98" s="51"/>
      <c r="C98" s="52" t="s">
        <v>156</v>
      </c>
      <c r="D98" s="51"/>
      <c r="E98" s="51"/>
      <c r="F98" s="51"/>
      <c r="G98" s="51"/>
      <c r="H98" s="40" t="s">
        <v>133</v>
      </c>
    </row>
    <row r="99" spans="1:17" x14ac:dyDescent="0.2">
      <c r="A99" s="51"/>
      <c r="B99" s="51"/>
      <c r="C99" s="52" t="s">
        <v>132</v>
      </c>
      <c r="D99" s="51"/>
      <c r="E99" s="51" t="s">
        <v>133</v>
      </c>
      <c r="F99" s="57" t="s">
        <v>135</v>
      </c>
      <c r="G99" s="54">
        <v>0</v>
      </c>
      <c r="H99" s="40" t="s">
        <v>133</v>
      </c>
    </row>
    <row r="100" spans="1:17" x14ac:dyDescent="0.2">
      <c r="A100" s="51"/>
      <c r="B100" s="51"/>
      <c r="C100" s="55"/>
      <c r="D100" s="51"/>
      <c r="E100" s="51"/>
      <c r="F100" s="56"/>
      <c r="G100" s="56"/>
      <c r="H100" s="40" t="s">
        <v>133</v>
      </c>
    </row>
    <row r="101" spans="1:17" x14ac:dyDescent="0.2">
      <c r="A101" s="51"/>
      <c r="B101" s="51"/>
      <c r="C101" s="52" t="s">
        <v>157</v>
      </c>
      <c r="D101" s="51"/>
      <c r="E101" s="51"/>
      <c r="F101" s="56"/>
      <c r="G101" s="56"/>
      <c r="H101" s="40" t="s">
        <v>133</v>
      </c>
    </row>
    <row r="102" spans="1:17" x14ac:dyDescent="0.2">
      <c r="A102" s="51"/>
      <c r="B102" s="51"/>
      <c r="C102" s="52" t="s">
        <v>132</v>
      </c>
      <c r="D102" s="51"/>
      <c r="E102" s="51" t="s">
        <v>133</v>
      </c>
      <c r="F102" s="57" t="s">
        <v>135</v>
      </c>
      <c r="G102" s="54">
        <v>0</v>
      </c>
      <c r="H102" s="40" t="s">
        <v>133</v>
      </c>
    </row>
    <row r="103" spans="1:17" x14ac:dyDescent="0.2">
      <c r="A103" s="51"/>
      <c r="B103" s="51"/>
      <c r="C103" s="55"/>
      <c r="D103" s="51"/>
      <c r="E103" s="51"/>
      <c r="F103" s="56"/>
      <c r="G103" s="56"/>
      <c r="H103" s="40" t="s">
        <v>133</v>
      </c>
    </row>
    <row r="104" spans="1:17" x14ac:dyDescent="0.2">
      <c r="A104" s="58"/>
      <c r="B104" s="47"/>
      <c r="C104" s="47" t="s">
        <v>158</v>
      </c>
      <c r="D104" s="47"/>
      <c r="E104" s="58"/>
      <c r="F104" s="49">
        <v>1198.1184352299999</v>
      </c>
      <c r="G104" s="50">
        <v>8.3924399999999993E-3</v>
      </c>
      <c r="H104" s="40" t="s">
        <v>133</v>
      </c>
    </row>
    <row r="105" spans="1:17" x14ac:dyDescent="0.2">
      <c r="A105" s="55"/>
      <c r="B105" s="55"/>
      <c r="C105" s="52" t="s">
        <v>159</v>
      </c>
      <c r="D105" s="56"/>
      <c r="E105" s="56"/>
      <c r="F105" s="53">
        <v>142761.64855452799</v>
      </c>
      <c r="G105" s="59">
        <v>1.00000004</v>
      </c>
      <c r="H105" s="40" t="s">
        <v>133</v>
      </c>
    </row>
    <row r="106" spans="1:17" ht="12.75" customHeight="1" x14ac:dyDescent="0.2">
      <c r="A106" s="60"/>
      <c r="B106" s="60"/>
      <c r="C106" s="61"/>
      <c r="D106" s="62"/>
      <c r="E106" s="62"/>
      <c r="F106" s="63"/>
      <c r="G106" s="64"/>
      <c r="H106" s="65"/>
    </row>
    <row r="107" spans="1:17" x14ac:dyDescent="0.2">
      <c r="A107" s="60"/>
      <c r="B107" s="66" t="s">
        <v>930</v>
      </c>
      <c r="C107" s="66"/>
      <c r="D107" s="66"/>
      <c r="E107" s="66"/>
      <c r="F107" s="66"/>
      <c r="G107" s="66"/>
      <c r="H107" s="66"/>
      <c r="J107" s="67"/>
    </row>
    <row r="108" spans="1:17" x14ac:dyDescent="0.2">
      <c r="A108" s="60"/>
      <c r="B108" s="66" t="s">
        <v>931</v>
      </c>
      <c r="C108" s="66"/>
      <c r="D108" s="66"/>
      <c r="E108" s="66"/>
      <c r="F108" s="66"/>
      <c r="G108" s="66"/>
      <c r="H108" s="66"/>
      <c r="J108" s="67"/>
    </row>
    <row r="109" spans="1:17" x14ac:dyDescent="0.2">
      <c r="A109" s="60"/>
      <c r="B109" s="66" t="s">
        <v>932</v>
      </c>
      <c r="C109" s="66"/>
      <c r="D109" s="66"/>
      <c r="E109" s="66"/>
      <c r="F109" s="66"/>
      <c r="G109" s="66"/>
      <c r="H109" s="66"/>
      <c r="J109" s="67"/>
    </row>
    <row r="110" spans="1:17" s="70" customFormat="1" ht="52.5" customHeight="1" x14ac:dyDescent="0.25">
      <c r="A110" s="68"/>
      <c r="B110" s="69" t="s">
        <v>933</v>
      </c>
      <c r="C110" s="69"/>
      <c r="D110" s="69"/>
      <c r="E110" s="69"/>
      <c r="F110" s="69"/>
      <c r="G110" s="69"/>
      <c r="H110" s="69"/>
      <c r="I110" s="34"/>
      <c r="J110" s="67"/>
      <c r="K110" s="34"/>
      <c r="L110" s="34"/>
      <c r="M110" s="34"/>
      <c r="N110" s="34"/>
      <c r="O110" s="34"/>
      <c r="P110" s="34"/>
      <c r="Q110" s="34"/>
    </row>
    <row r="111" spans="1:17" x14ac:dyDescent="0.2">
      <c r="A111" s="60"/>
      <c r="B111" s="66" t="s">
        <v>934</v>
      </c>
      <c r="C111" s="66"/>
      <c r="D111" s="66"/>
      <c r="E111" s="66"/>
      <c r="F111" s="66"/>
      <c r="G111" s="66"/>
      <c r="H111" s="66"/>
      <c r="J111" s="67"/>
    </row>
    <row r="112" spans="1:17" x14ac:dyDescent="0.2">
      <c r="A112" s="60"/>
      <c r="B112" s="60"/>
      <c r="C112" s="60"/>
      <c r="D112" s="62"/>
      <c r="E112" s="62"/>
      <c r="F112" s="62"/>
      <c r="G112" s="62"/>
    </row>
    <row r="113" spans="1:10" x14ac:dyDescent="0.2">
      <c r="A113" s="60"/>
      <c r="B113" s="72" t="s">
        <v>160</v>
      </c>
      <c r="C113" s="73"/>
      <c r="D113" s="74"/>
      <c r="E113" s="75"/>
      <c r="F113" s="62"/>
      <c r="G113" s="62"/>
    </row>
    <row r="114" spans="1:10" ht="27.75" customHeight="1" x14ac:dyDescent="0.2">
      <c r="A114" s="60"/>
      <c r="B114" s="76" t="s">
        <v>161</v>
      </c>
      <c r="C114" s="77"/>
      <c r="D114" s="39" t="s">
        <v>162</v>
      </c>
      <c r="E114" s="75"/>
      <c r="F114" s="62"/>
      <c r="G114" s="62"/>
    </row>
    <row r="115" spans="1:10" ht="12.75" customHeight="1" x14ac:dyDescent="0.2">
      <c r="A115" s="60"/>
      <c r="B115" s="76" t="s">
        <v>936</v>
      </c>
      <c r="C115" s="77"/>
      <c r="D115" s="39" t="s">
        <v>162</v>
      </c>
      <c r="E115" s="75"/>
      <c r="F115" s="62"/>
      <c r="G115" s="62"/>
    </row>
    <row r="116" spans="1:10" x14ac:dyDescent="0.2">
      <c r="A116" s="60"/>
      <c r="B116" s="76" t="s">
        <v>163</v>
      </c>
      <c r="C116" s="77"/>
      <c r="D116" s="78" t="s">
        <v>133</v>
      </c>
      <c r="E116" s="75"/>
      <c r="F116" s="62"/>
      <c r="G116" s="62"/>
    </row>
    <row r="117" spans="1:10" x14ac:dyDescent="0.2">
      <c r="A117" s="79"/>
      <c r="B117" s="80" t="s">
        <v>133</v>
      </c>
      <c r="C117" s="80" t="s">
        <v>937</v>
      </c>
      <c r="D117" s="80" t="s">
        <v>164</v>
      </c>
      <c r="E117" s="79"/>
      <c r="F117" s="79"/>
      <c r="G117" s="79"/>
      <c r="H117" s="79"/>
      <c r="J117" s="67"/>
    </row>
    <row r="118" spans="1:10" x14ac:dyDescent="0.2">
      <c r="A118" s="79"/>
      <c r="B118" s="81" t="s">
        <v>165</v>
      </c>
      <c r="C118" s="82">
        <v>46112</v>
      </c>
      <c r="D118" s="82">
        <v>46142</v>
      </c>
      <c r="E118" s="79"/>
      <c r="F118" s="79"/>
      <c r="G118" s="79"/>
      <c r="J118" s="67"/>
    </row>
    <row r="119" spans="1:10" x14ac:dyDescent="0.2">
      <c r="A119" s="83"/>
      <c r="B119" s="42" t="s">
        <v>166</v>
      </c>
      <c r="C119" s="84">
        <v>89.314700000000002</v>
      </c>
      <c r="D119" s="84">
        <v>99.075900000000004</v>
      </c>
      <c r="E119" s="83"/>
      <c r="F119" s="85"/>
      <c r="G119" s="86"/>
    </row>
    <row r="120" spans="1:10" x14ac:dyDescent="0.2">
      <c r="A120" s="83"/>
      <c r="B120" s="42" t="s">
        <v>938</v>
      </c>
      <c r="C120" s="84">
        <v>25.571300000000001</v>
      </c>
      <c r="D120" s="84">
        <v>26.347100000000001</v>
      </c>
      <c r="E120" s="83"/>
      <c r="F120" s="85"/>
      <c r="G120" s="86"/>
    </row>
    <row r="121" spans="1:10" x14ac:dyDescent="0.2">
      <c r="A121" s="83"/>
      <c r="B121" s="42" t="s">
        <v>167</v>
      </c>
      <c r="C121" s="84">
        <v>80.960899999999995</v>
      </c>
      <c r="D121" s="84">
        <v>89.743499999999997</v>
      </c>
      <c r="E121" s="83"/>
      <c r="F121" s="85"/>
      <c r="G121" s="86"/>
    </row>
    <row r="122" spans="1:10" x14ac:dyDescent="0.2">
      <c r="A122" s="83"/>
      <c r="B122" s="42" t="s">
        <v>939</v>
      </c>
      <c r="C122" s="84">
        <v>22.783200000000001</v>
      </c>
      <c r="D122" s="84">
        <v>23.455200000000001</v>
      </c>
      <c r="E122" s="83"/>
      <c r="F122" s="85"/>
      <c r="G122" s="86"/>
    </row>
    <row r="123" spans="1:10" x14ac:dyDescent="0.2">
      <c r="A123" s="83"/>
      <c r="B123" s="83"/>
      <c r="C123" s="83"/>
      <c r="D123" s="83"/>
      <c r="E123" s="83"/>
      <c r="F123" s="83"/>
      <c r="G123" s="83"/>
    </row>
    <row r="124" spans="1:10" x14ac:dyDescent="0.2">
      <c r="A124" s="83"/>
      <c r="B124" s="146" t="s">
        <v>168</v>
      </c>
      <c r="C124" s="147"/>
      <c r="D124" s="52" t="s">
        <v>133</v>
      </c>
      <c r="E124" s="83"/>
      <c r="F124" s="83"/>
      <c r="G124" s="83"/>
    </row>
    <row r="125" spans="1:10" x14ac:dyDescent="0.2">
      <c r="A125" s="83"/>
      <c r="B125" s="148" t="s">
        <v>165</v>
      </c>
      <c r="C125" s="149" t="s">
        <v>640</v>
      </c>
      <c r="D125" s="149" t="s">
        <v>641</v>
      </c>
      <c r="E125" s="83"/>
      <c r="F125" s="83"/>
      <c r="G125" s="83"/>
    </row>
    <row r="126" spans="1:10" x14ac:dyDescent="0.2">
      <c r="A126" s="83"/>
      <c r="B126" s="42" t="s">
        <v>938</v>
      </c>
      <c r="C126" s="150">
        <v>2.008</v>
      </c>
      <c r="D126" s="150">
        <v>2.008</v>
      </c>
      <c r="E126" s="83"/>
      <c r="F126" s="85"/>
      <c r="G126" s="86"/>
    </row>
    <row r="127" spans="1:10" x14ac:dyDescent="0.2">
      <c r="A127" s="83"/>
      <c r="B127" s="42" t="s">
        <v>939</v>
      </c>
      <c r="C127" s="150">
        <v>1.79</v>
      </c>
      <c r="D127" s="150">
        <v>1.79</v>
      </c>
      <c r="E127" s="83"/>
      <c r="F127" s="85"/>
      <c r="G127" s="86"/>
    </row>
    <row r="128" spans="1:10" x14ac:dyDescent="0.2">
      <c r="A128" s="79"/>
      <c r="B128" s="97"/>
      <c r="C128" s="97"/>
      <c r="D128" s="97"/>
      <c r="E128" s="79"/>
      <c r="F128" s="79"/>
      <c r="G128" s="79"/>
    </row>
    <row r="129" spans="1:7" x14ac:dyDescent="0.2">
      <c r="A129" s="79"/>
      <c r="B129" s="76" t="s">
        <v>169</v>
      </c>
      <c r="C129" s="77"/>
      <c r="D129" s="39" t="s">
        <v>162</v>
      </c>
      <c r="E129" s="91"/>
      <c r="F129" s="79"/>
      <c r="G129" s="79"/>
    </row>
    <row r="130" spans="1:7" x14ac:dyDescent="0.2">
      <c r="A130" s="79"/>
      <c r="B130" s="76" t="s">
        <v>170</v>
      </c>
      <c r="C130" s="77"/>
      <c r="D130" s="39" t="s">
        <v>162</v>
      </c>
      <c r="E130" s="91"/>
      <c r="F130" s="79"/>
      <c r="G130" s="79"/>
    </row>
    <row r="131" spans="1:7" ht="17.100000000000001" customHeight="1" x14ac:dyDescent="0.2">
      <c r="A131" s="79"/>
      <c r="B131" s="76" t="s">
        <v>171</v>
      </c>
      <c r="C131" s="77"/>
      <c r="D131" s="39" t="s">
        <v>162</v>
      </c>
      <c r="E131" s="91"/>
      <c r="F131" s="79"/>
      <c r="G131" s="79"/>
    </row>
    <row r="132" spans="1:7" ht="17.100000000000001" customHeight="1" x14ac:dyDescent="0.2">
      <c r="A132" s="79"/>
      <c r="B132" s="76" t="s">
        <v>172</v>
      </c>
      <c r="C132" s="77"/>
      <c r="D132" s="92">
        <v>0.4100483199344977</v>
      </c>
      <c r="E132" s="79"/>
      <c r="F132" s="89"/>
      <c r="G132" s="90"/>
    </row>
    <row r="134" spans="1:7" x14ac:dyDescent="0.2">
      <c r="B134" s="93" t="s">
        <v>941</v>
      </c>
      <c r="C134" s="93"/>
    </row>
    <row r="136" spans="1:7" ht="153.75" customHeight="1" x14ac:dyDescent="0.2"/>
    <row r="139" spans="1:7" x14ac:dyDescent="0.2">
      <c r="B139" s="94" t="s">
        <v>942</v>
      </c>
      <c r="C139" s="95"/>
      <c r="D139" s="94"/>
    </row>
    <row r="140" spans="1:7" x14ac:dyDescent="0.2">
      <c r="B140" s="94" t="s">
        <v>1105</v>
      </c>
      <c r="D140" s="94"/>
    </row>
    <row r="141" spans="1:7" ht="165" customHeight="1" x14ac:dyDescent="0.2"/>
    <row r="143" spans="1:7" ht="12.75" customHeight="1" x14ac:dyDescent="0.2"/>
    <row r="144" spans="1:7" ht="12.75" customHeight="1" x14ac:dyDescent="0.2"/>
    <row r="145" s="34" customFormat="1" ht="12.75" customHeight="1" x14ac:dyDescent="0.2"/>
    <row r="146" s="34" customFormat="1" ht="12.75" customHeight="1" x14ac:dyDescent="0.2"/>
    <row r="147" s="34" customFormat="1" ht="12.75" customHeight="1" x14ac:dyDescent="0.2"/>
    <row r="148" s="34" customFormat="1" ht="12.75" customHeight="1" x14ac:dyDescent="0.2"/>
  </sheetData>
  <mergeCells count="18">
    <mergeCell ref="B134:C134"/>
    <mergeCell ref="A1:H1"/>
    <mergeCell ref="A2:H2"/>
    <mergeCell ref="A3:H3"/>
    <mergeCell ref="B107:H107"/>
    <mergeCell ref="B108:H108"/>
    <mergeCell ref="B109:H109"/>
    <mergeCell ref="B110:H110"/>
    <mergeCell ref="B111:H111"/>
    <mergeCell ref="B113:D113"/>
    <mergeCell ref="B114:C114"/>
    <mergeCell ref="B115:C115"/>
    <mergeCell ref="B116:C116"/>
    <mergeCell ref="B131:C131"/>
    <mergeCell ref="B130:C130"/>
    <mergeCell ref="B124:C124"/>
    <mergeCell ref="B129:C129"/>
    <mergeCell ref="B132:C132"/>
  </mergeCells>
  <hyperlinks>
    <hyperlink ref="I1" location="Index!B2" display="Index" xr:uid="{6AA300D2-1FCF-4FBC-BA1E-FF8C9F070D9F}"/>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64574-0553-45D0-83C8-DCF0FBCB69EE}">
  <sheetPr>
    <outlinePr summaryBelow="0" summaryRight="0"/>
  </sheetPr>
  <dimension ref="A1:Q160"/>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33" t="s">
        <v>855</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14</v>
      </c>
      <c r="C7" s="47" t="s">
        <v>15</v>
      </c>
      <c r="D7" s="47" t="s">
        <v>16</v>
      </c>
      <c r="E7" s="48">
        <v>1570793</v>
      </c>
      <c r="F7" s="49">
        <v>29637.722323999998</v>
      </c>
      <c r="G7" s="50">
        <v>6.4088939999999997E-2</v>
      </c>
      <c r="H7" s="40" t="s">
        <v>133</v>
      </c>
    </row>
    <row r="8" spans="1:9" x14ac:dyDescent="0.2">
      <c r="A8" s="46">
        <v>2</v>
      </c>
      <c r="B8" s="47" t="s">
        <v>476</v>
      </c>
      <c r="C8" s="47" t="s">
        <v>477</v>
      </c>
      <c r="D8" s="47" t="s">
        <v>38</v>
      </c>
      <c r="E8" s="48">
        <v>3555508</v>
      </c>
      <c r="F8" s="49">
        <v>27437.855235999999</v>
      </c>
      <c r="G8" s="50">
        <v>5.9331929999999998E-2</v>
      </c>
      <c r="H8" s="40" t="s">
        <v>133</v>
      </c>
    </row>
    <row r="9" spans="1:9" x14ac:dyDescent="0.2">
      <c r="A9" s="46">
        <v>3</v>
      </c>
      <c r="B9" s="47" t="s">
        <v>338</v>
      </c>
      <c r="C9" s="47" t="s">
        <v>339</v>
      </c>
      <c r="D9" s="47" t="s">
        <v>38</v>
      </c>
      <c r="E9" s="48">
        <v>1823721</v>
      </c>
      <c r="F9" s="49">
        <v>23130.253443000001</v>
      </c>
      <c r="G9" s="50">
        <v>5.0017119999999998E-2</v>
      </c>
      <c r="H9" s="40" t="s">
        <v>133</v>
      </c>
    </row>
    <row r="10" spans="1:9" x14ac:dyDescent="0.2">
      <c r="A10" s="46">
        <v>4</v>
      </c>
      <c r="B10" s="47" t="s">
        <v>17</v>
      </c>
      <c r="C10" s="47" t="s">
        <v>18</v>
      </c>
      <c r="D10" s="47" t="s">
        <v>19</v>
      </c>
      <c r="E10" s="48">
        <v>1616287</v>
      </c>
      <c r="F10" s="49">
        <v>23125.834395999998</v>
      </c>
      <c r="G10" s="50">
        <v>5.000756E-2</v>
      </c>
      <c r="H10" s="40" t="s">
        <v>133</v>
      </c>
    </row>
    <row r="11" spans="1:9" x14ac:dyDescent="0.2">
      <c r="A11" s="46">
        <v>5</v>
      </c>
      <c r="B11" s="47" t="s">
        <v>326</v>
      </c>
      <c r="C11" s="47" t="s">
        <v>327</v>
      </c>
      <c r="D11" s="47" t="s">
        <v>256</v>
      </c>
      <c r="E11" s="48">
        <v>8780579</v>
      </c>
      <c r="F11" s="49">
        <v>21690.664303699999</v>
      </c>
      <c r="G11" s="50">
        <v>4.6904139999999997E-2</v>
      </c>
      <c r="H11" s="40" t="s">
        <v>133</v>
      </c>
    </row>
    <row r="12" spans="1:9" x14ac:dyDescent="0.2">
      <c r="A12" s="46">
        <v>6</v>
      </c>
      <c r="B12" s="47" t="s">
        <v>58</v>
      </c>
      <c r="C12" s="47" t="s">
        <v>59</v>
      </c>
      <c r="D12" s="47" t="s">
        <v>60</v>
      </c>
      <c r="E12" s="48">
        <v>1090073</v>
      </c>
      <c r="F12" s="49">
        <v>18065.779828999999</v>
      </c>
      <c r="G12" s="50">
        <v>3.906565E-2</v>
      </c>
      <c r="H12" s="40" t="s">
        <v>133</v>
      </c>
    </row>
    <row r="13" spans="1:9" x14ac:dyDescent="0.2">
      <c r="A13" s="46">
        <v>7</v>
      </c>
      <c r="B13" s="47" t="s">
        <v>109</v>
      </c>
      <c r="C13" s="47" t="s">
        <v>110</v>
      </c>
      <c r="D13" s="47" t="s">
        <v>111</v>
      </c>
      <c r="E13" s="48">
        <v>164533</v>
      </c>
      <c r="F13" s="49">
        <v>12564.562545000001</v>
      </c>
      <c r="G13" s="50">
        <v>2.7169749999999999E-2</v>
      </c>
      <c r="H13" s="40" t="s">
        <v>133</v>
      </c>
    </row>
    <row r="14" spans="1:9" x14ac:dyDescent="0.2">
      <c r="A14" s="46">
        <v>8</v>
      </c>
      <c r="B14" s="47" t="s">
        <v>46</v>
      </c>
      <c r="C14" s="47" t="s">
        <v>47</v>
      </c>
      <c r="D14" s="47" t="s">
        <v>38</v>
      </c>
      <c r="E14" s="48">
        <v>982972</v>
      </c>
      <c r="F14" s="49">
        <v>12418.868248000001</v>
      </c>
      <c r="G14" s="50">
        <v>2.6854699999999999E-2</v>
      </c>
      <c r="H14" s="40" t="s">
        <v>133</v>
      </c>
    </row>
    <row r="15" spans="1:9" x14ac:dyDescent="0.2">
      <c r="A15" s="46">
        <v>9</v>
      </c>
      <c r="B15" s="47" t="s">
        <v>797</v>
      </c>
      <c r="C15" s="47" t="s">
        <v>798</v>
      </c>
      <c r="D15" s="47" t="s">
        <v>57</v>
      </c>
      <c r="E15" s="48">
        <v>275874</v>
      </c>
      <c r="F15" s="49">
        <v>12097.626647999999</v>
      </c>
      <c r="G15" s="50">
        <v>2.6160039999999999E-2</v>
      </c>
      <c r="H15" s="40" t="s">
        <v>133</v>
      </c>
    </row>
    <row r="16" spans="1:9" x14ac:dyDescent="0.2">
      <c r="A16" s="46">
        <v>10</v>
      </c>
      <c r="B16" s="47" t="s">
        <v>322</v>
      </c>
      <c r="C16" s="47" t="s">
        <v>323</v>
      </c>
      <c r="D16" s="47" t="s">
        <v>176</v>
      </c>
      <c r="E16" s="48">
        <v>1286643</v>
      </c>
      <c r="F16" s="49">
        <v>12060.3481605</v>
      </c>
      <c r="G16" s="50">
        <v>2.6079430000000001E-2</v>
      </c>
      <c r="H16" s="40" t="s">
        <v>133</v>
      </c>
    </row>
    <row r="17" spans="1:8" x14ac:dyDescent="0.2">
      <c r="A17" s="46">
        <v>11</v>
      </c>
      <c r="B17" s="47" t="s">
        <v>382</v>
      </c>
      <c r="C17" s="47" t="s">
        <v>383</v>
      </c>
      <c r="D17" s="47" t="s">
        <v>176</v>
      </c>
      <c r="E17" s="48">
        <v>1145939</v>
      </c>
      <c r="F17" s="49">
        <v>11982.5111535</v>
      </c>
      <c r="G17" s="50">
        <v>2.5911119999999999E-2</v>
      </c>
      <c r="H17" s="40" t="s">
        <v>133</v>
      </c>
    </row>
    <row r="18" spans="1:8" x14ac:dyDescent="0.2">
      <c r="A18" s="46">
        <v>12</v>
      </c>
      <c r="B18" s="47" t="s">
        <v>674</v>
      </c>
      <c r="C18" s="47" t="s">
        <v>675</v>
      </c>
      <c r="D18" s="47" t="s">
        <v>176</v>
      </c>
      <c r="E18" s="48">
        <v>677831</v>
      </c>
      <c r="F18" s="49">
        <v>11843.063232</v>
      </c>
      <c r="G18" s="50">
        <v>2.5609570000000002E-2</v>
      </c>
      <c r="H18" s="40" t="s">
        <v>133</v>
      </c>
    </row>
    <row r="19" spans="1:8" x14ac:dyDescent="0.2">
      <c r="A19" s="46">
        <v>13</v>
      </c>
      <c r="B19" s="47" t="s">
        <v>356</v>
      </c>
      <c r="C19" s="47" t="s">
        <v>357</v>
      </c>
      <c r="D19" s="47" t="s">
        <v>111</v>
      </c>
      <c r="E19" s="48">
        <v>1639820</v>
      </c>
      <c r="F19" s="49">
        <v>11495.95811</v>
      </c>
      <c r="G19" s="50">
        <v>2.4858990000000001E-2</v>
      </c>
      <c r="H19" s="40" t="s">
        <v>133</v>
      </c>
    </row>
    <row r="20" spans="1:8" x14ac:dyDescent="0.2">
      <c r="A20" s="46">
        <v>14</v>
      </c>
      <c r="B20" s="47" t="s">
        <v>384</v>
      </c>
      <c r="C20" s="47" t="s">
        <v>385</v>
      </c>
      <c r="D20" s="47" t="s">
        <v>176</v>
      </c>
      <c r="E20" s="48">
        <v>661187</v>
      </c>
      <c r="F20" s="49">
        <v>10288.730906999999</v>
      </c>
      <c r="G20" s="50">
        <v>2.2248469999999999E-2</v>
      </c>
      <c r="H20" s="40" t="s">
        <v>133</v>
      </c>
    </row>
    <row r="21" spans="1:8" x14ac:dyDescent="0.2">
      <c r="A21" s="46">
        <v>15</v>
      </c>
      <c r="B21" s="47" t="s">
        <v>348</v>
      </c>
      <c r="C21" s="47" t="s">
        <v>349</v>
      </c>
      <c r="D21" s="47" t="s">
        <v>211</v>
      </c>
      <c r="E21" s="48">
        <v>1702927</v>
      </c>
      <c r="F21" s="49">
        <v>10261.838102</v>
      </c>
      <c r="G21" s="50">
        <v>2.2190310000000001E-2</v>
      </c>
      <c r="H21" s="40" t="s">
        <v>133</v>
      </c>
    </row>
    <row r="22" spans="1:8" x14ac:dyDescent="0.2">
      <c r="A22" s="46">
        <v>16</v>
      </c>
      <c r="B22" s="47" t="s">
        <v>93</v>
      </c>
      <c r="C22" s="47" t="s">
        <v>94</v>
      </c>
      <c r="D22" s="47" t="s">
        <v>88</v>
      </c>
      <c r="E22" s="48">
        <v>234570</v>
      </c>
      <c r="F22" s="49">
        <v>10075.485210000001</v>
      </c>
      <c r="G22" s="50">
        <v>2.1787339999999999E-2</v>
      </c>
      <c r="H22" s="40" t="s">
        <v>133</v>
      </c>
    </row>
    <row r="23" spans="1:8" x14ac:dyDescent="0.2">
      <c r="A23" s="46">
        <v>17</v>
      </c>
      <c r="B23" s="47" t="s">
        <v>298</v>
      </c>
      <c r="C23" s="47" t="s">
        <v>299</v>
      </c>
      <c r="D23" s="47" t="s">
        <v>256</v>
      </c>
      <c r="E23" s="48">
        <v>1019586</v>
      </c>
      <c r="F23" s="49">
        <v>9919.0424010000006</v>
      </c>
      <c r="G23" s="50">
        <v>2.1449050000000001E-2</v>
      </c>
      <c r="H23" s="40" t="s">
        <v>133</v>
      </c>
    </row>
    <row r="24" spans="1:8" x14ac:dyDescent="0.2">
      <c r="A24" s="46">
        <v>18</v>
      </c>
      <c r="B24" s="47" t="s">
        <v>76</v>
      </c>
      <c r="C24" s="47" t="s">
        <v>77</v>
      </c>
      <c r="D24" s="47" t="s">
        <v>16</v>
      </c>
      <c r="E24" s="48">
        <v>2158174</v>
      </c>
      <c r="F24" s="49">
        <v>8847.4343129999997</v>
      </c>
      <c r="G24" s="50">
        <v>1.9131789999999999E-2</v>
      </c>
      <c r="H24" s="40" t="s">
        <v>133</v>
      </c>
    </row>
    <row r="25" spans="1:8" x14ac:dyDescent="0.2">
      <c r="A25" s="46">
        <v>19</v>
      </c>
      <c r="B25" s="47" t="s">
        <v>404</v>
      </c>
      <c r="C25" s="47" t="s">
        <v>405</v>
      </c>
      <c r="D25" s="47" t="s">
        <v>176</v>
      </c>
      <c r="E25" s="48">
        <v>635015</v>
      </c>
      <c r="F25" s="49">
        <v>8767.6521049999992</v>
      </c>
      <c r="G25" s="50">
        <v>1.895927E-2</v>
      </c>
      <c r="H25" s="40" t="s">
        <v>133</v>
      </c>
    </row>
    <row r="26" spans="1:8" x14ac:dyDescent="0.2">
      <c r="A26" s="46">
        <v>20</v>
      </c>
      <c r="B26" s="47" t="s">
        <v>328</v>
      </c>
      <c r="C26" s="47" t="s">
        <v>329</v>
      </c>
      <c r="D26" s="47" t="s">
        <v>249</v>
      </c>
      <c r="E26" s="48">
        <v>604734</v>
      </c>
      <c r="F26" s="49">
        <v>8597.5032780000001</v>
      </c>
      <c r="G26" s="50">
        <v>1.8591340000000001E-2</v>
      </c>
      <c r="H26" s="40" t="s">
        <v>133</v>
      </c>
    </row>
    <row r="27" spans="1:8" x14ac:dyDescent="0.2">
      <c r="A27" s="46">
        <v>21</v>
      </c>
      <c r="B27" s="47" t="s">
        <v>209</v>
      </c>
      <c r="C27" s="47" t="s">
        <v>210</v>
      </c>
      <c r="D27" s="47" t="s">
        <v>211</v>
      </c>
      <c r="E27" s="48">
        <v>682973</v>
      </c>
      <c r="F27" s="49">
        <v>8167.6741069999998</v>
      </c>
      <c r="G27" s="50">
        <v>1.766187E-2</v>
      </c>
      <c r="H27" s="40" t="s">
        <v>133</v>
      </c>
    </row>
    <row r="28" spans="1:8" x14ac:dyDescent="0.2">
      <c r="A28" s="46">
        <v>22</v>
      </c>
      <c r="B28" s="47" t="s">
        <v>469</v>
      </c>
      <c r="C28" s="47" t="s">
        <v>470</v>
      </c>
      <c r="D28" s="47" t="s">
        <v>38</v>
      </c>
      <c r="E28" s="48">
        <v>3768018</v>
      </c>
      <c r="F28" s="49">
        <v>7525.4855496</v>
      </c>
      <c r="G28" s="50">
        <v>1.627319E-2</v>
      </c>
      <c r="H28" s="40" t="s">
        <v>133</v>
      </c>
    </row>
    <row r="29" spans="1:8" ht="25.5" x14ac:dyDescent="0.2">
      <c r="A29" s="46">
        <v>23</v>
      </c>
      <c r="B29" s="47" t="s">
        <v>282</v>
      </c>
      <c r="C29" s="47" t="s">
        <v>283</v>
      </c>
      <c r="D29" s="47" t="s">
        <v>204</v>
      </c>
      <c r="E29" s="48">
        <v>683468</v>
      </c>
      <c r="F29" s="49">
        <v>7489.442344</v>
      </c>
      <c r="G29" s="50">
        <v>1.6195250000000001E-2</v>
      </c>
      <c r="H29" s="40" t="s">
        <v>133</v>
      </c>
    </row>
    <row r="30" spans="1:8" x14ac:dyDescent="0.2">
      <c r="A30" s="46">
        <v>24</v>
      </c>
      <c r="B30" s="47" t="s">
        <v>478</v>
      </c>
      <c r="C30" s="47" t="s">
        <v>479</v>
      </c>
      <c r="D30" s="47" t="s">
        <v>38</v>
      </c>
      <c r="E30" s="48">
        <v>1877791</v>
      </c>
      <c r="F30" s="49">
        <v>7197.5729030000002</v>
      </c>
      <c r="G30" s="50">
        <v>1.5564110000000001E-2</v>
      </c>
      <c r="H30" s="40" t="s">
        <v>133</v>
      </c>
    </row>
    <row r="31" spans="1:8" x14ac:dyDescent="0.2">
      <c r="A31" s="46">
        <v>25</v>
      </c>
      <c r="B31" s="47" t="s">
        <v>334</v>
      </c>
      <c r="C31" s="47" t="s">
        <v>335</v>
      </c>
      <c r="D31" s="47" t="s">
        <v>179</v>
      </c>
      <c r="E31" s="48">
        <v>2047480</v>
      </c>
      <c r="F31" s="49">
        <v>6320.7755079999997</v>
      </c>
      <c r="G31" s="50">
        <v>1.3668120000000001E-2</v>
      </c>
      <c r="H31" s="40" t="s">
        <v>133</v>
      </c>
    </row>
    <row r="32" spans="1:8" x14ac:dyDescent="0.2">
      <c r="A32" s="46">
        <v>26</v>
      </c>
      <c r="B32" s="47" t="s">
        <v>86</v>
      </c>
      <c r="C32" s="47" t="s">
        <v>87</v>
      </c>
      <c r="D32" s="47" t="s">
        <v>88</v>
      </c>
      <c r="E32" s="48">
        <v>1343146</v>
      </c>
      <c r="F32" s="49">
        <v>6273.1633929999998</v>
      </c>
      <c r="G32" s="50">
        <v>1.356516E-2</v>
      </c>
      <c r="H32" s="40" t="s">
        <v>133</v>
      </c>
    </row>
    <row r="33" spans="1:8" x14ac:dyDescent="0.2">
      <c r="A33" s="46">
        <v>27</v>
      </c>
      <c r="B33" s="47" t="s">
        <v>364</v>
      </c>
      <c r="C33" s="47" t="s">
        <v>365</v>
      </c>
      <c r="D33" s="47" t="s">
        <v>216</v>
      </c>
      <c r="E33" s="48">
        <v>2799984</v>
      </c>
      <c r="F33" s="49">
        <v>5757.0471023999999</v>
      </c>
      <c r="G33" s="50">
        <v>1.2449099999999999E-2</v>
      </c>
      <c r="H33" s="40" t="s">
        <v>133</v>
      </c>
    </row>
    <row r="34" spans="1:8" ht="25.5" x14ac:dyDescent="0.2">
      <c r="A34" s="46">
        <v>28</v>
      </c>
      <c r="B34" s="47" t="s">
        <v>202</v>
      </c>
      <c r="C34" s="47" t="s">
        <v>203</v>
      </c>
      <c r="D34" s="47" t="s">
        <v>204</v>
      </c>
      <c r="E34" s="48">
        <v>339403</v>
      </c>
      <c r="F34" s="49">
        <v>5655.1327860000001</v>
      </c>
      <c r="G34" s="50">
        <v>1.222872E-2</v>
      </c>
      <c r="H34" s="40" t="s">
        <v>133</v>
      </c>
    </row>
    <row r="35" spans="1:8" x14ac:dyDescent="0.2">
      <c r="A35" s="46">
        <v>29</v>
      </c>
      <c r="B35" s="47" t="s">
        <v>856</v>
      </c>
      <c r="C35" s="47" t="s">
        <v>857</v>
      </c>
      <c r="D35" s="47" t="s">
        <v>191</v>
      </c>
      <c r="E35" s="48">
        <v>1087017</v>
      </c>
      <c r="F35" s="49">
        <v>5585.6368544999996</v>
      </c>
      <c r="G35" s="50">
        <v>1.2078439999999999E-2</v>
      </c>
      <c r="H35" s="40" t="s">
        <v>133</v>
      </c>
    </row>
    <row r="36" spans="1:8" x14ac:dyDescent="0.2">
      <c r="A36" s="46">
        <v>30</v>
      </c>
      <c r="B36" s="47" t="s">
        <v>394</v>
      </c>
      <c r="C36" s="47" t="s">
        <v>395</v>
      </c>
      <c r="D36" s="47" t="s">
        <v>229</v>
      </c>
      <c r="E36" s="48">
        <v>1353240</v>
      </c>
      <c r="F36" s="49">
        <v>5446.11438</v>
      </c>
      <c r="G36" s="50">
        <v>1.1776740000000001E-2</v>
      </c>
      <c r="H36" s="40" t="s">
        <v>133</v>
      </c>
    </row>
    <row r="37" spans="1:8" x14ac:dyDescent="0.2">
      <c r="A37" s="46">
        <v>31</v>
      </c>
      <c r="B37" s="47" t="s">
        <v>346</v>
      </c>
      <c r="C37" s="47" t="s">
        <v>347</v>
      </c>
      <c r="D37" s="47" t="s">
        <v>38</v>
      </c>
      <c r="E37" s="48">
        <v>9476160</v>
      </c>
      <c r="F37" s="49">
        <v>5390.0398080000004</v>
      </c>
      <c r="G37" s="50">
        <v>1.1655479999999999E-2</v>
      </c>
      <c r="H37" s="40" t="s">
        <v>133</v>
      </c>
    </row>
    <row r="38" spans="1:8" x14ac:dyDescent="0.2">
      <c r="A38" s="46">
        <v>32</v>
      </c>
      <c r="B38" s="47" t="s">
        <v>197</v>
      </c>
      <c r="C38" s="47" t="s">
        <v>198</v>
      </c>
      <c r="D38" s="47" t="s">
        <v>108</v>
      </c>
      <c r="E38" s="48">
        <v>297297</v>
      </c>
      <c r="F38" s="49">
        <v>5247.29205</v>
      </c>
      <c r="G38" s="50">
        <v>1.1346800000000001E-2</v>
      </c>
      <c r="H38" s="40" t="s">
        <v>133</v>
      </c>
    </row>
    <row r="39" spans="1:8" x14ac:dyDescent="0.2">
      <c r="A39" s="46">
        <v>33</v>
      </c>
      <c r="B39" s="47" t="s">
        <v>449</v>
      </c>
      <c r="C39" s="47" t="s">
        <v>450</v>
      </c>
      <c r="D39" s="47" t="s">
        <v>57</v>
      </c>
      <c r="E39" s="48">
        <v>1639084</v>
      </c>
      <c r="F39" s="49">
        <v>5131.9720040000002</v>
      </c>
      <c r="G39" s="50">
        <v>1.109743E-2</v>
      </c>
      <c r="H39" s="40" t="s">
        <v>133</v>
      </c>
    </row>
    <row r="40" spans="1:8" x14ac:dyDescent="0.2">
      <c r="A40" s="46">
        <v>34</v>
      </c>
      <c r="B40" s="47" t="s">
        <v>292</v>
      </c>
      <c r="C40" s="47" t="s">
        <v>293</v>
      </c>
      <c r="D40" s="47" t="s">
        <v>216</v>
      </c>
      <c r="E40" s="48">
        <v>663825</v>
      </c>
      <c r="F40" s="49">
        <v>5029.802025</v>
      </c>
      <c r="G40" s="50">
        <v>1.0876500000000001E-2</v>
      </c>
      <c r="H40" s="40" t="s">
        <v>133</v>
      </c>
    </row>
    <row r="41" spans="1:8" x14ac:dyDescent="0.2">
      <c r="A41" s="46">
        <v>35</v>
      </c>
      <c r="B41" s="47" t="s">
        <v>358</v>
      </c>
      <c r="C41" s="47" t="s">
        <v>359</v>
      </c>
      <c r="D41" s="47" t="s">
        <v>38</v>
      </c>
      <c r="E41" s="48">
        <v>1211462</v>
      </c>
      <c r="F41" s="49">
        <v>4627.1791089999997</v>
      </c>
      <c r="G41" s="50">
        <v>1.000586E-2</v>
      </c>
      <c r="H41" s="40" t="s">
        <v>133</v>
      </c>
    </row>
    <row r="42" spans="1:8" x14ac:dyDescent="0.2">
      <c r="A42" s="46">
        <v>36</v>
      </c>
      <c r="B42" s="47" t="s">
        <v>102</v>
      </c>
      <c r="C42" s="47" t="s">
        <v>103</v>
      </c>
      <c r="D42" s="47" t="s">
        <v>16</v>
      </c>
      <c r="E42" s="48">
        <v>300424</v>
      </c>
      <c r="F42" s="49">
        <v>4558.6337759999997</v>
      </c>
      <c r="G42" s="50">
        <v>9.8576400000000008E-3</v>
      </c>
      <c r="H42" s="40" t="s">
        <v>133</v>
      </c>
    </row>
    <row r="43" spans="1:8" x14ac:dyDescent="0.2">
      <c r="A43" s="46">
        <v>37</v>
      </c>
      <c r="B43" s="47" t="s">
        <v>645</v>
      </c>
      <c r="C43" s="47" t="s">
        <v>646</v>
      </c>
      <c r="D43" s="47" t="s">
        <v>176</v>
      </c>
      <c r="E43" s="48">
        <v>1260897</v>
      </c>
      <c r="F43" s="49">
        <v>4467.3580709999997</v>
      </c>
      <c r="G43" s="50">
        <v>9.6602700000000003E-3</v>
      </c>
      <c r="H43" s="40" t="s">
        <v>133</v>
      </c>
    </row>
    <row r="44" spans="1:8" x14ac:dyDescent="0.2">
      <c r="A44" s="46">
        <v>38</v>
      </c>
      <c r="B44" s="47" t="s">
        <v>489</v>
      </c>
      <c r="C44" s="47" t="s">
        <v>490</v>
      </c>
      <c r="D44" s="47" t="s">
        <v>211</v>
      </c>
      <c r="E44" s="48">
        <v>359855</v>
      </c>
      <c r="F44" s="49">
        <v>4252.7663899999998</v>
      </c>
      <c r="G44" s="50">
        <v>9.1962299999999997E-3</v>
      </c>
      <c r="H44" s="40" t="s">
        <v>133</v>
      </c>
    </row>
    <row r="45" spans="1:8" x14ac:dyDescent="0.2">
      <c r="A45" s="46">
        <v>39</v>
      </c>
      <c r="B45" s="47" t="s">
        <v>451</v>
      </c>
      <c r="C45" s="47" t="s">
        <v>452</v>
      </c>
      <c r="D45" s="47" t="s">
        <v>191</v>
      </c>
      <c r="E45" s="48">
        <v>1169277</v>
      </c>
      <c r="F45" s="49">
        <v>4034.5902885</v>
      </c>
      <c r="G45" s="50">
        <v>8.72444E-3</v>
      </c>
      <c r="H45" s="40" t="s">
        <v>133</v>
      </c>
    </row>
    <row r="46" spans="1:8" x14ac:dyDescent="0.2">
      <c r="A46" s="46">
        <v>40</v>
      </c>
      <c r="B46" s="47" t="s">
        <v>360</v>
      </c>
      <c r="C46" s="47" t="s">
        <v>361</v>
      </c>
      <c r="D46" s="47" t="s">
        <v>38</v>
      </c>
      <c r="E46" s="48">
        <v>5993073</v>
      </c>
      <c r="F46" s="49">
        <v>4006.3693005</v>
      </c>
      <c r="G46" s="50">
        <v>8.6634199999999998E-3</v>
      </c>
      <c r="H46" s="40" t="s">
        <v>133</v>
      </c>
    </row>
    <row r="47" spans="1:8" x14ac:dyDescent="0.2">
      <c r="A47" s="46">
        <v>41</v>
      </c>
      <c r="B47" s="47" t="s">
        <v>756</v>
      </c>
      <c r="C47" s="47" t="s">
        <v>757</v>
      </c>
      <c r="D47" s="47" t="s">
        <v>111</v>
      </c>
      <c r="E47" s="48">
        <v>825004</v>
      </c>
      <c r="F47" s="49">
        <v>3931.1440600000001</v>
      </c>
      <c r="G47" s="50">
        <v>8.5007499999999996E-3</v>
      </c>
      <c r="H47" s="40" t="s">
        <v>133</v>
      </c>
    </row>
    <row r="48" spans="1:8" x14ac:dyDescent="0.2">
      <c r="A48" s="46">
        <v>42</v>
      </c>
      <c r="B48" s="47" t="s">
        <v>377</v>
      </c>
      <c r="C48" s="47" t="s">
        <v>378</v>
      </c>
      <c r="D48" s="47" t="s">
        <v>379</v>
      </c>
      <c r="E48" s="48">
        <v>1066170</v>
      </c>
      <c r="F48" s="49">
        <v>3789.7012650000001</v>
      </c>
      <c r="G48" s="50">
        <v>8.1948899999999998E-3</v>
      </c>
      <c r="H48" s="40" t="s">
        <v>133</v>
      </c>
    </row>
    <row r="49" spans="1:8" x14ac:dyDescent="0.2">
      <c r="A49" s="46">
        <v>43</v>
      </c>
      <c r="B49" s="47" t="s">
        <v>372</v>
      </c>
      <c r="C49" s="47" t="s">
        <v>373</v>
      </c>
      <c r="D49" s="47" t="s">
        <v>374</v>
      </c>
      <c r="E49" s="48">
        <v>352255</v>
      </c>
      <c r="F49" s="49">
        <v>3765.2536949999999</v>
      </c>
      <c r="G49" s="50">
        <v>8.1420299999999998E-3</v>
      </c>
      <c r="H49" s="40" t="s">
        <v>133</v>
      </c>
    </row>
    <row r="50" spans="1:8" x14ac:dyDescent="0.2">
      <c r="A50" s="46">
        <v>44</v>
      </c>
      <c r="B50" s="47" t="s">
        <v>442</v>
      </c>
      <c r="C50" s="47" t="s">
        <v>443</v>
      </c>
      <c r="D50" s="47" t="s">
        <v>179</v>
      </c>
      <c r="E50" s="48">
        <v>130000</v>
      </c>
      <c r="F50" s="49">
        <v>3673.93</v>
      </c>
      <c r="G50" s="50">
        <v>7.9445499999999999E-3</v>
      </c>
      <c r="H50" s="40" t="s">
        <v>133</v>
      </c>
    </row>
    <row r="51" spans="1:8" x14ac:dyDescent="0.2">
      <c r="A51" s="46">
        <v>45</v>
      </c>
      <c r="B51" s="47" t="s">
        <v>461</v>
      </c>
      <c r="C51" s="47" t="s">
        <v>462</v>
      </c>
      <c r="D51" s="47" t="s">
        <v>179</v>
      </c>
      <c r="E51" s="48">
        <v>372949</v>
      </c>
      <c r="F51" s="49">
        <v>3543.0155</v>
      </c>
      <c r="G51" s="50">
        <v>7.6614600000000001E-3</v>
      </c>
      <c r="H51" s="40" t="s">
        <v>133</v>
      </c>
    </row>
    <row r="52" spans="1:8" x14ac:dyDescent="0.2">
      <c r="A52" s="46">
        <v>46</v>
      </c>
      <c r="B52" s="47" t="s">
        <v>195</v>
      </c>
      <c r="C52" s="47" t="s">
        <v>196</v>
      </c>
      <c r="D52" s="47" t="s">
        <v>111</v>
      </c>
      <c r="E52" s="48">
        <v>331338</v>
      </c>
      <c r="F52" s="49">
        <v>3058.0840710000002</v>
      </c>
      <c r="G52" s="50">
        <v>6.61284E-3</v>
      </c>
      <c r="H52" s="40" t="s">
        <v>133</v>
      </c>
    </row>
    <row r="53" spans="1:8" x14ac:dyDescent="0.2">
      <c r="A53" s="46">
        <v>47</v>
      </c>
      <c r="B53" s="47" t="s">
        <v>829</v>
      </c>
      <c r="C53" s="47" t="s">
        <v>830</v>
      </c>
      <c r="D53" s="47" t="s">
        <v>211</v>
      </c>
      <c r="E53" s="48">
        <v>71455</v>
      </c>
      <c r="F53" s="49">
        <v>3050.8426800000002</v>
      </c>
      <c r="G53" s="50">
        <v>6.5971800000000002E-3</v>
      </c>
      <c r="H53" s="40" t="s">
        <v>133</v>
      </c>
    </row>
    <row r="54" spans="1:8" x14ac:dyDescent="0.2">
      <c r="A54" s="46">
        <v>48</v>
      </c>
      <c r="B54" s="47" t="s">
        <v>409</v>
      </c>
      <c r="C54" s="47" t="s">
        <v>410</v>
      </c>
      <c r="D54" s="47" t="s">
        <v>249</v>
      </c>
      <c r="E54" s="48">
        <v>1096915</v>
      </c>
      <c r="F54" s="49">
        <v>2886.4221309999998</v>
      </c>
      <c r="G54" s="50">
        <v>6.2416299999999997E-3</v>
      </c>
      <c r="H54" s="40" t="s">
        <v>133</v>
      </c>
    </row>
    <row r="55" spans="1:8" x14ac:dyDescent="0.2">
      <c r="A55" s="46">
        <v>49</v>
      </c>
      <c r="B55" s="47" t="s">
        <v>402</v>
      </c>
      <c r="C55" s="47" t="s">
        <v>403</v>
      </c>
      <c r="D55" s="47" t="s">
        <v>216</v>
      </c>
      <c r="E55" s="48">
        <v>593602</v>
      </c>
      <c r="F55" s="49">
        <v>2824.6551169999998</v>
      </c>
      <c r="G55" s="50">
        <v>6.1080700000000002E-3</v>
      </c>
      <c r="H55" s="40" t="s">
        <v>133</v>
      </c>
    </row>
    <row r="56" spans="1:8" x14ac:dyDescent="0.2">
      <c r="A56" s="46">
        <v>50</v>
      </c>
      <c r="B56" s="47" t="s">
        <v>284</v>
      </c>
      <c r="C56" s="47" t="s">
        <v>285</v>
      </c>
      <c r="D56" s="47" t="s">
        <v>256</v>
      </c>
      <c r="E56" s="48">
        <v>354103</v>
      </c>
      <c r="F56" s="49">
        <v>957.14040899999998</v>
      </c>
      <c r="G56" s="50">
        <v>2.0697300000000001E-3</v>
      </c>
      <c r="H56" s="40" t="s">
        <v>133</v>
      </c>
    </row>
    <row r="57" spans="1:8" x14ac:dyDescent="0.2">
      <c r="A57" s="51"/>
      <c r="B57" s="51"/>
      <c r="C57" s="52" t="s">
        <v>132</v>
      </c>
      <c r="D57" s="51"/>
      <c r="E57" s="51" t="s">
        <v>133</v>
      </c>
      <c r="F57" s="53">
        <v>437952.97062219999</v>
      </c>
      <c r="G57" s="54">
        <v>0.94703440999999999</v>
      </c>
      <c r="H57" s="40" t="s">
        <v>133</v>
      </c>
    </row>
    <row r="58" spans="1:8" x14ac:dyDescent="0.2">
      <c r="A58" s="51"/>
      <c r="B58" s="51"/>
      <c r="C58" s="55"/>
      <c r="D58" s="51"/>
      <c r="E58" s="51"/>
      <c r="F58" s="56"/>
      <c r="G58" s="56"/>
      <c r="H58" s="40" t="s">
        <v>133</v>
      </c>
    </row>
    <row r="59" spans="1:8" x14ac:dyDescent="0.2">
      <c r="A59" s="51"/>
      <c r="B59" s="51"/>
      <c r="C59" s="52" t="s">
        <v>134</v>
      </c>
      <c r="D59" s="51"/>
      <c r="E59" s="51"/>
      <c r="F59" s="51"/>
      <c r="G59" s="51"/>
      <c r="H59" s="40" t="s">
        <v>133</v>
      </c>
    </row>
    <row r="60" spans="1:8" x14ac:dyDescent="0.2">
      <c r="A60" s="46">
        <v>1</v>
      </c>
      <c r="B60" s="47" t="s">
        <v>858</v>
      </c>
      <c r="C60" s="47" t="s">
        <v>1106</v>
      </c>
      <c r="D60" s="47" t="s">
        <v>216</v>
      </c>
      <c r="E60" s="48">
        <v>74187</v>
      </c>
      <c r="F60" s="49">
        <v>3335.7150806089999</v>
      </c>
      <c r="G60" s="50">
        <v>7.2131900000000004E-3</v>
      </c>
      <c r="H60" s="40" t="s">
        <v>133</v>
      </c>
    </row>
    <row r="61" spans="1:8" x14ac:dyDescent="0.2">
      <c r="A61" s="51"/>
      <c r="B61" s="51"/>
      <c r="C61" s="52" t="s">
        <v>132</v>
      </c>
      <c r="D61" s="51"/>
      <c r="E61" s="51" t="s">
        <v>133</v>
      </c>
      <c r="F61" s="53">
        <v>3335.7150806089999</v>
      </c>
      <c r="G61" s="54">
        <v>7.2131900000000004E-3</v>
      </c>
      <c r="H61" s="40" t="s">
        <v>133</v>
      </c>
    </row>
    <row r="62" spans="1:8" x14ac:dyDescent="0.2">
      <c r="A62" s="51"/>
      <c r="B62" s="51"/>
      <c r="C62" s="55"/>
      <c r="D62" s="51"/>
      <c r="E62" s="51"/>
      <c r="F62" s="56"/>
      <c r="G62" s="56"/>
      <c r="H62" s="40" t="s">
        <v>133</v>
      </c>
    </row>
    <row r="63" spans="1:8" x14ac:dyDescent="0.2">
      <c r="A63" s="51"/>
      <c r="B63" s="51"/>
      <c r="C63" s="52" t="s">
        <v>136</v>
      </c>
      <c r="D63" s="51"/>
      <c r="E63" s="51"/>
      <c r="F63" s="51"/>
      <c r="G63" s="51"/>
      <c r="H63" s="40" t="s">
        <v>133</v>
      </c>
    </row>
    <row r="64" spans="1:8" x14ac:dyDescent="0.2">
      <c r="A64" s="51"/>
      <c r="B64" s="51"/>
      <c r="C64" s="52" t="s">
        <v>132</v>
      </c>
      <c r="D64" s="51"/>
      <c r="E64" s="51" t="s">
        <v>133</v>
      </c>
      <c r="F64" s="57" t="s">
        <v>135</v>
      </c>
      <c r="G64" s="54">
        <v>0</v>
      </c>
      <c r="H64" s="40" t="s">
        <v>133</v>
      </c>
    </row>
    <row r="65" spans="1:8" x14ac:dyDescent="0.2">
      <c r="A65" s="51"/>
      <c r="B65" s="51"/>
      <c r="C65" s="55"/>
      <c r="D65" s="51"/>
      <c r="E65" s="51"/>
      <c r="F65" s="56"/>
      <c r="G65" s="56"/>
      <c r="H65" s="40" t="s">
        <v>133</v>
      </c>
    </row>
    <row r="66" spans="1:8" x14ac:dyDescent="0.2">
      <c r="A66" s="51"/>
      <c r="B66" s="51"/>
      <c r="C66" s="52" t="s">
        <v>137</v>
      </c>
      <c r="D66" s="51"/>
      <c r="E66" s="51"/>
      <c r="F66" s="51"/>
      <c r="G66" s="51"/>
      <c r="H66" s="40" t="s">
        <v>133</v>
      </c>
    </row>
    <row r="67" spans="1:8" x14ac:dyDescent="0.2">
      <c r="A67" s="51"/>
      <c r="B67" s="51"/>
      <c r="C67" s="52" t="s">
        <v>132</v>
      </c>
      <c r="D67" s="51"/>
      <c r="E67" s="51" t="s">
        <v>133</v>
      </c>
      <c r="F67" s="57" t="s">
        <v>135</v>
      </c>
      <c r="G67" s="54">
        <v>0</v>
      </c>
      <c r="H67" s="40" t="s">
        <v>133</v>
      </c>
    </row>
    <row r="68" spans="1:8" x14ac:dyDescent="0.2">
      <c r="A68" s="51"/>
      <c r="B68" s="51"/>
      <c r="C68" s="55"/>
      <c r="D68" s="51"/>
      <c r="E68" s="51"/>
      <c r="F68" s="56"/>
      <c r="G68" s="56"/>
      <c r="H68" s="40" t="s">
        <v>133</v>
      </c>
    </row>
    <row r="69" spans="1:8" x14ac:dyDescent="0.2">
      <c r="A69" s="51"/>
      <c r="B69" s="51"/>
      <c r="C69" s="52" t="s">
        <v>138</v>
      </c>
      <c r="D69" s="51"/>
      <c r="E69" s="51"/>
      <c r="F69" s="56"/>
      <c r="G69" s="56"/>
      <c r="H69" s="40" t="s">
        <v>133</v>
      </c>
    </row>
    <row r="70" spans="1:8" x14ac:dyDescent="0.2">
      <c r="A70" s="51"/>
      <c r="B70" s="51"/>
      <c r="C70" s="52" t="s">
        <v>132</v>
      </c>
      <c r="D70" s="51"/>
      <c r="E70" s="51" t="s">
        <v>133</v>
      </c>
      <c r="F70" s="57" t="s">
        <v>135</v>
      </c>
      <c r="G70" s="54">
        <v>0</v>
      </c>
      <c r="H70" s="40" t="s">
        <v>133</v>
      </c>
    </row>
    <row r="71" spans="1:8" x14ac:dyDescent="0.2">
      <c r="A71" s="51"/>
      <c r="B71" s="51"/>
      <c r="C71" s="55"/>
      <c r="D71" s="51"/>
      <c r="E71" s="51"/>
      <c r="F71" s="56"/>
      <c r="G71" s="56"/>
      <c r="H71" s="40" t="s">
        <v>133</v>
      </c>
    </row>
    <row r="72" spans="1:8" x14ac:dyDescent="0.2">
      <c r="A72" s="51"/>
      <c r="B72" s="51"/>
      <c r="C72" s="52" t="s">
        <v>139</v>
      </c>
      <c r="D72" s="51"/>
      <c r="E72" s="51"/>
      <c r="F72" s="56"/>
      <c r="G72" s="56"/>
      <c r="H72" s="40" t="s">
        <v>133</v>
      </c>
    </row>
    <row r="73" spans="1:8" x14ac:dyDescent="0.2">
      <c r="A73" s="51"/>
      <c r="B73" s="51"/>
      <c r="C73" s="52" t="s">
        <v>132</v>
      </c>
      <c r="D73" s="51"/>
      <c r="E73" s="51" t="s">
        <v>133</v>
      </c>
      <c r="F73" s="57" t="s">
        <v>135</v>
      </c>
      <c r="G73" s="54">
        <v>0</v>
      </c>
      <c r="H73" s="40" t="s">
        <v>133</v>
      </c>
    </row>
    <row r="74" spans="1:8" x14ac:dyDescent="0.2">
      <c r="A74" s="51"/>
      <c r="B74" s="51"/>
      <c r="C74" s="55"/>
      <c r="D74" s="51"/>
      <c r="E74" s="51"/>
      <c r="F74" s="56"/>
      <c r="G74" s="56"/>
      <c r="H74" s="40" t="s">
        <v>133</v>
      </c>
    </row>
    <row r="75" spans="1:8" x14ac:dyDescent="0.2">
      <c r="A75" s="51"/>
      <c r="B75" s="51"/>
      <c r="C75" s="52" t="s">
        <v>140</v>
      </c>
      <c r="D75" s="51"/>
      <c r="E75" s="51"/>
      <c r="F75" s="53">
        <v>441288.68570280902</v>
      </c>
      <c r="G75" s="54">
        <v>0.95424759999999997</v>
      </c>
      <c r="H75" s="40" t="s">
        <v>133</v>
      </c>
    </row>
    <row r="76" spans="1:8" x14ac:dyDescent="0.2">
      <c r="A76" s="51"/>
      <c r="B76" s="51"/>
      <c r="C76" s="55"/>
      <c r="D76" s="51"/>
      <c r="E76" s="51"/>
      <c r="F76" s="56"/>
      <c r="G76" s="56"/>
      <c r="H76" s="40" t="s">
        <v>133</v>
      </c>
    </row>
    <row r="77" spans="1:8" x14ac:dyDescent="0.2">
      <c r="A77" s="51"/>
      <c r="B77" s="51"/>
      <c r="C77" s="52" t="s">
        <v>141</v>
      </c>
      <c r="D77" s="51"/>
      <c r="E77" s="51"/>
      <c r="F77" s="56"/>
      <c r="G77" s="56"/>
      <c r="H77" s="40" t="s">
        <v>133</v>
      </c>
    </row>
    <row r="78" spans="1:8" x14ac:dyDescent="0.2">
      <c r="A78" s="51"/>
      <c r="B78" s="51"/>
      <c r="C78" s="52" t="s">
        <v>10</v>
      </c>
      <c r="D78" s="51"/>
      <c r="E78" s="51"/>
      <c r="F78" s="56"/>
      <c r="G78" s="56"/>
      <c r="H78" s="40" t="s">
        <v>133</v>
      </c>
    </row>
    <row r="79" spans="1:8" x14ac:dyDescent="0.2">
      <c r="A79" s="51"/>
      <c r="B79" s="51"/>
      <c r="C79" s="52" t="s">
        <v>132</v>
      </c>
      <c r="D79" s="51"/>
      <c r="E79" s="51" t="s">
        <v>133</v>
      </c>
      <c r="F79" s="57" t="s">
        <v>135</v>
      </c>
      <c r="G79" s="54">
        <v>0</v>
      </c>
      <c r="H79" s="40" t="s">
        <v>133</v>
      </c>
    </row>
    <row r="80" spans="1:8" x14ac:dyDescent="0.2">
      <c r="A80" s="51"/>
      <c r="B80" s="51"/>
      <c r="C80" s="55"/>
      <c r="D80" s="51"/>
      <c r="E80" s="51"/>
      <c r="F80" s="56"/>
      <c r="G80" s="56"/>
      <c r="H80" s="40" t="s">
        <v>133</v>
      </c>
    </row>
    <row r="81" spans="1:8" x14ac:dyDescent="0.2">
      <c r="A81" s="51"/>
      <c r="B81" s="51"/>
      <c r="C81" s="52" t="s">
        <v>142</v>
      </c>
      <c r="D81" s="51"/>
      <c r="E81" s="51"/>
      <c r="F81" s="51"/>
      <c r="G81" s="51"/>
      <c r="H81" s="40" t="s">
        <v>133</v>
      </c>
    </row>
    <row r="82" spans="1:8" x14ac:dyDescent="0.2">
      <c r="A82" s="51"/>
      <c r="B82" s="51"/>
      <c r="C82" s="52" t="s">
        <v>132</v>
      </c>
      <c r="D82" s="51"/>
      <c r="E82" s="51" t="s">
        <v>133</v>
      </c>
      <c r="F82" s="57" t="s">
        <v>135</v>
      </c>
      <c r="G82" s="54">
        <v>0</v>
      </c>
      <c r="H82" s="40" t="s">
        <v>133</v>
      </c>
    </row>
    <row r="83" spans="1:8" x14ac:dyDescent="0.2">
      <c r="A83" s="51"/>
      <c r="B83" s="51"/>
      <c r="C83" s="55"/>
      <c r="D83" s="51"/>
      <c r="E83" s="51"/>
      <c r="F83" s="56"/>
      <c r="G83" s="56"/>
      <c r="H83" s="40" t="s">
        <v>133</v>
      </c>
    </row>
    <row r="84" spans="1:8" x14ac:dyDescent="0.2">
      <c r="A84" s="51"/>
      <c r="B84" s="51"/>
      <c r="C84" s="52" t="s">
        <v>143</v>
      </c>
      <c r="D84" s="51"/>
      <c r="E84" s="51"/>
      <c r="F84" s="51"/>
      <c r="G84" s="51"/>
      <c r="H84" s="40" t="s">
        <v>133</v>
      </c>
    </row>
    <row r="85" spans="1:8" x14ac:dyDescent="0.2">
      <c r="A85" s="51"/>
      <c r="B85" s="51"/>
      <c r="C85" s="52" t="s">
        <v>132</v>
      </c>
      <c r="D85" s="51"/>
      <c r="E85" s="51" t="s">
        <v>133</v>
      </c>
      <c r="F85" s="57" t="s">
        <v>135</v>
      </c>
      <c r="G85" s="54">
        <v>0</v>
      </c>
      <c r="H85" s="40" t="s">
        <v>133</v>
      </c>
    </row>
    <row r="86" spans="1:8" x14ac:dyDescent="0.2">
      <c r="A86" s="51"/>
      <c r="B86" s="51"/>
      <c r="C86" s="55"/>
      <c r="D86" s="51"/>
      <c r="E86" s="51"/>
      <c r="F86" s="56"/>
      <c r="G86" s="56"/>
      <c r="H86" s="40" t="s">
        <v>133</v>
      </c>
    </row>
    <row r="87" spans="1:8" x14ac:dyDescent="0.2">
      <c r="A87" s="51"/>
      <c r="B87" s="51"/>
      <c r="C87" s="52" t="s">
        <v>144</v>
      </c>
      <c r="D87" s="51"/>
      <c r="E87" s="51"/>
      <c r="F87" s="56"/>
      <c r="G87" s="56"/>
      <c r="H87" s="40" t="s">
        <v>133</v>
      </c>
    </row>
    <row r="88" spans="1:8" x14ac:dyDescent="0.2">
      <c r="A88" s="51"/>
      <c r="B88" s="51"/>
      <c r="C88" s="52" t="s">
        <v>132</v>
      </c>
      <c r="D88" s="51"/>
      <c r="E88" s="51" t="s">
        <v>133</v>
      </c>
      <c r="F88" s="57" t="s">
        <v>135</v>
      </c>
      <c r="G88" s="54">
        <v>0</v>
      </c>
      <c r="H88" s="40" t="s">
        <v>133</v>
      </c>
    </row>
    <row r="89" spans="1:8" x14ac:dyDescent="0.2">
      <c r="A89" s="51"/>
      <c r="B89" s="51"/>
      <c r="C89" s="55"/>
      <c r="D89" s="51"/>
      <c r="E89" s="51"/>
      <c r="F89" s="56"/>
      <c r="G89" s="56"/>
      <c r="H89" s="40" t="s">
        <v>133</v>
      </c>
    </row>
    <row r="90" spans="1:8" x14ac:dyDescent="0.2">
      <c r="A90" s="51"/>
      <c r="B90" s="51"/>
      <c r="C90" s="52" t="s">
        <v>145</v>
      </c>
      <c r="D90" s="51"/>
      <c r="E90" s="51"/>
      <c r="F90" s="53">
        <v>0</v>
      </c>
      <c r="G90" s="54">
        <v>0</v>
      </c>
      <c r="H90" s="40" t="s">
        <v>133</v>
      </c>
    </row>
    <row r="91" spans="1:8" x14ac:dyDescent="0.2">
      <c r="A91" s="51"/>
      <c r="B91" s="51"/>
      <c r="C91" s="55"/>
      <c r="D91" s="51"/>
      <c r="E91" s="51"/>
      <c r="F91" s="56"/>
      <c r="G91" s="56"/>
      <c r="H91" s="40" t="s">
        <v>133</v>
      </c>
    </row>
    <row r="92" spans="1:8" x14ac:dyDescent="0.2">
      <c r="A92" s="51"/>
      <c r="B92" s="51"/>
      <c r="C92" s="52" t="s">
        <v>146</v>
      </c>
      <c r="D92" s="51"/>
      <c r="E92" s="51"/>
      <c r="F92" s="56"/>
      <c r="G92" s="56"/>
      <c r="H92" s="40" t="s">
        <v>133</v>
      </c>
    </row>
    <row r="93" spans="1:8" x14ac:dyDescent="0.2">
      <c r="A93" s="51"/>
      <c r="B93" s="51"/>
      <c r="C93" s="52" t="s">
        <v>147</v>
      </c>
      <c r="D93" s="51"/>
      <c r="E93" s="51"/>
      <c r="F93" s="56"/>
      <c r="G93" s="56"/>
      <c r="H93" s="40" t="s">
        <v>133</v>
      </c>
    </row>
    <row r="94" spans="1:8" x14ac:dyDescent="0.2">
      <c r="A94" s="51"/>
      <c r="B94" s="51"/>
      <c r="C94" s="52" t="s">
        <v>132</v>
      </c>
      <c r="D94" s="51"/>
      <c r="E94" s="51" t="s">
        <v>133</v>
      </c>
      <c r="F94" s="57" t="s">
        <v>135</v>
      </c>
      <c r="G94" s="54">
        <v>0</v>
      </c>
      <c r="H94" s="40" t="s">
        <v>133</v>
      </c>
    </row>
    <row r="95" spans="1:8" x14ac:dyDescent="0.2">
      <c r="A95" s="51"/>
      <c r="B95" s="51"/>
      <c r="C95" s="55"/>
      <c r="D95" s="51"/>
      <c r="E95" s="51"/>
      <c r="F95" s="56"/>
      <c r="G95" s="56"/>
      <c r="H95" s="40" t="s">
        <v>133</v>
      </c>
    </row>
    <row r="96" spans="1:8" x14ac:dyDescent="0.2">
      <c r="A96" s="51"/>
      <c r="B96" s="51"/>
      <c r="C96" s="52" t="s">
        <v>148</v>
      </c>
      <c r="D96" s="51"/>
      <c r="E96" s="51"/>
      <c r="F96" s="56"/>
      <c r="G96" s="56"/>
      <c r="H96" s="40" t="s">
        <v>133</v>
      </c>
    </row>
    <row r="97" spans="1:8" x14ac:dyDescent="0.2">
      <c r="A97" s="51"/>
      <c r="B97" s="51"/>
      <c r="C97" s="52" t="s">
        <v>132</v>
      </c>
      <c r="D97" s="51"/>
      <c r="E97" s="51" t="s">
        <v>133</v>
      </c>
      <c r="F97" s="57" t="s">
        <v>135</v>
      </c>
      <c r="G97" s="54">
        <v>0</v>
      </c>
      <c r="H97" s="40" t="s">
        <v>133</v>
      </c>
    </row>
    <row r="98" spans="1:8" x14ac:dyDescent="0.2">
      <c r="A98" s="51"/>
      <c r="B98" s="51"/>
      <c r="C98" s="55"/>
      <c r="D98" s="51"/>
      <c r="E98" s="51"/>
      <c r="F98" s="56"/>
      <c r="G98" s="56"/>
      <c r="H98" s="40" t="s">
        <v>133</v>
      </c>
    </row>
    <row r="99" spans="1:8" x14ac:dyDescent="0.2">
      <c r="A99" s="51"/>
      <c r="B99" s="51"/>
      <c r="C99" s="52" t="s">
        <v>149</v>
      </c>
      <c r="D99" s="51"/>
      <c r="E99" s="51"/>
      <c r="F99" s="56"/>
      <c r="G99" s="56"/>
      <c r="H99" s="40" t="s">
        <v>133</v>
      </c>
    </row>
    <row r="100" spans="1:8" x14ac:dyDescent="0.2">
      <c r="A100" s="51"/>
      <c r="B100" s="51"/>
      <c r="C100" s="52" t="s">
        <v>132</v>
      </c>
      <c r="D100" s="51"/>
      <c r="E100" s="51" t="s">
        <v>133</v>
      </c>
      <c r="F100" s="57" t="s">
        <v>135</v>
      </c>
      <c r="G100" s="54">
        <v>0</v>
      </c>
      <c r="H100" s="40" t="s">
        <v>133</v>
      </c>
    </row>
    <row r="101" spans="1:8" x14ac:dyDescent="0.2">
      <c r="A101" s="51"/>
      <c r="B101" s="51"/>
      <c r="C101" s="55"/>
      <c r="D101" s="51"/>
      <c r="E101" s="51"/>
      <c r="F101" s="56"/>
      <c r="G101" s="56"/>
      <c r="H101" s="40" t="s">
        <v>133</v>
      </c>
    </row>
    <row r="102" spans="1:8" x14ac:dyDescent="0.2">
      <c r="A102" s="51"/>
      <c r="B102" s="51"/>
      <c r="C102" s="52" t="s">
        <v>150</v>
      </c>
      <c r="D102" s="51"/>
      <c r="E102" s="51"/>
      <c r="F102" s="56"/>
      <c r="G102" s="56"/>
      <c r="H102" s="40" t="s">
        <v>133</v>
      </c>
    </row>
    <row r="103" spans="1:8" x14ac:dyDescent="0.2">
      <c r="A103" s="46">
        <v>1</v>
      </c>
      <c r="B103" s="47"/>
      <c r="C103" s="47" t="s">
        <v>151</v>
      </c>
      <c r="D103" s="47"/>
      <c r="E103" s="58"/>
      <c r="F103" s="49">
        <v>16861.128393964002</v>
      </c>
      <c r="G103" s="50">
        <v>3.6460689999999997E-2</v>
      </c>
      <c r="H103" s="40">
        <v>5.22</v>
      </c>
    </row>
    <row r="104" spans="1:8" x14ac:dyDescent="0.2">
      <c r="A104" s="51"/>
      <c r="B104" s="51"/>
      <c r="C104" s="52" t="s">
        <v>132</v>
      </c>
      <c r="D104" s="51"/>
      <c r="E104" s="51" t="s">
        <v>133</v>
      </c>
      <c r="F104" s="53">
        <v>16861.128393964002</v>
      </c>
      <c r="G104" s="54">
        <v>3.6460689999999997E-2</v>
      </c>
      <c r="H104" s="40" t="s">
        <v>133</v>
      </c>
    </row>
    <row r="105" spans="1:8" x14ac:dyDescent="0.2">
      <c r="A105" s="51"/>
      <c r="B105" s="51"/>
      <c r="C105" s="55"/>
      <c r="D105" s="51"/>
      <c r="E105" s="51"/>
      <c r="F105" s="56"/>
      <c r="G105" s="56"/>
      <c r="H105" s="40" t="s">
        <v>133</v>
      </c>
    </row>
    <row r="106" spans="1:8" x14ac:dyDescent="0.2">
      <c r="A106" s="51"/>
      <c r="B106" s="51"/>
      <c r="C106" s="52" t="s">
        <v>152</v>
      </c>
      <c r="D106" s="51"/>
      <c r="E106" s="51"/>
      <c r="F106" s="53">
        <v>16861.128393964002</v>
      </c>
      <c r="G106" s="54">
        <v>3.6460689999999997E-2</v>
      </c>
      <c r="H106" s="40" t="s">
        <v>133</v>
      </c>
    </row>
    <row r="107" spans="1:8" x14ac:dyDescent="0.2">
      <c r="A107" s="51"/>
      <c r="B107" s="51"/>
      <c r="C107" s="56"/>
      <c r="D107" s="51"/>
      <c r="E107" s="51"/>
      <c r="F107" s="51"/>
      <c r="G107" s="51"/>
      <c r="H107" s="40" t="s">
        <v>133</v>
      </c>
    </row>
    <row r="108" spans="1:8" x14ac:dyDescent="0.2">
      <c r="A108" s="51"/>
      <c r="B108" s="51"/>
      <c r="C108" s="52" t="s">
        <v>153</v>
      </c>
      <c r="D108" s="51"/>
      <c r="E108" s="51"/>
      <c r="F108" s="51"/>
      <c r="G108" s="51"/>
      <c r="H108" s="40" t="s">
        <v>133</v>
      </c>
    </row>
    <row r="109" spans="1:8" x14ac:dyDescent="0.2">
      <c r="A109" s="51"/>
      <c r="B109" s="51"/>
      <c r="C109" s="52" t="s">
        <v>154</v>
      </c>
      <c r="D109" s="51"/>
      <c r="E109" s="51"/>
      <c r="F109" s="51"/>
      <c r="G109" s="51"/>
      <c r="H109" s="40" t="s">
        <v>133</v>
      </c>
    </row>
    <row r="110" spans="1:8" x14ac:dyDescent="0.2">
      <c r="A110" s="46">
        <v>1</v>
      </c>
      <c r="B110" s="47" t="s">
        <v>473</v>
      </c>
      <c r="C110" s="47" t="s">
        <v>1165</v>
      </c>
      <c r="D110" s="47"/>
      <c r="E110" s="101">
        <v>33026302.7575</v>
      </c>
      <c r="F110" s="49">
        <v>5245.0722724320003</v>
      </c>
      <c r="G110" s="50">
        <v>1.1342E-2</v>
      </c>
      <c r="H110" s="40" t="s">
        <v>133</v>
      </c>
    </row>
    <row r="111" spans="1:8" x14ac:dyDescent="0.2">
      <c r="A111" s="51"/>
      <c r="B111" s="51"/>
      <c r="C111" s="52" t="s">
        <v>132</v>
      </c>
      <c r="D111" s="51"/>
      <c r="E111" s="51" t="s">
        <v>133</v>
      </c>
      <c r="F111" s="53">
        <v>5245.0722724320003</v>
      </c>
      <c r="G111" s="54">
        <v>1.1342E-2</v>
      </c>
      <c r="H111" s="40" t="s">
        <v>133</v>
      </c>
    </row>
    <row r="112" spans="1:8" x14ac:dyDescent="0.2">
      <c r="A112" s="51"/>
      <c r="B112" s="51"/>
      <c r="C112" s="55"/>
      <c r="D112" s="51"/>
      <c r="E112" s="51"/>
      <c r="F112" s="56"/>
      <c r="G112" s="56"/>
      <c r="H112" s="40" t="s">
        <v>133</v>
      </c>
    </row>
    <row r="113" spans="1:17" x14ac:dyDescent="0.2">
      <c r="A113" s="51"/>
      <c r="B113" s="51"/>
      <c r="C113" s="52" t="s">
        <v>155</v>
      </c>
      <c r="D113" s="51"/>
      <c r="E113" s="51"/>
      <c r="F113" s="51"/>
      <c r="G113" s="51"/>
      <c r="H113" s="40" t="s">
        <v>133</v>
      </c>
    </row>
    <row r="114" spans="1:17" x14ac:dyDescent="0.2">
      <c r="A114" s="51"/>
      <c r="B114" s="51"/>
      <c r="C114" s="52" t="s">
        <v>156</v>
      </c>
      <c r="D114" s="51"/>
      <c r="E114" s="51"/>
      <c r="F114" s="51"/>
      <c r="G114" s="51"/>
      <c r="H114" s="40" t="s">
        <v>133</v>
      </c>
    </row>
    <row r="115" spans="1:17" x14ac:dyDescent="0.2">
      <c r="A115" s="51"/>
      <c r="B115" s="51"/>
      <c r="C115" s="52" t="s">
        <v>132</v>
      </c>
      <c r="D115" s="51"/>
      <c r="E115" s="51" t="s">
        <v>133</v>
      </c>
      <c r="F115" s="57" t="s">
        <v>135</v>
      </c>
      <c r="G115" s="54">
        <v>0</v>
      </c>
      <c r="H115" s="40" t="s">
        <v>133</v>
      </c>
    </row>
    <row r="116" spans="1:17" x14ac:dyDescent="0.2">
      <c r="A116" s="51"/>
      <c r="B116" s="51"/>
      <c r="C116" s="55"/>
      <c r="D116" s="51"/>
      <c r="E116" s="51"/>
      <c r="F116" s="56"/>
      <c r="G116" s="56"/>
      <c r="H116" s="40" t="s">
        <v>133</v>
      </c>
    </row>
    <row r="117" spans="1:17" x14ac:dyDescent="0.2">
      <c r="A117" s="51"/>
      <c r="B117" s="51"/>
      <c r="C117" s="52" t="s">
        <v>157</v>
      </c>
      <c r="D117" s="51"/>
      <c r="E117" s="51"/>
      <c r="F117" s="56"/>
      <c r="G117" s="56"/>
      <c r="H117" s="40" t="s">
        <v>133</v>
      </c>
    </row>
    <row r="118" spans="1:17" x14ac:dyDescent="0.2">
      <c r="A118" s="51"/>
      <c r="B118" s="51"/>
      <c r="C118" s="52" t="s">
        <v>132</v>
      </c>
      <c r="D118" s="51"/>
      <c r="E118" s="51" t="s">
        <v>133</v>
      </c>
      <c r="F118" s="57" t="s">
        <v>135</v>
      </c>
      <c r="G118" s="54">
        <v>0</v>
      </c>
      <c r="H118" s="40" t="s">
        <v>133</v>
      </c>
    </row>
    <row r="119" spans="1:17" x14ac:dyDescent="0.2">
      <c r="A119" s="51"/>
      <c r="B119" s="47"/>
      <c r="C119" s="47"/>
      <c r="D119" s="52"/>
      <c r="E119" s="51"/>
      <c r="F119" s="47"/>
      <c r="G119" s="58"/>
      <c r="H119" s="40" t="s">
        <v>133</v>
      </c>
    </row>
    <row r="120" spans="1:17" x14ac:dyDescent="0.2">
      <c r="A120" s="58"/>
      <c r="B120" s="47"/>
      <c r="C120" s="47" t="s">
        <v>158</v>
      </c>
      <c r="D120" s="47"/>
      <c r="E120" s="58"/>
      <c r="F120" s="49">
        <v>-948.15254780999999</v>
      </c>
      <c r="G120" s="50">
        <v>-2.0503000000000001E-3</v>
      </c>
      <c r="H120" s="40" t="s">
        <v>133</v>
      </c>
    </row>
    <row r="121" spans="1:17" x14ac:dyDescent="0.2">
      <c r="A121" s="55"/>
      <c r="B121" s="55"/>
      <c r="C121" s="52" t="s">
        <v>159</v>
      </c>
      <c r="D121" s="56"/>
      <c r="E121" s="56"/>
      <c r="F121" s="53">
        <v>462446.73382139503</v>
      </c>
      <c r="G121" s="59">
        <v>0.99999998999999995</v>
      </c>
      <c r="H121" s="40" t="s">
        <v>133</v>
      </c>
    </row>
    <row r="122" spans="1:17" ht="12.75" customHeight="1" x14ac:dyDescent="0.2">
      <c r="A122" s="60"/>
      <c r="B122" s="60"/>
      <c r="C122" s="61"/>
      <c r="D122" s="62"/>
      <c r="E122" s="62"/>
      <c r="F122" s="63"/>
      <c r="G122" s="64"/>
      <c r="H122" s="65"/>
    </row>
    <row r="123" spans="1:17" x14ac:dyDescent="0.2">
      <c r="A123" s="60"/>
      <c r="B123" s="66" t="s">
        <v>930</v>
      </c>
      <c r="C123" s="66"/>
      <c r="D123" s="66"/>
      <c r="E123" s="66"/>
      <c r="F123" s="66"/>
      <c r="G123" s="66"/>
      <c r="H123" s="66"/>
      <c r="J123" s="67"/>
    </row>
    <row r="124" spans="1:17" x14ac:dyDescent="0.2">
      <c r="A124" s="60"/>
      <c r="B124" s="66" t="s">
        <v>931</v>
      </c>
      <c r="C124" s="66"/>
      <c r="D124" s="66"/>
      <c r="E124" s="66"/>
      <c r="F124" s="66"/>
      <c r="G124" s="66"/>
      <c r="H124" s="66"/>
      <c r="J124" s="67"/>
    </row>
    <row r="125" spans="1:17" x14ac:dyDescent="0.2">
      <c r="A125" s="60"/>
      <c r="B125" s="66" t="s">
        <v>932</v>
      </c>
      <c r="C125" s="66"/>
      <c r="D125" s="66"/>
      <c r="E125" s="66"/>
      <c r="F125" s="66"/>
      <c r="G125" s="66"/>
      <c r="H125" s="66"/>
      <c r="J125" s="67"/>
    </row>
    <row r="126" spans="1:17" s="70" customFormat="1" ht="52.5" customHeight="1" x14ac:dyDescent="0.25">
      <c r="A126" s="68"/>
      <c r="B126" s="69" t="s">
        <v>933</v>
      </c>
      <c r="C126" s="69"/>
      <c r="D126" s="69"/>
      <c r="E126" s="69"/>
      <c r="F126" s="69"/>
      <c r="G126" s="69"/>
      <c r="H126" s="69"/>
      <c r="I126" s="34"/>
      <c r="J126" s="67"/>
      <c r="K126" s="34"/>
      <c r="L126" s="34"/>
      <c r="M126" s="34"/>
      <c r="N126" s="34"/>
      <c r="O126" s="34"/>
      <c r="P126" s="34"/>
      <c r="Q126" s="34"/>
    </row>
    <row r="127" spans="1:17" x14ac:dyDescent="0.2">
      <c r="A127" s="60"/>
      <c r="B127" s="66" t="s">
        <v>934</v>
      </c>
      <c r="C127" s="66"/>
      <c r="D127" s="66"/>
      <c r="E127" s="66"/>
      <c r="F127" s="66"/>
      <c r="G127" s="66"/>
      <c r="H127" s="66"/>
      <c r="J127" s="67"/>
    </row>
    <row r="128" spans="1:17" x14ac:dyDescent="0.2">
      <c r="A128" s="60"/>
      <c r="B128" s="60"/>
      <c r="C128" s="60"/>
      <c r="D128" s="62"/>
      <c r="E128" s="62"/>
      <c r="F128" s="62"/>
      <c r="G128" s="62"/>
    </row>
    <row r="129" spans="1:10" x14ac:dyDescent="0.2">
      <c r="A129" s="60"/>
      <c r="B129" s="72" t="s">
        <v>160</v>
      </c>
      <c r="C129" s="73"/>
      <c r="D129" s="74"/>
      <c r="E129" s="75"/>
      <c r="F129" s="62"/>
      <c r="G129" s="62"/>
    </row>
    <row r="130" spans="1:10" ht="27.75" customHeight="1" x14ac:dyDescent="0.2">
      <c r="A130" s="60"/>
      <c r="B130" s="76" t="s">
        <v>161</v>
      </c>
      <c r="C130" s="77"/>
      <c r="D130" s="39" t="s">
        <v>162</v>
      </c>
      <c r="E130" s="75"/>
      <c r="F130" s="62"/>
      <c r="G130" s="62"/>
    </row>
    <row r="131" spans="1:10" ht="12.75" customHeight="1" x14ac:dyDescent="0.2">
      <c r="A131" s="60"/>
      <c r="B131" s="76" t="s">
        <v>936</v>
      </c>
      <c r="C131" s="77"/>
      <c r="D131" s="39" t="s">
        <v>162</v>
      </c>
      <c r="E131" s="75"/>
      <c r="F131" s="62"/>
      <c r="G131" s="62"/>
    </row>
    <row r="132" spans="1:10" x14ac:dyDescent="0.2">
      <c r="A132" s="60"/>
      <c r="B132" s="76" t="s">
        <v>163</v>
      </c>
      <c r="C132" s="77"/>
      <c r="D132" s="78" t="s">
        <v>133</v>
      </c>
      <c r="E132" s="75"/>
      <c r="F132" s="62"/>
      <c r="G132" s="62"/>
    </row>
    <row r="133" spans="1:10" x14ac:dyDescent="0.2">
      <c r="A133" s="79"/>
      <c r="B133" s="80" t="s">
        <v>133</v>
      </c>
      <c r="C133" s="80" t="s">
        <v>937</v>
      </c>
      <c r="D133" s="80" t="s">
        <v>164</v>
      </c>
      <c r="E133" s="79"/>
      <c r="F133" s="79"/>
      <c r="G133" s="79"/>
      <c r="H133" s="79"/>
      <c r="J133" s="67"/>
    </row>
    <row r="134" spans="1:10" x14ac:dyDescent="0.2">
      <c r="A134" s="79"/>
      <c r="B134" s="81" t="s">
        <v>165</v>
      </c>
      <c r="C134" s="82">
        <v>46112</v>
      </c>
      <c r="D134" s="82">
        <v>46142</v>
      </c>
      <c r="E134" s="79"/>
      <c r="F134" s="79"/>
      <c r="G134" s="79"/>
      <c r="J134" s="67"/>
    </row>
    <row r="135" spans="1:10" x14ac:dyDescent="0.2">
      <c r="A135" s="83"/>
      <c r="B135" s="42" t="s">
        <v>166</v>
      </c>
      <c r="C135" s="84">
        <v>33.024299999999997</v>
      </c>
      <c r="D135" s="84">
        <v>36.5503</v>
      </c>
      <c r="E135" s="83"/>
      <c r="F135" s="85"/>
      <c r="G135" s="86"/>
    </row>
    <row r="136" spans="1:10" x14ac:dyDescent="0.2">
      <c r="A136" s="83"/>
      <c r="B136" s="42" t="s">
        <v>938</v>
      </c>
      <c r="C136" s="84">
        <v>21.166</v>
      </c>
      <c r="D136" s="84">
        <v>21.768599999999999</v>
      </c>
      <c r="E136" s="83"/>
      <c r="F136" s="85"/>
      <c r="G136" s="86"/>
    </row>
    <row r="137" spans="1:10" x14ac:dyDescent="0.2">
      <c r="A137" s="83"/>
      <c r="B137" s="42" t="s">
        <v>167</v>
      </c>
      <c r="C137" s="84">
        <v>30.262799999999999</v>
      </c>
      <c r="D137" s="84">
        <v>33.462800000000001</v>
      </c>
      <c r="E137" s="83"/>
      <c r="F137" s="85"/>
      <c r="G137" s="86"/>
    </row>
    <row r="138" spans="1:10" x14ac:dyDescent="0.2">
      <c r="A138" s="83"/>
      <c r="B138" s="42" t="s">
        <v>939</v>
      </c>
      <c r="C138" s="84">
        <v>19.362200000000001</v>
      </c>
      <c r="D138" s="84">
        <v>19.891999999999999</v>
      </c>
      <c r="E138" s="83"/>
      <c r="F138" s="85"/>
      <c r="G138" s="86"/>
    </row>
    <row r="139" spans="1:10" x14ac:dyDescent="0.2">
      <c r="A139" s="83"/>
      <c r="B139" s="83"/>
      <c r="C139" s="83"/>
      <c r="D139" s="83"/>
      <c r="E139" s="83"/>
      <c r="F139" s="83"/>
      <c r="G139" s="83"/>
    </row>
    <row r="140" spans="1:10" x14ac:dyDescent="0.2">
      <c r="A140" s="83"/>
      <c r="B140" s="146" t="s">
        <v>168</v>
      </c>
      <c r="C140" s="147"/>
      <c r="D140" s="52" t="s">
        <v>133</v>
      </c>
      <c r="E140" s="83"/>
      <c r="F140" s="83"/>
      <c r="G140" s="83"/>
    </row>
    <row r="141" spans="1:10" x14ac:dyDescent="0.2">
      <c r="A141" s="83"/>
      <c r="B141" s="148" t="s">
        <v>165</v>
      </c>
      <c r="C141" s="149" t="s">
        <v>640</v>
      </c>
      <c r="D141" s="149" t="s">
        <v>641</v>
      </c>
      <c r="E141" s="83"/>
      <c r="F141" s="83"/>
      <c r="G141" s="83"/>
    </row>
    <row r="142" spans="1:10" x14ac:dyDescent="0.2">
      <c r="A142" s="83"/>
      <c r="B142" s="42" t="s">
        <v>938</v>
      </c>
      <c r="C142" s="150">
        <v>1.661</v>
      </c>
      <c r="D142" s="58" t="s">
        <v>690</v>
      </c>
      <c r="E142" s="83"/>
      <c r="F142" s="85"/>
      <c r="G142" s="86"/>
    </row>
    <row r="143" spans="1:10" x14ac:dyDescent="0.2">
      <c r="A143" s="83"/>
      <c r="B143" s="42" t="s">
        <v>939</v>
      </c>
      <c r="C143" s="150">
        <v>1.5209999999999999</v>
      </c>
      <c r="D143" s="150">
        <v>1.5209999999999999</v>
      </c>
      <c r="E143" s="83"/>
      <c r="F143" s="85"/>
      <c r="G143" s="86"/>
    </row>
    <row r="144" spans="1:10" x14ac:dyDescent="0.2">
      <c r="A144" s="79"/>
      <c r="B144" s="97"/>
      <c r="C144" s="97"/>
      <c r="D144" s="97"/>
      <c r="E144" s="79"/>
      <c r="F144" s="79"/>
      <c r="G144" s="79"/>
    </row>
    <row r="145" spans="1:8" x14ac:dyDescent="0.2">
      <c r="A145" s="79"/>
      <c r="B145" s="76" t="s">
        <v>169</v>
      </c>
      <c r="C145" s="77"/>
      <c r="D145" s="39" t="s">
        <v>162</v>
      </c>
      <c r="E145" s="79"/>
      <c r="F145" s="79"/>
      <c r="G145" s="79"/>
      <c r="H145" s="79"/>
    </row>
    <row r="146" spans="1:8" x14ac:dyDescent="0.2">
      <c r="A146" s="79"/>
      <c r="B146" s="76" t="s">
        <v>170</v>
      </c>
      <c r="C146" s="77"/>
      <c r="D146" s="151" t="str">
        <f>"Rs. "&amp;TEXT(F61,"0.00")&amp;" Lacs"</f>
        <v>Rs. 3335.72 Lacs</v>
      </c>
      <c r="E146" s="91"/>
      <c r="F146" s="79"/>
      <c r="G146" s="79"/>
      <c r="H146" s="79"/>
    </row>
    <row r="147" spans="1:8" x14ac:dyDescent="0.2">
      <c r="A147" s="79"/>
      <c r="B147" s="76" t="s">
        <v>171</v>
      </c>
      <c r="C147" s="77"/>
      <c r="D147" s="39" t="s">
        <v>162</v>
      </c>
      <c r="E147" s="91"/>
      <c r="F147" s="79"/>
      <c r="G147" s="79"/>
      <c r="H147" s="79"/>
    </row>
    <row r="148" spans="1:8" x14ac:dyDescent="0.2">
      <c r="A148" s="79"/>
      <c r="B148" s="76" t="s">
        <v>172</v>
      </c>
      <c r="C148" s="77"/>
      <c r="D148" s="92">
        <v>0.3582183103715067</v>
      </c>
      <c r="E148" s="79"/>
      <c r="F148" s="89"/>
      <c r="G148" s="90"/>
      <c r="H148" s="90"/>
    </row>
    <row r="150" spans="1:8" x14ac:dyDescent="0.2">
      <c r="B150" s="93" t="s">
        <v>941</v>
      </c>
      <c r="C150" s="93"/>
    </row>
    <row r="152" spans="1:8" ht="153.75" customHeight="1" x14ac:dyDescent="0.2"/>
    <row r="155" spans="1:8" x14ac:dyDescent="0.2">
      <c r="B155" s="94" t="s">
        <v>942</v>
      </c>
      <c r="C155" s="95"/>
      <c r="D155" s="94" t="s">
        <v>947</v>
      </c>
    </row>
    <row r="156" spans="1:8" x14ac:dyDescent="0.2">
      <c r="B156" s="94" t="s">
        <v>1107</v>
      </c>
      <c r="D156" s="94" t="s">
        <v>1108</v>
      </c>
    </row>
    <row r="157" spans="1:8" x14ac:dyDescent="0.2">
      <c r="B157" s="152"/>
    </row>
    <row r="158" spans="1:8" ht="165" customHeight="1" x14ac:dyDescent="0.2"/>
    <row r="160" spans="1:8" ht="12.75" customHeight="1" x14ac:dyDescent="0.2"/>
  </sheetData>
  <mergeCells count="18">
    <mergeCell ref="B131:C131"/>
    <mergeCell ref="B132:C132"/>
    <mergeCell ref="B148:C148"/>
    <mergeCell ref="B125:H125"/>
    <mergeCell ref="B126:H126"/>
    <mergeCell ref="B127:H127"/>
    <mergeCell ref="B129:D129"/>
    <mergeCell ref="B130:C130"/>
    <mergeCell ref="A1:H1"/>
    <mergeCell ref="A2:H2"/>
    <mergeCell ref="A3:H3"/>
    <mergeCell ref="B123:H123"/>
    <mergeCell ref="B124:H124"/>
    <mergeCell ref="B147:C147"/>
    <mergeCell ref="B140:C140"/>
    <mergeCell ref="B145:C145"/>
    <mergeCell ref="B146:C146"/>
    <mergeCell ref="B150:C150"/>
  </mergeCells>
  <hyperlinks>
    <hyperlink ref="I1" location="Index!B2" display="Index" xr:uid="{BB0FCF6C-3DE9-439A-BA87-93C49AC955E0}"/>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154F3-0498-4986-B0C1-867054AD3FD7}">
  <sheetPr>
    <outlinePr summaryBelow="0" summaryRight="0"/>
  </sheetPr>
  <dimension ref="A1:Q161"/>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859</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476</v>
      </c>
      <c r="C7" s="47" t="s">
        <v>477</v>
      </c>
      <c r="D7" s="47" t="s">
        <v>38</v>
      </c>
      <c r="E7" s="48">
        <v>1162000</v>
      </c>
      <c r="F7" s="49">
        <v>8967.1540000000005</v>
      </c>
      <c r="G7" s="50">
        <v>6.7776939999999994E-2</v>
      </c>
      <c r="H7" s="40" t="s">
        <v>133</v>
      </c>
    </row>
    <row r="8" spans="1:9" x14ac:dyDescent="0.2">
      <c r="A8" s="46">
        <v>2</v>
      </c>
      <c r="B8" s="47" t="s">
        <v>17</v>
      </c>
      <c r="C8" s="47" t="s">
        <v>18</v>
      </c>
      <c r="D8" s="47" t="s">
        <v>19</v>
      </c>
      <c r="E8" s="48">
        <v>545000</v>
      </c>
      <c r="F8" s="49">
        <v>7797.86</v>
      </c>
      <c r="G8" s="50">
        <v>5.8938999999999998E-2</v>
      </c>
      <c r="H8" s="40" t="s">
        <v>133</v>
      </c>
    </row>
    <row r="9" spans="1:9" x14ac:dyDescent="0.2">
      <c r="A9" s="46">
        <v>3</v>
      </c>
      <c r="B9" s="47" t="s">
        <v>46</v>
      </c>
      <c r="C9" s="47" t="s">
        <v>47</v>
      </c>
      <c r="D9" s="47" t="s">
        <v>38</v>
      </c>
      <c r="E9" s="48">
        <v>529000</v>
      </c>
      <c r="F9" s="49">
        <v>6683.3860000000004</v>
      </c>
      <c r="G9" s="50">
        <v>5.0515409999999997E-2</v>
      </c>
      <c r="H9" s="40" t="s">
        <v>133</v>
      </c>
    </row>
    <row r="10" spans="1:9" x14ac:dyDescent="0.2">
      <c r="A10" s="46">
        <v>4</v>
      </c>
      <c r="B10" s="47" t="s">
        <v>338</v>
      </c>
      <c r="C10" s="47" t="s">
        <v>339</v>
      </c>
      <c r="D10" s="47" t="s">
        <v>38</v>
      </c>
      <c r="E10" s="48">
        <v>480000</v>
      </c>
      <c r="F10" s="49">
        <v>6087.84</v>
      </c>
      <c r="G10" s="50">
        <v>4.6014060000000002E-2</v>
      </c>
      <c r="H10" s="40" t="s">
        <v>133</v>
      </c>
    </row>
    <row r="11" spans="1:9" x14ac:dyDescent="0.2">
      <c r="A11" s="46">
        <v>5</v>
      </c>
      <c r="B11" s="47" t="s">
        <v>36</v>
      </c>
      <c r="C11" s="47" t="s">
        <v>37</v>
      </c>
      <c r="D11" s="47" t="s">
        <v>38</v>
      </c>
      <c r="E11" s="48">
        <v>530000</v>
      </c>
      <c r="F11" s="49">
        <v>5662.7849999999999</v>
      </c>
      <c r="G11" s="50">
        <v>4.280134E-2</v>
      </c>
      <c r="H11" s="40" t="s">
        <v>133</v>
      </c>
    </row>
    <row r="12" spans="1:9" x14ac:dyDescent="0.2">
      <c r="A12" s="46">
        <v>6</v>
      </c>
      <c r="B12" s="47" t="s">
        <v>20</v>
      </c>
      <c r="C12" s="47" t="s">
        <v>21</v>
      </c>
      <c r="D12" s="47" t="s">
        <v>22</v>
      </c>
      <c r="E12" s="48">
        <v>1215766</v>
      </c>
      <c r="F12" s="49">
        <v>4852.7299890000004</v>
      </c>
      <c r="G12" s="50">
        <v>3.6678660000000002E-2</v>
      </c>
      <c r="H12" s="40" t="s">
        <v>133</v>
      </c>
    </row>
    <row r="13" spans="1:9" x14ac:dyDescent="0.2">
      <c r="A13" s="46">
        <v>7</v>
      </c>
      <c r="B13" s="47" t="s">
        <v>489</v>
      </c>
      <c r="C13" s="47" t="s">
        <v>490</v>
      </c>
      <c r="D13" s="47" t="s">
        <v>211</v>
      </c>
      <c r="E13" s="48">
        <v>400000</v>
      </c>
      <c r="F13" s="49">
        <v>4727.2</v>
      </c>
      <c r="G13" s="50">
        <v>3.5729860000000002E-2</v>
      </c>
      <c r="H13" s="40" t="s">
        <v>133</v>
      </c>
    </row>
    <row r="14" spans="1:9" x14ac:dyDescent="0.2">
      <c r="A14" s="46">
        <v>8</v>
      </c>
      <c r="B14" s="47" t="s">
        <v>14</v>
      </c>
      <c r="C14" s="47" t="s">
        <v>15</v>
      </c>
      <c r="D14" s="47" t="s">
        <v>16</v>
      </c>
      <c r="E14" s="48">
        <v>240000</v>
      </c>
      <c r="F14" s="49">
        <v>4528.32</v>
      </c>
      <c r="G14" s="50">
        <v>3.4226649999999997E-2</v>
      </c>
      <c r="H14" s="40" t="s">
        <v>133</v>
      </c>
    </row>
    <row r="15" spans="1:9" x14ac:dyDescent="0.2">
      <c r="A15" s="46">
        <v>9</v>
      </c>
      <c r="B15" s="47" t="s">
        <v>39</v>
      </c>
      <c r="C15" s="47" t="s">
        <v>40</v>
      </c>
      <c r="D15" s="47" t="s">
        <v>41</v>
      </c>
      <c r="E15" s="48">
        <v>256337</v>
      </c>
      <c r="F15" s="49">
        <v>4353.1149340000002</v>
      </c>
      <c r="G15" s="50">
        <v>3.2902389999999997E-2</v>
      </c>
      <c r="H15" s="40" t="s">
        <v>133</v>
      </c>
    </row>
    <row r="16" spans="1:9" x14ac:dyDescent="0.2">
      <c r="A16" s="46">
        <v>10</v>
      </c>
      <c r="B16" s="47" t="s">
        <v>11</v>
      </c>
      <c r="C16" s="47" t="s">
        <v>12</v>
      </c>
      <c r="D16" s="47" t="s">
        <v>13</v>
      </c>
      <c r="E16" s="48">
        <v>103000</v>
      </c>
      <c r="F16" s="49">
        <v>4134.42</v>
      </c>
      <c r="G16" s="50">
        <v>3.124942E-2</v>
      </c>
      <c r="H16" s="40" t="s">
        <v>133</v>
      </c>
    </row>
    <row r="17" spans="1:8" x14ac:dyDescent="0.2">
      <c r="A17" s="46">
        <v>11</v>
      </c>
      <c r="B17" s="47" t="s">
        <v>842</v>
      </c>
      <c r="C17" s="47" t="s">
        <v>843</v>
      </c>
      <c r="D17" s="47" t="s">
        <v>229</v>
      </c>
      <c r="E17" s="48">
        <v>19735</v>
      </c>
      <c r="F17" s="49">
        <v>3928.0544</v>
      </c>
      <c r="G17" s="50">
        <v>2.9689630000000002E-2</v>
      </c>
      <c r="H17" s="40" t="s">
        <v>133</v>
      </c>
    </row>
    <row r="18" spans="1:8" x14ac:dyDescent="0.2">
      <c r="A18" s="46">
        <v>12</v>
      </c>
      <c r="B18" s="47" t="s">
        <v>647</v>
      </c>
      <c r="C18" s="47" t="s">
        <v>648</v>
      </c>
      <c r="D18" s="47" t="s">
        <v>488</v>
      </c>
      <c r="E18" s="48">
        <v>1210000</v>
      </c>
      <c r="F18" s="49">
        <v>3810.29</v>
      </c>
      <c r="G18" s="50">
        <v>2.879953E-2</v>
      </c>
      <c r="H18" s="40" t="s">
        <v>133</v>
      </c>
    </row>
    <row r="19" spans="1:8" x14ac:dyDescent="0.2">
      <c r="A19" s="46">
        <v>13</v>
      </c>
      <c r="B19" s="47" t="s">
        <v>336</v>
      </c>
      <c r="C19" s="47" t="s">
        <v>337</v>
      </c>
      <c r="D19" s="47" t="s">
        <v>308</v>
      </c>
      <c r="E19" s="48">
        <v>602000</v>
      </c>
      <c r="F19" s="49">
        <v>3092.4740000000002</v>
      </c>
      <c r="G19" s="50">
        <v>2.3374019999999999E-2</v>
      </c>
      <c r="H19" s="40" t="s">
        <v>133</v>
      </c>
    </row>
    <row r="20" spans="1:8" ht="25.5" x14ac:dyDescent="0.2">
      <c r="A20" s="46">
        <v>14</v>
      </c>
      <c r="B20" s="47" t="s">
        <v>236</v>
      </c>
      <c r="C20" s="47" t="s">
        <v>237</v>
      </c>
      <c r="D20" s="47" t="s">
        <v>201</v>
      </c>
      <c r="E20" s="48">
        <v>54500</v>
      </c>
      <c r="F20" s="49">
        <v>2943</v>
      </c>
      <c r="G20" s="50">
        <v>2.2244239999999998E-2</v>
      </c>
      <c r="H20" s="40" t="s">
        <v>133</v>
      </c>
    </row>
    <row r="21" spans="1:8" x14ac:dyDescent="0.2">
      <c r="A21" s="46">
        <v>15</v>
      </c>
      <c r="B21" s="47" t="s">
        <v>99</v>
      </c>
      <c r="C21" s="47" t="s">
        <v>100</v>
      </c>
      <c r="D21" s="47" t="s">
        <v>101</v>
      </c>
      <c r="E21" s="48">
        <v>1700000</v>
      </c>
      <c r="F21" s="49">
        <v>2774.91</v>
      </c>
      <c r="G21" s="50">
        <v>2.0973760000000001E-2</v>
      </c>
      <c r="H21" s="40" t="s">
        <v>133</v>
      </c>
    </row>
    <row r="22" spans="1:8" x14ac:dyDescent="0.2">
      <c r="A22" s="46">
        <v>16</v>
      </c>
      <c r="B22" s="47" t="s">
        <v>428</v>
      </c>
      <c r="C22" s="47" t="s">
        <v>429</v>
      </c>
      <c r="D22" s="47" t="s">
        <v>38</v>
      </c>
      <c r="E22" s="48">
        <v>1536000</v>
      </c>
      <c r="F22" s="49">
        <v>2548.8384000000001</v>
      </c>
      <c r="G22" s="50">
        <v>1.9265029999999999E-2</v>
      </c>
      <c r="H22" s="40" t="s">
        <v>133</v>
      </c>
    </row>
    <row r="23" spans="1:8" x14ac:dyDescent="0.2">
      <c r="A23" s="46">
        <v>17</v>
      </c>
      <c r="B23" s="47" t="s">
        <v>242</v>
      </c>
      <c r="C23" s="47" t="s">
        <v>243</v>
      </c>
      <c r="D23" s="47" t="s">
        <v>38</v>
      </c>
      <c r="E23" s="48">
        <v>270000</v>
      </c>
      <c r="F23" s="49">
        <v>2473.335</v>
      </c>
      <c r="G23" s="50">
        <v>1.8694349999999998E-2</v>
      </c>
      <c r="H23" s="40" t="s">
        <v>133</v>
      </c>
    </row>
    <row r="24" spans="1:8" x14ac:dyDescent="0.2">
      <c r="A24" s="46">
        <v>18</v>
      </c>
      <c r="B24" s="47" t="s">
        <v>29</v>
      </c>
      <c r="C24" s="47" t="s">
        <v>30</v>
      </c>
      <c r="D24" s="47" t="s">
        <v>22</v>
      </c>
      <c r="E24" s="48">
        <v>768264</v>
      </c>
      <c r="F24" s="49">
        <v>2445.7684439999998</v>
      </c>
      <c r="G24" s="50">
        <v>1.8485990000000001E-2</v>
      </c>
      <c r="H24" s="40" t="s">
        <v>133</v>
      </c>
    </row>
    <row r="25" spans="1:8" x14ac:dyDescent="0.2">
      <c r="A25" s="46">
        <v>19</v>
      </c>
      <c r="B25" s="47" t="s">
        <v>364</v>
      </c>
      <c r="C25" s="47" t="s">
        <v>365</v>
      </c>
      <c r="D25" s="47" t="s">
        <v>216</v>
      </c>
      <c r="E25" s="48">
        <v>1176000</v>
      </c>
      <c r="F25" s="49">
        <v>2417.9735999999998</v>
      </c>
      <c r="G25" s="50">
        <v>1.8275900000000001E-2</v>
      </c>
      <c r="H25" s="40" t="s">
        <v>133</v>
      </c>
    </row>
    <row r="26" spans="1:8" x14ac:dyDescent="0.2">
      <c r="A26" s="46">
        <v>20</v>
      </c>
      <c r="B26" s="47" t="s">
        <v>252</v>
      </c>
      <c r="C26" s="47" t="s">
        <v>253</v>
      </c>
      <c r="D26" s="47" t="s">
        <v>246</v>
      </c>
      <c r="E26" s="48">
        <v>530885</v>
      </c>
      <c r="F26" s="49">
        <v>2359.783825</v>
      </c>
      <c r="G26" s="50">
        <v>1.7836089999999999E-2</v>
      </c>
      <c r="H26" s="40" t="s">
        <v>133</v>
      </c>
    </row>
    <row r="27" spans="1:8" x14ac:dyDescent="0.2">
      <c r="A27" s="46">
        <v>21</v>
      </c>
      <c r="B27" s="47" t="s">
        <v>23</v>
      </c>
      <c r="C27" s="47" t="s">
        <v>24</v>
      </c>
      <c r="D27" s="47" t="s">
        <v>25</v>
      </c>
      <c r="E27" s="48">
        <v>18400</v>
      </c>
      <c r="F27" s="49">
        <v>2131.8240000000001</v>
      </c>
      <c r="G27" s="50">
        <v>1.6113079999999998E-2</v>
      </c>
      <c r="H27" s="40" t="s">
        <v>133</v>
      </c>
    </row>
    <row r="28" spans="1:8" x14ac:dyDescent="0.2">
      <c r="A28" s="46">
        <v>22</v>
      </c>
      <c r="B28" s="47" t="s">
        <v>118</v>
      </c>
      <c r="C28" s="47" t="s">
        <v>119</v>
      </c>
      <c r="D28" s="47" t="s">
        <v>25</v>
      </c>
      <c r="E28" s="48">
        <v>465833</v>
      </c>
      <c r="F28" s="49">
        <v>2069.2301859999998</v>
      </c>
      <c r="G28" s="50">
        <v>1.5639980000000001E-2</v>
      </c>
      <c r="H28" s="40" t="s">
        <v>133</v>
      </c>
    </row>
    <row r="29" spans="1:8" ht="25.5" x14ac:dyDescent="0.2">
      <c r="A29" s="46">
        <v>23</v>
      </c>
      <c r="B29" s="47" t="s">
        <v>425</v>
      </c>
      <c r="C29" s="47" t="s">
        <v>426</v>
      </c>
      <c r="D29" s="47" t="s">
        <v>427</v>
      </c>
      <c r="E29" s="48">
        <v>463000</v>
      </c>
      <c r="F29" s="49">
        <v>1897.837</v>
      </c>
      <c r="G29" s="50">
        <v>1.4344529999999999E-2</v>
      </c>
      <c r="H29" s="40" t="s">
        <v>133</v>
      </c>
    </row>
    <row r="30" spans="1:8" x14ac:dyDescent="0.2">
      <c r="A30" s="46">
        <v>24</v>
      </c>
      <c r="B30" s="47" t="s">
        <v>706</v>
      </c>
      <c r="C30" s="47" t="s">
        <v>707</v>
      </c>
      <c r="D30" s="47" t="s">
        <v>211</v>
      </c>
      <c r="E30" s="48">
        <v>74734</v>
      </c>
      <c r="F30" s="49">
        <v>1848.8444260000001</v>
      </c>
      <c r="G30" s="50">
        <v>1.3974220000000001E-2</v>
      </c>
      <c r="H30" s="40" t="s">
        <v>133</v>
      </c>
    </row>
    <row r="31" spans="1:8" x14ac:dyDescent="0.2">
      <c r="A31" s="46">
        <v>25</v>
      </c>
      <c r="B31" s="47" t="s">
        <v>844</v>
      </c>
      <c r="C31" s="47" t="s">
        <v>845</v>
      </c>
      <c r="D31" s="47" t="s">
        <v>57</v>
      </c>
      <c r="E31" s="48">
        <v>183700</v>
      </c>
      <c r="F31" s="49">
        <v>1810.5472</v>
      </c>
      <c r="G31" s="50">
        <v>1.3684760000000001E-2</v>
      </c>
      <c r="H31" s="40" t="s">
        <v>133</v>
      </c>
    </row>
    <row r="32" spans="1:8" ht="25.5" x14ac:dyDescent="0.2">
      <c r="A32" s="46">
        <v>26</v>
      </c>
      <c r="B32" s="47" t="s">
        <v>657</v>
      </c>
      <c r="C32" s="47" t="s">
        <v>658</v>
      </c>
      <c r="D32" s="47" t="s">
        <v>201</v>
      </c>
      <c r="E32" s="48">
        <v>137000</v>
      </c>
      <c r="F32" s="49">
        <v>1794.152</v>
      </c>
      <c r="G32" s="50">
        <v>1.3560839999999999E-2</v>
      </c>
      <c r="H32" s="40" t="s">
        <v>133</v>
      </c>
    </row>
    <row r="33" spans="1:8" x14ac:dyDescent="0.2">
      <c r="A33" s="46">
        <v>27</v>
      </c>
      <c r="B33" s="47" t="s">
        <v>676</v>
      </c>
      <c r="C33" s="47" t="s">
        <v>677</v>
      </c>
      <c r="D33" s="47" t="s">
        <v>678</v>
      </c>
      <c r="E33" s="48">
        <v>333000</v>
      </c>
      <c r="F33" s="49">
        <v>1603.2284999999999</v>
      </c>
      <c r="G33" s="50">
        <v>1.211777E-2</v>
      </c>
      <c r="H33" s="40" t="s">
        <v>133</v>
      </c>
    </row>
    <row r="34" spans="1:8" x14ac:dyDescent="0.2">
      <c r="A34" s="46">
        <v>28</v>
      </c>
      <c r="B34" s="47" t="s">
        <v>860</v>
      </c>
      <c r="C34" s="47" t="s">
        <v>861</v>
      </c>
      <c r="D34" s="47" t="s">
        <v>101</v>
      </c>
      <c r="E34" s="48">
        <v>132100</v>
      </c>
      <c r="F34" s="49">
        <v>1500.1936499999999</v>
      </c>
      <c r="G34" s="50">
        <v>1.1339E-2</v>
      </c>
      <c r="H34" s="40" t="s">
        <v>133</v>
      </c>
    </row>
    <row r="35" spans="1:8" x14ac:dyDescent="0.2">
      <c r="A35" s="46">
        <v>29</v>
      </c>
      <c r="B35" s="47" t="s">
        <v>484</v>
      </c>
      <c r="C35" s="47" t="s">
        <v>485</v>
      </c>
      <c r="D35" s="47" t="s">
        <v>211</v>
      </c>
      <c r="E35" s="48">
        <v>125000</v>
      </c>
      <c r="F35" s="49">
        <v>1498.875</v>
      </c>
      <c r="G35" s="50">
        <v>1.132903E-2</v>
      </c>
      <c r="H35" s="40" t="s">
        <v>133</v>
      </c>
    </row>
    <row r="36" spans="1:8" x14ac:dyDescent="0.2">
      <c r="A36" s="46">
        <v>30</v>
      </c>
      <c r="B36" s="47" t="s">
        <v>278</v>
      </c>
      <c r="C36" s="47" t="s">
        <v>279</v>
      </c>
      <c r="D36" s="47" t="s">
        <v>50</v>
      </c>
      <c r="E36" s="48">
        <v>363500</v>
      </c>
      <c r="F36" s="49">
        <v>1484.5340000000001</v>
      </c>
      <c r="G36" s="50">
        <v>1.122064E-2</v>
      </c>
      <c r="H36" s="40" t="s">
        <v>133</v>
      </c>
    </row>
    <row r="37" spans="1:8" x14ac:dyDescent="0.2">
      <c r="A37" s="46">
        <v>31</v>
      </c>
      <c r="B37" s="47" t="s">
        <v>803</v>
      </c>
      <c r="C37" s="47" t="s">
        <v>804</v>
      </c>
      <c r="D37" s="47" t="s">
        <v>229</v>
      </c>
      <c r="E37" s="48">
        <v>434000</v>
      </c>
      <c r="F37" s="49">
        <v>1482.327</v>
      </c>
      <c r="G37" s="50">
        <v>1.1203950000000001E-2</v>
      </c>
      <c r="H37" s="40" t="s">
        <v>133</v>
      </c>
    </row>
    <row r="38" spans="1:8" x14ac:dyDescent="0.2">
      <c r="A38" s="46">
        <v>32</v>
      </c>
      <c r="B38" s="47" t="s">
        <v>807</v>
      </c>
      <c r="C38" s="47" t="s">
        <v>808</v>
      </c>
      <c r="D38" s="47" t="s">
        <v>25</v>
      </c>
      <c r="E38" s="48">
        <v>53000</v>
      </c>
      <c r="F38" s="49">
        <v>1481.085</v>
      </c>
      <c r="G38" s="50">
        <v>1.1194569999999999E-2</v>
      </c>
      <c r="H38" s="40" t="s">
        <v>133</v>
      </c>
    </row>
    <row r="39" spans="1:8" x14ac:dyDescent="0.2">
      <c r="A39" s="46">
        <v>33</v>
      </c>
      <c r="B39" s="47" t="s">
        <v>214</v>
      </c>
      <c r="C39" s="47" t="s">
        <v>215</v>
      </c>
      <c r="D39" s="47" t="s">
        <v>216</v>
      </c>
      <c r="E39" s="48">
        <v>307500</v>
      </c>
      <c r="F39" s="49">
        <v>1471.6949999999999</v>
      </c>
      <c r="G39" s="50">
        <v>1.1123589999999999E-2</v>
      </c>
      <c r="H39" s="40" t="s">
        <v>133</v>
      </c>
    </row>
    <row r="40" spans="1:8" x14ac:dyDescent="0.2">
      <c r="A40" s="46">
        <v>34</v>
      </c>
      <c r="B40" s="47" t="s">
        <v>284</v>
      </c>
      <c r="C40" s="47" t="s">
        <v>285</v>
      </c>
      <c r="D40" s="47" t="s">
        <v>256</v>
      </c>
      <c r="E40" s="48">
        <v>540000</v>
      </c>
      <c r="F40" s="49">
        <v>1459.62</v>
      </c>
      <c r="G40" s="50">
        <v>1.103233E-2</v>
      </c>
      <c r="H40" s="40" t="s">
        <v>133</v>
      </c>
    </row>
    <row r="41" spans="1:8" x14ac:dyDescent="0.2">
      <c r="A41" s="46">
        <v>35</v>
      </c>
      <c r="B41" s="47" t="s">
        <v>219</v>
      </c>
      <c r="C41" s="47" t="s">
        <v>220</v>
      </c>
      <c r="D41" s="47" t="s">
        <v>19</v>
      </c>
      <c r="E41" s="48">
        <v>380000</v>
      </c>
      <c r="F41" s="49">
        <v>1423.29</v>
      </c>
      <c r="G41" s="50">
        <v>1.075773E-2</v>
      </c>
      <c r="H41" s="40" t="s">
        <v>133</v>
      </c>
    </row>
    <row r="42" spans="1:8" x14ac:dyDescent="0.2">
      <c r="A42" s="46">
        <v>36</v>
      </c>
      <c r="B42" s="47" t="s">
        <v>304</v>
      </c>
      <c r="C42" s="47" t="s">
        <v>305</v>
      </c>
      <c r="D42" s="47" t="s">
        <v>182</v>
      </c>
      <c r="E42" s="48">
        <v>46500</v>
      </c>
      <c r="F42" s="49">
        <v>1420.482</v>
      </c>
      <c r="G42" s="50">
        <v>1.0736509999999999E-2</v>
      </c>
      <c r="H42" s="40" t="s">
        <v>133</v>
      </c>
    </row>
    <row r="43" spans="1:8" x14ac:dyDescent="0.2">
      <c r="A43" s="46">
        <v>37</v>
      </c>
      <c r="B43" s="47" t="s">
        <v>862</v>
      </c>
      <c r="C43" s="47" t="s">
        <v>863</v>
      </c>
      <c r="D43" s="47" t="s">
        <v>122</v>
      </c>
      <c r="E43" s="48">
        <v>325000</v>
      </c>
      <c r="F43" s="49">
        <v>1412.9375</v>
      </c>
      <c r="G43" s="50">
        <v>1.067948E-2</v>
      </c>
      <c r="H43" s="40" t="s">
        <v>133</v>
      </c>
    </row>
    <row r="44" spans="1:8" x14ac:dyDescent="0.2">
      <c r="A44" s="46">
        <v>38</v>
      </c>
      <c r="B44" s="47" t="s">
        <v>493</v>
      </c>
      <c r="C44" s="47" t="s">
        <v>494</v>
      </c>
      <c r="D44" s="47" t="s">
        <v>50</v>
      </c>
      <c r="E44" s="48">
        <v>160700</v>
      </c>
      <c r="F44" s="49">
        <v>1405.40185</v>
      </c>
      <c r="G44" s="50">
        <v>1.062253E-2</v>
      </c>
      <c r="H44" s="40" t="s">
        <v>133</v>
      </c>
    </row>
    <row r="45" spans="1:8" x14ac:dyDescent="0.2">
      <c r="A45" s="46">
        <v>39</v>
      </c>
      <c r="B45" s="47" t="s">
        <v>645</v>
      </c>
      <c r="C45" s="47" t="s">
        <v>646</v>
      </c>
      <c r="D45" s="47" t="s">
        <v>176</v>
      </c>
      <c r="E45" s="48">
        <v>385000</v>
      </c>
      <c r="F45" s="49">
        <v>1364.0550000000001</v>
      </c>
      <c r="G45" s="50">
        <v>1.031001E-2</v>
      </c>
      <c r="H45" s="40" t="s">
        <v>133</v>
      </c>
    </row>
    <row r="46" spans="1:8" x14ac:dyDescent="0.2">
      <c r="A46" s="46">
        <v>40</v>
      </c>
      <c r="B46" s="47" t="s">
        <v>698</v>
      </c>
      <c r="C46" s="47" t="s">
        <v>699</v>
      </c>
      <c r="D46" s="47" t="s">
        <v>63</v>
      </c>
      <c r="E46" s="48">
        <v>274000</v>
      </c>
      <c r="F46" s="49">
        <v>1344.7919999999999</v>
      </c>
      <c r="G46" s="50">
        <v>1.016442E-2</v>
      </c>
      <c r="H46" s="40" t="s">
        <v>133</v>
      </c>
    </row>
    <row r="47" spans="1:8" x14ac:dyDescent="0.2">
      <c r="A47" s="46">
        <v>41</v>
      </c>
      <c r="B47" s="47" t="s">
        <v>846</v>
      </c>
      <c r="C47" s="47" t="s">
        <v>847</v>
      </c>
      <c r="D47" s="47" t="s">
        <v>25</v>
      </c>
      <c r="E47" s="48">
        <v>206000</v>
      </c>
      <c r="F47" s="49">
        <v>1328.9059999999999</v>
      </c>
      <c r="G47" s="50">
        <v>1.0044340000000001E-2</v>
      </c>
      <c r="H47" s="40" t="s">
        <v>133</v>
      </c>
    </row>
    <row r="48" spans="1:8" x14ac:dyDescent="0.2">
      <c r="A48" s="46">
        <v>42</v>
      </c>
      <c r="B48" s="47" t="s">
        <v>505</v>
      </c>
      <c r="C48" s="47" t="s">
        <v>506</v>
      </c>
      <c r="D48" s="47" t="s">
        <v>101</v>
      </c>
      <c r="E48" s="48">
        <v>770000</v>
      </c>
      <c r="F48" s="49">
        <v>1278.354</v>
      </c>
      <c r="G48" s="50">
        <v>9.6622500000000007E-3</v>
      </c>
      <c r="H48" s="40" t="s">
        <v>133</v>
      </c>
    </row>
    <row r="49" spans="1:8" x14ac:dyDescent="0.2">
      <c r="A49" s="46">
        <v>43</v>
      </c>
      <c r="B49" s="47" t="s">
        <v>864</v>
      </c>
      <c r="C49" s="47" t="s">
        <v>865</v>
      </c>
      <c r="D49" s="47" t="s">
        <v>57</v>
      </c>
      <c r="E49" s="48">
        <v>612000</v>
      </c>
      <c r="F49" s="49">
        <v>1206.8027999999999</v>
      </c>
      <c r="G49" s="50">
        <v>9.1214499999999997E-3</v>
      </c>
      <c r="H49" s="40" t="s">
        <v>133</v>
      </c>
    </row>
    <row r="50" spans="1:8" x14ac:dyDescent="0.2">
      <c r="A50" s="46">
        <v>44</v>
      </c>
      <c r="B50" s="47" t="s">
        <v>848</v>
      </c>
      <c r="C50" s="47" t="s">
        <v>849</v>
      </c>
      <c r="D50" s="47" t="s">
        <v>446</v>
      </c>
      <c r="E50" s="48">
        <v>294000</v>
      </c>
      <c r="F50" s="49">
        <v>1200.549</v>
      </c>
      <c r="G50" s="50">
        <v>9.0741799999999994E-3</v>
      </c>
      <c r="H50" s="40" t="s">
        <v>133</v>
      </c>
    </row>
    <row r="51" spans="1:8" x14ac:dyDescent="0.2">
      <c r="A51" s="46">
        <v>45</v>
      </c>
      <c r="B51" s="47" t="s">
        <v>692</v>
      </c>
      <c r="C51" s="47" t="s">
        <v>693</v>
      </c>
      <c r="D51" s="47" t="s">
        <v>211</v>
      </c>
      <c r="E51" s="48">
        <v>76000</v>
      </c>
      <c r="F51" s="49">
        <v>1119.8599999999999</v>
      </c>
      <c r="G51" s="50">
        <v>8.4642999999999993E-3</v>
      </c>
      <c r="H51" s="40" t="s">
        <v>133</v>
      </c>
    </row>
    <row r="52" spans="1:8" x14ac:dyDescent="0.2">
      <c r="A52" s="46">
        <v>46</v>
      </c>
      <c r="B52" s="47" t="s">
        <v>463</v>
      </c>
      <c r="C52" s="47" t="s">
        <v>464</v>
      </c>
      <c r="D52" s="47" t="s">
        <v>249</v>
      </c>
      <c r="E52" s="48">
        <v>125000</v>
      </c>
      <c r="F52" s="49">
        <v>1089.6875</v>
      </c>
      <c r="G52" s="50">
        <v>8.2362500000000005E-3</v>
      </c>
      <c r="H52" s="40" t="s">
        <v>133</v>
      </c>
    </row>
    <row r="53" spans="1:8" x14ac:dyDescent="0.2">
      <c r="A53" s="46">
        <v>47</v>
      </c>
      <c r="B53" s="47" t="s">
        <v>467</v>
      </c>
      <c r="C53" s="47" t="s">
        <v>468</v>
      </c>
      <c r="D53" s="47" t="s">
        <v>41</v>
      </c>
      <c r="E53" s="48">
        <v>40500</v>
      </c>
      <c r="F53" s="49">
        <v>889.54200000000003</v>
      </c>
      <c r="G53" s="50">
        <v>6.7234800000000004E-3</v>
      </c>
      <c r="H53" s="40" t="s">
        <v>133</v>
      </c>
    </row>
    <row r="54" spans="1:8" x14ac:dyDescent="0.2">
      <c r="A54" s="46">
        <v>48</v>
      </c>
      <c r="B54" s="47" t="s">
        <v>866</v>
      </c>
      <c r="C54" s="47" t="s">
        <v>867</v>
      </c>
      <c r="D54" s="47" t="s">
        <v>57</v>
      </c>
      <c r="E54" s="48">
        <v>110000</v>
      </c>
      <c r="F54" s="49">
        <v>790.29499999999996</v>
      </c>
      <c r="G54" s="50">
        <v>5.9733299999999998E-3</v>
      </c>
      <c r="H54" s="40" t="s">
        <v>133</v>
      </c>
    </row>
    <row r="55" spans="1:8" x14ac:dyDescent="0.2">
      <c r="A55" s="46">
        <v>49</v>
      </c>
      <c r="B55" s="47" t="s">
        <v>756</v>
      </c>
      <c r="C55" s="47" t="s">
        <v>757</v>
      </c>
      <c r="D55" s="47" t="s">
        <v>111</v>
      </c>
      <c r="E55" s="48">
        <v>157262</v>
      </c>
      <c r="F55" s="49">
        <v>749.35343</v>
      </c>
      <c r="G55" s="50">
        <v>5.6638799999999996E-3</v>
      </c>
      <c r="H55" s="40" t="s">
        <v>133</v>
      </c>
    </row>
    <row r="56" spans="1:8" x14ac:dyDescent="0.2">
      <c r="A56" s="46">
        <v>50</v>
      </c>
      <c r="B56" s="47" t="s">
        <v>753</v>
      </c>
      <c r="C56" s="47" t="s">
        <v>754</v>
      </c>
      <c r="D56" s="47" t="s">
        <v>755</v>
      </c>
      <c r="E56" s="48">
        <v>265500</v>
      </c>
      <c r="F56" s="49">
        <v>705.27419999999995</v>
      </c>
      <c r="G56" s="50">
        <v>5.3307099999999998E-3</v>
      </c>
      <c r="H56" s="40" t="s">
        <v>133</v>
      </c>
    </row>
    <row r="57" spans="1:8" x14ac:dyDescent="0.2">
      <c r="A57" s="46">
        <v>51</v>
      </c>
      <c r="B57" s="47" t="s">
        <v>388</v>
      </c>
      <c r="C57" s="47" t="s">
        <v>389</v>
      </c>
      <c r="D57" s="47" t="s">
        <v>108</v>
      </c>
      <c r="E57" s="48">
        <v>84000</v>
      </c>
      <c r="F57" s="49">
        <v>663.6</v>
      </c>
      <c r="G57" s="50">
        <v>5.0157300000000004E-3</v>
      </c>
      <c r="H57" s="40" t="s">
        <v>133</v>
      </c>
    </row>
    <row r="58" spans="1:8" x14ac:dyDescent="0.2">
      <c r="A58" s="46">
        <v>52</v>
      </c>
      <c r="B58" s="47" t="s">
        <v>868</v>
      </c>
      <c r="C58" s="47" t="s">
        <v>869</v>
      </c>
      <c r="D58" s="47" t="s">
        <v>50</v>
      </c>
      <c r="E58" s="48">
        <v>35000</v>
      </c>
      <c r="F58" s="49">
        <v>600.25</v>
      </c>
      <c r="G58" s="50">
        <v>4.5369E-3</v>
      </c>
      <c r="H58" s="40" t="s">
        <v>133</v>
      </c>
    </row>
    <row r="59" spans="1:8" x14ac:dyDescent="0.2">
      <c r="A59" s="51"/>
      <c r="B59" s="51"/>
      <c r="C59" s="52" t="s">
        <v>132</v>
      </c>
      <c r="D59" s="51"/>
      <c r="E59" s="51" t="s">
        <v>133</v>
      </c>
      <c r="F59" s="53">
        <v>130116.662834</v>
      </c>
      <c r="G59" s="54">
        <v>0.98346803999999999</v>
      </c>
      <c r="H59" s="40" t="s">
        <v>133</v>
      </c>
    </row>
    <row r="60" spans="1:8" x14ac:dyDescent="0.2">
      <c r="A60" s="51"/>
      <c r="B60" s="51"/>
      <c r="C60" s="55"/>
      <c r="D60" s="51"/>
      <c r="E60" s="51"/>
      <c r="F60" s="56"/>
      <c r="G60" s="56"/>
      <c r="H60" s="40" t="s">
        <v>133</v>
      </c>
    </row>
    <row r="61" spans="1:8" x14ac:dyDescent="0.2">
      <c r="A61" s="51"/>
      <c r="B61" s="51"/>
      <c r="C61" s="52" t="s">
        <v>134</v>
      </c>
      <c r="D61" s="51"/>
      <c r="E61" s="51"/>
      <c r="F61" s="51"/>
      <c r="G61" s="51"/>
      <c r="H61" s="40" t="s">
        <v>133</v>
      </c>
    </row>
    <row r="62" spans="1:8" x14ac:dyDescent="0.2">
      <c r="A62" s="51"/>
      <c r="B62" s="51"/>
      <c r="C62" s="52" t="s">
        <v>132</v>
      </c>
      <c r="D62" s="51"/>
      <c r="E62" s="51" t="s">
        <v>133</v>
      </c>
      <c r="F62" s="57" t="s">
        <v>135</v>
      </c>
      <c r="G62" s="54">
        <v>0</v>
      </c>
      <c r="H62" s="40" t="s">
        <v>133</v>
      </c>
    </row>
    <row r="63" spans="1:8" x14ac:dyDescent="0.2">
      <c r="A63" s="51"/>
      <c r="B63" s="51"/>
      <c r="C63" s="55"/>
      <c r="D63" s="51"/>
      <c r="E63" s="51"/>
      <c r="F63" s="56"/>
      <c r="G63" s="56"/>
      <c r="H63" s="40" t="s">
        <v>133</v>
      </c>
    </row>
    <row r="64" spans="1:8" x14ac:dyDescent="0.2">
      <c r="A64" s="51"/>
      <c r="B64" s="51"/>
      <c r="C64" s="52" t="s">
        <v>136</v>
      </c>
      <c r="D64" s="51"/>
      <c r="E64" s="51"/>
      <c r="F64" s="51"/>
      <c r="G64" s="51"/>
      <c r="H64" s="40" t="s">
        <v>133</v>
      </c>
    </row>
    <row r="65" spans="1:8" x14ac:dyDescent="0.2">
      <c r="A65" s="51"/>
      <c r="B65" s="51"/>
      <c r="C65" s="52" t="s">
        <v>132</v>
      </c>
      <c r="D65" s="51"/>
      <c r="E65" s="51" t="s">
        <v>133</v>
      </c>
      <c r="F65" s="57" t="s">
        <v>135</v>
      </c>
      <c r="G65" s="54">
        <v>0</v>
      </c>
      <c r="H65" s="40" t="s">
        <v>133</v>
      </c>
    </row>
    <row r="66" spans="1:8" x14ac:dyDescent="0.2">
      <c r="A66" s="51"/>
      <c r="B66" s="51"/>
      <c r="C66" s="55"/>
      <c r="D66" s="51"/>
      <c r="E66" s="51"/>
      <c r="F66" s="56"/>
      <c r="G66" s="56"/>
      <c r="H66" s="40" t="s">
        <v>133</v>
      </c>
    </row>
    <row r="67" spans="1:8" x14ac:dyDescent="0.2">
      <c r="A67" s="51"/>
      <c r="B67" s="51"/>
      <c r="C67" s="52" t="s">
        <v>137</v>
      </c>
      <c r="D67" s="51"/>
      <c r="E67" s="51"/>
      <c r="F67" s="51"/>
      <c r="G67" s="51"/>
      <c r="H67" s="40" t="s">
        <v>133</v>
      </c>
    </row>
    <row r="68" spans="1:8" x14ac:dyDescent="0.2">
      <c r="A68" s="51"/>
      <c r="B68" s="51"/>
      <c r="C68" s="52" t="s">
        <v>132</v>
      </c>
      <c r="D68" s="51"/>
      <c r="E68" s="51" t="s">
        <v>133</v>
      </c>
      <c r="F68" s="57" t="s">
        <v>135</v>
      </c>
      <c r="G68" s="54">
        <v>0</v>
      </c>
      <c r="H68" s="40" t="s">
        <v>133</v>
      </c>
    </row>
    <row r="69" spans="1:8" x14ac:dyDescent="0.2">
      <c r="A69" s="51"/>
      <c r="B69" s="51"/>
      <c r="C69" s="55"/>
      <c r="D69" s="51"/>
      <c r="E69" s="51"/>
      <c r="F69" s="56"/>
      <c r="G69" s="56"/>
      <c r="H69" s="40" t="s">
        <v>133</v>
      </c>
    </row>
    <row r="70" spans="1:8" x14ac:dyDescent="0.2">
      <c r="A70" s="51"/>
      <c r="B70" s="51"/>
      <c r="C70" s="52" t="s">
        <v>138</v>
      </c>
      <c r="D70" s="51"/>
      <c r="E70" s="51"/>
      <c r="F70" s="56"/>
      <c r="G70" s="56"/>
      <c r="H70" s="40" t="s">
        <v>133</v>
      </c>
    </row>
    <row r="71" spans="1:8" x14ac:dyDescent="0.2">
      <c r="A71" s="51"/>
      <c r="B71" s="51"/>
      <c r="C71" s="52" t="s">
        <v>132</v>
      </c>
      <c r="D71" s="51"/>
      <c r="E71" s="51" t="s">
        <v>133</v>
      </c>
      <c r="F71" s="57" t="s">
        <v>135</v>
      </c>
      <c r="G71" s="54">
        <v>0</v>
      </c>
      <c r="H71" s="40" t="s">
        <v>133</v>
      </c>
    </row>
    <row r="72" spans="1:8" x14ac:dyDescent="0.2">
      <c r="A72" s="51"/>
      <c r="B72" s="51"/>
      <c r="C72" s="55"/>
      <c r="D72" s="51"/>
      <c r="E72" s="51"/>
      <c r="F72" s="56"/>
      <c r="G72" s="56"/>
      <c r="H72" s="40" t="s">
        <v>133</v>
      </c>
    </row>
    <row r="73" spans="1:8" x14ac:dyDescent="0.2">
      <c r="A73" s="51"/>
      <c r="B73" s="51"/>
      <c r="C73" s="52" t="s">
        <v>139</v>
      </c>
      <c r="D73" s="51"/>
      <c r="E73" s="51"/>
      <c r="F73" s="56"/>
      <c r="G73" s="56"/>
      <c r="H73" s="40" t="s">
        <v>133</v>
      </c>
    </row>
    <row r="74" spans="1:8" x14ac:dyDescent="0.2">
      <c r="A74" s="51"/>
      <c r="B74" s="51"/>
      <c r="C74" s="52" t="s">
        <v>132</v>
      </c>
      <c r="D74" s="51"/>
      <c r="E74" s="51" t="s">
        <v>133</v>
      </c>
      <c r="F74" s="57" t="s">
        <v>135</v>
      </c>
      <c r="G74" s="54">
        <v>0</v>
      </c>
      <c r="H74" s="40" t="s">
        <v>133</v>
      </c>
    </row>
    <row r="75" spans="1:8" x14ac:dyDescent="0.2">
      <c r="A75" s="51"/>
      <c r="B75" s="51"/>
      <c r="C75" s="55"/>
      <c r="D75" s="51"/>
      <c r="E75" s="51"/>
      <c r="F75" s="56"/>
      <c r="G75" s="56"/>
      <c r="H75" s="40" t="s">
        <v>133</v>
      </c>
    </row>
    <row r="76" spans="1:8" x14ac:dyDescent="0.2">
      <c r="A76" s="51"/>
      <c r="B76" s="51"/>
      <c r="C76" s="52" t="s">
        <v>140</v>
      </c>
      <c r="D76" s="51"/>
      <c r="E76" s="51"/>
      <c r="F76" s="53">
        <v>130116.662834</v>
      </c>
      <c r="G76" s="54">
        <v>0.98346803999999999</v>
      </c>
      <c r="H76" s="40" t="s">
        <v>133</v>
      </c>
    </row>
    <row r="77" spans="1:8" x14ac:dyDescent="0.2">
      <c r="A77" s="51"/>
      <c r="B77" s="51"/>
      <c r="C77" s="55"/>
      <c r="D77" s="51"/>
      <c r="E77" s="51"/>
      <c r="F77" s="56"/>
      <c r="G77" s="56"/>
      <c r="H77" s="40" t="s">
        <v>133</v>
      </c>
    </row>
    <row r="78" spans="1:8" x14ac:dyDescent="0.2">
      <c r="A78" s="51"/>
      <c r="B78" s="51"/>
      <c r="C78" s="52" t="s">
        <v>141</v>
      </c>
      <c r="D78" s="51"/>
      <c r="E78" s="51"/>
      <c r="F78" s="56"/>
      <c r="G78" s="56"/>
      <c r="H78" s="40" t="s">
        <v>133</v>
      </c>
    </row>
    <row r="79" spans="1:8" x14ac:dyDescent="0.2">
      <c r="A79" s="51"/>
      <c r="B79" s="51"/>
      <c r="C79" s="52" t="s">
        <v>10</v>
      </c>
      <c r="D79" s="51"/>
      <c r="E79" s="51"/>
      <c r="F79" s="56"/>
      <c r="G79" s="56"/>
      <c r="H79" s="40" t="s">
        <v>133</v>
      </c>
    </row>
    <row r="80" spans="1:8" x14ac:dyDescent="0.2">
      <c r="A80" s="51"/>
      <c r="B80" s="51"/>
      <c r="C80" s="52" t="s">
        <v>132</v>
      </c>
      <c r="D80" s="51"/>
      <c r="E80" s="51" t="s">
        <v>133</v>
      </c>
      <c r="F80" s="57" t="s">
        <v>135</v>
      </c>
      <c r="G80" s="54">
        <v>0</v>
      </c>
      <c r="H80" s="40" t="s">
        <v>133</v>
      </c>
    </row>
    <row r="81" spans="1:8" x14ac:dyDescent="0.2">
      <c r="A81" s="51"/>
      <c r="B81" s="51"/>
      <c r="C81" s="55"/>
      <c r="D81" s="51"/>
      <c r="E81" s="51"/>
      <c r="F81" s="56"/>
      <c r="G81" s="56"/>
      <c r="H81" s="40" t="s">
        <v>133</v>
      </c>
    </row>
    <row r="82" spans="1:8" x14ac:dyDescent="0.2">
      <c r="A82" s="51"/>
      <c r="B82" s="51"/>
      <c r="C82" s="52" t="s">
        <v>142</v>
      </c>
      <c r="D82" s="51"/>
      <c r="E82" s="51"/>
      <c r="F82" s="51"/>
      <c r="G82" s="51"/>
      <c r="H82" s="40" t="s">
        <v>133</v>
      </c>
    </row>
    <row r="83" spans="1:8" x14ac:dyDescent="0.2">
      <c r="A83" s="51"/>
      <c r="B83" s="51"/>
      <c r="C83" s="52" t="s">
        <v>132</v>
      </c>
      <c r="D83" s="51"/>
      <c r="E83" s="51" t="s">
        <v>133</v>
      </c>
      <c r="F83" s="57" t="s">
        <v>135</v>
      </c>
      <c r="G83" s="54">
        <v>0</v>
      </c>
      <c r="H83" s="40" t="s">
        <v>133</v>
      </c>
    </row>
    <row r="84" spans="1:8" x14ac:dyDescent="0.2">
      <c r="A84" s="51"/>
      <c r="B84" s="51"/>
      <c r="C84" s="55"/>
      <c r="D84" s="51"/>
      <c r="E84" s="51"/>
      <c r="F84" s="56"/>
      <c r="G84" s="56"/>
      <c r="H84" s="40" t="s">
        <v>133</v>
      </c>
    </row>
    <row r="85" spans="1:8" x14ac:dyDescent="0.2">
      <c r="A85" s="51"/>
      <c r="B85" s="51"/>
      <c r="C85" s="52" t="s">
        <v>143</v>
      </c>
      <c r="D85" s="51"/>
      <c r="E85" s="51"/>
      <c r="F85" s="51"/>
      <c r="G85" s="51"/>
      <c r="H85" s="40" t="s">
        <v>133</v>
      </c>
    </row>
    <row r="86" spans="1:8" x14ac:dyDescent="0.2">
      <c r="A86" s="51"/>
      <c r="B86" s="51"/>
      <c r="C86" s="52" t="s">
        <v>132</v>
      </c>
      <c r="D86" s="51"/>
      <c r="E86" s="51" t="s">
        <v>133</v>
      </c>
      <c r="F86" s="57" t="s">
        <v>135</v>
      </c>
      <c r="G86" s="54">
        <v>0</v>
      </c>
      <c r="H86" s="40" t="s">
        <v>133</v>
      </c>
    </row>
    <row r="87" spans="1:8" x14ac:dyDescent="0.2">
      <c r="A87" s="51"/>
      <c r="B87" s="51"/>
      <c r="C87" s="55"/>
      <c r="D87" s="51"/>
      <c r="E87" s="51"/>
      <c r="F87" s="56"/>
      <c r="G87" s="56"/>
      <c r="H87" s="40" t="s">
        <v>133</v>
      </c>
    </row>
    <row r="88" spans="1:8" x14ac:dyDescent="0.2">
      <c r="A88" s="51"/>
      <c r="B88" s="51"/>
      <c r="C88" s="52" t="s">
        <v>144</v>
      </c>
      <c r="D88" s="51"/>
      <c r="E88" s="51"/>
      <c r="F88" s="56"/>
      <c r="G88" s="56"/>
      <c r="H88" s="40" t="s">
        <v>133</v>
      </c>
    </row>
    <row r="89" spans="1:8" x14ac:dyDescent="0.2">
      <c r="A89" s="51"/>
      <c r="B89" s="51"/>
      <c r="C89" s="52" t="s">
        <v>132</v>
      </c>
      <c r="D89" s="51"/>
      <c r="E89" s="51" t="s">
        <v>133</v>
      </c>
      <c r="F89" s="57" t="s">
        <v>135</v>
      </c>
      <c r="G89" s="54">
        <v>0</v>
      </c>
      <c r="H89" s="40" t="s">
        <v>133</v>
      </c>
    </row>
    <row r="90" spans="1:8" x14ac:dyDescent="0.2">
      <c r="A90" s="51"/>
      <c r="B90" s="51"/>
      <c r="C90" s="55"/>
      <c r="D90" s="51"/>
      <c r="E90" s="51"/>
      <c r="F90" s="56"/>
      <c r="G90" s="56"/>
      <c r="H90" s="40" t="s">
        <v>133</v>
      </c>
    </row>
    <row r="91" spans="1:8" x14ac:dyDescent="0.2">
      <c r="A91" s="51"/>
      <c r="B91" s="51"/>
      <c r="C91" s="52" t="s">
        <v>145</v>
      </c>
      <c r="D91" s="51"/>
      <c r="E91" s="51"/>
      <c r="F91" s="53">
        <v>0</v>
      </c>
      <c r="G91" s="54">
        <v>0</v>
      </c>
      <c r="H91" s="40" t="s">
        <v>133</v>
      </c>
    </row>
    <row r="92" spans="1:8" x14ac:dyDescent="0.2">
      <c r="A92" s="51"/>
      <c r="B92" s="51"/>
      <c r="C92" s="55"/>
      <c r="D92" s="51"/>
      <c r="E92" s="51"/>
      <c r="F92" s="56"/>
      <c r="G92" s="56"/>
      <c r="H92" s="40" t="s">
        <v>133</v>
      </c>
    </row>
    <row r="93" spans="1:8" x14ac:dyDescent="0.2">
      <c r="A93" s="51"/>
      <c r="B93" s="51"/>
      <c r="C93" s="52" t="s">
        <v>146</v>
      </c>
      <c r="D93" s="51"/>
      <c r="E93" s="51"/>
      <c r="F93" s="56"/>
      <c r="G93" s="56"/>
      <c r="H93" s="40" t="s">
        <v>133</v>
      </c>
    </row>
    <row r="94" spans="1:8" x14ac:dyDescent="0.2">
      <c r="A94" s="51"/>
      <c r="B94" s="51"/>
      <c r="C94" s="52" t="s">
        <v>147</v>
      </c>
      <c r="D94" s="51"/>
      <c r="E94" s="51"/>
      <c r="F94" s="56"/>
      <c r="G94" s="56"/>
      <c r="H94" s="40" t="s">
        <v>133</v>
      </c>
    </row>
    <row r="95" spans="1:8" x14ac:dyDescent="0.2">
      <c r="A95" s="51"/>
      <c r="B95" s="51"/>
      <c r="C95" s="52" t="s">
        <v>132</v>
      </c>
      <c r="D95" s="51"/>
      <c r="E95" s="51" t="s">
        <v>133</v>
      </c>
      <c r="F95" s="57" t="s">
        <v>135</v>
      </c>
      <c r="G95" s="54">
        <v>0</v>
      </c>
      <c r="H95" s="40" t="s">
        <v>133</v>
      </c>
    </row>
    <row r="96" spans="1:8" x14ac:dyDescent="0.2">
      <c r="A96" s="51"/>
      <c r="B96" s="51"/>
      <c r="C96" s="55"/>
      <c r="D96" s="51"/>
      <c r="E96" s="51"/>
      <c r="F96" s="56"/>
      <c r="G96" s="56"/>
      <c r="H96" s="40" t="s">
        <v>133</v>
      </c>
    </row>
    <row r="97" spans="1:8" x14ac:dyDescent="0.2">
      <c r="A97" s="51"/>
      <c r="B97" s="51"/>
      <c r="C97" s="52" t="s">
        <v>148</v>
      </c>
      <c r="D97" s="51"/>
      <c r="E97" s="51"/>
      <c r="F97" s="56"/>
      <c r="G97" s="56"/>
      <c r="H97" s="40" t="s">
        <v>133</v>
      </c>
    </row>
    <row r="98" spans="1:8" x14ac:dyDescent="0.2">
      <c r="A98" s="51"/>
      <c r="B98" s="51"/>
      <c r="C98" s="52" t="s">
        <v>132</v>
      </c>
      <c r="D98" s="51"/>
      <c r="E98" s="51" t="s">
        <v>133</v>
      </c>
      <c r="F98" s="57" t="s">
        <v>135</v>
      </c>
      <c r="G98" s="54">
        <v>0</v>
      </c>
      <c r="H98" s="40" t="s">
        <v>133</v>
      </c>
    </row>
    <row r="99" spans="1:8" x14ac:dyDescent="0.2">
      <c r="A99" s="51"/>
      <c r="B99" s="51"/>
      <c r="C99" s="55"/>
      <c r="D99" s="51"/>
      <c r="E99" s="51"/>
      <c r="F99" s="56"/>
      <c r="G99" s="56"/>
      <c r="H99" s="40" t="s">
        <v>133</v>
      </c>
    </row>
    <row r="100" spans="1:8" x14ac:dyDescent="0.2">
      <c r="A100" s="51"/>
      <c r="B100" s="51"/>
      <c r="C100" s="52" t="s">
        <v>149</v>
      </c>
      <c r="D100" s="51"/>
      <c r="E100" s="51"/>
      <c r="F100" s="56"/>
      <c r="G100" s="56"/>
      <c r="H100" s="40" t="s">
        <v>133</v>
      </c>
    </row>
    <row r="101" spans="1:8" x14ac:dyDescent="0.2">
      <c r="A101" s="51"/>
      <c r="B101" s="51"/>
      <c r="C101" s="52" t="s">
        <v>132</v>
      </c>
      <c r="D101" s="51"/>
      <c r="E101" s="51" t="s">
        <v>133</v>
      </c>
      <c r="F101" s="57" t="s">
        <v>135</v>
      </c>
      <c r="G101" s="54">
        <v>0</v>
      </c>
      <c r="H101" s="40" t="s">
        <v>133</v>
      </c>
    </row>
    <row r="102" spans="1:8" x14ac:dyDescent="0.2">
      <c r="A102" s="51"/>
      <c r="B102" s="51"/>
      <c r="C102" s="55"/>
      <c r="D102" s="51"/>
      <c r="E102" s="51"/>
      <c r="F102" s="56"/>
      <c r="G102" s="56"/>
      <c r="H102" s="40" t="s">
        <v>133</v>
      </c>
    </row>
    <row r="103" spans="1:8" x14ac:dyDescent="0.2">
      <c r="A103" s="51"/>
      <c r="B103" s="51"/>
      <c r="C103" s="52" t="s">
        <v>150</v>
      </c>
      <c r="D103" s="51"/>
      <c r="E103" s="51"/>
      <c r="F103" s="56"/>
      <c r="G103" s="56"/>
      <c r="H103" s="40" t="s">
        <v>133</v>
      </c>
    </row>
    <row r="104" spans="1:8" x14ac:dyDescent="0.2">
      <c r="A104" s="46">
        <v>1</v>
      </c>
      <c r="B104" s="47"/>
      <c r="C104" s="47" t="s">
        <v>151</v>
      </c>
      <c r="D104" s="47"/>
      <c r="E104" s="58"/>
      <c r="F104" s="49">
        <v>1884.271909501</v>
      </c>
      <c r="G104" s="50">
        <v>1.4241999999999999E-2</v>
      </c>
      <c r="H104" s="40">
        <v>5.22</v>
      </c>
    </row>
    <row r="105" spans="1:8" x14ac:dyDescent="0.2">
      <c r="A105" s="51"/>
      <c r="B105" s="51"/>
      <c r="C105" s="52" t="s">
        <v>132</v>
      </c>
      <c r="D105" s="51"/>
      <c r="E105" s="51" t="s">
        <v>133</v>
      </c>
      <c r="F105" s="53">
        <v>1884.271909501</v>
      </c>
      <c r="G105" s="54">
        <v>1.4241999999999999E-2</v>
      </c>
      <c r="H105" s="40" t="s">
        <v>133</v>
      </c>
    </row>
    <row r="106" spans="1:8" x14ac:dyDescent="0.2">
      <c r="A106" s="51"/>
      <c r="B106" s="51"/>
      <c r="C106" s="55"/>
      <c r="D106" s="51"/>
      <c r="E106" s="51"/>
      <c r="F106" s="56"/>
      <c r="G106" s="56"/>
      <c r="H106" s="40" t="s">
        <v>133</v>
      </c>
    </row>
    <row r="107" spans="1:8" x14ac:dyDescent="0.2">
      <c r="A107" s="51"/>
      <c r="B107" s="51"/>
      <c r="C107" s="52" t="s">
        <v>152</v>
      </c>
      <c r="D107" s="51"/>
      <c r="E107" s="51"/>
      <c r="F107" s="53">
        <v>1884.271909501</v>
      </c>
      <c r="G107" s="54">
        <v>1.4241999999999999E-2</v>
      </c>
      <c r="H107" s="40" t="s">
        <v>133</v>
      </c>
    </row>
    <row r="108" spans="1:8" x14ac:dyDescent="0.2">
      <c r="A108" s="51"/>
      <c r="B108" s="51"/>
      <c r="C108" s="56"/>
      <c r="D108" s="51"/>
      <c r="E108" s="51"/>
      <c r="F108" s="51"/>
      <c r="G108" s="51"/>
      <c r="H108" s="40" t="s">
        <v>133</v>
      </c>
    </row>
    <row r="109" spans="1:8" x14ac:dyDescent="0.2">
      <c r="A109" s="51"/>
      <c r="B109" s="51"/>
      <c r="C109" s="52" t="s">
        <v>153</v>
      </c>
      <c r="D109" s="51"/>
      <c r="E109" s="51"/>
      <c r="F109" s="51"/>
      <c r="G109" s="51"/>
      <c r="H109" s="40" t="s">
        <v>133</v>
      </c>
    </row>
    <row r="110" spans="1:8" x14ac:dyDescent="0.2">
      <c r="A110" s="51"/>
      <c r="B110" s="51"/>
      <c r="C110" s="52" t="s">
        <v>154</v>
      </c>
      <c r="D110" s="51"/>
      <c r="E110" s="51"/>
      <c r="F110" s="51"/>
      <c r="G110" s="51"/>
      <c r="H110" s="40" t="s">
        <v>133</v>
      </c>
    </row>
    <row r="111" spans="1:8" x14ac:dyDescent="0.2">
      <c r="A111" s="51"/>
      <c r="B111" s="51"/>
      <c r="C111" s="52" t="s">
        <v>132</v>
      </c>
      <c r="D111" s="51"/>
      <c r="E111" s="51" t="s">
        <v>133</v>
      </c>
      <c r="F111" s="57" t="s">
        <v>135</v>
      </c>
      <c r="G111" s="54">
        <v>0</v>
      </c>
      <c r="H111" s="40" t="s">
        <v>133</v>
      </c>
    </row>
    <row r="112" spans="1:8" x14ac:dyDescent="0.2">
      <c r="A112" s="51"/>
      <c r="B112" s="51"/>
      <c r="C112" s="55"/>
      <c r="D112" s="51"/>
      <c r="E112" s="51"/>
      <c r="F112" s="56"/>
      <c r="G112" s="56"/>
      <c r="H112" s="40" t="s">
        <v>133</v>
      </c>
    </row>
    <row r="113" spans="1:17" x14ac:dyDescent="0.2">
      <c r="A113" s="51"/>
      <c r="B113" s="51"/>
      <c r="C113" s="52" t="s">
        <v>155</v>
      </c>
      <c r="D113" s="51"/>
      <c r="E113" s="51"/>
      <c r="F113" s="51"/>
      <c r="G113" s="51"/>
      <c r="H113" s="40" t="s">
        <v>133</v>
      </c>
    </row>
    <row r="114" spans="1:17" x14ac:dyDescent="0.2">
      <c r="A114" s="51"/>
      <c r="B114" s="51"/>
      <c r="C114" s="52" t="s">
        <v>156</v>
      </c>
      <c r="D114" s="51"/>
      <c r="E114" s="51"/>
      <c r="F114" s="51"/>
      <c r="G114" s="51"/>
      <c r="H114" s="40" t="s">
        <v>133</v>
      </c>
    </row>
    <row r="115" spans="1:17" x14ac:dyDescent="0.2">
      <c r="A115" s="51"/>
      <c r="B115" s="51"/>
      <c r="C115" s="52" t="s">
        <v>132</v>
      </c>
      <c r="D115" s="51"/>
      <c r="E115" s="51" t="s">
        <v>133</v>
      </c>
      <c r="F115" s="57" t="s">
        <v>135</v>
      </c>
      <c r="G115" s="54">
        <v>0</v>
      </c>
      <c r="H115" s="40" t="s">
        <v>133</v>
      </c>
    </row>
    <row r="116" spans="1:17" x14ac:dyDescent="0.2">
      <c r="A116" s="51"/>
      <c r="B116" s="51"/>
      <c r="C116" s="55"/>
      <c r="D116" s="51"/>
      <c r="E116" s="51"/>
      <c r="F116" s="56"/>
      <c r="G116" s="56"/>
      <c r="H116" s="40" t="s">
        <v>133</v>
      </c>
    </row>
    <row r="117" spans="1:17" x14ac:dyDescent="0.2">
      <c r="A117" s="51"/>
      <c r="B117" s="51"/>
      <c r="C117" s="52" t="s">
        <v>157</v>
      </c>
      <c r="D117" s="51"/>
      <c r="E117" s="51"/>
      <c r="F117" s="56"/>
      <c r="G117" s="56"/>
      <c r="H117" s="40" t="s">
        <v>133</v>
      </c>
    </row>
    <row r="118" spans="1:17" x14ac:dyDescent="0.2">
      <c r="A118" s="51"/>
      <c r="B118" s="51"/>
      <c r="C118" s="52" t="s">
        <v>132</v>
      </c>
      <c r="D118" s="51"/>
      <c r="E118" s="51" t="s">
        <v>133</v>
      </c>
      <c r="F118" s="57" t="s">
        <v>135</v>
      </c>
      <c r="G118" s="54">
        <v>0</v>
      </c>
      <c r="H118" s="40" t="s">
        <v>133</v>
      </c>
    </row>
    <row r="119" spans="1:17" x14ac:dyDescent="0.2">
      <c r="A119" s="51"/>
      <c r="B119" s="47"/>
      <c r="C119" s="47"/>
      <c r="D119" s="52"/>
      <c r="E119" s="51"/>
      <c r="F119" s="47"/>
      <c r="G119" s="58"/>
      <c r="H119" s="40" t="s">
        <v>133</v>
      </c>
    </row>
    <row r="120" spans="1:17" x14ac:dyDescent="0.2">
      <c r="A120" s="58"/>
      <c r="B120" s="47"/>
      <c r="C120" s="47" t="s">
        <v>158</v>
      </c>
      <c r="D120" s="47"/>
      <c r="E120" s="58"/>
      <c r="F120" s="49">
        <v>302.97749709999999</v>
      </c>
      <c r="G120" s="50">
        <v>2.2900099999999999E-3</v>
      </c>
      <c r="H120" s="40" t="s">
        <v>133</v>
      </c>
    </row>
    <row r="121" spans="1:17" x14ac:dyDescent="0.2">
      <c r="A121" s="55"/>
      <c r="B121" s="55"/>
      <c r="C121" s="52" t="s">
        <v>159</v>
      </c>
      <c r="D121" s="56"/>
      <c r="E121" s="56"/>
      <c r="F121" s="53">
        <v>132303.912240601</v>
      </c>
      <c r="G121" s="59">
        <v>1.0000000499999999</v>
      </c>
      <c r="H121" s="40" t="s">
        <v>133</v>
      </c>
    </row>
    <row r="122" spans="1:17" ht="12.75" customHeight="1" x14ac:dyDescent="0.2">
      <c r="A122" s="60"/>
      <c r="B122" s="60"/>
      <c r="C122" s="61"/>
      <c r="D122" s="62"/>
      <c r="E122" s="62"/>
      <c r="F122" s="63"/>
      <c r="G122" s="64"/>
      <c r="H122" s="65"/>
    </row>
    <row r="123" spans="1:17" x14ac:dyDescent="0.2">
      <c r="A123" s="60"/>
      <c r="B123" s="66" t="s">
        <v>930</v>
      </c>
      <c r="C123" s="66"/>
      <c r="D123" s="66"/>
      <c r="E123" s="66"/>
      <c r="F123" s="66"/>
      <c r="G123" s="66"/>
      <c r="H123" s="66"/>
      <c r="J123" s="67"/>
    </row>
    <row r="124" spans="1:17" x14ac:dyDescent="0.2">
      <c r="A124" s="60"/>
      <c r="B124" s="66" t="s">
        <v>931</v>
      </c>
      <c r="C124" s="66"/>
      <c r="D124" s="66"/>
      <c r="E124" s="66"/>
      <c r="F124" s="66"/>
      <c r="G124" s="66"/>
      <c r="H124" s="66"/>
      <c r="J124" s="67"/>
    </row>
    <row r="125" spans="1:17" x14ac:dyDescent="0.2">
      <c r="A125" s="60"/>
      <c r="B125" s="66" t="s">
        <v>932</v>
      </c>
      <c r="C125" s="66"/>
      <c r="D125" s="66"/>
      <c r="E125" s="66"/>
      <c r="F125" s="66"/>
      <c r="G125" s="66"/>
      <c r="H125" s="66"/>
      <c r="J125" s="67"/>
    </row>
    <row r="126" spans="1:17" s="70" customFormat="1" ht="52.5" customHeight="1" x14ac:dyDescent="0.25">
      <c r="A126" s="68"/>
      <c r="B126" s="69" t="s">
        <v>933</v>
      </c>
      <c r="C126" s="69"/>
      <c r="D126" s="69"/>
      <c r="E126" s="69"/>
      <c r="F126" s="69"/>
      <c r="G126" s="69"/>
      <c r="H126" s="69"/>
      <c r="I126" s="34"/>
      <c r="J126" s="67"/>
      <c r="K126" s="34"/>
      <c r="L126" s="34"/>
      <c r="M126" s="34"/>
      <c r="N126" s="34"/>
      <c r="O126" s="34"/>
      <c r="P126" s="34"/>
      <c r="Q126" s="34"/>
    </row>
    <row r="127" spans="1:17" x14ac:dyDescent="0.2">
      <c r="A127" s="60"/>
      <c r="B127" s="66" t="s">
        <v>934</v>
      </c>
      <c r="C127" s="66"/>
      <c r="D127" s="66"/>
      <c r="E127" s="66"/>
      <c r="F127" s="66"/>
      <c r="G127" s="66"/>
      <c r="H127" s="66"/>
      <c r="J127" s="67"/>
    </row>
    <row r="128" spans="1:17" x14ac:dyDescent="0.2">
      <c r="A128" s="60"/>
      <c r="B128" s="60"/>
      <c r="C128" s="60"/>
      <c r="D128" s="62"/>
      <c r="E128" s="62"/>
      <c r="F128" s="62"/>
      <c r="G128" s="62"/>
    </row>
    <row r="129" spans="1:10" x14ac:dyDescent="0.2">
      <c r="A129" s="60"/>
      <c r="B129" s="72" t="s">
        <v>160</v>
      </c>
      <c r="C129" s="73"/>
      <c r="D129" s="74"/>
      <c r="E129" s="75"/>
      <c r="F129" s="62"/>
      <c r="G129" s="62"/>
    </row>
    <row r="130" spans="1:10" ht="27.75" customHeight="1" x14ac:dyDescent="0.2">
      <c r="A130" s="60"/>
      <c r="B130" s="76" t="s">
        <v>161</v>
      </c>
      <c r="C130" s="77"/>
      <c r="D130" s="39" t="s">
        <v>162</v>
      </c>
      <c r="E130" s="75"/>
      <c r="F130" s="62"/>
      <c r="G130" s="62"/>
    </row>
    <row r="131" spans="1:10" ht="12.75" customHeight="1" x14ac:dyDescent="0.2">
      <c r="A131" s="60"/>
      <c r="B131" s="76" t="s">
        <v>936</v>
      </c>
      <c r="C131" s="77"/>
      <c r="D131" s="39" t="s">
        <v>162</v>
      </c>
      <c r="E131" s="75"/>
      <c r="F131" s="62"/>
      <c r="G131" s="62"/>
    </row>
    <row r="132" spans="1:10" x14ac:dyDescent="0.2">
      <c r="A132" s="60"/>
      <c r="B132" s="76" t="s">
        <v>163</v>
      </c>
      <c r="C132" s="77"/>
      <c r="D132" s="78" t="s">
        <v>133</v>
      </c>
      <c r="E132" s="75"/>
      <c r="F132" s="62"/>
      <c r="G132" s="62"/>
    </row>
    <row r="133" spans="1:10" x14ac:dyDescent="0.2">
      <c r="A133" s="79"/>
      <c r="B133" s="80" t="s">
        <v>133</v>
      </c>
      <c r="C133" s="80" t="s">
        <v>937</v>
      </c>
      <c r="D133" s="80" t="s">
        <v>164</v>
      </c>
      <c r="E133" s="79"/>
      <c r="F133" s="79"/>
      <c r="G133" s="79"/>
      <c r="H133" s="79"/>
      <c r="J133" s="67"/>
    </row>
    <row r="134" spans="1:10" x14ac:dyDescent="0.2">
      <c r="A134" s="79"/>
      <c r="B134" s="81" t="s">
        <v>165</v>
      </c>
      <c r="C134" s="82">
        <v>46112</v>
      </c>
      <c r="D134" s="82">
        <v>46142</v>
      </c>
      <c r="E134" s="79"/>
      <c r="F134" s="79"/>
      <c r="G134" s="79"/>
      <c r="J134" s="67"/>
    </row>
    <row r="135" spans="1:10" x14ac:dyDescent="0.2">
      <c r="A135" s="83"/>
      <c r="B135" s="42" t="s">
        <v>166</v>
      </c>
      <c r="C135" s="84">
        <v>206.66579999999999</v>
      </c>
      <c r="D135" s="84">
        <v>226.49260000000001</v>
      </c>
      <c r="E135" s="83"/>
      <c r="F135" s="85"/>
      <c r="G135" s="86"/>
    </row>
    <row r="136" spans="1:10" x14ac:dyDescent="0.2">
      <c r="A136" s="83"/>
      <c r="B136" s="42" t="s">
        <v>938</v>
      </c>
      <c r="C136" s="84">
        <v>16.9086</v>
      </c>
      <c r="D136" s="84">
        <v>18.530799999999999</v>
      </c>
      <c r="E136" s="83"/>
      <c r="F136" s="85"/>
      <c r="G136" s="86"/>
    </row>
    <row r="137" spans="1:10" x14ac:dyDescent="0.2">
      <c r="A137" s="83"/>
      <c r="B137" s="42" t="s">
        <v>167</v>
      </c>
      <c r="C137" s="84">
        <v>194.3552</v>
      </c>
      <c r="D137" s="84">
        <v>212.91</v>
      </c>
      <c r="E137" s="83"/>
      <c r="F137" s="85"/>
      <c r="G137" s="86"/>
    </row>
    <row r="138" spans="1:10" x14ac:dyDescent="0.2">
      <c r="A138" s="83"/>
      <c r="B138" s="42" t="s">
        <v>939</v>
      </c>
      <c r="C138" s="84">
        <v>13.857699999999999</v>
      </c>
      <c r="D138" s="84">
        <v>15.1806</v>
      </c>
      <c r="E138" s="83"/>
      <c r="F138" s="85"/>
      <c r="G138" s="86"/>
    </row>
    <row r="139" spans="1:10" x14ac:dyDescent="0.2">
      <c r="A139" s="83"/>
      <c r="B139" s="83"/>
      <c r="C139" s="83"/>
      <c r="D139" s="83"/>
      <c r="E139" s="83"/>
      <c r="F139" s="83"/>
      <c r="G139" s="83"/>
    </row>
    <row r="140" spans="1:10" x14ac:dyDescent="0.2">
      <c r="A140" s="79"/>
      <c r="B140" s="76" t="s">
        <v>168</v>
      </c>
      <c r="C140" s="77"/>
      <c r="D140" s="39" t="s">
        <v>162</v>
      </c>
      <c r="E140" s="79"/>
      <c r="F140" s="79"/>
      <c r="G140" s="79"/>
    </row>
    <row r="141" spans="1:10" x14ac:dyDescent="0.2">
      <c r="A141" s="79"/>
      <c r="B141" s="87"/>
      <c r="C141" s="87"/>
      <c r="D141" s="88"/>
      <c r="E141" s="79"/>
      <c r="F141" s="89"/>
      <c r="G141" s="90"/>
    </row>
    <row r="142" spans="1:10" x14ac:dyDescent="0.2">
      <c r="A142" s="79"/>
      <c r="B142" s="76" t="s">
        <v>169</v>
      </c>
      <c r="C142" s="77"/>
      <c r="D142" s="39" t="s">
        <v>162</v>
      </c>
      <c r="E142" s="91"/>
      <c r="F142" s="79"/>
      <c r="G142" s="79"/>
    </row>
    <row r="143" spans="1:10" x14ac:dyDescent="0.2">
      <c r="A143" s="79"/>
      <c r="B143" s="76" t="s">
        <v>170</v>
      </c>
      <c r="C143" s="77"/>
      <c r="D143" s="39" t="s">
        <v>162</v>
      </c>
      <c r="E143" s="91"/>
      <c r="F143" s="79"/>
      <c r="G143" s="79"/>
    </row>
    <row r="144" spans="1:10" x14ac:dyDescent="0.2">
      <c r="A144" s="79"/>
      <c r="B144" s="76" t="s">
        <v>171</v>
      </c>
      <c r="C144" s="77"/>
      <c r="D144" s="39" t="s">
        <v>162</v>
      </c>
      <c r="E144" s="91"/>
      <c r="F144" s="79"/>
      <c r="G144" s="79"/>
    </row>
    <row r="145" spans="1:10" x14ac:dyDescent="0.2">
      <c r="A145" s="79"/>
      <c r="B145" s="76" t="s">
        <v>172</v>
      </c>
      <c r="C145" s="77"/>
      <c r="D145" s="92">
        <v>0.46302906170410091</v>
      </c>
      <c r="E145" s="79"/>
      <c r="F145" s="89"/>
      <c r="G145" s="90"/>
    </row>
    <row r="147" spans="1:10" x14ac:dyDescent="0.2">
      <c r="B147" s="93" t="s">
        <v>941</v>
      </c>
      <c r="C147" s="93"/>
    </row>
    <row r="149" spans="1:10" ht="153.75" customHeight="1" x14ac:dyDescent="0.2"/>
    <row r="152" spans="1:10" x14ac:dyDescent="0.2">
      <c r="B152" s="94" t="s">
        <v>942</v>
      </c>
      <c r="C152" s="95"/>
      <c r="D152" s="94"/>
    </row>
    <row r="153" spans="1:10" x14ac:dyDescent="0.2">
      <c r="B153" s="94" t="s">
        <v>1109</v>
      </c>
      <c r="D153" s="94"/>
    </row>
    <row r="154" spans="1:10" ht="165" customHeight="1" x14ac:dyDescent="0.2"/>
    <row r="156" spans="1:10" x14ac:dyDescent="0.2">
      <c r="J156" s="37"/>
    </row>
    <row r="161" s="34" customFormat="1" x14ac:dyDescent="0.2"/>
  </sheetData>
  <mergeCells count="18">
    <mergeCell ref="B131:C131"/>
    <mergeCell ref="B132:C132"/>
    <mergeCell ref="B147:C147"/>
    <mergeCell ref="B140:C140"/>
    <mergeCell ref="B144:C144"/>
    <mergeCell ref="B145:C145"/>
    <mergeCell ref="B142:C142"/>
    <mergeCell ref="B143:C143"/>
    <mergeCell ref="B125:H125"/>
    <mergeCell ref="B126:H126"/>
    <mergeCell ref="B127:H127"/>
    <mergeCell ref="B129:D129"/>
    <mergeCell ref="B130:C130"/>
    <mergeCell ref="A1:H1"/>
    <mergeCell ref="A2:H2"/>
    <mergeCell ref="A3:H3"/>
    <mergeCell ref="B123:H123"/>
    <mergeCell ref="B124:H124"/>
  </mergeCells>
  <hyperlinks>
    <hyperlink ref="I1" location="Index!B2" display="Index" xr:uid="{660534F6-A549-4B9D-A598-C27E13269EAB}"/>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7A18C-81EF-4A81-BC0C-4D9D34029621}">
  <sheetPr>
    <outlinePr summaryBelow="0" summaryRight="0"/>
  </sheetPr>
  <dimension ref="A1:Q141"/>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33" t="s">
        <v>870</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476</v>
      </c>
      <c r="C7" s="47" t="s">
        <v>477</v>
      </c>
      <c r="D7" s="47" t="s">
        <v>38</v>
      </c>
      <c r="E7" s="48">
        <v>3180198</v>
      </c>
      <c r="F7" s="49">
        <v>24541.587965999999</v>
      </c>
      <c r="G7" s="50">
        <v>8.0132850000000005E-2</v>
      </c>
      <c r="H7" s="40" t="s">
        <v>133</v>
      </c>
    </row>
    <row r="8" spans="1:9" x14ac:dyDescent="0.2">
      <c r="A8" s="46">
        <v>2</v>
      </c>
      <c r="B8" s="47" t="s">
        <v>46</v>
      </c>
      <c r="C8" s="47" t="s">
        <v>47</v>
      </c>
      <c r="D8" s="47" t="s">
        <v>38</v>
      </c>
      <c r="E8" s="48">
        <v>1676804</v>
      </c>
      <c r="F8" s="49">
        <v>21184.741736</v>
      </c>
      <c r="G8" s="50">
        <v>6.9172129999999998E-2</v>
      </c>
      <c r="H8" s="40" t="s">
        <v>133</v>
      </c>
    </row>
    <row r="9" spans="1:9" x14ac:dyDescent="0.2">
      <c r="A9" s="46">
        <v>3</v>
      </c>
      <c r="B9" s="47" t="s">
        <v>338</v>
      </c>
      <c r="C9" s="47" t="s">
        <v>339</v>
      </c>
      <c r="D9" s="47" t="s">
        <v>38</v>
      </c>
      <c r="E9" s="48">
        <v>1495369</v>
      </c>
      <c r="F9" s="49">
        <v>18965.765027000001</v>
      </c>
      <c r="G9" s="50">
        <v>6.1926750000000003E-2</v>
      </c>
      <c r="H9" s="40" t="s">
        <v>133</v>
      </c>
    </row>
    <row r="10" spans="1:9" x14ac:dyDescent="0.2">
      <c r="A10" s="46">
        <v>4</v>
      </c>
      <c r="B10" s="47" t="s">
        <v>14</v>
      </c>
      <c r="C10" s="47" t="s">
        <v>15</v>
      </c>
      <c r="D10" s="47" t="s">
        <v>16</v>
      </c>
      <c r="E10" s="48">
        <v>977000</v>
      </c>
      <c r="F10" s="49">
        <v>18434.036</v>
      </c>
      <c r="G10" s="50">
        <v>6.0190559999999997E-2</v>
      </c>
      <c r="H10" s="40" t="s">
        <v>133</v>
      </c>
    </row>
    <row r="11" spans="1:9" x14ac:dyDescent="0.2">
      <c r="A11" s="46">
        <v>5</v>
      </c>
      <c r="B11" s="47" t="s">
        <v>36</v>
      </c>
      <c r="C11" s="47" t="s">
        <v>37</v>
      </c>
      <c r="D11" s="47" t="s">
        <v>38</v>
      </c>
      <c r="E11" s="48">
        <v>1615408</v>
      </c>
      <c r="F11" s="49">
        <v>17259.826776000002</v>
      </c>
      <c r="G11" s="50">
        <v>5.6356549999999998E-2</v>
      </c>
      <c r="H11" s="40" t="s">
        <v>133</v>
      </c>
    </row>
    <row r="12" spans="1:9" x14ac:dyDescent="0.2">
      <c r="A12" s="46">
        <v>6</v>
      </c>
      <c r="B12" s="47" t="s">
        <v>17</v>
      </c>
      <c r="C12" s="47" t="s">
        <v>18</v>
      </c>
      <c r="D12" s="47" t="s">
        <v>19</v>
      </c>
      <c r="E12" s="48">
        <v>1011076</v>
      </c>
      <c r="F12" s="49">
        <v>14466.475408</v>
      </c>
      <c r="G12" s="50">
        <v>4.7235739999999998E-2</v>
      </c>
      <c r="H12" s="40" t="s">
        <v>133</v>
      </c>
    </row>
    <row r="13" spans="1:9" x14ac:dyDescent="0.2">
      <c r="A13" s="46">
        <v>7</v>
      </c>
      <c r="B13" s="47" t="s">
        <v>489</v>
      </c>
      <c r="C13" s="47" t="s">
        <v>490</v>
      </c>
      <c r="D13" s="47" t="s">
        <v>211</v>
      </c>
      <c r="E13" s="48">
        <v>1025318</v>
      </c>
      <c r="F13" s="49">
        <v>12117.208124000001</v>
      </c>
      <c r="G13" s="50">
        <v>3.956494E-2</v>
      </c>
      <c r="H13" s="40" t="s">
        <v>133</v>
      </c>
    </row>
    <row r="14" spans="1:9" x14ac:dyDescent="0.2">
      <c r="A14" s="46">
        <v>8</v>
      </c>
      <c r="B14" s="47" t="s">
        <v>738</v>
      </c>
      <c r="C14" s="47" t="s">
        <v>739</v>
      </c>
      <c r="D14" s="47" t="s">
        <v>256</v>
      </c>
      <c r="E14" s="48">
        <v>258923</v>
      </c>
      <c r="F14" s="49">
        <v>11873.949857</v>
      </c>
      <c r="G14" s="50">
        <v>3.8770659999999998E-2</v>
      </c>
      <c r="H14" s="40" t="s">
        <v>133</v>
      </c>
    </row>
    <row r="15" spans="1:9" x14ac:dyDescent="0.2">
      <c r="A15" s="46">
        <v>9</v>
      </c>
      <c r="B15" s="47" t="s">
        <v>11</v>
      </c>
      <c r="C15" s="47" t="s">
        <v>12</v>
      </c>
      <c r="D15" s="47" t="s">
        <v>13</v>
      </c>
      <c r="E15" s="48">
        <v>277730</v>
      </c>
      <c r="F15" s="49">
        <v>11148.082200000001</v>
      </c>
      <c r="G15" s="50">
        <v>3.6400559999999998E-2</v>
      </c>
      <c r="H15" s="40" t="s">
        <v>133</v>
      </c>
    </row>
    <row r="16" spans="1:9" x14ac:dyDescent="0.2">
      <c r="A16" s="46">
        <v>10</v>
      </c>
      <c r="B16" s="47" t="s">
        <v>227</v>
      </c>
      <c r="C16" s="47" t="s">
        <v>228</v>
      </c>
      <c r="D16" s="47" t="s">
        <v>229</v>
      </c>
      <c r="E16" s="48">
        <v>278803</v>
      </c>
      <c r="F16" s="49">
        <v>9738.3099870000005</v>
      </c>
      <c r="G16" s="50">
        <v>3.1797400000000003E-2</v>
      </c>
      <c r="H16" s="40" t="s">
        <v>133</v>
      </c>
    </row>
    <row r="17" spans="1:8" x14ac:dyDescent="0.2">
      <c r="A17" s="46">
        <v>11</v>
      </c>
      <c r="B17" s="47" t="s">
        <v>478</v>
      </c>
      <c r="C17" s="47" t="s">
        <v>479</v>
      </c>
      <c r="D17" s="47" t="s">
        <v>38</v>
      </c>
      <c r="E17" s="48">
        <v>2481765</v>
      </c>
      <c r="F17" s="49">
        <v>9512.6052450000007</v>
      </c>
      <c r="G17" s="50">
        <v>3.106043E-2</v>
      </c>
      <c r="H17" s="40" t="s">
        <v>133</v>
      </c>
    </row>
    <row r="18" spans="1:8" x14ac:dyDescent="0.2">
      <c r="A18" s="46">
        <v>12</v>
      </c>
      <c r="B18" s="47" t="s">
        <v>692</v>
      </c>
      <c r="C18" s="47" t="s">
        <v>693</v>
      </c>
      <c r="D18" s="47" t="s">
        <v>211</v>
      </c>
      <c r="E18" s="48">
        <v>596688</v>
      </c>
      <c r="F18" s="49">
        <v>8792.1976799999993</v>
      </c>
      <c r="G18" s="50">
        <v>2.870816E-2</v>
      </c>
      <c r="H18" s="40" t="s">
        <v>133</v>
      </c>
    </row>
    <row r="19" spans="1:8" x14ac:dyDescent="0.2">
      <c r="A19" s="46">
        <v>13</v>
      </c>
      <c r="B19" s="47" t="s">
        <v>340</v>
      </c>
      <c r="C19" s="47" t="s">
        <v>341</v>
      </c>
      <c r="D19" s="47" t="s">
        <v>229</v>
      </c>
      <c r="E19" s="48">
        <v>271223</v>
      </c>
      <c r="F19" s="49">
        <v>8401.1324249999998</v>
      </c>
      <c r="G19" s="50">
        <v>2.7431259999999999E-2</v>
      </c>
      <c r="H19" s="40" t="s">
        <v>133</v>
      </c>
    </row>
    <row r="20" spans="1:8" x14ac:dyDescent="0.2">
      <c r="A20" s="46">
        <v>14</v>
      </c>
      <c r="B20" s="47" t="s">
        <v>84</v>
      </c>
      <c r="C20" s="47" t="s">
        <v>85</v>
      </c>
      <c r="D20" s="47" t="s">
        <v>50</v>
      </c>
      <c r="E20" s="48">
        <v>109075</v>
      </c>
      <c r="F20" s="49">
        <v>8385.6859999999997</v>
      </c>
      <c r="G20" s="50">
        <v>2.7380829999999998E-2</v>
      </c>
      <c r="H20" s="40" t="s">
        <v>133</v>
      </c>
    </row>
    <row r="21" spans="1:8" x14ac:dyDescent="0.2">
      <c r="A21" s="46">
        <v>15</v>
      </c>
      <c r="B21" s="47" t="s">
        <v>20</v>
      </c>
      <c r="C21" s="47" t="s">
        <v>21</v>
      </c>
      <c r="D21" s="47" t="s">
        <v>22</v>
      </c>
      <c r="E21" s="48">
        <v>1967000</v>
      </c>
      <c r="F21" s="49">
        <v>7851.2804999999998</v>
      </c>
      <c r="G21" s="50">
        <v>2.5635890000000001E-2</v>
      </c>
      <c r="H21" s="40" t="s">
        <v>133</v>
      </c>
    </row>
    <row r="22" spans="1:8" ht="25.5" x14ac:dyDescent="0.2">
      <c r="A22" s="46">
        <v>16</v>
      </c>
      <c r="B22" s="47" t="s">
        <v>192</v>
      </c>
      <c r="C22" s="47" t="s">
        <v>193</v>
      </c>
      <c r="D22" s="47" t="s">
        <v>194</v>
      </c>
      <c r="E22" s="48">
        <v>943756</v>
      </c>
      <c r="F22" s="49">
        <v>7314.1090000000004</v>
      </c>
      <c r="G22" s="50">
        <v>2.3881929999999999E-2</v>
      </c>
      <c r="H22" s="40" t="s">
        <v>133</v>
      </c>
    </row>
    <row r="23" spans="1:8" x14ac:dyDescent="0.2">
      <c r="A23" s="46">
        <v>17</v>
      </c>
      <c r="B23" s="47" t="s">
        <v>23</v>
      </c>
      <c r="C23" s="47" t="s">
        <v>24</v>
      </c>
      <c r="D23" s="47" t="s">
        <v>25</v>
      </c>
      <c r="E23" s="48">
        <v>62000</v>
      </c>
      <c r="F23" s="49">
        <v>7183.32</v>
      </c>
      <c r="G23" s="50">
        <v>2.3454880000000001E-2</v>
      </c>
      <c r="H23" s="40" t="s">
        <v>133</v>
      </c>
    </row>
    <row r="24" spans="1:8" ht="25.5" x14ac:dyDescent="0.2">
      <c r="A24" s="46">
        <v>18</v>
      </c>
      <c r="B24" s="47" t="s">
        <v>257</v>
      </c>
      <c r="C24" s="47" t="s">
        <v>258</v>
      </c>
      <c r="D24" s="47" t="s">
        <v>201</v>
      </c>
      <c r="E24" s="48">
        <v>315716</v>
      </c>
      <c r="F24" s="49">
        <v>7093.1913720000002</v>
      </c>
      <c r="G24" s="50">
        <v>2.3160590000000002E-2</v>
      </c>
      <c r="H24" s="40" t="s">
        <v>133</v>
      </c>
    </row>
    <row r="25" spans="1:8" x14ac:dyDescent="0.2">
      <c r="A25" s="46">
        <v>19</v>
      </c>
      <c r="B25" s="47" t="s">
        <v>93</v>
      </c>
      <c r="C25" s="47" t="s">
        <v>94</v>
      </c>
      <c r="D25" s="47" t="s">
        <v>88</v>
      </c>
      <c r="E25" s="48">
        <v>145000</v>
      </c>
      <c r="F25" s="49">
        <v>6228.1850000000004</v>
      </c>
      <c r="G25" s="50">
        <v>2.0336179999999999E-2</v>
      </c>
      <c r="H25" s="40" t="s">
        <v>133</v>
      </c>
    </row>
    <row r="26" spans="1:8" x14ac:dyDescent="0.2">
      <c r="A26" s="46">
        <v>20</v>
      </c>
      <c r="B26" s="47" t="s">
        <v>304</v>
      </c>
      <c r="C26" s="47" t="s">
        <v>305</v>
      </c>
      <c r="D26" s="47" t="s">
        <v>182</v>
      </c>
      <c r="E26" s="48">
        <v>202732</v>
      </c>
      <c r="F26" s="49">
        <v>6193.0571360000004</v>
      </c>
      <c r="G26" s="50">
        <v>2.0221490000000002E-2</v>
      </c>
      <c r="H26" s="40" t="s">
        <v>133</v>
      </c>
    </row>
    <row r="27" spans="1:8" x14ac:dyDescent="0.2">
      <c r="A27" s="46">
        <v>21</v>
      </c>
      <c r="B27" s="47" t="s">
        <v>740</v>
      </c>
      <c r="C27" s="47" t="s">
        <v>741</v>
      </c>
      <c r="D27" s="47" t="s">
        <v>191</v>
      </c>
      <c r="E27" s="48">
        <v>332646</v>
      </c>
      <c r="F27" s="49">
        <v>6050.8307400000003</v>
      </c>
      <c r="G27" s="50">
        <v>1.9757090000000001E-2</v>
      </c>
      <c r="H27" s="40" t="s">
        <v>133</v>
      </c>
    </row>
    <row r="28" spans="1:8" x14ac:dyDescent="0.2">
      <c r="A28" s="46">
        <v>22</v>
      </c>
      <c r="B28" s="47" t="s">
        <v>744</v>
      </c>
      <c r="C28" s="47" t="s">
        <v>745</v>
      </c>
      <c r="D28" s="47" t="s">
        <v>256</v>
      </c>
      <c r="E28" s="48">
        <v>145000</v>
      </c>
      <c r="F28" s="49">
        <v>6009.67</v>
      </c>
      <c r="G28" s="50">
        <v>1.9622690000000002E-2</v>
      </c>
      <c r="H28" s="40" t="s">
        <v>133</v>
      </c>
    </row>
    <row r="29" spans="1:8" x14ac:dyDescent="0.2">
      <c r="A29" s="46">
        <v>23</v>
      </c>
      <c r="B29" s="47" t="s">
        <v>214</v>
      </c>
      <c r="C29" s="47" t="s">
        <v>215</v>
      </c>
      <c r="D29" s="47" t="s">
        <v>216</v>
      </c>
      <c r="E29" s="48">
        <v>1051538</v>
      </c>
      <c r="F29" s="49">
        <v>5032.6608679999999</v>
      </c>
      <c r="G29" s="50">
        <v>1.6432579999999999E-2</v>
      </c>
      <c r="H29" s="40" t="s">
        <v>133</v>
      </c>
    </row>
    <row r="30" spans="1:8" x14ac:dyDescent="0.2">
      <c r="A30" s="46">
        <v>24</v>
      </c>
      <c r="B30" s="47" t="s">
        <v>746</v>
      </c>
      <c r="C30" s="47" t="s">
        <v>747</v>
      </c>
      <c r="D30" s="47" t="s">
        <v>50</v>
      </c>
      <c r="E30" s="48">
        <v>272519</v>
      </c>
      <c r="F30" s="49">
        <v>5017.0747899999997</v>
      </c>
      <c r="G30" s="50">
        <v>1.6381679999999999E-2</v>
      </c>
      <c r="H30" s="40" t="s">
        <v>133</v>
      </c>
    </row>
    <row r="31" spans="1:8" x14ac:dyDescent="0.2">
      <c r="A31" s="46">
        <v>25</v>
      </c>
      <c r="B31" s="47" t="s">
        <v>653</v>
      </c>
      <c r="C31" s="47" t="s">
        <v>654</v>
      </c>
      <c r="D31" s="47" t="s">
        <v>216</v>
      </c>
      <c r="E31" s="48">
        <v>725380</v>
      </c>
      <c r="F31" s="49">
        <v>4612.3287300000002</v>
      </c>
      <c r="G31" s="50">
        <v>1.506011E-2</v>
      </c>
      <c r="H31" s="40" t="s">
        <v>133</v>
      </c>
    </row>
    <row r="32" spans="1:8" x14ac:dyDescent="0.2">
      <c r="A32" s="46">
        <v>26</v>
      </c>
      <c r="B32" s="47" t="s">
        <v>284</v>
      </c>
      <c r="C32" s="47" t="s">
        <v>285</v>
      </c>
      <c r="D32" s="47" t="s">
        <v>256</v>
      </c>
      <c r="E32" s="48">
        <v>1598239</v>
      </c>
      <c r="F32" s="49">
        <v>4320.0400170000003</v>
      </c>
      <c r="G32" s="50">
        <v>1.410574E-2</v>
      </c>
      <c r="H32" s="40" t="s">
        <v>133</v>
      </c>
    </row>
    <row r="33" spans="1:8" ht="25.5" x14ac:dyDescent="0.2">
      <c r="A33" s="46">
        <v>27</v>
      </c>
      <c r="B33" s="47" t="s">
        <v>501</v>
      </c>
      <c r="C33" s="47" t="s">
        <v>502</v>
      </c>
      <c r="D33" s="47" t="s">
        <v>201</v>
      </c>
      <c r="E33" s="48">
        <v>235254</v>
      </c>
      <c r="F33" s="49">
        <v>4254.0980820000004</v>
      </c>
      <c r="G33" s="50">
        <v>1.3890420000000001E-2</v>
      </c>
      <c r="H33" s="40" t="s">
        <v>133</v>
      </c>
    </row>
    <row r="34" spans="1:8" ht="25.5" x14ac:dyDescent="0.2">
      <c r="A34" s="46">
        <v>28</v>
      </c>
      <c r="B34" s="47" t="s">
        <v>491</v>
      </c>
      <c r="C34" s="47" t="s">
        <v>492</v>
      </c>
      <c r="D34" s="47" t="s">
        <v>194</v>
      </c>
      <c r="E34" s="48">
        <v>319989</v>
      </c>
      <c r="F34" s="49">
        <v>3662.594094</v>
      </c>
      <c r="G34" s="50">
        <v>1.1959050000000001E-2</v>
      </c>
      <c r="H34" s="40" t="s">
        <v>133</v>
      </c>
    </row>
    <row r="35" spans="1:8" x14ac:dyDescent="0.2">
      <c r="A35" s="46">
        <v>29</v>
      </c>
      <c r="B35" s="47" t="s">
        <v>484</v>
      </c>
      <c r="C35" s="47" t="s">
        <v>485</v>
      </c>
      <c r="D35" s="47" t="s">
        <v>211</v>
      </c>
      <c r="E35" s="48">
        <v>285965</v>
      </c>
      <c r="F35" s="49">
        <v>3429.0063150000001</v>
      </c>
      <c r="G35" s="50">
        <v>1.1196340000000001E-2</v>
      </c>
      <c r="H35" s="40" t="s">
        <v>133</v>
      </c>
    </row>
    <row r="36" spans="1:8" x14ac:dyDescent="0.2">
      <c r="A36" s="46">
        <v>30</v>
      </c>
      <c r="B36" s="47" t="s">
        <v>871</v>
      </c>
      <c r="C36" s="47" t="s">
        <v>872</v>
      </c>
      <c r="D36" s="47" t="s">
        <v>191</v>
      </c>
      <c r="E36" s="48">
        <v>176888</v>
      </c>
      <c r="F36" s="49">
        <v>3118.889216</v>
      </c>
      <c r="G36" s="50">
        <v>1.018375E-2</v>
      </c>
      <c r="H36" s="40" t="s">
        <v>133</v>
      </c>
    </row>
    <row r="37" spans="1:8" x14ac:dyDescent="0.2">
      <c r="A37" s="46">
        <v>31</v>
      </c>
      <c r="B37" s="47" t="s">
        <v>342</v>
      </c>
      <c r="C37" s="47" t="s">
        <v>343</v>
      </c>
      <c r="D37" s="47" t="s">
        <v>38</v>
      </c>
      <c r="E37" s="48">
        <v>1168476</v>
      </c>
      <c r="F37" s="49">
        <v>3078.4668695999999</v>
      </c>
      <c r="G37" s="50">
        <v>1.005177E-2</v>
      </c>
      <c r="H37" s="40" t="s">
        <v>133</v>
      </c>
    </row>
    <row r="38" spans="1:8" x14ac:dyDescent="0.2">
      <c r="A38" s="46">
        <v>32</v>
      </c>
      <c r="B38" s="47" t="s">
        <v>819</v>
      </c>
      <c r="C38" s="47" t="s">
        <v>820</v>
      </c>
      <c r="D38" s="47" t="s">
        <v>229</v>
      </c>
      <c r="E38" s="48">
        <v>32414</v>
      </c>
      <c r="F38" s="49">
        <v>2304.3112599999999</v>
      </c>
      <c r="G38" s="50">
        <v>7.5240100000000002E-3</v>
      </c>
      <c r="H38" s="40" t="s">
        <v>133</v>
      </c>
    </row>
    <row r="39" spans="1:8" x14ac:dyDescent="0.2">
      <c r="A39" s="46">
        <v>33</v>
      </c>
      <c r="B39" s="47" t="s">
        <v>298</v>
      </c>
      <c r="C39" s="47" t="s">
        <v>299</v>
      </c>
      <c r="D39" s="47" t="s">
        <v>256</v>
      </c>
      <c r="E39" s="48">
        <v>235000</v>
      </c>
      <c r="F39" s="49">
        <v>2286.1975000000002</v>
      </c>
      <c r="G39" s="50">
        <v>7.4648600000000002E-3</v>
      </c>
      <c r="H39" s="40" t="s">
        <v>133</v>
      </c>
    </row>
    <row r="40" spans="1:8" x14ac:dyDescent="0.2">
      <c r="A40" s="46">
        <v>34</v>
      </c>
      <c r="B40" s="47" t="s">
        <v>499</v>
      </c>
      <c r="C40" s="47" t="s">
        <v>500</v>
      </c>
      <c r="D40" s="47" t="s">
        <v>229</v>
      </c>
      <c r="E40" s="48">
        <v>11785</v>
      </c>
      <c r="F40" s="49">
        <v>1569.0549000000001</v>
      </c>
      <c r="G40" s="50">
        <v>5.1232600000000001E-3</v>
      </c>
      <c r="H40" s="40" t="s">
        <v>133</v>
      </c>
    </row>
    <row r="41" spans="1:8" x14ac:dyDescent="0.2">
      <c r="A41" s="46">
        <v>35</v>
      </c>
      <c r="B41" s="47" t="s">
        <v>51</v>
      </c>
      <c r="C41" s="47" t="s">
        <v>52</v>
      </c>
      <c r="D41" s="47" t="s">
        <v>19</v>
      </c>
      <c r="E41" s="48">
        <v>507741</v>
      </c>
      <c r="F41" s="49">
        <v>1525.5078344999999</v>
      </c>
      <c r="G41" s="50">
        <v>4.9810699999999998E-3</v>
      </c>
      <c r="H41" s="40" t="s">
        <v>133</v>
      </c>
    </row>
    <row r="42" spans="1:8" x14ac:dyDescent="0.2">
      <c r="A42" s="46">
        <v>36</v>
      </c>
      <c r="B42" s="47" t="s">
        <v>80</v>
      </c>
      <c r="C42" s="47" t="s">
        <v>81</v>
      </c>
      <c r="D42" s="47" t="s">
        <v>41</v>
      </c>
      <c r="E42" s="48">
        <v>19444</v>
      </c>
      <c r="F42" s="49">
        <v>1023.998816</v>
      </c>
      <c r="G42" s="50">
        <v>3.3435499999999998E-3</v>
      </c>
      <c r="H42" s="40" t="s">
        <v>133</v>
      </c>
    </row>
    <row r="43" spans="1:8" x14ac:dyDescent="0.2">
      <c r="A43" s="46">
        <v>37</v>
      </c>
      <c r="B43" s="47" t="s">
        <v>280</v>
      </c>
      <c r="C43" s="47" t="s">
        <v>281</v>
      </c>
      <c r="D43" s="47" t="s">
        <v>57</v>
      </c>
      <c r="E43" s="48">
        <v>2000</v>
      </c>
      <c r="F43" s="49">
        <v>31.86</v>
      </c>
      <c r="G43" s="50">
        <v>1.0403000000000001E-4</v>
      </c>
      <c r="H43" s="40" t="s">
        <v>133</v>
      </c>
    </row>
    <row r="44" spans="1:8" x14ac:dyDescent="0.2">
      <c r="A44" s="51"/>
      <c r="B44" s="51"/>
      <c r="C44" s="52" t="s">
        <v>132</v>
      </c>
      <c r="D44" s="51"/>
      <c r="E44" s="51" t="s">
        <v>133</v>
      </c>
      <c r="F44" s="53">
        <v>294011.33747109998</v>
      </c>
      <c r="G44" s="54">
        <v>0.96000178000000003</v>
      </c>
      <c r="H44" s="40" t="s">
        <v>133</v>
      </c>
    </row>
    <row r="45" spans="1:8" x14ac:dyDescent="0.2">
      <c r="A45" s="51"/>
      <c r="B45" s="51"/>
      <c r="C45" s="55"/>
      <c r="D45" s="51"/>
      <c r="E45" s="51"/>
      <c r="F45" s="56"/>
      <c r="G45" s="56"/>
      <c r="H45" s="40" t="s">
        <v>133</v>
      </c>
    </row>
    <row r="46" spans="1:8" x14ac:dyDescent="0.2">
      <c r="A46" s="51"/>
      <c r="B46" s="51"/>
      <c r="C46" s="52" t="s">
        <v>134</v>
      </c>
      <c r="D46" s="51"/>
      <c r="E46" s="51"/>
      <c r="F46" s="51"/>
      <c r="G46" s="51"/>
      <c r="H46" s="40" t="s">
        <v>133</v>
      </c>
    </row>
    <row r="47" spans="1:8" x14ac:dyDescent="0.2">
      <c r="A47" s="51"/>
      <c r="B47" s="51"/>
      <c r="C47" s="52" t="s">
        <v>132</v>
      </c>
      <c r="D47" s="51"/>
      <c r="E47" s="51" t="s">
        <v>133</v>
      </c>
      <c r="F47" s="57" t="s">
        <v>135</v>
      </c>
      <c r="G47" s="54">
        <v>0</v>
      </c>
      <c r="H47" s="40" t="s">
        <v>133</v>
      </c>
    </row>
    <row r="48" spans="1:8" x14ac:dyDescent="0.2">
      <c r="A48" s="51"/>
      <c r="B48" s="51"/>
      <c r="C48" s="55"/>
      <c r="D48" s="51"/>
      <c r="E48" s="51"/>
      <c r="F48" s="56"/>
      <c r="G48" s="56"/>
      <c r="H48" s="40" t="s">
        <v>133</v>
      </c>
    </row>
    <row r="49" spans="1:8" x14ac:dyDescent="0.2">
      <c r="A49" s="51"/>
      <c r="B49" s="51"/>
      <c r="C49" s="52" t="s">
        <v>136</v>
      </c>
      <c r="D49" s="51"/>
      <c r="E49" s="51"/>
      <c r="F49" s="51"/>
      <c r="G49" s="51"/>
      <c r="H49" s="40" t="s">
        <v>133</v>
      </c>
    </row>
    <row r="50" spans="1:8" x14ac:dyDescent="0.2">
      <c r="A50" s="51"/>
      <c r="B50" s="51"/>
      <c r="C50" s="52" t="s">
        <v>132</v>
      </c>
      <c r="D50" s="51"/>
      <c r="E50" s="51" t="s">
        <v>133</v>
      </c>
      <c r="F50" s="57" t="s">
        <v>135</v>
      </c>
      <c r="G50" s="54">
        <v>0</v>
      </c>
      <c r="H50" s="40" t="s">
        <v>133</v>
      </c>
    </row>
    <row r="51" spans="1:8" x14ac:dyDescent="0.2">
      <c r="A51" s="51"/>
      <c r="B51" s="51"/>
      <c r="C51" s="55"/>
      <c r="D51" s="51"/>
      <c r="E51" s="51"/>
      <c r="F51" s="56"/>
      <c r="G51" s="56"/>
      <c r="H51" s="40" t="s">
        <v>133</v>
      </c>
    </row>
    <row r="52" spans="1:8" x14ac:dyDescent="0.2">
      <c r="A52" s="51"/>
      <c r="B52" s="51"/>
      <c r="C52" s="52" t="s">
        <v>137</v>
      </c>
      <c r="D52" s="51"/>
      <c r="E52" s="51"/>
      <c r="F52" s="51"/>
      <c r="G52" s="51"/>
      <c r="H52" s="40" t="s">
        <v>133</v>
      </c>
    </row>
    <row r="53" spans="1:8" x14ac:dyDescent="0.2">
      <c r="A53" s="51"/>
      <c r="B53" s="51"/>
      <c r="C53" s="52" t="s">
        <v>132</v>
      </c>
      <c r="D53" s="51"/>
      <c r="E53" s="51" t="s">
        <v>133</v>
      </c>
      <c r="F53" s="57" t="s">
        <v>135</v>
      </c>
      <c r="G53" s="54">
        <v>0</v>
      </c>
      <c r="H53" s="40" t="s">
        <v>133</v>
      </c>
    </row>
    <row r="54" spans="1:8" x14ac:dyDescent="0.2">
      <c r="A54" s="51"/>
      <c r="B54" s="51"/>
      <c r="C54" s="55"/>
      <c r="D54" s="51"/>
      <c r="E54" s="51"/>
      <c r="F54" s="56"/>
      <c r="G54" s="56"/>
      <c r="H54" s="40" t="s">
        <v>133</v>
      </c>
    </row>
    <row r="55" spans="1:8" x14ac:dyDescent="0.2">
      <c r="A55" s="51"/>
      <c r="B55" s="51"/>
      <c r="C55" s="52" t="s">
        <v>138</v>
      </c>
      <c r="D55" s="51"/>
      <c r="E55" s="51"/>
      <c r="F55" s="56"/>
      <c r="G55" s="56"/>
      <c r="H55" s="40" t="s">
        <v>133</v>
      </c>
    </row>
    <row r="56" spans="1:8" x14ac:dyDescent="0.2">
      <c r="A56" s="51"/>
      <c r="B56" s="51"/>
      <c r="C56" s="52" t="s">
        <v>132</v>
      </c>
      <c r="D56" s="51"/>
      <c r="E56" s="51" t="s">
        <v>133</v>
      </c>
      <c r="F56" s="57" t="s">
        <v>135</v>
      </c>
      <c r="G56" s="54">
        <v>0</v>
      </c>
      <c r="H56" s="40" t="s">
        <v>133</v>
      </c>
    </row>
    <row r="57" spans="1:8" x14ac:dyDescent="0.2">
      <c r="A57" s="51"/>
      <c r="B57" s="51"/>
      <c r="C57" s="55"/>
      <c r="D57" s="51"/>
      <c r="E57" s="51"/>
      <c r="F57" s="56"/>
      <c r="G57" s="56"/>
      <c r="H57" s="40" t="s">
        <v>133</v>
      </c>
    </row>
    <row r="58" spans="1:8" x14ac:dyDescent="0.2">
      <c r="A58" s="51"/>
      <c r="B58" s="51"/>
      <c r="C58" s="52" t="s">
        <v>139</v>
      </c>
      <c r="D58" s="51"/>
      <c r="E58" s="51"/>
      <c r="F58" s="56"/>
      <c r="G58" s="56"/>
      <c r="H58" s="40" t="s">
        <v>133</v>
      </c>
    </row>
    <row r="59" spans="1:8" x14ac:dyDescent="0.2">
      <c r="A59" s="51"/>
      <c r="B59" s="51"/>
      <c r="C59" s="52" t="s">
        <v>132</v>
      </c>
      <c r="D59" s="51"/>
      <c r="E59" s="51" t="s">
        <v>133</v>
      </c>
      <c r="F59" s="57" t="s">
        <v>135</v>
      </c>
      <c r="G59" s="54">
        <v>0</v>
      </c>
      <c r="H59" s="40" t="s">
        <v>133</v>
      </c>
    </row>
    <row r="60" spans="1:8" x14ac:dyDescent="0.2">
      <c r="A60" s="51"/>
      <c r="B60" s="51"/>
      <c r="C60" s="55"/>
      <c r="D60" s="51"/>
      <c r="E60" s="51"/>
      <c r="F60" s="56"/>
      <c r="G60" s="56"/>
      <c r="H60" s="40" t="s">
        <v>133</v>
      </c>
    </row>
    <row r="61" spans="1:8" x14ac:dyDescent="0.2">
      <c r="A61" s="51"/>
      <c r="B61" s="51"/>
      <c r="C61" s="52" t="s">
        <v>140</v>
      </c>
      <c r="D61" s="51"/>
      <c r="E61" s="51"/>
      <c r="F61" s="53">
        <v>294011.33747109998</v>
      </c>
      <c r="G61" s="54">
        <v>0.96000178000000003</v>
      </c>
      <c r="H61" s="40" t="s">
        <v>133</v>
      </c>
    </row>
    <row r="62" spans="1:8" x14ac:dyDescent="0.2">
      <c r="A62" s="51"/>
      <c r="B62" s="51"/>
      <c r="C62" s="55"/>
      <c r="D62" s="51"/>
      <c r="E62" s="51"/>
      <c r="F62" s="56"/>
      <c r="G62" s="56"/>
      <c r="H62" s="40" t="s">
        <v>133</v>
      </c>
    </row>
    <row r="63" spans="1:8" x14ac:dyDescent="0.2">
      <c r="A63" s="51"/>
      <c r="B63" s="51"/>
      <c r="C63" s="52" t="s">
        <v>141</v>
      </c>
      <c r="D63" s="51"/>
      <c r="E63" s="51"/>
      <c r="F63" s="56"/>
      <c r="G63" s="56"/>
      <c r="H63" s="40" t="s">
        <v>133</v>
      </c>
    </row>
    <row r="64" spans="1:8" x14ac:dyDescent="0.2">
      <c r="A64" s="51"/>
      <c r="B64" s="51"/>
      <c r="C64" s="52" t="s">
        <v>10</v>
      </c>
      <c r="D64" s="51"/>
      <c r="E64" s="51"/>
      <c r="F64" s="56"/>
      <c r="G64" s="56"/>
      <c r="H64" s="40" t="s">
        <v>133</v>
      </c>
    </row>
    <row r="65" spans="1:8" x14ac:dyDescent="0.2">
      <c r="A65" s="51"/>
      <c r="B65" s="51"/>
      <c r="C65" s="52" t="s">
        <v>132</v>
      </c>
      <c r="D65" s="51"/>
      <c r="E65" s="51" t="s">
        <v>133</v>
      </c>
      <c r="F65" s="57" t="s">
        <v>135</v>
      </c>
      <c r="G65" s="54">
        <v>0</v>
      </c>
      <c r="H65" s="40" t="s">
        <v>133</v>
      </c>
    </row>
    <row r="66" spans="1:8" x14ac:dyDescent="0.2">
      <c r="A66" s="51"/>
      <c r="B66" s="51"/>
      <c r="C66" s="55"/>
      <c r="D66" s="51"/>
      <c r="E66" s="51"/>
      <c r="F66" s="56"/>
      <c r="G66" s="56"/>
      <c r="H66" s="40" t="s">
        <v>133</v>
      </c>
    </row>
    <row r="67" spans="1:8" x14ac:dyDescent="0.2">
      <c r="A67" s="51"/>
      <c r="B67" s="51"/>
      <c r="C67" s="52" t="s">
        <v>142</v>
      </c>
      <c r="D67" s="51"/>
      <c r="E67" s="51"/>
      <c r="F67" s="51"/>
      <c r="G67" s="51"/>
      <c r="H67" s="40" t="s">
        <v>133</v>
      </c>
    </row>
    <row r="68" spans="1:8" x14ac:dyDescent="0.2">
      <c r="A68" s="51"/>
      <c r="B68" s="51"/>
      <c r="C68" s="52" t="s">
        <v>132</v>
      </c>
      <c r="D68" s="51"/>
      <c r="E68" s="51" t="s">
        <v>133</v>
      </c>
      <c r="F68" s="57" t="s">
        <v>135</v>
      </c>
      <c r="G68" s="54">
        <v>0</v>
      </c>
      <c r="H68" s="40" t="s">
        <v>133</v>
      </c>
    </row>
    <row r="69" spans="1:8" x14ac:dyDescent="0.2">
      <c r="A69" s="51"/>
      <c r="B69" s="51"/>
      <c r="C69" s="55"/>
      <c r="D69" s="51"/>
      <c r="E69" s="51"/>
      <c r="F69" s="56"/>
      <c r="G69" s="56"/>
      <c r="H69" s="40" t="s">
        <v>133</v>
      </c>
    </row>
    <row r="70" spans="1:8" x14ac:dyDescent="0.2">
      <c r="A70" s="51"/>
      <c r="B70" s="51"/>
      <c r="C70" s="52" t="s">
        <v>143</v>
      </c>
      <c r="D70" s="51"/>
      <c r="E70" s="51"/>
      <c r="F70" s="51"/>
      <c r="G70" s="51"/>
      <c r="H70" s="40" t="s">
        <v>133</v>
      </c>
    </row>
    <row r="71" spans="1:8" x14ac:dyDescent="0.2">
      <c r="A71" s="51"/>
      <c r="B71" s="51"/>
      <c r="C71" s="52" t="s">
        <v>132</v>
      </c>
      <c r="D71" s="51"/>
      <c r="E71" s="51" t="s">
        <v>133</v>
      </c>
      <c r="F71" s="57" t="s">
        <v>135</v>
      </c>
      <c r="G71" s="54">
        <v>0</v>
      </c>
      <c r="H71" s="40" t="s">
        <v>133</v>
      </c>
    </row>
    <row r="72" spans="1:8" x14ac:dyDescent="0.2">
      <c r="A72" s="51"/>
      <c r="B72" s="51"/>
      <c r="C72" s="55"/>
      <c r="D72" s="51"/>
      <c r="E72" s="51"/>
      <c r="F72" s="56"/>
      <c r="G72" s="56"/>
      <c r="H72" s="40" t="s">
        <v>133</v>
      </c>
    </row>
    <row r="73" spans="1:8" x14ac:dyDescent="0.2">
      <c r="A73" s="51"/>
      <c r="B73" s="51"/>
      <c r="C73" s="52" t="s">
        <v>144</v>
      </c>
      <c r="D73" s="51"/>
      <c r="E73" s="51"/>
      <c r="F73" s="56"/>
      <c r="G73" s="56"/>
      <c r="H73" s="40" t="s">
        <v>133</v>
      </c>
    </row>
    <row r="74" spans="1:8" x14ac:dyDescent="0.2">
      <c r="A74" s="51"/>
      <c r="B74" s="51"/>
      <c r="C74" s="52" t="s">
        <v>132</v>
      </c>
      <c r="D74" s="51"/>
      <c r="E74" s="51" t="s">
        <v>133</v>
      </c>
      <c r="F74" s="57" t="s">
        <v>135</v>
      </c>
      <c r="G74" s="54">
        <v>0</v>
      </c>
      <c r="H74" s="40" t="s">
        <v>133</v>
      </c>
    </row>
    <row r="75" spans="1:8" x14ac:dyDescent="0.2">
      <c r="A75" s="51"/>
      <c r="B75" s="51"/>
      <c r="C75" s="55"/>
      <c r="D75" s="51"/>
      <c r="E75" s="51"/>
      <c r="F75" s="56"/>
      <c r="G75" s="56"/>
      <c r="H75" s="40" t="s">
        <v>133</v>
      </c>
    </row>
    <row r="76" spans="1:8" x14ac:dyDescent="0.2">
      <c r="A76" s="51"/>
      <c r="B76" s="51"/>
      <c r="C76" s="52" t="s">
        <v>145</v>
      </c>
      <c r="D76" s="51"/>
      <c r="E76" s="51"/>
      <c r="F76" s="53">
        <v>0</v>
      </c>
      <c r="G76" s="54">
        <v>0</v>
      </c>
      <c r="H76" s="40" t="s">
        <v>133</v>
      </c>
    </row>
    <row r="77" spans="1:8" x14ac:dyDescent="0.2">
      <c r="A77" s="51"/>
      <c r="B77" s="51"/>
      <c r="C77" s="55"/>
      <c r="D77" s="51"/>
      <c r="E77" s="51"/>
      <c r="F77" s="56"/>
      <c r="G77" s="56"/>
      <c r="H77" s="40" t="s">
        <v>133</v>
      </c>
    </row>
    <row r="78" spans="1:8" x14ac:dyDescent="0.2">
      <c r="A78" s="51"/>
      <c r="B78" s="51"/>
      <c r="C78" s="52" t="s">
        <v>146</v>
      </c>
      <c r="D78" s="51"/>
      <c r="E78" s="51"/>
      <c r="F78" s="56"/>
      <c r="G78" s="56"/>
      <c r="H78" s="40" t="s">
        <v>133</v>
      </c>
    </row>
    <row r="79" spans="1:8" x14ac:dyDescent="0.2">
      <c r="A79" s="51"/>
      <c r="B79" s="51"/>
      <c r="C79" s="52" t="s">
        <v>147</v>
      </c>
      <c r="D79" s="51"/>
      <c r="E79" s="51"/>
      <c r="F79" s="56"/>
      <c r="G79" s="56"/>
      <c r="H79" s="40" t="s">
        <v>133</v>
      </c>
    </row>
    <row r="80" spans="1:8" x14ac:dyDescent="0.2">
      <c r="A80" s="51"/>
      <c r="B80" s="51"/>
      <c r="C80" s="52" t="s">
        <v>132</v>
      </c>
      <c r="D80" s="51"/>
      <c r="E80" s="51" t="s">
        <v>133</v>
      </c>
      <c r="F80" s="57" t="s">
        <v>135</v>
      </c>
      <c r="G80" s="54">
        <v>0</v>
      </c>
      <c r="H80" s="40" t="s">
        <v>133</v>
      </c>
    </row>
    <row r="81" spans="1:8" x14ac:dyDescent="0.2">
      <c r="A81" s="51"/>
      <c r="B81" s="51"/>
      <c r="C81" s="55"/>
      <c r="D81" s="51"/>
      <c r="E81" s="51"/>
      <c r="F81" s="56"/>
      <c r="G81" s="56"/>
      <c r="H81" s="40" t="s">
        <v>133</v>
      </c>
    </row>
    <row r="82" spans="1:8" x14ac:dyDescent="0.2">
      <c r="A82" s="51"/>
      <c r="B82" s="51"/>
      <c r="C82" s="52" t="s">
        <v>148</v>
      </c>
      <c r="D82" s="51"/>
      <c r="E82" s="51"/>
      <c r="F82" s="56"/>
      <c r="G82" s="56"/>
      <c r="H82" s="40" t="s">
        <v>133</v>
      </c>
    </row>
    <row r="83" spans="1:8" x14ac:dyDescent="0.2">
      <c r="A83" s="51"/>
      <c r="B83" s="51"/>
      <c r="C83" s="52" t="s">
        <v>132</v>
      </c>
      <c r="D83" s="51"/>
      <c r="E83" s="51" t="s">
        <v>133</v>
      </c>
      <c r="F83" s="57" t="s">
        <v>135</v>
      </c>
      <c r="G83" s="54">
        <v>0</v>
      </c>
      <c r="H83" s="40" t="s">
        <v>133</v>
      </c>
    </row>
    <row r="84" spans="1:8" x14ac:dyDescent="0.2">
      <c r="A84" s="51"/>
      <c r="B84" s="51"/>
      <c r="C84" s="55"/>
      <c r="D84" s="51"/>
      <c r="E84" s="51"/>
      <c r="F84" s="56"/>
      <c r="G84" s="56"/>
      <c r="H84" s="40" t="s">
        <v>133</v>
      </c>
    </row>
    <row r="85" spans="1:8" x14ac:dyDescent="0.2">
      <c r="A85" s="51"/>
      <c r="B85" s="51"/>
      <c r="C85" s="52" t="s">
        <v>149</v>
      </c>
      <c r="D85" s="51"/>
      <c r="E85" s="51"/>
      <c r="F85" s="56"/>
      <c r="G85" s="56"/>
      <c r="H85" s="40" t="s">
        <v>133</v>
      </c>
    </row>
    <row r="86" spans="1:8" x14ac:dyDescent="0.2">
      <c r="A86" s="51"/>
      <c r="B86" s="51"/>
      <c r="C86" s="52" t="s">
        <v>132</v>
      </c>
      <c r="D86" s="51"/>
      <c r="E86" s="51" t="s">
        <v>133</v>
      </c>
      <c r="F86" s="57" t="s">
        <v>135</v>
      </c>
      <c r="G86" s="54">
        <v>0</v>
      </c>
      <c r="H86" s="40" t="s">
        <v>133</v>
      </c>
    </row>
    <row r="87" spans="1:8" x14ac:dyDescent="0.2">
      <c r="A87" s="51"/>
      <c r="B87" s="51"/>
      <c r="C87" s="55"/>
      <c r="D87" s="51"/>
      <c r="E87" s="51"/>
      <c r="F87" s="56"/>
      <c r="G87" s="56"/>
      <c r="H87" s="40" t="s">
        <v>133</v>
      </c>
    </row>
    <row r="88" spans="1:8" x14ac:dyDescent="0.2">
      <c r="A88" s="51"/>
      <c r="B88" s="51"/>
      <c r="C88" s="52" t="s">
        <v>150</v>
      </c>
      <c r="D88" s="51"/>
      <c r="E88" s="51"/>
      <c r="F88" s="56"/>
      <c r="G88" s="56"/>
      <c r="H88" s="40" t="s">
        <v>133</v>
      </c>
    </row>
    <row r="89" spans="1:8" x14ac:dyDescent="0.2">
      <c r="A89" s="46">
        <v>1</v>
      </c>
      <c r="B89" s="47"/>
      <c r="C89" s="47" t="s">
        <v>151</v>
      </c>
      <c r="D89" s="47"/>
      <c r="E89" s="58"/>
      <c r="F89" s="49">
        <v>11199.672486279</v>
      </c>
      <c r="G89" s="50">
        <v>3.6569020000000001E-2</v>
      </c>
      <c r="H89" s="40">
        <v>5.22</v>
      </c>
    </row>
    <row r="90" spans="1:8" x14ac:dyDescent="0.2">
      <c r="A90" s="51"/>
      <c r="B90" s="51"/>
      <c r="C90" s="52" t="s">
        <v>132</v>
      </c>
      <c r="D90" s="51"/>
      <c r="E90" s="51" t="s">
        <v>133</v>
      </c>
      <c r="F90" s="53">
        <v>11199.672486279</v>
      </c>
      <c r="G90" s="54">
        <v>3.6569020000000001E-2</v>
      </c>
      <c r="H90" s="40" t="s">
        <v>133</v>
      </c>
    </row>
    <row r="91" spans="1:8" x14ac:dyDescent="0.2">
      <c r="A91" s="51"/>
      <c r="B91" s="51"/>
      <c r="C91" s="55"/>
      <c r="D91" s="51"/>
      <c r="E91" s="51"/>
      <c r="F91" s="56"/>
      <c r="G91" s="56"/>
      <c r="H91" s="40" t="s">
        <v>133</v>
      </c>
    </row>
    <row r="92" spans="1:8" x14ac:dyDescent="0.2">
      <c r="A92" s="51"/>
      <c r="B92" s="51"/>
      <c r="C92" s="52" t="s">
        <v>152</v>
      </c>
      <c r="D92" s="51"/>
      <c r="E92" s="51"/>
      <c r="F92" s="53">
        <v>11199.672486279</v>
      </c>
      <c r="G92" s="54">
        <v>3.6569020000000001E-2</v>
      </c>
      <c r="H92" s="40" t="s">
        <v>133</v>
      </c>
    </row>
    <row r="93" spans="1:8" x14ac:dyDescent="0.2">
      <c r="A93" s="51"/>
      <c r="B93" s="51"/>
      <c r="C93" s="56"/>
      <c r="D93" s="51"/>
      <c r="E93" s="51"/>
      <c r="F93" s="51"/>
      <c r="G93" s="51"/>
      <c r="H93" s="40" t="s">
        <v>133</v>
      </c>
    </row>
    <row r="94" spans="1:8" x14ac:dyDescent="0.2">
      <c r="A94" s="51"/>
      <c r="B94" s="51"/>
      <c r="C94" s="52" t="s">
        <v>153</v>
      </c>
      <c r="D94" s="51"/>
      <c r="E94" s="51"/>
      <c r="F94" s="51"/>
      <c r="G94" s="51"/>
      <c r="H94" s="40" t="s">
        <v>133</v>
      </c>
    </row>
    <row r="95" spans="1:8" x14ac:dyDescent="0.2">
      <c r="A95" s="51"/>
      <c r="B95" s="51"/>
      <c r="C95" s="52" t="s">
        <v>154</v>
      </c>
      <c r="D95" s="51"/>
      <c r="E95" s="51"/>
      <c r="F95" s="51"/>
      <c r="G95" s="51"/>
      <c r="H95" s="40" t="s">
        <v>133</v>
      </c>
    </row>
    <row r="96" spans="1:8" x14ac:dyDescent="0.2">
      <c r="A96" s="51"/>
      <c r="B96" s="51"/>
      <c r="C96" s="52" t="s">
        <v>132</v>
      </c>
      <c r="D96" s="51"/>
      <c r="E96" s="51" t="s">
        <v>133</v>
      </c>
      <c r="F96" s="57" t="s">
        <v>135</v>
      </c>
      <c r="G96" s="54">
        <v>0</v>
      </c>
      <c r="H96" s="40" t="s">
        <v>133</v>
      </c>
    </row>
    <row r="97" spans="1:17" x14ac:dyDescent="0.2">
      <c r="A97" s="51"/>
      <c r="B97" s="51"/>
      <c r="C97" s="55"/>
      <c r="D97" s="51"/>
      <c r="E97" s="51"/>
      <c r="F97" s="56"/>
      <c r="G97" s="56"/>
      <c r="H97" s="40" t="s">
        <v>133</v>
      </c>
    </row>
    <row r="98" spans="1:17" x14ac:dyDescent="0.2">
      <c r="A98" s="51"/>
      <c r="B98" s="51"/>
      <c r="C98" s="52" t="s">
        <v>155</v>
      </c>
      <c r="D98" s="51"/>
      <c r="E98" s="51"/>
      <c r="F98" s="51"/>
      <c r="G98" s="51"/>
      <c r="H98" s="40" t="s">
        <v>133</v>
      </c>
    </row>
    <row r="99" spans="1:17" x14ac:dyDescent="0.2">
      <c r="A99" s="51"/>
      <c r="B99" s="51"/>
      <c r="C99" s="52" t="s">
        <v>156</v>
      </c>
      <c r="D99" s="51"/>
      <c r="E99" s="51"/>
      <c r="F99" s="51"/>
      <c r="G99" s="51"/>
      <c r="H99" s="40" t="s">
        <v>133</v>
      </c>
    </row>
    <row r="100" spans="1:17" x14ac:dyDescent="0.2">
      <c r="A100" s="51"/>
      <c r="B100" s="51"/>
      <c r="C100" s="52" t="s">
        <v>132</v>
      </c>
      <c r="D100" s="51"/>
      <c r="E100" s="51" t="s">
        <v>133</v>
      </c>
      <c r="F100" s="57" t="s">
        <v>135</v>
      </c>
      <c r="G100" s="54">
        <v>0</v>
      </c>
      <c r="H100" s="40" t="s">
        <v>133</v>
      </c>
    </row>
    <row r="101" spans="1:17" x14ac:dyDescent="0.2">
      <c r="A101" s="51"/>
      <c r="B101" s="51"/>
      <c r="C101" s="55"/>
      <c r="D101" s="51"/>
      <c r="E101" s="51"/>
      <c r="F101" s="56"/>
      <c r="G101" s="56"/>
      <c r="H101" s="40" t="s">
        <v>133</v>
      </c>
    </row>
    <row r="102" spans="1:17" x14ac:dyDescent="0.2">
      <c r="A102" s="51"/>
      <c r="B102" s="51"/>
      <c r="C102" s="52" t="s">
        <v>157</v>
      </c>
      <c r="D102" s="51"/>
      <c r="E102" s="51"/>
      <c r="F102" s="56"/>
      <c r="G102" s="56"/>
      <c r="H102" s="40" t="s">
        <v>133</v>
      </c>
    </row>
    <row r="103" spans="1:17" x14ac:dyDescent="0.2">
      <c r="A103" s="51"/>
      <c r="B103" s="51"/>
      <c r="C103" s="52" t="s">
        <v>132</v>
      </c>
      <c r="D103" s="51"/>
      <c r="E103" s="51" t="s">
        <v>133</v>
      </c>
      <c r="F103" s="57" t="s">
        <v>135</v>
      </c>
      <c r="G103" s="54">
        <v>0</v>
      </c>
      <c r="H103" s="40" t="s">
        <v>133</v>
      </c>
    </row>
    <row r="104" spans="1:17" x14ac:dyDescent="0.2">
      <c r="A104" s="51"/>
      <c r="B104" s="47"/>
      <c r="C104" s="47"/>
      <c r="D104" s="52"/>
      <c r="E104" s="51"/>
      <c r="F104" s="47"/>
      <c r="G104" s="58"/>
      <c r="H104" s="40" t="s">
        <v>133</v>
      </c>
    </row>
    <row r="105" spans="1:17" x14ac:dyDescent="0.2">
      <c r="A105" s="58"/>
      <c r="B105" s="47"/>
      <c r="C105" s="47" t="s">
        <v>158</v>
      </c>
      <c r="D105" s="47"/>
      <c r="E105" s="58"/>
      <c r="F105" s="49">
        <v>1050.2393350699999</v>
      </c>
      <c r="G105" s="50">
        <v>3.4292300000000001E-3</v>
      </c>
      <c r="H105" s="40" t="s">
        <v>133</v>
      </c>
    </row>
    <row r="106" spans="1:17" x14ac:dyDescent="0.2">
      <c r="A106" s="55"/>
      <c r="B106" s="55"/>
      <c r="C106" s="52" t="s">
        <v>159</v>
      </c>
      <c r="D106" s="56"/>
      <c r="E106" s="56"/>
      <c r="F106" s="53">
        <v>306261.24929244898</v>
      </c>
      <c r="G106" s="59">
        <v>1.00000003</v>
      </c>
      <c r="H106" s="40" t="s">
        <v>133</v>
      </c>
    </row>
    <row r="107" spans="1:17" ht="12.75" customHeight="1" x14ac:dyDescent="0.2">
      <c r="A107" s="60"/>
      <c r="B107" s="60"/>
      <c r="C107" s="61"/>
      <c r="D107" s="62"/>
      <c r="E107" s="62"/>
      <c r="F107" s="63"/>
      <c r="G107" s="64"/>
      <c r="H107" s="65"/>
    </row>
    <row r="108" spans="1:17" x14ac:dyDescent="0.2">
      <c r="A108" s="60"/>
      <c r="B108" s="66" t="s">
        <v>930</v>
      </c>
      <c r="C108" s="66"/>
      <c r="D108" s="66"/>
      <c r="E108" s="66"/>
      <c r="F108" s="66"/>
      <c r="G108" s="66"/>
      <c r="H108" s="66"/>
      <c r="J108" s="67"/>
    </row>
    <row r="109" spans="1:17" x14ac:dyDescent="0.2">
      <c r="A109" s="60"/>
      <c r="B109" s="66" t="s">
        <v>931</v>
      </c>
      <c r="C109" s="66"/>
      <c r="D109" s="66"/>
      <c r="E109" s="66"/>
      <c r="F109" s="66"/>
      <c r="G109" s="66"/>
      <c r="H109" s="66"/>
      <c r="J109" s="67"/>
    </row>
    <row r="110" spans="1:17" x14ac:dyDescent="0.2">
      <c r="A110" s="60"/>
      <c r="B110" s="66" t="s">
        <v>932</v>
      </c>
      <c r="C110" s="66"/>
      <c r="D110" s="66"/>
      <c r="E110" s="66"/>
      <c r="F110" s="66"/>
      <c r="G110" s="66"/>
      <c r="H110" s="66"/>
      <c r="J110" s="67"/>
    </row>
    <row r="111" spans="1:17" s="70" customFormat="1" ht="52.5" customHeight="1" x14ac:dyDescent="0.25">
      <c r="A111" s="68"/>
      <c r="B111" s="69" t="s">
        <v>933</v>
      </c>
      <c r="C111" s="69"/>
      <c r="D111" s="69"/>
      <c r="E111" s="69"/>
      <c r="F111" s="69"/>
      <c r="G111" s="69"/>
      <c r="H111" s="69"/>
      <c r="I111" s="34"/>
      <c r="J111" s="67"/>
      <c r="K111" s="34"/>
      <c r="L111" s="34"/>
      <c r="M111" s="34"/>
      <c r="N111" s="34"/>
      <c r="O111" s="34"/>
      <c r="P111" s="34"/>
      <c r="Q111" s="34"/>
    </row>
    <row r="112" spans="1:17" x14ac:dyDescent="0.2">
      <c r="A112" s="60"/>
      <c r="B112" s="66" t="s">
        <v>934</v>
      </c>
      <c r="C112" s="66"/>
      <c r="D112" s="66"/>
      <c r="E112" s="66"/>
      <c r="F112" s="66"/>
      <c r="G112" s="66"/>
      <c r="H112" s="66"/>
      <c r="J112" s="67"/>
    </row>
    <row r="113" spans="1:10" x14ac:dyDescent="0.2">
      <c r="A113" s="60"/>
      <c r="B113" s="60"/>
      <c r="C113" s="60"/>
      <c r="D113" s="62"/>
      <c r="E113" s="62"/>
      <c r="F113" s="62"/>
      <c r="G113" s="62"/>
    </row>
    <row r="114" spans="1:10" x14ac:dyDescent="0.2">
      <c r="A114" s="60"/>
      <c r="B114" s="72" t="s">
        <v>160</v>
      </c>
      <c r="C114" s="73"/>
      <c r="D114" s="74"/>
      <c r="E114" s="75"/>
      <c r="F114" s="62"/>
      <c r="G114" s="62"/>
    </row>
    <row r="115" spans="1:10" ht="27.75" customHeight="1" x14ac:dyDescent="0.2">
      <c r="A115" s="60"/>
      <c r="B115" s="76" t="s">
        <v>161</v>
      </c>
      <c r="C115" s="77"/>
      <c r="D115" s="39" t="s">
        <v>162</v>
      </c>
      <c r="E115" s="75"/>
      <c r="F115" s="62"/>
      <c r="G115" s="62"/>
    </row>
    <row r="116" spans="1:10" ht="12.75" customHeight="1" x14ac:dyDescent="0.2">
      <c r="A116" s="60"/>
      <c r="B116" s="76" t="s">
        <v>936</v>
      </c>
      <c r="C116" s="77"/>
      <c r="D116" s="39" t="s">
        <v>162</v>
      </c>
      <c r="E116" s="75"/>
      <c r="F116" s="62"/>
      <c r="G116" s="62"/>
    </row>
    <row r="117" spans="1:10" x14ac:dyDescent="0.2">
      <c r="A117" s="60"/>
      <c r="B117" s="76" t="s">
        <v>163</v>
      </c>
      <c r="C117" s="77"/>
      <c r="D117" s="78" t="s">
        <v>133</v>
      </c>
      <c r="E117" s="75"/>
      <c r="F117" s="62"/>
      <c r="G117" s="62"/>
    </row>
    <row r="118" spans="1:10" x14ac:dyDescent="0.2">
      <c r="A118" s="79"/>
      <c r="B118" s="80" t="s">
        <v>133</v>
      </c>
      <c r="C118" s="80" t="s">
        <v>937</v>
      </c>
      <c r="D118" s="80" t="s">
        <v>164</v>
      </c>
      <c r="E118" s="79"/>
      <c r="F118" s="79"/>
      <c r="G118" s="79"/>
      <c r="H118" s="79"/>
      <c r="J118" s="67"/>
    </row>
    <row r="119" spans="1:10" x14ac:dyDescent="0.2">
      <c r="A119" s="79"/>
      <c r="B119" s="81" t="s">
        <v>165</v>
      </c>
      <c r="C119" s="82">
        <v>46112</v>
      </c>
      <c r="D119" s="82">
        <v>46142</v>
      </c>
      <c r="E119" s="79"/>
      <c r="F119" s="79"/>
      <c r="G119" s="79"/>
      <c r="J119" s="67"/>
    </row>
    <row r="120" spans="1:10" x14ac:dyDescent="0.2">
      <c r="A120" s="83"/>
      <c r="B120" s="42" t="s">
        <v>166</v>
      </c>
      <c r="C120" s="84">
        <v>20.550699999999999</v>
      </c>
      <c r="D120" s="84">
        <v>21.895</v>
      </c>
      <c r="E120" s="83"/>
      <c r="F120" s="85"/>
      <c r="G120" s="86"/>
    </row>
    <row r="121" spans="1:10" x14ac:dyDescent="0.2">
      <c r="A121" s="83"/>
      <c r="B121" s="42" t="s">
        <v>938</v>
      </c>
      <c r="C121" s="84">
        <v>14.921099999999999</v>
      </c>
      <c r="D121" s="84">
        <v>15.8972</v>
      </c>
      <c r="E121" s="83"/>
      <c r="F121" s="85"/>
      <c r="G121" s="86"/>
    </row>
    <row r="122" spans="1:10" x14ac:dyDescent="0.2">
      <c r="A122" s="83"/>
      <c r="B122" s="42" t="s">
        <v>167</v>
      </c>
      <c r="C122" s="84">
        <v>18.973400000000002</v>
      </c>
      <c r="D122" s="84">
        <v>20.194199999999999</v>
      </c>
      <c r="E122" s="83"/>
      <c r="F122" s="85"/>
      <c r="G122" s="86"/>
    </row>
    <row r="123" spans="1:10" x14ac:dyDescent="0.2">
      <c r="A123" s="83"/>
      <c r="B123" s="42" t="s">
        <v>939</v>
      </c>
      <c r="C123" s="84">
        <v>13.754</v>
      </c>
      <c r="D123" s="84">
        <v>14.6389</v>
      </c>
      <c r="E123" s="83"/>
      <c r="F123" s="85"/>
      <c r="G123" s="86"/>
    </row>
    <row r="124" spans="1:10" x14ac:dyDescent="0.2">
      <c r="A124" s="83"/>
      <c r="B124" s="83"/>
      <c r="C124" s="83"/>
      <c r="D124" s="83"/>
      <c r="E124" s="83"/>
      <c r="F124" s="83"/>
      <c r="G124" s="83"/>
    </row>
    <row r="125" spans="1:10" x14ac:dyDescent="0.2">
      <c r="A125" s="79"/>
      <c r="B125" s="76" t="s">
        <v>940</v>
      </c>
      <c r="C125" s="77"/>
      <c r="D125" s="39" t="s">
        <v>162</v>
      </c>
      <c r="E125" s="79"/>
      <c r="F125" s="79"/>
      <c r="G125" s="79"/>
    </row>
    <row r="126" spans="1:10" x14ac:dyDescent="0.2">
      <c r="A126" s="79"/>
      <c r="B126" s="87"/>
      <c r="C126" s="87"/>
      <c r="D126" s="88"/>
      <c r="E126" s="79"/>
      <c r="F126" s="89"/>
      <c r="G126" s="90"/>
    </row>
    <row r="127" spans="1:10" x14ac:dyDescent="0.2">
      <c r="A127" s="79"/>
      <c r="B127" s="76" t="s">
        <v>169</v>
      </c>
      <c r="C127" s="77"/>
      <c r="D127" s="39" t="s">
        <v>162</v>
      </c>
      <c r="E127" s="91"/>
      <c r="F127" s="79"/>
      <c r="G127" s="79"/>
    </row>
    <row r="128" spans="1:10" x14ac:dyDescent="0.2">
      <c r="A128" s="79"/>
      <c r="B128" s="76" t="s">
        <v>170</v>
      </c>
      <c r="C128" s="77"/>
      <c r="D128" s="39" t="s">
        <v>162</v>
      </c>
      <c r="E128" s="91"/>
      <c r="F128" s="79"/>
      <c r="G128" s="79"/>
    </row>
    <row r="129" spans="1:10" x14ac:dyDescent="0.2">
      <c r="A129" s="79"/>
      <c r="B129" s="76" t="s">
        <v>171</v>
      </c>
      <c r="C129" s="77"/>
      <c r="D129" s="39" t="s">
        <v>162</v>
      </c>
      <c r="E129" s="91"/>
      <c r="F129" s="79"/>
      <c r="G129" s="79"/>
    </row>
    <row r="130" spans="1:10" x14ac:dyDescent="0.2">
      <c r="A130" s="79"/>
      <c r="B130" s="76" t="s">
        <v>172</v>
      </c>
      <c r="C130" s="77"/>
      <c r="D130" s="92">
        <v>0.33682799479089315</v>
      </c>
      <c r="E130" s="79"/>
      <c r="F130" s="89"/>
      <c r="G130" s="90"/>
    </row>
    <row r="132" spans="1:10" x14ac:dyDescent="0.2">
      <c r="B132" s="93" t="s">
        <v>941</v>
      </c>
      <c r="C132" s="93"/>
    </row>
    <row r="134" spans="1:10" ht="153.75" customHeight="1" x14ac:dyDescent="0.2"/>
    <row r="137" spans="1:10" x14ac:dyDescent="0.2">
      <c r="B137" s="94" t="s">
        <v>942</v>
      </c>
      <c r="C137" s="95"/>
      <c r="D137" s="94"/>
    </row>
    <row r="138" spans="1:10" x14ac:dyDescent="0.2">
      <c r="B138" s="94" t="s">
        <v>1110</v>
      </c>
      <c r="D138" s="94"/>
    </row>
    <row r="139" spans="1:10" ht="165" customHeight="1" x14ac:dyDescent="0.2"/>
    <row r="141" spans="1:10" x14ac:dyDescent="0.2">
      <c r="J141" s="37"/>
    </row>
  </sheetData>
  <mergeCells count="18">
    <mergeCell ref="B116:C116"/>
    <mergeCell ref="B117:C117"/>
    <mergeCell ref="B132:C132"/>
    <mergeCell ref="B125:C125"/>
    <mergeCell ref="B129:C129"/>
    <mergeCell ref="B130:C130"/>
    <mergeCell ref="B127:C127"/>
    <mergeCell ref="B128:C128"/>
    <mergeCell ref="B110:H110"/>
    <mergeCell ref="B111:H111"/>
    <mergeCell ref="B112:H112"/>
    <mergeCell ref="B114:D114"/>
    <mergeCell ref="B115:C115"/>
    <mergeCell ref="A1:H1"/>
    <mergeCell ref="A2:H2"/>
    <mergeCell ref="A3:H3"/>
    <mergeCell ref="B108:H108"/>
    <mergeCell ref="B109:H109"/>
  </mergeCells>
  <hyperlinks>
    <hyperlink ref="I1" location="Index!B2" display="Index" xr:uid="{40687D7A-BFD9-4D98-BE98-A657C06C0AD4}"/>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67007-4E32-48AE-87B0-D3449BD45724}">
  <sheetPr>
    <outlinePr summaryBelow="0" summaryRight="0"/>
  </sheetPr>
  <dimension ref="A1:Q149"/>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873</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324</v>
      </c>
      <c r="C7" s="47" t="s">
        <v>325</v>
      </c>
      <c r="D7" s="47" t="s">
        <v>211</v>
      </c>
      <c r="E7" s="48">
        <v>66896</v>
      </c>
      <c r="F7" s="49">
        <v>6506.6394399999999</v>
      </c>
      <c r="G7" s="50">
        <v>4.1274909999999998E-2</v>
      </c>
      <c r="H7" s="40" t="s">
        <v>133</v>
      </c>
    </row>
    <row r="8" spans="1:9" x14ac:dyDescent="0.2">
      <c r="A8" s="46">
        <v>2</v>
      </c>
      <c r="B8" s="47" t="s">
        <v>326</v>
      </c>
      <c r="C8" s="47" t="s">
        <v>327</v>
      </c>
      <c r="D8" s="47" t="s">
        <v>256</v>
      </c>
      <c r="E8" s="48">
        <v>2563638</v>
      </c>
      <c r="F8" s="49">
        <v>6332.9549514</v>
      </c>
      <c r="G8" s="50">
        <v>4.0173149999999998E-2</v>
      </c>
      <c r="H8" s="40" t="s">
        <v>133</v>
      </c>
    </row>
    <row r="9" spans="1:9" x14ac:dyDescent="0.2">
      <c r="A9" s="46">
        <v>3</v>
      </c>
      <c r="B9" s="47" t="s">
        <v>306</v>
      </c>
      <c r="C9" s="47" t="s">
        <v>307</v>
      </c>
      <c r="D9" s="47" t="s">
        <v>308</v>
      </c>
      <c r="E9" s="48">
        <v>169349</v>
      </c>
      <c r="F9" s="49">
        <v>5796.985619</v>
      </c>
      <c r="G9" s="50">
        <v>3.6773220000000002E-2</v>
      </c>
      <c r="H9" s="40" t="s">
        <v>133</v>
      </c>
    </row>
    <row r="10" spans="1:9" x14ac:dyDescent="0.2">
      <c r="A10" s="46">
        <v>4</v>
      </c>
      <c r="B10" s="47" t="s">
        <v>322</v>
      </c>
      <c r="C10" s="47" t="s">
        <v>323</v>
      </c>
      <c r="D10" s="47" t="s">
        <v>176</v>
      </c>
      <c r="E10" s="48">
        <v>607582</v>
      </c>
      <c r="F10" s="49">
        <v>5695.1698770000003</v>
      </c>
      <c r="G10" s="50">
        <v>3.6127350000000003E-2</v>
      </c>
      <c r="H10" s="40" t="s">
        <v>133</v>
      </c>
    </row>
    <row r="11" spans="1:9" x14ac:dyDescent="0.2">
      <c r="A11" s="46">
        <v>5</v>
      </c>
      <c r="B11" s="47" t="s">
        <v>344</v>
      </c>
      <c r="C11" s="47" t="s">
        <v>345</v>
      </c>
      <c r="D11" s="47" t="s">
        <v>33</v>
      </c>
      <c r="E11" s="48">
        <v>86484</v>
      </c>
      <c r="F11" s="49">
        <v>5584.3583639999997</v>
      </c>
      <c r="G11" s="50">
        <v>3.5424419999999998E-2</v>
      </c>
      <c r="H11" s="40" t="s">
        <v>133</v>
      </c>
    </row>
    <row r="12" spans="1:9" x14ac:dyDescent="0.2">
      <c r="A12" s="46">
        <v>6</v>
      </c>
      <c r="B12" s="47" t="s">
        <v>11</v>
      </c>
      <c r="C12" s="47" t="s">
        <v>12</v>
      </c>
      <c r="D12" s="47" t="s">
        <v>13</v>
      </c>
      <c r="E12" s="48">
        <v>136091</v>
      </c>
      <c r="F12" s="49">
        <v>5462.6927400000004</v>
      </c>
      <c r="G12" s="50">
        <v>3.4652629999999997E-2</v>
      </c>
      <c r="H12" s="40" t="s">
        <v>133</v>
      </c>
    </row>
    <row r="13" spans="1:9" x14ac:dyDescent="0.2">
      <c r="A13" s="46">
        <v>7</v>
      </c>
      <c r="B13" s="47" t="s">
        <v>36</v>
      </c>
      <c r="C13" s="47" t="s">
        <v>37</v>
      </c>
      <c r="D13" s="47" t="s">
        <v>38</v>
      </c>
      <c r="E13" s="48">
        <v>500619</v>
      </c>
      <c r="F13" s="49">
        <v>5348.8637054999999</v>
      </c>
      <c r="G13" s="50">
        <v>3.3930559999999998E-2</v>
      </c>
      <c r="H13" s="40" t="s">
        <v>133</v>
      </c>
    </row>
    <row r="14" spans="1:9" x14ac:dyDescent="0.2">
      <c r="A14" s="46">
        <v>8</v>
      </c>
      <c r="B14" s="47" t="s">
        <v>214</v>
      </c>
      <c r="C14" s="47" t="s">
        <v>215</v>
      </c>
      <c r="D14" s="47" t="s">
        <v>216</v>
      </c>
      <c r="E14" s="48">
        <v>1052031</v>
      </c>
      <c r="F14" s="49">
        <v>5035.0203659999997</v>
      </c>
      <c r="G14" s="50">
        <v>3.193969E-2</v>
      </c>
      <c r="H14" s="40" t="s">
        <v>133</v>
      </c>
    </row>
    <row r="15" spans="1:9" x14ac:dyDescent="0.2">
      <c r="A15" s="46">
        <v>9</v>
      </c>
      <c r="B15" s="47" t="s">
        <v>93</v>
      </c>
      <c r="C15" s="47" t="s">
        <v>94</v>
      </c>
      <c r="D15" s="47" t="s">
        <v>88</v>
      </c>
      <c r="E15" s="48">
        <v>114679</v>
      </c>
      <c r="F15" s="49">
        <v>4925.8070870000001</v>
      </c>
      <c r="G15" s="50">
        <v>3.1246889999999999E-2</v>
      </c>
      <c r="H15" s="40" t="s">
        <v>133</v>
      </c>
    </row>
    <row r="16" spans="1:9" x14ac:dyDescent="0.2">
      <c r="A16" s="46">
        <v>10</v>
      </c>
      <c r="B16" s="47" t="s">
        <v>205</v>
      </c>
      <c r="C16" s="47" t="s">
        <v>206</v>
      </c>
      <c r="D16" s="47" t="s">
        <v>41</v>
      </c>
      <c r="E16" s="48">
        <v>60191</v>
      </c>
      <c r="F16" s="49">
        <v>4881.7910549999997</v>
      </c>
      <c r="G16" s="50">
        <v>3.0967680000000001E-2</v>
      </c>
      <c r="H16" s="40" t="s">
        <v>133</v>
      </c>
    </row>
    <row r="17" spans="1:8" x14ac:dyDescent="0.2">
      <c r="A17" s="46">
        <v>11</v>
      </c>
      <c r="B17" s="47" t="s">
        <v>254</v>
      </c>
      <c r="C17" s="47" t="s">
        <v>255</v>
      </c>
      <c r="D17" s="47" t="s">
        <v>256</v>
      </c>
      <c r="E17" s="48">
        <v>1815799</v>
      </c>
      <c r="F17" s="49">
        <v>4807.5094324000002</v>
      </c>
      <c r="G17" s="50">
        <v>3.0496470000000001E-2</v>
      </c>
      <c r="H17" s="40" t="s">
        <v>133</v>
      </c>
    </row>
    <row r="18" spans="1:8" x14ac:dyDescent="0.2">
      <c r="A18" s="46">
        <v>12</v>
      </c>
      <c r="B18" s="47" t="s">
        <v>86</v>
      </c>
      <c r="C18" s="47" t="s">
        <v>87</v>
      </c>
      <c r="D18" s="47" t="s">
        <v>88</v>
      </c>
      <c r="E18" s="48">
        <v>1010913</v>
      </c>
      <c r="F18" s="49">
        <v>4721.4691665</v>
      </c>
      <c r="G18" s="50">
        <v>2.9950669999999999E-2</v>
      </c>
      <c r="H18" s="40" t="s">
        <v>133</v>
      </c>
    </row>
    <row r="19" spans="1:8" x14ac:dyDescent="0.2">
      <c r="A19" s="46">
        <v>13</v>
      </c>
      <c r="B19" s="47" t="s">
        <v>874</v>
      </c>
      <c r="C19" s="47" t="s">
        <v>875</v>
      </c>
      <c r="D19" s="47" t="s">
        <v>374</v>
      </c>
      <c r="E19" s="48">
        <v>707695</v>
      </c>
      <c r="F19" s="49">
        <v>4597.8944149999998</v>
      </c>
      <c r="G19" s="50">
        <v>2.916678E-2</v>
      </c>
      <c r="H19" s="40" t="s">
        <v>133</v>
      </c>
    </row>
    <row r="20" spans="1:8" x14ac:dyDescent="0.2">
      <c r="A20" s="46">
        <v>14</v>
      </c>
      <c r="B20" s="47" t="s">
        <v>23</v>
      </c>
      <c r="C20" s="47" t="s">
        <v>24</v>
      </c>
      <c r="D20" s="47" t="s">
        <v>25</v>
      </c>
      <c r="E20" s="48">
        <v>39663</v>
      </c>
      <c r="F20" s="49">
        <v>4595.3551799999996</v>
      </c>
      <c r="G20" s="50">
        <v>2.915067E-2</v>
      </c>
      <c r="H20" s="40" t="s">
        <v>133</v>
      </c>
    </row>
    <row r="21" spans="1:8" x14ac:dyDescent="0.2">
      <c r="A21" s="46">
        <v>15</v>
      </c>
      <c r="B21" s="47" t="s">
        <v>342</v>
      </c>
      <c r="C21" s="47" t="s">
        <v>343</v>
      </c>
      <c r="D21" s="47" t="s">
        <v>38</v>
      </c>
      <c r="E21" s="48">
        <v>1687113</v>
      </c>
      <c r="F21" s="49">
        <v>4444.8679098000002</v>
      </c>
      <c r="G21" s="50">
        <v>2.819605E-2</v>
      </c>
      <c r="H21" s="40" t="s">
        <v>133</v>
      </c>
    </row>
    <row r="22" spans="1:8" x14ac:dyDescent="0.2">
      <c r="A22" s="46">
        <v>16</v>
      </c>
      <c r="B22" s="47" t="s">
        <v>309</v>
      </c>
      <c r="C22" s="47" t="s">
        <v>310</v>
      </c>
      <c r="D22" s="47" t="s">
        <v>311</v>
      </c>
      <c r="E22" s="48">
        <v>1111692</v>
      </c>
      <c r="F22" s="49">
        <v>4438.9861559999999</v>
      </c>
      <c r="G22" s="50">
        <v>2.8158740000000002E-2</v>
      </c>
      <c r="H22" s="40" t="s">
        <v>133</v>
      </c>
    </row>
    <row r="23" spans="1:8" x14ac:dyDescent="0.2">
      <c r="A23" s="46">
        <v>17</v>
      </c>
      <c r="B23" s="47" t="s">
        <v>404</v>
      </c>
      <c r="C23" s="47" t="s">
        <v>405</v>
      </c>
      <c r="D23" s="47" t="s">
        <v>176</v>
      </c>
      <c r="E23" s="48">
        <v>314465</v>
      </c>
      <c r="F23" s="49">
        <v>4341.8182550000001</v>
      </c>
      <c r="G23" s="50">
        <v>2.7542359999999998E-2</v>
      </c>
      <c r="H23" s="40" t="s">
        <v>133</v>
      </c>
    </row>
    <row r="24" spans="1:8" ht="25.5" x14ac:dyDescent="0.2">
      <c r="A24" s="46">
        <v>18</v>
      </c>
      <c r="B24" s="47" t="s">
        <v>202</v>
      </c>
      <c r="C24" s="47" t="s">
        <v>203</v>
      </c>
      <c r="D24" s="47" t="s">
        <v>204</v>
      </c>
      <c r="E24" s="48">
        <v>258117</v>
      </c>
      <c r="F24" s="49">
        <v>4300.7454539999999</v>
      </c>
      <c r="G24" s="50">
        <v>2.728181E-2</v>
      </c>
      <c r="H24" s="40" t="s">
        <v>133</v>
      </c>
    </row>
    <row r="25" spans="1:8" x14ac:dyDescent="0.2">
      <c r="A25" s="46">
        <v>19</v>
      </c>
      <c r="B25" s="47" t="s">
        <v>55</v>
      </c>
      <c r="C25" s="47" t="s">
        <v>56</v>
      </c>
      <c r="D25" s="47" t="s">
        <v>57</v>
      </c>
      <c r="E25" s="48">
        <v>53230</v>
      </c>
      <c r="F25" s="49">
        <v>4271.1751999999997</v>
      </c>
      <c r="G25" s="50">
        <v>2.709423E-2</v>
      </c>
      <c r="H25" s="40" t="s">
        <v>133</v>
      </c>
    </row>
    <row r="26" spans="1:8" x14ac:dyDescent="0.2">
      <c r="A26" s="46">
        <v>20</v>
      </c>
      <c r="B26" s="47" t="s">
        <v>328</v>
      </c>
      <c r="C26" s="47" t="s">
        <v>329</v>
      </c>
      <c r="D26" s="47" t="s">
        <v>249</v>
      </c>
      <c r="E26" s="48">
        <v>295095</v>
      </c>
      <c r="F26" s="49">
        <v>4195.3656149999997</v>
      </c>
      <c r="G26" s="50">
        <v>2.6613330000000001E-2</v>
      </c>
      <c r="H26" s="40" t="s">
        <v>133</v>
      </c>
    </row>
    <row r="27" spans="1:8" x14ac:dyDescent="0.2">
      <c r="A27" s="46">
        <v>21</v>
      </c>
      <c r="B27" s="47" t="s">
        <v>332</v>
      </c>
      <c r="C27" s="47" t="s">
        <v>333</v>
      </c>
      <c r="D27" s="47" t="s">
        <v>176</v>
      </c>
      <c r="E27" s="48">
        <v>847664</v>
      </c>
      <c r="F27" s="49">
        <v>4064.9727119999998</v>
      </c>
      <c r="G27" s="50">
        <v>2.5786179999999999E-2</v>
      </c>
      <c r="H27" s="40" t="s">
        <v>133</v>
      </c>
    </row>
    <row r="28" spans="1:8" x14ac:dyDescent="0.2">
      <c r="A28" s="46">
        <v>22</v>
      </c>
      <c r="B28" s="47" t="s">
        <v>286</v>
      </c>
      <c r="C28" s="47" t="s">
        <v>287</v>
      </c>
      <c r="D28" s="47" t="s">
        <v>179</v>
      </c>
      <c r="E28" s="48">
        <v>401115</v>
      </c>
      <c r="F28" s="49">
        <v>4051.0609424999998</v>
      </c>
      <c r="G28" s="50">
        <v>2.5697930000000001E-2</v>
      </c>
      <c r="H28" s="40" t="s">
        <v>133</v>
      </c>
    </row>
    <row r="29" spans="1:8" x14ac:dyDescent="0.2">
      <c r="A29" s="46">
        <v>23</v>
      </c>
      <c r="B29" s="47" t="s">
        <v>302</v>
      </c>
      <c r="C29" s="47" t="s">
        <v>303</v>
      </c>
      <c r="D29" s="47" t="s">
        <v>111</v>
      </c>
      <c r="E29" s="48">
        <v>801410</v>
      </c>
      <c r="F29" s="49">
        <v>4005.0464750000001</v>
      </c>
      <c r="G29" s="50">
        <v>2.5406040000000001E-2</v>
      </c>
      <c r="H29" s="40" t="s">
        <v>133</v>
      </c>
    </row>
    <row r="30" spans="1:8" x14ac:dyDescent="0.2">
      <c r="A30" s="46">
        <v>24</v>
      </c>
      <c r="B30" s="47" t="s">
        <v>112</v>
      </c>
      <c r="C30" s="47" t="s">
        <v>113</v>
      </c>
      <c r="D30" s="47" t="s">
        <v>41</v>
      </c>
      <c r="E30" s="48">
        <v>262754</v>
      </c>
      <c r="F30" s="49">
        <v>3949.9808819999998</v>
      </c>
      <c r="G30" s="50">
        <v>2.5056729999999999E-2</v>
      </c>
      <c r="H30" s="40" t="s">
        <v>133</v>
      </c>
    </row>
    <row r="31" spans="1:8" x14ac:dyDescent="0.2">
      <c r="A31" s="46">
        <v>25</v>
      </c>
      <c r="B31" s="47" t="s">
        <v>346</v>
      </c>
      <c r="C31" s="47" t="s">
        <v>347</v>
      </c>
      <c r="D31" s="47" t="s">
        <v>38</v>
      </c>
      <c r="E31" s="48">
        <v>6385406</v>
      </c>
      <c r="F31" s="49">
        <v>3632.0189328000001</v>
      </c>
      <c r="G31" s="50">
        <v>2.303974E-2</v>
      </c>
      <c r="H31" s="40" t="s">
        <v>133</v>
      </c>
    </row>
    <row r="32" spans="1:8" x14ac:dyDescent="0.2">
      <c r="A32" s="46">
        <v>26</v>
      </c>
      <c r="B32" s="47" t="s">
        <v>44</v>
      </c>
      <c r="C32" s="47" t="s">
        <v>45</v>
      </c>
      <c r="D32" s="47" t="s">
        <v>33</v>
      </c>
      <c r="E32" s="48">
        <v>277236</v>
      </c>
      <c r="F32" s="49">
        <v>3195.699372</v>
      </c>
      <c r="G32" s="50">
        <v>2.0271939999999999E-2</v>
      </c>
      <c r="H32" s="40" t="s">
        <v>133</v>
      </c>
    </row>
    <row r="33" spans="1:8" x14ac:dyDescent="0.2">
      <c r="A33" s="46">
        <v>27</v>
      </c>
      <c r="B33" s="47" t="s">
        <v>48</v>
      </c>
      <c r="C33" s="47" t="s">
        <v>49</v>
      </c>
      <c r="D33" s="47" t="s">
        <v>50</v>
      </c>
      <c r="E33" s="48">
        <v>173266</v>
      </c>
      <c r="F33" s="49">
        <v>3134.0354080000002</v>
      </c>
      <c r="G33" s="50">
        <v>1.9880780000000001E-2</v>
      </c>
      <c r="H33" s="40" t="s">
        <v>133</v>
      </c>
    </row>
    <row r="34" spans="1:8" x14ac:dyDescent="0.2">
      <c r="A34" s="46">
        <v>28</v>
      </c>
      <c r="B34" s="47" t="s">
        <v>334</v>
      </c>
      <c r="C34" s="47" t="s">
        <v>335</v>
      </c>
      <c r="D34" s="47" t="s">
        <v>179</v>
      </c>
      <c r="E34" s="48">
        <v>962800</v>
      </c>
      <c r="F34" s="49">
        <v>2972.2598800000001</v>
      </c>
      <c r="G34" s="50">
        <v>1.8854550000000001E-2</v>
      </c>
      <c r="H34" s="40" t="s">
        <v>133</v>
      </c>
    </row>
    <row r="35" spans="1:8" x14ac:dyDescent="0.2">
      <c r="A35" s="46">
        <v>29</v>
      </c>
      <c r="B35" s="47" t="s">
        <v>340</v>
      </c>
      <c r="C35" s="47" t="s">
        <v>341</v>
      </c>
      <c r="D35" s="47" t="s">
        <v>229</v>
      </c>
      <c r="E35" s="48">
        <v>94886</v>
      </c>
      <c r="F35" s="49">
        <v>2939.0938500000002</v>
      </c>
      <c r="G35" s="50">
        <v>1.864416E-2</v>
      </c>
      <c r="H35" s="40" t="s">
        <v>133</v>
      </c>
    </row>
    <row r="36" spans="1:8" x14ac:dyDescent="0.2">
      <c r="A36" s="46">
        <v>30</v>
      </c>
      <c r="B36" s="47" t="s">
        <v>348</v>
      </c>
      <c r="C36" s="47" t="s">
        <v>349</v>
      </c>
      <c r="D36" s="47" t="s">
        <v>211</v>
      </c>
      <c r="E36" s="48">
        <v>486045</v>
      </c>
      <c r="F36" s="49">
        <v>2928.90717</v>
      </c>
      <c r="G36" s="50">
        <v>1.8579539999999999E-2</v>
      </c>
      <c r="H36" s="40" t="s">
        <v>133</v>
      </c>
    </row>
    <row r="37" spans="1:8" x14ac:dyDescent="0.2">
      <c r="A37" s="46">
        <v>31</v>
      </c>
      <c r="B37" s="47" t="s">
        <v>223</v>
      </c>
      <c r="C37" s="47" t="s">
        <v>224</v>
      </c>
      <c r="D37" s="47" t="s">
        <v>179</v>
      </c>
      <c r="E37" s="48">
        <v>270142</v>
      </c>
      <c r="F37" s="49">
        <v>2795.0242029999999</v>
      </c>
      <c r="G37" s="50">
        <v>1.7730260000000001E-2</v>
      </c>
      <c r="H37" s="40" t="s">
        <v>133</v>
      </c>
    </row>
    <row r="38" spans="1:8" x14ac:dyDescent="0.2">
      <c r="A38" s="46">
        <v>32</v>
      </c>
      <c r="B38" s="47" t="s">
        <v>84</v>
      </c>
      <c r="C38" s="47" t="s">
        <v>85</v>
      </c>
      <c r="D38" s="47" t="s">
        <v>50</v>
      </c>
      <c r="E38" s="48">
        <v>34981</v>
      </c>
      <c r="F38" s="49">
        <v>2689.3392800000001</v>
      </c>
      <c r="G38" s="50">
        <v>1.705984E-2</v>
      </c>
      <c r="H38" s="40" t="s">
        <v>133</v>
      </c>
    </row>
    <row r="39" spans="1:8" x14ac:dyDescent="0.2">
      <c r="A39" s="46">
        <v>33</v>
      </c>
      <c r="B39" s="47" t="s">
        <v>26</v>
      </c>
      <c r="C39" s="47" t="s">
        <v>27</v>
      </c>
      <c r="D39" s="47" t="s">
        <v>28</v>
      </c>
      <c r="E39" s="48">
        <v>526451</v>
      </c>
      <c r="F39" s="49">
        <v>2270.5831629999998</v>
      </c>
      <c r="G39" s="50">
        <v>1.440346E-2</v>
      </c>
      <c r="H39" s="40" t="s">
        <v>133</v>
      </c>
    </row>
    <row r="40" spans="1:8" x14ac:dyDescent="0.2">
      <c r="A40" s="46">
        <v>34</v>
      </c>
      <c r="B40" s="47" t="s">
        <v>209</v>
      </c>
      <c r="C40" s="47" t="s">
        <v>210</v>
      </c>
      <c r="D40" s="47" t="s">
        <v>211</v>
      </c>
      <c r="E40" s="48">
        <v>185160</v>
      </c>
      <c r="F40" s="49">
        <v>2214.3284399999998</v>
      </c>
      <c r="G40" s="50">
        <v>1.4046609999999999E-2</v>
      </c>
      <c r="H40" s="40" t="s">
        <v>133</v>
      </c>
    </row>
    <row r="41" spans="1:8" x14ac:dyDescent="0.2">
      <c r="A41" s="46">
        <v>35</v>
      </c>
      <c r="B41" s="47" t="s">
        <v>14</v>
      </c>
      <c r="C41" s="47" t="s">
        <v>15</v>
      </c>
      <c r="D41" s="47" t="s">
        <v>16</v>
      </c>
      <c r="E41" s="48">
        <v>111109</v>
      </c>
      <c r="F41" s="49">
        <v>2096.4046119999998</v>
      </c>
      <c r="G41" s="50">
        <v>1.3298559999999999E-2</v>
      </c>
      <c r="H41" s="40" t="s">
        <v>133</v>
      </c>
    </row>
    <row r="42" spans="1:8" ht="25.5" x14ac:dyDescent="0.2">
      <c r="A42" s="46">
        <v>36</v>
      </c>
      <c r="B42" s="47" t="s">
        <v>352</v>
      </c>
      <c r="C42" s="47" t="s">
        <v>353</v>
      </c>
      <c r="D42" s="47" t="s">
        <v>201</v>
      </c>
      <c r="E42" s="48">
        <v>12250</v>
      </c>
      <c r="F42" s="49">
        <v>1837.8675000000001</v>
      </c>
      <c r="G42" s="50">
        <v>1.165853E-2</v>
      </c>
      <c r="H42" s="40" t="s">
        <v>133</v>
      </c>
    </row>
    <row r="43" spans="1:8" x14ac:dyDescent="0.2">
      <c r="A43" s="46">
        <v>37</v>
      </c>
      <c r="B43" s="47" t="s">
        <v>876</v>
      </c>
      <c r="C43" s="47" t="s">
        <v>877</v>
      </c>
      <c r="D43" s="47" t="s">
        <v>256</v>
      </c>
      <c r="E43" s="48">
        <v>1144081</v>
      </c>
      <c r="F43" s="49">
        <v>1735.1132445999999</v>
      </c>
      <c r="G43" s="50">
        <v>1.1006699999999999E-2</v>
      </c>
      <c r="H43" s="40" t="s">
        <v>133</v>
      </c>
    </row>
    <row r="44" spans="1:8" x14ac:dyDescent="0.2">
      <c r="A44" s="46">
        <v>38</v>
      </c>
      <c r="B44" s="47" t="s">
        <v>242</v>
      </c>
      <c r="C44" s="47" t="s">
        <v>243</v>
      </c>
      <c r="D44" s="47" t="s">
        <v>38</v>
      </c>
      <c r="E44" s="48">
        <v>185771</v>
      </c>
      <c r="F44" s="49">
        <v>1701.7552455</v>
      </c>
      <c r="G44" s="50">
        <v>1.07951E-2</v>
      </c>
      <c r="H44" s="40" t="s">
        <v>133</v>
      </c>
    </row>
    <row r="45" spans="1:8" x14ac:dyDescent="0.2">
      <c r="A45" s="46">
        <v>39</v>
      </c>
      <c r="B45" s="47" t="s">
        <v>219</v>
      </c>
      <c r="C45" s="47" t="s">
        <v>220</v>
      </c>
      <c r="D45" s="47" t="s">
        <v>19</v>
      </c>
      <c r="E45" s="48">
        <v>422579</v>
      </c>
      <c r="F45" s="49">
        <v>1582.7696444999999</v>
      </c>
      <c r="G45" s="50">
        <v>1.004031E-2</v>
      </c>
      <c r="H45" s="40" t="s">
        <v>133</v>
      </c>
    </row>
    <row r="46" spans="1:8" x14ac:dyDescent="0.2">
      <c r="A46" s="46">
        <v>40</v>
      </c>
      <c r="B46" s="47" t="s">
        <v>364</v>
      </c>
      <c r="C46" s="47" t="s">
        <v>365</v>
      </c>
      <c r="D46" s="47" t="s">
        <v>216</v>
      </c>
      <c r="E46" s="48">
        <v>725863</v>
      </c>
      <c r="F46" s="49">
        <v>1492.4469142999999</v>
      </c>
      <c r="G46" s="50">
        <v>9.4673499999999994E-3</v>
      </c>
      <c r="H46" s="40" t="s">
        <v>133</v>
      </c>
    </row>
    <row r="47" spans="1:8" x14ac:dyDescent="0.2">
      <c r="A47" s="46">
        <v>41</v>
      </c>
      <c r="B47" s="47" t="s">
        <v>394</v>
      </c>
      <c r="C47" s="47" t="s">
        <v>395</v>
      </c>
      <c r="D47" s="47" t="s">
        <v>229</v>
      </c>
      <c r="E47" s="48">
        <v>186650</v>
      </c>
      <c r="F47" s="49">
        <v>751.17292499999996</v>
      </c>
      <c r="G47" s="50">
        <v>4.7650699999999997E-3</v>
      </c>
      <c r="H47" s="40" t="s">
        <v>133</v>
      </c>
    </row>
    <row r="48" spans="1:8" x14ac:dyDescent="0.2">
      <c r="A48" s="46">
        <v>42</v>
      </c>
      <c r="B48" s="47" t="s">
        <v>227</v>
      </c>
      <c r="C48" s="47" t="s">
        <v>228</v>
      </c>
      <c r="D48" s="47" t="s">
        <v>229</v>
      </c>
      <c r="E48" s="48">
        <v>1369</v>
      </c>
      <c r="F48" s="49">
        <v>47.817801000000003</v>
      </c>
      <c r="G48" s="50">
        <v>3.0332999999999998E-4</v>
      </c>
      <c r="H48" s="40" t="s">
        <v>133</v>
      </c>
    </row>
    <row r="49" spans="1:8" x14ac:dyDescent="0.2">
      <c r="A49" s="51"/>
      <c r="B49" s="51"/>
      <c r="C49" s="52" t="s">
        <v>132</v>
      </c>
      <c r="D49" s="51"/>
      <c r="E49" s="51" t="s">
        <v>133</v>
      </c>
      <c r="F49" s="53">
        <v>156373.16858580001</v>
      </c>
      <c r="G49" s="54">
        <v>0.99195431999999994</v>
      </c>
      <c r="H49" s="40" t="s">
        <v>133</v>
      </c>
    </row>
    <row r="50" spans="1:8" x14ac:dyDescent="0.2">
      <c r="A50" s="51"/>
      <c r="B50" s="51"/>
      <c r="C50" s="55"/>
      <c r="D50" s="51"/>
      <c r="E50" s="51"/>
      <c r="F50" s="56"/>
      <c r="G50" s="56"/>
      <c r="H50" s="40" t="s">
        <v>133</v>
      </c>
    </row>
    <row r="51" spans="1:8" x14ac:dyDescent="0.2">
      <c r="A51" s="51"/>
      <c r="B51" s="51"/>
      <c r="C51" s="52" t="s">
        <v>134</v>
      </c>
      <c r="D51" s="51"/>
      <c r="E51" s="51"/>
      <c r="F51" s="51"/>
      <c r="G51" s="51"/>
      <c r="H51" s="40" t="s">
        <v>133</v>
      </c>
    </row>
    <row r="52" spans="1:8" x14ac:dyDescent="0.2">
      <c r="A52" s="51"/>
      <c r="B52" s="51"/>
      <c r="C52" s="52" t="s">
        <v>132</v>
      </c>
      <c r="D52" s="51"/>
      <c r="E52" s="51" t="s">
        <v>133</v>
      </c>
      <c r="F52" s="57" t="s">
        <v>135</v>
      </c>
      <c r="G52" s="54">
        <v>0</v>
      </c>
      <c r="H52" s="40" t="s">
        <v>133</v>
      </c>
    </row>
    <row r="53" spans="1:8" x14ac:dyDescent="0.2">
      <c r="A53" s="51"/>
      <c r="B53" s="51"/>
      <c r="C53" s="55"/>
      <c r="D53" s="51"/>
      <c r="E53" s="51"/>
      <c r="F53" s="56"/>
      <c r="G53" s="56"/>
      <c r="H53" s="40" t="s">
        <v>133</v>
      </c>
    </row>
    <row r="54" spans="1:8" x14ac:dyDescent="0.2">
      <c r="A54" s="51"/>
      <c r="B54" s="51"/>
      <c r="C54" s="52" t="s">
        <v>136</v>
      </c>
      <c r="D54" s="51"/>
      <c r="E54" s="51"/>
      <c r="F54" s="51"/>
      <c r="G54" s="51"/>
      <c r="H54" s="40" t="s">
        <v>133</v>
      </c>
    </row>
    <row r="55" spans="1:8" x14ac:dyDescent="0.2">
      <c r="A55" s="51"/>
      <c r="B55" s="51"/>
      <c r="C55" s="52" t="s">
        <v>132</v>
      </c>
      <c r="D55" s="51"/>
      <c r="E55" s="51" t="s">
        <v>133</v>
      </c>
      <c r="F55" s="57" t="s">
        <v>135</v>
      </c>
      <c r="G55" s="54">
        <v>0</v>
      </c>
      <c r="H55" s="40" t="s">
        <v>133</v>
      </c>
    </row>
    <row r="56" spans="1:8" x14ac:dyDescent="0.2">
      <c r="A56" s="51"/>
      <c r="B56" s="51"/>
      <c r="C56" s="55"/>
      <c r="D56" s="51"/>
      <c r="E56" s="51"/>
      <c r="F56" s="56"/>
      <c r="G56" s="56"/>
      <c r="H56" s="40" t="s">
        <v>133</v>
      </c>
    </row>
    <row r="57" spans="1:8" x14ac:dyDescent="0.2">
      <c r="A57" s="51"/>
      <c r="B57" s="51"/>
      <c r="C57" s="52" t="s">
        <v>137</v>
      </c>
      <c r="D57" s="51"/>
      <c r="E57" s="51"/>
      <c r="F57" s="51"/>
      <c r="G57" s="51"/>
      <c r="H57" s="40" t="s">
        <v>133</v>
      </c>
    </row>
    <row r="58" spans="1:8" x14ac:dyDescent="0.2">
      <c r="A58" s="51"/>
      <c r="B58" s="51"/>
      <c r="C58" s="52" t="s">
        <v>132</v>
      </c>
      <c r="D58" s="51"/>
      <c r="E58" s="51" t="s">
        <v>133</v>
      </c>
      <c r="F58" s="57" t="s">
        <v>135</v>
      </c>
      <c r="G58" s="54">
        <v>0</v>
      </c>
      <c r="H58" s="40" t="s">
        <v>133</v>
      </c>
    </row>
    <row r="59" spans="1:8" x14ac:dyDescent="0.2">
      <c r="A59" s="51"/>
      <c r="B59" s="51"/>
      <c r="C59" s="55"/>
      <c r="D59" s="51"/>
      <c r="E59" s="51"/>
      <c r="F59" s="56"/>
      <c r="G59" s="56"/>
      <c r="H59" s="40" t="s">
        <v>133</v>
      </c>
    </row>
    <row r="60" spans="1:8" x14ac:dyDescent="0.2">
      <c r="A60" s="51"/>
      <c r="B60" s="51"/>
      <c r="C60" s="52" t="s">
        <v>138</v>
      </c>
      <c r="D60" s="51"/>
      <c r="E60" s="51"/>
      <c r="F60" s="56"/>
      <c r="G60" s="56"/>
      <c r="H60" s="40" t="s">
        <v>133</v>
      </c>
    </row>
    <row r="61" spans="1:8" x14ac:dyDescent="0.2">
      <c r="A61" s="51"/>
      <c r="B61" s="51"/>
      <c r="C61" s="52" t="s">
        <v>132</v>
      </c>
      <c r="D61" s="51"/>
      <c r="E61" s="51" t="s">
        <v>133</v>
      </c>
      <c r="F61" s="57" t="s">
        <v>135</v>
      </c>
      <c r="G61" s="54">
        <v>0</v>
      </c>
      <c r="H61" s="40" t="s">
        <v>133</v>
      </c>
    </row>
    <row r="62" spans="1:8" x14ac:dyDescent="0.2">
      <c r="A62" s="51"/>
      <c r="B62" s="51"/>
      <c r="C62" s="55"/>
      <c r="D62" s="51"/>
      <c r="E62" s="51"/>
      <c r="F62" s="56"/>
      <c r="G62" s="56"/>
      <c r="H62" s="40" t="s">
        <v>133</v>
      </c>
    </row>
    <row r="63" spans="1:8" x14ac:dyDescent="0.2">
      <c r="A63" s="51"/>
      <c r="B63" s="51"/>
      <c r="C63" s="52" t="s">
        <v>139</v>
      </c>
      <c r="D63" s="51"/>
      <c r="E63" s="51"/>
      <c r="F63" s="56"/>
      <c r="G63" s="56"/>
      <c r="H63" s="40" t="s">
        <v>133</v>
      </c>
    </row>
    <row r="64" spans="1:8" x14ac:dyDescent="0.2">
      <c r="A64" s="51"/>
      <c r="B64" s="51"/>
      <c r="C64" s="52" t="s">
        <v>132</v>
      </c>
      <c r="D64" s="51"/>
      <c r="E64" s="51" t="s">
        <v>133</v>
      </c>
      <c r="F64" s="57" t="s">
        <v>135</v>
      </c>
      <c r="G64" s="54">
        <v>0</v>
      </c>
      <c r="H64" s="40" t="s">
        <v>133</v>
      </c>
    </row>
    <row r="65" spans="1:8" x14ac:dyDescent="0.2">
      <c r="A65" s="51"/>
      <c r="B65" s="51"/>
      <c r="C65" s="55"/>
      <c r="D65" s="51"/>
      <c r="E65" s="51"/>
      <c r="F65" s="56"/>
      <c r="G65" s="56"/>
      <c r="H65" s="40" t="s">
        <v>133</v>
      </c>
    </row>
    <row r="66" spans="1:8" x14ac:dyDescent="0.2">
      <c r="A66" s="51"/>
      <c r="B66" s="51"/>
      <c r="C66" s="52" t="s">
        <v>140</v>
      </c>
      <c r="D66" s="51"/>
      <c r="E66" s="51"/>
      <c r="F66" s="53">
        <v>156373.16858580001</v>
      </c>
      <c r="G66" s="54">
        <v>0.99195431999999994</v>
      </c>
      <c r="H66" s="40" t="s">
        <v>133</v>
      </c>
    </row>
    <row r="67" spans="1:8" x14ac:dyDescent="0.2">
      <c r="A67" s="51"/>
      <c r="B67" s="51"/>
      <c r="C67" s="55"/>
      <c r="D67" s="51"/>
      <c r="E67" s="51"/>
      <c r="F67" s="56"/>
      <c r="G67" s="56"/>
      <c r="H67" s="40" t="s">
        <v>133</v>
      </c>
    </row>
    <row r="68" spans="1:8" x14ac:dyDescent="0.2">
      <c r="A68" s="51"/>
      <c r="B68" s="51"/>
      <c r="C68" s="52" t="s">
        <v>141</v>
      </c>
      <c r="D68" s="51"/>
      <c r="E68" s="51"/>
      <c r="F68" s="56"/>
      <c r="G68" s="56"/>
      <c r="H68" s="40" t="s">
        <v>133</v>
      </c>
    </row>
    <row r="69" spans="1:8" x14ac:dyDescent="0.2">
      <c r="A69" s="51"/>
      <c r="B69" s="51"/>
      <c r="C69" s="52" t="s">
        <v>10</v>
      </c>
      <c r="D69" s="51"/>
      <c r="E69" s="51"/>
      <c r="F69" s="56"/>
      <c r="G69" s="56"/>
      <c r="H69" s="40" t="s">
        <v>133</v>
      </c>
    </row>
    <row r="70" spans="1:8" x14ac:dyDescent="0.2">
      <c r="A70" s="51"/>
      <c r="B70" s="51"/>
      <c r="C70" s="52" t="s">
        <v>132</v>
      </c>
      <c r="D70" s="51"/>
      <c r="E70" s="51" t="s">
        <v>133</v>
      </c>
      <c r="F70" s="57" t="s">
        <v>135</v>
      </c>
      <c r="G70" s="54">
        <v>0</v>
      </c>
      <c r="H70" s="40" t="s">
        <v>133</v>
      </c>
    </row>
    <row r="71" spans="1:8" x14ac:dyDescent="0.2">
      <c r="A71" s="51"/>
      <c r="B71" s="51"/>
      <c r="C71" s="55"/>
      <c r="D71" s="51"/>
      <c r="E71" s="51"/>
      <c r="F71" s="56"/>
      <c r="G71" s="56"/>
      <c r="H71" s="40" t="s">
        <v>133</v>
      </c>
    </row>
    <row r="72" spans="1:8" x14ac:dyDescent="0.2">
      <c r="A72" s="51"/>
      <c r="B72" s="51"/>
      <c r="C72" s="52" t="s">
        <v>142</v>
      </c>
      <c r="D72" s="51"/>
      <c r="E72" s="51"/>
      <c r="F72" s="51"/>
      <c r="G72" s="51"/>
      <c r="H72" s="40" t="s">
        <v>133</v>
      </c>
    </row>
    <row r="73" spans="1:8" x14ac:dyDescent="0.2">
      <c r="A73" s="51"/>
      <c r="B73" s="51"/>
      <c r="C73" s="52" t="s">
        <v>132</v>
      </c>
      <c r="D73" s="51"/>
      <c r="E73" s="51" t="s">
        <v>133</v>
      </c>
      <c r="F73" s="57" t="s">
        <v>135</v>
      </c>
      <c r="G73" s="54">
        <v>0</v>
      </c>
      <c r="H73" s="40" t="s">
        <v>133</v>
      </c>
    </row>
    <row r="74" spans="1:8" x14ac:dyDescent="0.2">
      <c r="A74" s="51"/>
      <c r="B74" s="51"/>
      <c r="C74" s="55"/>
      <c r="D74" s="51"/>
      <c r="E74" s="51"/>
      <c r="F74" s="56"/>
      <c r="G74" s="56"/>
      <c r="H74" s="40" t="s">
        <v>133</v>
      </c>
    </row>
    <row r="75" spans="1:8" x14ac:dyDescent="0.2">
      <c r="A75" s="51"/>
      <c r="B75" s="51"/>
      <c r="C75" s="52" t="s">
        <v>143</v>
      </c>
      <c r="D75" s="51"/>
      <c r="E75" s="51"/>
      <c r="F75" s="51"/>
      <c r="G75" s="51"/>
      <c r="H75" s="40" t="s">
        <v>133</v>
      </c>
    </row>
    <row r="76" spans="1:8" x14ac:dyDescent="0.2">
      <c r="A76" s="51"/>
      <c r="B76" s="51"/>
      <c r="C76" s="52" t="s">
        <v>132</v>
      </c>
      <c r="D76" s="51"/>
      <c r="E76" s="51" t="s">
        <v>133</v>
      </c>
      <c r="F76" s="57" t="s">
        <v>135</v>
      </c>
      <c r="G76" s="54">
        <v>0</v>
      </c>
      <c r="H76" s="40" t="s">
        <v>133</v>
      </c>
    </row>
    <row r="77" spans="1:8" x14ac:dyDescent="0.2">
      <c r="A77" s="51"/>
      <c r="B77" s="51"/>
      <c r="C77" s="55"/>
      <c r="D77" s="51"/>
      <c r="E77" s="51"/>
      <c r="F77" s="56"/>
      <c r="G77" s="56"/>
      <c r="H77" s="40" t="s">
        <v>133</v>
      </c>
    </row>
    <row r="78" spans="1:8" x14ac:dyDescent="0.2">
      <c r="A78" s="51"/>
      <c r="B78" s="51"/>
      <c r="C78" s="52" t="s">
        <v>144</v>
      </c>
      <c r="D78" s="51"/>
      <c r="E78" s="51"/>
      <c r="F78" s="56"/>
      <c r="G78" s="56"/>
      <c r="H78" s="40" t="s">
        <v>133</v>
      </c>
    </row>
    <row r="79" spans="1:8" x14ac:dyDescent="0.2">
      <c r="A79" s="51"/>
      <c r="B79" s="51"/>
      <c r="C79" s="52" t="s">
        <v>132</v>
      </c>
      <c r="D79" s="51"/>
      <c r="E79" s="51" t="s">
        <v>133</v>
      </c>
      <c r="F79" s="57" t="s">
        <v>135</v>
      </c>
      <c r="G79" s="54">
        <v>0</v>
      </c>
      <c r="H79" s="40" t="s">
        <v>133</v>
      </c>
    </row>
    <row r="80" spans="1:8" x14ac:dyDescent="0.2">
      <c r="A80" s="51"/>
      <c r="B80" s="51"/>
      <c r="C80" s="55"/>
      <c r="D80" s="51"/>
      <c r="E80" s="51"/>
      <c r="F80" s="56"/>
      <c r="G80" s="56"/>
      <c r="H80" s="40" t="s">
        <v>133</v>
      </c>
    </row>
    <row r="81" spans="1:8" x14ac:dyDescent="0.2">
      <c r="A81" s="51"/>
      <c r="B81" s="51"/>
      <c r="C81" s="52" t="s">
        <v>145</v>
      </c>
      <c r="D81" s="51"/>
      <c r="E81" s="51"/>
      <c r="F81" s="53">
        <v>0</v>
      </c>
      <c r="G81" s="54">
        <v>0</v>
      </c>
      <c r="H81" s="40" t="s">
        <v>133</v>
      </c>
    </row>
    <row r="82" spans="1:8" x14ac:dyDescent="0.2">
      <c r="A82" s="51"/>
      <c r="B82" s="51"/>
      <c r="C82" s="55"/>
      <c r="D82" s="51"/>
      <c r="E82" s="51"/>
      <c r="F82" s="56"/>
      <c r="G82" s="56"/>
      <c r="H82" s="40" t="s">
        <v>133</v>
      </c>
    </row>
    <row r="83" spans="1:8" x14ac:dyDescent="0.2">
      <c r="A83" s="51"/>
      <c r="B83" s="51"/>
      <c r="C83" s="52" t="s">
        <v>146</v>
      </c>
      <c r="D83" s="51"/>
      <c r="E83" s="51"/>
      <c r="F83" s="56"/>
      <c r="G83" s="56"/>
      <c r="H83" s="40" t="s">
        <v>133</v>
      </c>
    </row>
    <row r="84" spans="1:8" x14ac:dyDescent="0.2">
      <c r="A84" s="51"/>
      <c r="B84" s="51"/>
      <c r="C84" s="52" t="s">
        <v>147</v>
      </c>
      <c r="D84" s="51"/>
      <c r="E84" s="51"/>
      <c r="F84" s="56"/>
      <c r="G84" s="56"/>
      <c r="H84" s="40" t="s">
        <v>133</v>
      </c>
    </row>
    <row r="85" spans="1:8" x14ac:dyDescent="0.2">
      <c r="A85" s="51"/>
      <c r="B85" s="51"/>
      <c r="C85" s="52" t="s">
        <v>132</v>
      </c>
      <c r="D85" s="51"/>
      <c r="E85" s="51" t="s">
        <v>133</v>
      </c>
      <c r="F85" s="57" t="s">
        <v>135</v>
      </c>
      <c r="G85" s="54">
        <v>0</v>
      </c>
      <c r="H85" s="40" t="s">
        <v>133</v>
      </c>
    </row>
    <row r="86" spans="1:8" x14ac:dyDescent="0.2">
      <c r="A86" s="51"/>
      <c r="B86" s="51"/>
      <c r="C86" s="55"/>
      <c r="D86" s="51"/>
      <c r="E86" s="51"/>
      <c r="F86" s="56"/>
      <c r="G86" s="56"/>
      <c r="H86" s="40" t="s">
        <v>133</v>
      </c>
    </row>
    <row r="87" spans="1:8" x14ac:dyDescent="0.2">
      <c r="A87" s="51"/>
      <c r="B87" s="51"/>
      <c r="C87" s="52" t="s">
        <v>148</v>
      </c>
      <c r="D87" s="51"/>
      <c r="E87" s="51"/>
      <c r="F87" s="56"/>
      <c r="G87" s="56"/>
      <c r="H87" s="40" t="s">
        <v>133</v>
      </c>
    </row>
    <row r="88" spans="1:8" x14ac:dyDescent="0.2">
      <c r="A88" s="51"/>
      <c r="B88" s="51"/>
      <c r="C88" s="52" t="s">
        <v>132</v>
      </c>
      <c r="D88" s="51"/>
      <c r="E88" s="51" t="s">
        <v>133</v>
      </c>
      <c r="F88" s="57" t="s">
        <v>135</v>
      </c>
      <c r="G88" s="54">
        <v>0</v>
      </c>
      <c r="H88" s="40" t="s">
        <v>133</v>
      </c>
    </row>
    <row r="89" spans="1:8" x14ac:dyDescent="0.2">
      <c r="A89" s="51"/>
      <c r="B89" s="51"/>
      <c r="C89" s="55"/>
      <c r="D89" s="51"/>
      <c r="E89" s="51"/>
      <c r="F89" s="56"/>
      <c r="G89" s="56"/>
      <c r="H89" s="40" t="s">
        <v>133</v>
      </c>
    </row>
    <row r="90" spans="1:8" x14ac:dyDescent="0.2">
      <c r="A90" s="51"/>
      <c r="B90" s="51"/>
      <c r="C90" s="52" t="s">
        <v>149</v>
      </c>
      <c r="D90" s="51"/>
      <c r="E90" s="51"/>
      <c r="F90" s="56"/>
      <c r="G90" s="56"/>
      <c r="H90" s="40" t="s">
        <v>133</v>
      </c>
    </row>
    <row r="91" spans="1:8" x14ac:dyDescent="0.2">
      <c r="A91" s="51"/>
      <c r="B91" s="51"/>
      <c r="C91" s="52" t="s">
        <v>132</v>
      </c>
      <c r="D91" s="51"/>
      <c r="E91" s="51" t="s">
        <v>133</v>
      </c>
      <c r="F91" s="57" t="s">
        <v>135</v>
      </c>
      <c r="G91" s="54">
        <v>0</v>
      </c>
      <c r="H91" s="40" t="s">
        <v>133</v>
      </c>
    </row>
    <row r="92" spans="1:8" x14ac:dyDescent="0.2">
      <c r="A92" s="51"/>
      <c r="B92" s="51"/>
      <c r="C92" s="55"/>
      <c r="D92" s="51"/>
      <c r="E92" s="51"/>
      <c r="F92" s="56"/>
      <c r="G92" s="56"/>
      <c r="H92" s="40" t="s">
        <v>133</v>
      </c>
    </row>
    <row r="93" spans="1:8" x14ac:dyDescent="0.2">
      <c r="A93" s="51"/>
      <c r="B93" s="51"/>
      <c r="C93" s="52" t="s">
        <v>150</v>
      </c>
      <c r="D93" s="51"/>
      <c r="E93" s="51"/>
      <c r="F93" s="56"/>
      <c r="G93" s="56"/>
      <c r="H93" s="40" t="s">
        <v>133</v>
      </c>
    </row>
    <row r="94" spans="1:8" x14ac:dyDescent="0.2">
      <c r="A94" s="46">
        <v>1</v>
      </c>
      <c r="B94" s="47"/>
      <c r="C94" s="47" t="s">
        <v>151</v>
      </c>
      <c r="D94" s="47"/>
      <c r="E94" s="58"/>
      <c r="F94" s="49">
        <v>1607.2557398009999</v>
      </c>
      <c r="G94" s="50">
        <v>1.0195640000000001E-2</v>
      </c>
      <c r="H94" s="40">
        <v>5.22</v>
      </c>
    </row>
    <row r="95" spans="1:8" x14ac:dyDescent="0.2">
      <c r="A95" s="51"/>
      <c r="B95" s="51"/>
      <c r="C95" s="52" t="s">
        <v>132</v>
      </c>
      <c r="D95" s="51"/>
      <c r="E95" s="51" t="s">
        <v>133</v>
      </c>
      <c r="F95" s="53">
        <v>1607.2557398009999</v>
      </c>
      <c r="G95" s="54">
        <v>1.0195640000000001E-2</v>
      </c>
      <c r="H95" s="40" t="s">
        <v>133</v>
      </c>
    </row>
    <row r="96" spans="1:8" x14ac:dyDescent="0.2">
      <c r="A96" s="51"/>
      <c r="B96" s="51"/>
      <c r="C96" s="55"/>
      <c r="D96" s="51"/>
      <c r="E96" s="51"/>
      <c r="F96" s="56"/>
      <c r="G96" s="56"/>
      <c r="H96" s="40" t="s">
        <v>133</v>
      </c>
    </row>
    <row r="97" spans="1:8" x14ac:dyDescent="0.2">
      <c r="A97" s="51"/>
      <c r="B97" s="51"/>
      <c r="C97" s="52" t="s">
        <v>152</v>
      </c>
      <c r="D97" s="51"/>
      <c r="E97" s="51"/>
      <c r="F97" s="53">
        <v>1607.2557398009999</v>
      </c>
      <c r="G97" s="54">
        <v>1.0195640000000001E-2</v>
      </c>
      <c r="H97" s="40" t="s">
        <v>133</v>
      </c>
    </row>
    <row r="98" spans="1:8" x14ac:dyDescent="0.2">
      <c r="A98" s="51"/>
      <c r="B98" s="51"/>
      <c r="C98" s="56"/>
      <c r="D98" s="51"/>
      <c r="E98" s="51"/>
      <c r="F98" s="51"/>
      <c r="G98" s="51"/>
      <c r="H98" s="40" t="s">
        <v>133</v>
      </c>
    </row>
    <row r="99" spans="1:8" x14ac:dyDescent="0.2">
      <c r="A99" s="51"/>
      <c r="B99" s="51"/>
      <c r="C99" s="52" t="s">
        <v>153</v>
      </c>
      <c r="D99" s="51"/>
      <c r="E99" s="51"/>
      <c r="F99" s="51"/>
      <c r="G99" s="51"/>
      <c r="H99" s="40" t="s">
        <v>133</v>
      </c>
    </row>
    <row r="100" spans="1:8" x14ac:dyDescent="0.2">
      <c r="A100" s="51"/>
      <c r="B100" s="51"/>
      <c r="C100" s="52" t="s">
        <v>154</v>
      </c>
      <c r="D100" s="51"/>
      <c r="E100" s="51"/>
      <c r="F100" s="51"/>
      <c r="G100" s="51"/>
      <c r="H100" s="40" t="s">
        <v>133</v>
      </c>
    </row>
    <row r="101" spans="1:8" x14ac:dyDescent="0.2">
      <c r="A101" s="51"/>
      <c r="B101" s="51"/>
      <c r="C101" s="52" t="s">
        <v>132</v>
      </c>
      <c r="D101" s="51"/>
      <c r="E101" s="51" t="s">
        <v>133</v>
      </c>
      <c r="F101" s="57" t="s">
        <v>135</v>
      </c>
      <c r="G101" s="54">
        <v>0</v>
      </c>
      <c r="H101" s="40" t="s">
        <v>133</v>
      </c>
    </row>
    <row r="102" spans="1:8" x14ac:dyDescent="0.2">
      <c r="A102" s="51"/>
      <c r="B102" s="51"/>
      <c r="C102" s="55"/>
      <c r="D102" s="51"/>
      <c r="E102" s="51"/>
      <c r="F102" s="56"/>
      <c r="G102" s="56"/>
      <c r="H102" s="40" t="s">
        <v>133</v>
      </c>
    </row>
    <row r="103" spans="1:8" x14ac:dyDescent="0.2">
      <c r="A103" s="51"/>
      <c r="B103" s="51"/>
      <c r="C103" s="52" t="s">
        <v>155</v>
      </c>
      <c r="D103" s="51"/>
      <c r="E103" s="51"/>
      <c r="F103" s="51"/>
      <c r="G103" s="51"/>
      <c r="H103" s="40" t="s">
        <v>133</v>
      </c>
    </row>
    <row r="104" spans="1:8" x14ac:dyDescent="0.2">
      <c r="A104" s="51"/>
      <c r="B104" s="51"/>
      <c r="C104" s="52" t="s">
        <v>156</v>
      </c>
      <c r="D104" s="51"/>
      <c r="E104" s="51"/>
      <c r="F104" s="51"/>
      <c r="G104" s="51"/>
      <c r="H104" s="40" t="s">
        <v>133</v>
      </c>
    </row>
    <row r="105" spans="1:8" x14ac:dyDescent="0.2">
      <c r="A105" s="51"/>
      <c r="B105" s="51"/>
      <c r="C105" s="52" t="s">
        <v>132</v>
      </c>
      <c r="D105" s="51"/>
      <c r="E105" s="51" t="s">
        <v>133</v>
      </c>
      <c r="F105" s="57" t="s">
        <v>135</v>
      </c>
      <c r="G105" s="54">
        <v>0</v>
      </c>
      <c r="H105" s="40" t="s">
        <v>133</v>
      </c>
    </row>
    <row r="106" spans="1:8" x14ac:dyDescent="0.2">
      <c r="A106" s="51"/>
      <c r="B106" s="51"/>
      <c r="C106" s="55"/>
      <c r="D106" s="51"/>
      <c r="E106" s="51"/>
      <c r="F106" s="56"/>
      <c r="G106" s="56"/>
      <c r="H106" s="40" t="s">
        <v>133</v>
      </c>
    </row>
    <row r="107" spans="1:8" x14ac:dyDescent="0.2">
      <c r="A107" s="51"/>
      <c r="B107" s="51"/>
      <c r="C107" s="52" t="s">
        <v>157</v>
      </c>
      <c r="D107" s="51"/>
      <c r="E107" s="51"/>
      <c r="F107" s="56"/>
      <c r="G107" s="56"/>
      <c r="H107" s="40" t="s">
        <v>133</v>
      </c>
    </row>
    <row r="108" spans="1:8" x14ac:dyDescent="0.2">
      <c r="A108" s="51"/>
      <c r="B108" s="51"/>
      <c r="C108" s="52" t="s">
        <v>132</v>
      </c>
      <c r="D108" s="51"/>
      <c r="E108" s="51" t="s">
        <v>133</v>
      </c>
      <c r="F108" s="57" t="s">
        <v>135</v>
      </c>
      <c r="G108" s="54">
        <v>0</v>
      </c>
      <c r="H108" s="40" t="s">
        <v>133</v>
      </c>
    </row>
    <row r="109" spans="1:8" x14ac:dyDescent="0.2">
      <c r="A109" s="51"/>
      <c r="B109" s="51"/>
      <c r="C109" s="55"/>
      <c r="D109" s="51"/>
      <c r="E109" s="51"/>
      <c r="F109" s="56"/>
      <c r="G109" s="56"/>
      <c r="H109" s="40" t="s">
        <v>133</v>
      </c>
    </row>
    <row r="110" spans="1:8" x14ac:dyDescent="0.2">
      <c r="A110" s="58"/>
      <c r="B110" s="47"/>
      <c r="C110" s="47" t="s">
        <v>354</v>
      </c>
      <c r="D110" s="47"/>
      <c r="E110" s="58"/>
      <c r="F110" s="49">
        <v>500.0000101</v>
      </c>
      <c r="G110" s="50">
        <v>3.1717500000000001E-3</v>
      </c>
      <c r="H110" s="40" t="s">
        <v>133</v>
      </c>
    </row>
    <row r="111" spans="1:8" x14ac:dyDescent="0.2">
      <c r="A111" s="58"/>
      <c r="B111" s="47"/>
      <c r="C111" s="47" t="s">
        <v>158</v>
      </c>
      <c r="D111" s="47"/>
      <c r="E111" s="58"/>
      <c r="F111" s="49">
        <v>-838.92004179000003</v>
      </c>
      <c r="G111" s="50">
        <v>-5.3217000000000004E-3</v>
      </c>
      <c r="H111" s="40" t="s">
        <v>133</v>
      </c>
    </row>
    <row r="112" spans="1:8" x14ac:dyDescent="0.2">
      <c r="A112" s="55"/>
      <c r="B112" s="55"/>
      <c r="C112" s="52" t="s">
        <v>159</v>
      </c>
      <c r="D112" s="56"/>
      <c r="E112" s="56"/>
      <c r="F112" s="53">
        <v>157641.50429391101</v>
      </c>
      <c r="G112" s="59">
        <v>1.0000000099999999</v>
      </c>
      <c r="H112" s="40" t="s">
        <v>133</v>
      </c>
    </row>
    <row r="113" spans="1:17" ht="12.75" customHeight="1" x14ac:dyDescent="0.2">
      <c r="A113" s="60"/>
      <c r="B113" s="60"/>
      <c r="C113" s="61"/>
      <c r="D113" s="62"/>
      <c r="E113" s="62"/>
      <c r="F113" s="63"/>
      <c r="G113" s="64"/>
      <c r="H113" s="65"/>
    </row>
    <row r="114" spans="1:17" x14ac:dyDescent="0.2">
      <c r="A114" s="60"/>
      <c r="B114" s="66" t="s">
        <v>930</v>
      </c>
      <c r="C114" s="66"/>
      <c r="D114" s="66"/>
      <c r="E114" s="66"/>
      <c r="F114" s="66"/>
      <c r="G114" s="66"/>
      <c r="H114" s="66"/>
      <c r="J114" s="67"/>
    </row>
    <row r="115" spans="1:17" x14ac:dyDescent="0.2">
      <c r="A115" s="60"/>
      <c r="B115" s="66" t="s">
        <v>931</v>
      </c>
      <c r="C115" s="66"/>
      <c r="D115" s="66"/>
      <c r="E115" s="66"/>
      <c r="F115" s="66"/>
      <c r="G115" s="66"/>
      <c r="H115" s="66"/>
      <c r="J115" s="67"/>
    </row>
    <row r="116" spans="1:17" x14ac:dyDescent="0.2">
      <c r="A116" s="60"/>
      <c r="B116" s="66" t="s">
        <v>932</v>
      </c>
      <c r="C116" s="66"/>
      <c r="D116" s="66"/>
      <c r="E116" s="66"/>
      <c r="F116" s="66"/>
      <c r="G116" s="66"/>
      <c r="H116" s="66"/>
      <c r="J116" s="67"/>
    </row>
    <row r="117" spans="1:17" s="70" customFormat="1" ht="52.5" customHeight="1" x14ac:dyDescent="0.25">
      <c r="A117" s="68"/>
      <c r="B117" s="69" t="s">
        <v>933</v>
      </c>
      <c r="C117" s="69"/>
      <c r="D117" s="69"/>
      <c r="E117" s="69"/>
      <c r="F117" s="69"/>
      <c r="G117" s="69"/>
      <c r="H117" s="69"/>
      <c r="I117" s="34"/>
      <c r="J117" s="67"/>
      <c r="K117" s="34"/>
      <c r="L117" s="34"/>
      <c r="M117" s="34"/>
      <c r="N117" s="34"/>
      <c r="O117" s="34"/>
      <c r="P117" s="34"/>
      <c r="Q117" s="34"/>
    </row>
    <row r="118" spans="1:17" x14ac:dyDescent="0.2">
      <c r="A118" s="60"/>
      <c r="B118" s="66" t="s">
        <v>934</v>
      </c>
      <c r="C118" s="66"/>
      <c r="D118" s="66"/>
      <c r="E118" s="66"/>
      <c r="F118" s="66"/>
      <c r="G118" s="66"/>
      <c r="H118" s="66"/>
      <c r="J118" s="67"/>
    </row>
    <row r="119" spans="1:17" x14ac:dyDescent="0.2">
      <c r="A119" s="60"/>
      <c r="B119" s="60"/>
      <c r="C119" s="60"/>
      <c r="D119" s="62"/>
      <c r="E119" s="62"/>
      <c r="F119" s="62"/>
      <c r="G119" s="62"/>
    </row>
    <row r="120" spans="1:17" x14ac:dyDescent="0.2">
      <c r="A120" s="60"/>
      <c r="B120" s="72" t="s">
        <v>160</v>
      </c>
      <c r="C120" s="73"/>
      <c r="D120" s="74"/>
      <c r="E120" s="75"/>
      <c r="F120" s="62"/>
      <c r="G120" s="62"/>
    </row>
    <row r="121" spans="1:17" ht="27.75" customHeight="1" x14ac:dyDescent="0.2">
      <c r="A121" s="60"/>
      <c r="B121" s="76" t="s">
        <v>161</v>
      </c>
      <c r="C121" s="77"/>
      <c r="D121" s="39" t="s">
        <v>162</v>
      </c>
      <c r="E121" s="75"/>
      <c r="F121" s="62"/>
      <c r="G121" s="62"/>
    </row>
    <row r="122" spans="1:17" ht="12.75" customHeight="1" x14ac:dyDescent="0.2">
      <c r="A122" s="60"/>
      <c r="B122" s="76" t="s">
        <v>936</v>
      </c>
      <c r="C122" s="77"/>
      <c r="D122" s="39" t="s">
        <v>162</v>
      </c>
      <c r="E122" s="75"/>
      <c r="F122" s="62"/>
      <c r="G122" s="62"/>
    </row>
    <row r="123" spans="1:17" x14ac:dyDescent="0.2">
      <c r="A123" s="60"/>
      <c r="B123" s="76" t="s">
        <v>163</v>
      </c>
      <c r="C123" s="77"/>
      <c r="D123" s="78" t="s">
        <v>133</v>
      </c>
      <c r="E123" s="75"/>
      <c r="F123" s="62"/>
      <c r="G123" s="62"/>
    </row>
    <row r="124" spans="1:17" x14ac:dyDescent="0.2">
      <c r="A124" s="79"/>
      <c r="B124" s="80" t="s">
        <v>133</v>
      </c>
      <c r="C124" s="80" t="s">
        <v>937</v>
      </c>
      <c r="D124" s="80" t="s">
        <v>164</v>
      </c>
      <c r="E124" s="79"/>
      <c r="F124" s="79"/>
      <c r="G124" s="79"/>
      <c r="H124" s="79"/>
      <c r="J124" s="67"/>
    </row>
    <row r="125" spans="1:17" x14ac:dyDescent="0.2">
      <c r="A125" s="79"/>
      <c r="B125" s="81" t="s">
        <v>165</v>
      </c>
      <c r="C125" s="82">
        <v>46112</v>
      </c>
      <c r="D125" s="82">
        <v>46142</v>
      </c>
      <c r="E125" s="79"/>
      <c r="F125" s="79"/>
      <c r="G125" s="79"/>
      <c r="J125" s="67"/>
    </row>
    <row r="126" spans="1:17" x14ac:dyDescent="0.2">
      <c r="A126" s="83"/>
      <c r="B126" s="42" t="s">
        <v>166</v>
      </c>
      <c r="C126" s="84">
        <v>9.2836999999999996</v>
      </c>
      <c r="D126" s="84">
        <v>10.4755</v>
      </c>
      <c r="E126" s="83"/>
      <c r="F126" s="85"/>
      <c r="G126" s="86"/>
    </row>
    <row r="127" spans="1:17" x14ac:dyDescent="0.2">
      <c r="A127" s="83"/>
      <c r="B127" s="42" t="s">
        <v>938</v>
      </c>
      <c r="C127" s="84">
        <v>9.2836999999999996</v>
      </c>
      <c r="D127" s="84">
        <v>10.4755</v>
      </c>
      <c r="E127" s="83"/>
      <c r="F127" s="85"/>
      <c r="G127" s="86"/>
    </row>
    <row r="128" spans="1:17" x14ac:dyDescent="0.2">
      <c r="A128" s="83"/>
      <c r="B128" s="42" t="s">
        <v>167</v>
      </c>
      <c r="C128" s="84">
        <v>9.0291999999999994</v>
      </c>
      <c r="D128" s="84">
        <v>10.1762</v>
      </c>
      <c r="E128" s="83"/>
      <c r="F128" s="85"/>
      <c r="G128" s="86"/>
    </row>
    <row r="129" spans="1:7" x14ac:dyDescent="0.2">
      <c r="A129" s="83"/>
      <c r="B129" s="42" t="s">
        <v>939</v>
      </c>
      <c r="C129" s="84">
        <v>9.0291999999999994</v>
      </c>
      <c r="D129" s="84">
        <v>10.1762</v>
      </c>
      <c r="E129" s="83"/>
      <c r="F129" s="85"/>
      <c r="G129" s="86"/>
    </row>
    <row r="130" spans="1:7" x14ac:dyDescent="0.2">
      <c r="A130" s="83"/>
      <c r="B130" s="83"/>
      <c r="C130" s="83"/>
      <c r="D130" s="83"/>
      <c r="E130" s="83"/>
      <c r="F130" s="83"/>
      <c r="G130" s="83"/>
    </row>
    <row r="131" spans="1:7" x14ac:dyDescent="0.2">
      <c r="A131" s="79"/>
      <c r="B131" s="76" t="s">
        <v>940</v>
      </c>
      <c r="C131" s="77"/>
      <c r="D131" s="39" t="s">
        <v>162</v>
      </c>
      <c r="E131" s="79"/>
      <c r="F131" s="79"/>
      <c r="G131" s="79"/>
    </row>
    <row r="132" spans="1:7" x14ac:dyDescent="0.2">
      <c r="A132" s="79"/>
      <c r="B132" s="97"/>
      <c r="C132" s="97"/>
      <c r="D132" s="97"/>
      <c r="E132" s="79"/>
      <c r="F132" s="79"/>
      <c r="G132" s="79"/>
    </row>
    <row r="133" spans="1:7" x14ac:dyDescent="0.2">
      <c r="A133" s="79"/>
      <c r="B133" s="76" t="s">
        <v>169</v>
      </c>
      <c r="C133" s="77"/>
      <c r="D133" s="39" t="s">
        <v>162</v>
      </c>
      <c r="E133" s="91"/>
      <c r="F133" s="79"/>
      <c r="G133" s="79"/>
    </row>
    <row r="134" spans="1:7" x14ac:dyDescent="0.2">
      <c r="A134" s="79"/>
      <c r="B134" s="76" t="s">
        <v>170</v>
      </c>
      <c r="C134" s="77"/>
      <c r="D134" s="39" t="s">
        <v>162</v>
      </c>
      <c r="E134" s="91"/>
      <c r="F134" s="79"/>
      <c r="G134" s="79"/>
    </row>
    <row r="135" spans="1:7" ht="12.75" customHeight="1" x14ac:dyDescent="0.2">
      <c r="A135" s="79"/>
      <c r="B135" s="76" t="s">
        <v>171</v>
      </c>
      <c r="C135" s="77"/>
      <c r="D135" s="39" t="s">
        <v>162</v>
      </c>
      <c r="E135" s="91"/>
      <c r="F135" s="79"/>
      <c r="G135" s="79"/>
    </row>
    <row r="136" spans="1:7" x14ac:dyDescent="0.2">
      <c r="A136" s="79"/>
      <c r="B136" s="76" t="s">
        <v>172</v>
      </c>
      <c r="C136" s="77"/>
      <c r="D136" s="92">
        <v>0.90618188665983179</v>
      </c>
      <c r="E136" s="79"/>
      <c r="F136" s="89"/>
      <c r="G136" s="90"/>
    </row>
    <row r="138" spans="1:7" x14ac:dyDescent="0.2">
      <c r="B138" s="93" t="s">
        <v>941</v>
      </c>
      <c r="C138" s="93"/>
    </row>
    <row r="140" spans="1:7" ht="153.75" customHeight="1" x14ac:dyDescent="0.2"/>
    <row r="143" spans="1:7" x14ac:dyDescent="0.2">
      <c r="B143" s="94" t="s">
        <v>942</v>
      </c>
      <c r="C143" s="95"/>
      <c r="D143" s="94"/>
    </row>
    <row r="144" spans="1:7" x14ac:dyDescent="0.2">
      <c r="B144" s="94" t="s">
        <v>1111</v>
      </c>
      <c r="D144" s="94"/>
    </row>
    <row r="145" s="34" customFormat="1" ht="165" customHeight="1" x14ac:dyDescent="0.2"/>
    <row r="146" s="34" customFormat="1" ht="12.75" customHeight="1" x14ac:dyDescent="0.2"/>
    <row r="147" s="34" customFormat="1" ht="12.75" customHeight="1" x14ac:dyDescent="0.2"/>
    <row r="148" s="34" customFormat="1" ht="12.75" customHeight="1" x14ac:dyDescent="0.2"/>
    <row r="149" s="34" customFormat="1" ht="12.75" customHeight="1" x14ac:dyDescent="0.2"/>
  </sheetData>
  <mergeCells count="18">
    <mergeCell ref="B122:C122"/>
    <mergeCell ref="B123:C123"/>
    <mergeCell ref="B138:C138"/>
    <mergeCell ref="B131:C131"/>
    <mergeCell ref="B135:C135"/>
    <mergeCell ref="B136:C136"/>
    <mergeCell ref="B133:C133"/>
    <mergeCell ref="B134:C134"/>
    <mergeCell ref="B116:H116"/>
    <mergeCell ref="B117:H117"/>
    <mergeCell ref="B118:H118"/>
    <mergeCell ref="B120:D120"/>
    <mergeCell ref="B121:C121"/>
    <mergeCell ref="A1:H1"/>
    <mergeCell ref="A2:H2"/>
    <mergeCell ref="A3:H3"/>
    <mergeCell ref="B114:H114"/>
    <mergeCell ref="B115:H115"/>
  </mergeCells>
  <hyperlinks>
    <hyperlink ref="I1" location="Index!B2" display="Index" xr:uid="{A86EB756-9747-4889-AE80-9FC499304048}"/>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D7352-DCF8-49C9-AD08-6604849D67D6}">
  <sheetPr>
    <outlinePr summaryBelow="0" summaryRight="0"/>
  </sheetPr>
  <dimension ref="A1:Q162"/>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33" t="s">
        <v>878</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476</v>
      </c>
      <c r="C7" s="47" t="s">
        <v>477</v>
      </c>
      <c r="D7" s="47" t="s">
        <v>38</v>
      </c>
      <c r="E7" s="48">
        <v>1782500</v>
      </c>
      <c r="F7" s="49">
        <v>13755.5525</v>
      </c>
      <c r="G7" s="50">
        <v>6.8644259999999999E-2</v>
      </c>
      <c r="H7" s="40" t="s">
        <v>133</v>
      </c>
    </row>
    <row r="8" spans="1:9" x14ac:dyDescent="0.2">
      <c r="A8" s="46">
        <v>2</v>
      </c>
      <c r="B8" s="47" t="s">
        <v>46</v>
      </c>
      <c r="C8" s="47" t="s">
        <v>47</v>
      </c>
      <c r="D8" s="47" t="s">
        <v>38</v>
      </c>
      <c r="E8" s="48">
        <v>897500</v>
      </c>
      <c r="F8" s="49">
        <v>11339.014999999999</v>
      </c>
      <c r="G8" s="50">
        <v>5.6585030000000001E-2</v>
      </c>
      <c r="H8" s="40" t="s">
        <v>133</v>
      </c>
    </row>
    <row r="9" spans="1:9" x14ac:dyDescent="0.2">
      <c r="A9" s="46">
        <v>3</v>
      </c>
      <c r="B9" s="47" t="s">
        <v>17</v>
      </c>
      <c r="C9" s="47" t="s">
        <v>18</v>
      </c>
      <c r="D9" s="47" t="s">
        <v>19</v>
      </c>
      <c r="E9" s="48">
        <v>602000</v>
      </c>
      <c r="F9" s="49">
        <v>8613.4159999999993</v>
      </c>
      <c r="G9" s="50">
        <v>4.2983489999999999E-2</v>
      </c>
      <c r="H9" s="40" t="s">
        <v>133</v>
      </c>
    </row>
    <row r="10" spans="1:9" x14ac:dyDescent="0.2">
      <c r="A10" s="46">
        <v>4</v>
      </c>
      <c r="B10" s="47" t="s">
        <v>338</v>
      </c>
      <c r="C10" s="47" t="s">
        <v>339</v>
      </c>
      <c r="D10" s="47" t="s">
        <v>38</v>
      </c>
      <c r="E10" s="48">
        <v>665000</v>
      </c>
      <c r="F10" s="49">
        <v>8434.1949999999997</v>
      </c>
      <c r="G10" s="50">
        <v>4.2089120000000001E-2</v>
      </c>
      <c r="H10" s="40" t="s">
        <v>133</v>
      </c>
    </row>
    <row r="11" spans="1:9" x14ac:dyDescent="0.2">
      <c r="A11" s="46">
        <v>5</v>
      </c>
      <c r="B11" s="47" t="s">
        <v>14</v>
      </c>
      <c r="C11" s="47" t="s">
        <v>15</v>
      </c>
      <c r="D11" s="47" t="s">
        <v>16</v>
      </c>
      <c r="E11" s="48">
        <v>414000</v>
      </c>
      <c r="F11" s="49">
        <v>7811.3519999999999</v>
      </c>
      <c r="G11" s="50">
        <v>3.898095E-2</v>
      </c>
      <c r="H11" s="40" t="s">
        <v>133</v>
      </c>
    </row>
    <row r="12" spans="1:9" x14ac:dyDescent="0.2">
      <c r="A12" s="46">
        <v>6</v>
      </c>
      <c r="B12" s="47" t="s">
        <v>36</v>
      </c>
      <c r="C12" s="47" t="s">
        <v>37</v>
      </c>
      <c r="D12" s="47" t="s">
        <v>38</v>
      </c>
      <c r="E12" s="48">
        <v>715000</v>
      </c>
      <c r="F12" s="49">
        <v>7639.4174999999996</v>
      </c>
      <c r="G12" s="50">
        <v>3.8122950000000003E-2</v>
      </c>
      <c r="H12" s="40" t="s">
        <v>133</v>
      </c>
    </row>
    <row r="13" spans="1:9" x14ac:dyDescent="0.2">
      <c r="A13" s="46">
        <v>7</v>
      </c>
      <c r="B13" s="47" t="s">
        <v>11</v>
      </c>
      <c r="C13" s="47" t="s">
        <v>12</v>
      </c>
      <c r="D13" s="47" t="s">
        <v>13</v>
      </c>
      <c r="E13" s="48">
        <v>172288</v>
      </c>
      <c r="F13" s="49">
        <v>6915.6403200000004</v>
      </c>
      <c r="G13" s="50">
        <v>3.451108E-2</v>
      </c>
      <c r="H13" s="40" t="s">
        <v>133</v>
      </c>
    </row>
    <row r="14" spans="1:9" x14ac:dyDescent="0.2">
      <c r="A14" s="46">
        <v>8</v>
      </c>
      <c r="B14" s="47" t="s">
        <v>489</v>
      </c>
      <c r="C14" s="47" t="s">
        <v>490</v>
      </c>
      <c r="D14" s="47" t="s">
        <v>211</v>
      </c>
      <c r="E14" s="48">
        <v>533419</v>
      </c>
      <c r="F14" s="49">
        <v>6303.9457419999999</v>
      </c>
      <c r="G14" s="50">
        <v>3.1458550000000002E-2</v>
      </c>
      <c r="H14" s="40" t="s">
        <v>133</v>
      </c>
    </row>
    <row r="15" spans="1:9" x14ac:dyDescent="0.2">
      <c r="A15" s="46">
        <v>9</v>
      </c>
      <c r="B15" s="47" t="s">
        <v>478</v>
      </c>
      <c r="C15" s="47" t="s">
        <v>479</v>
      </c>
      <c r="D15" s="47" t="s">
        <v>38</v>
      </c>
      <c r="E15" s="48">
        <v>1500000</v>
      </c>
      <c r="F15" s="49">
        <v>5749.5</v>
      </c>
      <c r="G15" s="50">
        <v>2.8691700000000001E-2</v>
      </c>
      <c r="H15" s="40" t="s">
        <v>133</v>
      </c>
    </row>
    <row r="16" spans="1:9" x14ac:dyDescent="0.2">
      <c r="A16" s="46">
        <v>10</v>
      </c>
      <c r="B16" s="47" t="s">
        <v>39</v>
      </c>
      <c r="C16" s="47" t="s">
        <v>40</v>
      </c>
      <c r="D16" s="47" t="s">
        <v>41</v>
      </c>
      <c r="E16" s="48">
        <v>298419</v>
      </c>
      <c r="F16" s="49">
        <v>5067.7514579999997</v>
      </c>
      <c r="G16" s="50">
        <v>2.5289570000000001E-2</v>
      </c>
      <c r="H16" s="40" t="s">
        <v>133</v>
      </c>
    </row>
    <row r="17" spans="1:8" x14ac:dyDescent="0.2">
      <c r="A17" s="46">
        <v>11</v>
      </c>
      <c r="B17" s="47" t="s">
        <v>23</v>
      </c>
      <c r="C17" s="47" t="s">
        <v>24</v>
      </c>
      <c r="D17" s="47" t="s">
        <v>25</v>
      </c>
      <c r="E17" s="48">
        <v>42000</v>
      </c>
      <c r="F17" s="49">
        <v>4866.12</v>
      </c>
      <c r="G17" s="50">
        <v>2.4283369999999999E-2</v>
      </c>
      <c r="H17" s="40" t="s">
        <v>133</v>
      </c>
    </row>
    <row r="18" spans="1:8" x14ac:dyDescent="0.2">
      <c r="A18" s="46">
        <v>12</v>
      </c>
      <c r="B18" s="47" t="s">
        <v>340</v>
      </c>
      <c r="C18" s="47" t="s">
        <v>341</v>
      </c>
      <c r="D18" s="47" t="s">
        <v>229</v>
      </c>
      <c r="E18" s="48">
        <v>139976</v>
      </c>
      <c r="F18" s="49">
        <v>4335.7565999999997</v>
      </c>
      <c r="G18" s="50">
        <v>2.1636699999999998E-2</v>
      </c>
      <c r="H18" s="40" t="s">
        <v>133</v>
      </c>
    </row>
    <row r="19" spans="1:8" x14ac:dyDescent="0.2">
      <c r="A19" s="46">
        <v>13</v>
      </c>
      <c r="B19" s="47" t="s">
        <v>842</v>
      </c>
      <c r="C19" s="47" t="s">
        <v>843</v>
      </c>
      <c r="D19" s="47" t="s">
        <v>229</v>
      </c>
      <c r="E19" s="48">
        <v>21500</v>
      </c>
      <c r="F19" s="49">
        <v>4279.3599999999997</v>
      </c>
      <c r="G19" s="50">
        <v>2.1355269999999999E-2</v>
      </c>
      <c r="H19" s="40" t="s">
        <v>133</v>
      </c>
    </row>
    <row r="20" spans="1:8" x14ac:dyDescent="0.2">
      <c r="A20" s="46">
        <v>14</v>
      </c>
      <c r="B20" s="47" t="s">
        <v>647</v>
      </c>
      <c r="C20" s="47" t="s">
        <v>648</v>
      </c>
      <c r="D20" s="47" t="s">
        <v>488</v>
      </c>
      <c r="E20" s="48">
        <v>1315000</v>
      </c>
      <c r="F20" s="49">
        <v>4140.9350000000004</v>
      </c>
      <c r="G20" s="50">
        <v>2.0664490000000001E-2</v>
      </c>
      <c r="H20" s="40" t="s">
        <v>133</v>
      </c>
    </row>
    <row r="21" spans="1:8" x14ac:dyDescent="0.2">
      <c r="A21" s="46">
        <v>15</v>
      </c>
      <c r="B21" s="47" t="s">
        <v>20</v>
      </c>
      <c r="C21" s="47" t="s">
        <v>21</v>
      </c>
      <c r="D21" s="47" t="s">
        <v>22</v>
      </c>
      <c r="E21" s="48">
        <v>959000</v>
      </c>
      <c r="F21" s="49">
        <v>3827.8485000000001</v>
      </c>
      <c r="G21" s="50">
        <v>1.9102089999999999E-2</v>
      </c>
      <c r="H21" s="40" t="s">
        <v>133</v>
      </c>
    </row>
    <row r="22" spans="1:8" x14ac:dyDescent="0.2">
      <c r="A22" s="46">
        <v>16</v>
      </c>
      <c r="B22" s="47" t="s">
        <v>61</v>
      </c>
      <c r="C22" s="47" t="s">
        <v>62</v>
      </c>
      <c r="D22" s="47" t="s">
        <v>63</v>
      </c>
      <c r="E22" s="48">
        <v>1222500</v>
      </c>
      <c r="F22" s="49">
        <v>3661.9987500000002</v>
      </c>
      <c r="G22" s="50">
        <v>1.8274450000000001E-2</v>
      </c>
      <c r="H22" s="40" t="s">
        <v>133</v>
      </c>
    </row>
    <row r="23" spans="1:8" x14ac:dyDescent="0.2">
      <c r="A23" s="46">
        <v>17</v>
      </c>
      <c r="B23" s="47" t="s">
        <v>428</v>
      </c>
      <c r="C23" s="47" t="s">
        <v>429</v>
      </c>
      <c r="D23" s="47" t="s">
        <v>38</v>
      </c>
      <c r="E23" s="48">
        <v>2126148</v>
      </c>
      <c r="F23" s="49">
        <v>3528.1299911999999</v>
      </c>
      <c r="G23" s="50">
        <v>1.7606409999999999E-2</v>
      </c>
      <c r="H23" s="40" t="s">
        <v>133</v>
      </c>
    </row>
    <row r="24" spans="1:8" x14ac:dyDescent="0.2">
      <c r="A24" s="46">
        <v>18</v>
      </c>
      <c r="B24" s="47" t="s">
        <v>80</v>
      </c>
      <c r="C24" s="47" t="s">
        <v>81</v>
      </c>
      <c r="D24" s="47" t="s">
        <v>41</v>
      </c>
      <c r="E24" s="48">
        <v>65000</v>
      </c>
      <c r="F24" s="49">
        <v>3423.16</v>
      </c>
      <c r="G24" s="50">
        <v>1.708258E-2</v>
      </c>
      <c r="H24" s="40" t="s">
        <v>133</v>
      </c>
    </row>
    <row r="25" spans="1:8" x14ac:dyDescent="0.2">
      <c r="A25" s="46">
        <v>19</v>
      </c>
      <c r="B25" s="47" t="s">
        <v>242</v>
      </c>
      <c r="C25" s="47" t="s">
        <v>243</v>
      </c>
      <c r="D25" s="47" t="s">
        <v>38</v>
      </c>
      <c r="E25" s="48">
        <v>367000</v>
      </c>
      <c r="F25" s="49">
        <v>3361.9034999999999</v>
      </c>
      <c r="G25" s="50">
        <v>1.6776889999999999E-2</v>
      </c>
      <c r="H25" s="40" t="s">
        <v>133</v>
      </c>
    </row>
    <row r="26" spans="1:8" ht="25.5" x14ac:dyDescent="0.2">
      <c r="A26" s="46">
        <v>20</v>
      </c>
      <c r="B26" s="47" t="s">
        <v>657</v>
      </c>
      <c r="C26" s="47" t="s">
        <v>658</v>
      </c>
      <c r="D26" s="47" t="s">
        <v>201</v>
      </c>
      <c r="E26" s="48">
        <v>256000</v>
      </c>
      <c r="F26" s="49">
        <v>3352.576</v>
      </c>
      <c r="G26" s="50">
        <v>1.673034E-2</v>
      </c>
      <c r="H26" s="40" t="s">
        <v>133</v>
      </c>
    </row>
    <row r="27" spans="1:8" x14ac:dyDescent="0.2">
      <c r="A27" s="46">
        <v>21</v>
      </c>
      <c r="B27" s="47" t="s">
        <v>326</v>
      </c>
      <c r="C27" s="47" t="s">
        <v>327</v>
      </c>
      <c r="D27" s="47" t="s">
        <v>256</v>
      </c>
      <c r="E27" s="48">
        <v>1190000</v>
      </c>
      <c r="F27" s="49">
        <v>2939.6570000000002</v>
      </c>
      <c r="G27" s="50">
        <v>1.466976E-2</v>
      </c>
      <c r="H27" s="40" t="s">
        <v>133</v>
      </c>
    </row>
    <row r="28" spans="1:8" x14ac:dyDescent="0.2">
      <c r="A28" s="46">
        <v>22</v>
      </c>
      <c r="B28" s="47" t="s">
        <v>114</v>
      </c>
      <c r="C28" s="47" t="s">
        <v>115</v>
      </c>
      <c r="D28" s="47" t="s">
        <v>33</v>
      </c>
      <c r="E28" s="48">
        <v>572977</v>
      </c>
      <c r="F28" s="49">
        <v>2902.9879704999998</v>
      </c>
      <c r="G28" s="50">
        <v>1.448677E-2</v>
      </c>
      <c r="H28" s="40" t="s">
        <v>133</v>
      </c>
    </row>
    <row r="29" spans="1:8" ht="25.5" x14ac:dyDescent="0.2">
      <c r="A29" s="46">
        <v>23</v>
      </c>
      <c r="B29" s="47" t="s">
        <v>236</v>
      </c>
      <c r="C29" s="47" t="s">
        <v>237</v>
      </c>
      <c r="D29" s="47" t="s">
        <v>201</v>
      </c>
      <c r="E29" s="48">
        <v>53000</v>
      </c>
      <c r="F29" s="49">
        <v>2862</v>
      </c>
      <c r="G29" s="50">
        <v>1.428222E-2</v>
      </c>
      <c r="H29" s="40" t="s">
        <v>133</v>
      </c>
    </row>
    <row r="30" spans="1:8" ht="25.5" x14ac:dyDescent="0.2">
      <c r="A30" s="46">
        <v>24</v>
      </c>
      <c r="B30" s="47" t="s">
        <v>202</v>
      </c>
      <c r="C30" s="47" t="s">
        <v>203</v>
      </c>
      <c r="D30" s="47" t="s">
        <v>204</v>
      </c>
      <c r="E30" s="48">
        <v>165000</v>
      </c>
      <c r="F30" s="49">
        <v>2749.23</v>
      </c>
      <c r="G30" s="50">
        <v>1.3719469999999999E-2</v>
      </c>
      <c r="H30" s="40" t="s">
        <v>133</v>
      </c>
    </row>
    <row r="31" spans="1:8" x14ac:dyDescent="0.2">
      <c r="A31" s="46">
        <v>25</v>
      </c>
      <c r="B31" s="47" t="s">
        <v>833</v>
      </c>
      <c r="C31" s="47" t="s">
        <v>834</v>
      </c>
      <c r="D31" s="47" t="s">
        <v>308</v>
      </c>
      <c r="E31" s="48">
        <v>200000</v>
      </c>
      <c r="F31" s="49">
        <v>2651.2</v>
      </c>
      <c r="G31" s="50">
        <v>1.3230270000000001E-2</v>
      </c>
      <c r="H31" s="40" t="s">
        <v>133</v>
      </c>
    </row>
    <row r="32" spans="1:8" x14ac:dyDescent="0.2">
      <c r="A32" s="46">
        <v>26</v>
      </c>
      <c r="B32" s="47" t="s">
        <v>86</v>
      </c>
      <c r="C32" s="47" t="s">
        <v>87</v>
      </c>
      <c r="D32" s="47" t="s">
        <v>88</v>
      </c>
      <c r="E32" s="48">
        <v>566500</v>
      </c>
      <c r="F32" s="49">
        <v>2645.8382499999998</v>
      </c>
      <c r="G32" s="50">
        <v>1.320351E-2</v>
      </c>
      <c r="H32" s="40" t="s">
        <v>133</v>
      </c>
    </row>
    <row r="33" spans="1:8" x14ac:dyDescent="0.2">
      <c r="A33" s="46">
        <v>27</v>
      </c>
      <c r="B33" s="47" t="s">
        <v>99</v>
      </c>
      <c r="C33" s="47" t="s">
        <v>100</v>
      </c>
      <c r="D33" s="47" t="s">
        <v>101</v>
      </c>
      <c r="E33" s="48">
        <v>1618000</v>
      </c>
      <c r="F33" s="49">
        <v>2641.0614</v>
      </c>
      <c r="G33" s="50">
        <v>1.3179679999999999E-2</v>
      </c>
      <c r="H33" s="40" t="s">
        <v>133</v>
      </c>
    </row>
    <row r="34" spans="1:8" x14ac:dyDescent="0.2">
      <c r="A34" s="46">
        <v>28</v>
      </c>
      <c r="B34" s="47" t="s">
        <v>706</v>
      </c>
      <c r="C34" s="47" t="s">
        <v>707</v>
      </c>
      <c r="D34" s="47" t="s">
        <v>211</v>
      </c>
      <c r="E34" s="48">
        <v>102000</v>
      </c>
      <c r="F34" s="49">
        <v>2523.3780000000002</v>
      </c>
      <c r="G34" s="50">
        <v>1.25924E-2</v>
      </c>
      <c r="H34" s="40" t="s">
        <v>133</v>
      </c>
    </row>
    <row r="35" spans="1:8" x14ac:dyDescent="0.2">
      <c r="A35" s="46">
        <v>29</v>
      </c>
      <c r="B35" s="47" t="s">
        <v>296</v>
      </c>
      <c r="C35" s="47" t="s">
        <v>297</v>
      </c>
      <c r="D35" s="47" t="s">
        <v>216</v>
      </c>
      <c r="E35" s="48">
        <v>1944000</v>
      </c>
      <c r="F35" s="49">
        <v>2424.7512000000002</v>
      </c>
      <c r="G35" s="50">
        <v>1.210022E-2</v>
      </c>
      <c r="H35" s="40" t="s">
        <v>133</v>
      </c>
    </row>
    <row r="36" spans="1:8" x14ac:dyDescent="0.2">
      <c r="A36" s="46">
        <v>30</v>
      </c>
      <c r="B36" s="47" t="s">
        <v>484</v>
      </c>
      <c r="C36" s="47" t="s">
        <v>485</v>
      </c>
      <c r="D36" s="47" t="s">
        <v>211</v>
      </c>
      <c r="E36" s="48">
        <v>201000</v>
      </c>
      <c r="F36" s="49">
        <v>2410.1909999999998</v>
      </c>
      <c r="G36" s="50">
        <v>1.202756E-2</v>
      </c>
      <c r="H36" s="40" t="s">
        <v>133</v>
      </c>
    </row>
    <row r="37" spans="1:8" ht="25.5" x14ac:dyDescent="0.2">
      <c r="A37" s="46">
        <v>31</v>
      </c>
      <c r="B37" s="47" t="s">
        <v>425</v>
      </c>
      <c r="C37" s="47" t="s">
        <v>426</v>
      </c>
      <c r="D37" s="47" t="s">
        <v>427</v>
      </c>
      <c r="E37" s="48">
        <v>576000</v>
      </c>
      <c r="F37" s="49">
        <v>2361.0239999999999</v>
      </c>
      <c r="G37" s="50">
        <v>1.178221E-2</v>
      </c>
      <c r="H37" s="40" t="s">
        <v>133</v>
      </c>
    </row>
    <row r="38" spans="1:8" x14ac:dyDescent="0.2">
      <c r="A38" s="46">
        <v>32</v>
      </c>
      <c r="B38" s="47" t="s">
        <v>214</v>
      </c>
      <c r="C38" s="47" t="s">
        <v>215</v>
      </c>
      <c r="D38" s="47" t="s">
        <v>216</v>
      </c>
      <c r="E38" s="48">
        <v>486500</v>
      </c>
      <c r="F38" s="49">
        <v>2328.3890000000001</v>
      </c>
      <c r="G38" s="50">
        <v>1.1619350000000001E-2</v>
      </c>
      <c r="H38" s="40" t="s">
        <v>133</v>
      </c>
    </row>
    <row r="39" spans="1:8" x14ac:dyDescent="0.2">
      <c r="A39" s="46">
        <v>33</v>
      </c>
      <c r="B39" s="47" t="s">
        <v>844</v>
      </c>
      <c r="C39" s="47" t="s">
        <v>845</v>
      </c>
      <c r="D39" s="47" t="s">
        <v>57</v>
      </c>
      <c r="E39" s="48">
        <v>233000</v>
      </c>
      <c r="F39" s="49">
        <v>2296.4479999999999</v>
      </c>
      <c r="G39" s="50">
        <v>1.145995E-2</v>
      </c>
      <c r="H39" s="40" t="s">
        <v>133</v>
      </c>
    </row>
    <row r="40" spans="1:8" x14ac:dyDescent="0.2">
      <c r="A40" s="46">
        <v>34</v>
      </c>
      <c r="B40" s="47" t="s">
        <v>118</v>
      </c>
      <c r="C40" s="47" t="s">
        <v>119</v>
      </c>
      <c r="D40" s="47" t="s">
        <v>25</v>
      </c>
      <c r="E40" s="48">
        <v>515000</v>
      </c>
      <c r="F40" s="49">
        <v>2287.63</v>
      </c>
      <c r="G40" s="50">
        <v>1.1415949999999999E-2</v>
      </c>
      <c r="H40" s="40" t="s">
        <v>133</v>
      </c>
    </row>
    <row r="41" spans="1:8" x14ac:dyDescent="0.2">
      <c r="A41" s="46">
        <v>35</v>
      </c>
      <c r="B41" s="47" t="s">
        <v>252</v>
      </c>
      <c r="C41" s="47" t="s">
        <v>253</v>
      </c>
      <c r="D41" s="47" t="s">
        <v>246</v>
      </c>
      <c r="E41" s="48">
        <v>512642</v>
      </c>
      <c r="F41" s="49">
        <v>2278.6936900000001</v>
      </c>
      <c r="G41" s="50">
        <v>1.1371350000000001E-2</v>
      </c>
      <c r="H41" s="40" t="s">
        <v>133</v>
      </c>
    </row>
    <row r="42" spans="1:8" x14ac:dyDescent="0.2">
      <c r="A42" s="46">
        <v>36</v>
      </c>
      <c r="B42" s="47" t="s">
        <v>681</v>
      </c>
      <c r="C42" s="47" t="s">
        <v>682</v>
      </c>
      <c r="D42" s="47" t="s">
        <v>28</v>
      </c>
      <c r="E42" s="48">
        <v>51500</v>
      </c>
      <c r="F42" s="49">
        <v>2234.482</v>
      </c>
      <c r="G42" s="50">
        <v>1.1150719999999999E-2</v>
      </c>
      <c r="H42" s="40" t="s">
        <v>133</v>
      </c>
    </row>
    <row r="43" spans="1:8" x14ac:dyDescent="0.2">
      <c r="A43" s="46">
        <v>37</v>
      </c>
      <c r="B43" s="47" t="s">
        <v>93</v>
      </c>
      <c r="C43" s="47" t="s">
        <v>94</v>
      </c>
      <c r="D43" s="47" t="s">
        <v>88</v>
      </c>
      <c r="E43" s="48">
        <v>52000</v>
      </c>
      <c r="F43" s="49">
        <v>2233.556</v>
      </c>
      <c r="G43" s="50">
        <v>1.1146100000000001E-2</v>
      </c>
      <c r="H43" s="40" t="s">
        <v>133</v>
      </c>
    </row>
    <row r="44" spans="1:8" x14ac:dyDescent="0.2">
      <c r="A44" s="46">
        <v>38</v>
      </c>
      <c r="B44" s="47" t="s">
        <v>284</v>
      </c>
      <c r="C44" s="47" t="s">
        <v>285</v>
      </c>
      <c r="D44" s="47" t="s">
        <v>256</v>
      </c>
      <c r="E44" s="48">
        <v>820000</v>
      </c>
      <c r="F44" s="49">
        <v>2216.46</v>
      </c>
      <c r="G44" s="50">
        <v>1.1060789999999999E-2</v>
      </c>
      <c r="H44" s="40" t="s">
        <v>133</v>
      </c>
    </row>
    <row r="45" spans="1:8" x14ac:dyDescent="0.2">
      <c r="A45" s="46">
        <v>39</v>
      </c>
      <c r="B45" s="47" t="s">
        <v>846</v>
      </c>
      <c r="C45" s="47" t="s">
        <v>847</v>
      </c>
      <c r="D45" s="47" t="s">
        <v>25</v>
      </c>
      <c r="E45" s="48">
        <v>330000</v>
      </c>
      <c r="F45" s="49">
        <v>2128.83</v>
      </c>
      <c r="G45" s="50">
        <v>1.0623489999999999E-2</v>
      </c>
      <c r="H45" s="40" t="s">
        <v>133</v>
      </c>
    </row>
    <row r="46" spans="1:8" x14ac:dyDescent="0.2">
      <c r="A46" s="46">
        <v>40</v>
      </c>
      <c r="B46" s="47" t="s">
        <v>68</v>
      </c>
      <c r="C46" s="47" t="s">
        <v>69</v>
      </c>
      <c r="D46" s="47" t="s">
        <v>22</v>
      </c>
      <c r="E46" s="48">
        <v>120000</v>
      </c>
      <c r="F46" s="49">
        <v>2083.1999999999998</v>
      </c>
      <c r="G46" s="50">
        <v>1.039578E-2</v>
      </c>
      <c r="H46" s="40" t="s">
        <v>133</v>
      </c>
    </row>
    <row r="47" spans="1:8" x14ac:dyDescent="0.2">
      <c r="A47" s="46">
        <v>41</v>
      </c>
      <c r="B47" s="47" t="s">
        <v>302</v>
      </c>
      <c r="C47" s="47" t="s">
        <v>303</v>
      </c>
      <c r="D47" s="47" t="s">
        <v>111</v>
      </c>
      <c r="E47" s="48">
        <v>404761</v>
      </c>
      <c r="F47" s="49">
        <v>2022.7930974999999</v>
      </c>
      <c r="G47" s="50">
        <v>1.009433E-2</v>
      </c>
      <c r="H47" s="40" t="s">
        <v>133</v>
      </c>
    </row>
    <row r="48" spans="1:8" x14ac:dyDescent="0.2">
      <c r="A48" s="46">
        <v>42</v>
      </c>
      <c r="B48" s="47" t="s">
        <v>265</v>
      </c>
      <c r="C48" s="47" t="s">
        <v>266</v>
      </c>
      <c r="D48" s="47" t="s">
        <v>267</v>
      </c>
      <c r="E48" s="48">
        <v>105000</v>
      </c>
      <c r="F48" s="49">
        <v>1823.7449999999999</v>
      </c>
      <c r="G48" s="50">
        <v>9.1010299999999995E-3</v>
      </c>
      <c r="H48" s="40" t="s">
        <v>133</v>
      </c>
    </row>
    <row r="49" spans="1:8" x14ac:dyDescent="0.2">
      <c r="A49" s="46">
        <v>43</v>
      </c>
      <c r="B49" s="47" t="s">
        <v>328</v>
      </c>
      <c r="C49" s="47" t="s">
        <v>329</v>
      </c>
      <c r="D49" s="47" t="s">
        <v>249</v>
      </c>
      <c r="E49" s="48">
        <v>121186</v>
      </c>
      <c r="F49" s="49">
        <v>1722.9013620000001</v>
      </c>
      <c r="G49" s="50">
        <v>8.5977899999999993E-3</v>
      </c>
      <c r="H49" s="40" t="s">
        <v>133</v>
      </c>
    </row>
    <row r="50" spans="1:8" x14ac:dyDescent="0.2">
      <c r="A50" s="46">
        <v>44</v>
      </c>
      <c r="B50" s="47" t="s">
        <v>288</v>
      </c>
      <c r="C50" s="47" t="s">
        <v>289</v>
      </c>
      <c r="D50" s="47" t="s">
        <v>179</v>
      </c>
      <c r="E50" s="48">
        <v>767000</v>
      </c>
      <c r="F50" s="49">
        <v>1648.9733000000001</v>
      </c>
      <c r="G50" s="50">
        <v>8.2288599999999993E-3</v>
      </c>
      <c r="H50" s="40" t="s">
        <v>133</v>
      </c>
    </row>
    <row r="51" spans="1:8" x14ac:dyDescent="0.2">
      <c r="A51" s="46">
        <v>45</v>
      </c>
      <c r="B51" s="47" t="s">
        <v>55</v>
      </c>
      <c r="C51" s="47" t="s">
        <v>56</v>
      </c>
      <c r="D51" s="47" t="s">
        <v>57</v>
      </c>
      <c r="E51" s="48">
        <v>19200</v>
      </c>
      <c r="F51" s="49">
        <v>1540.6079999999999</v>
      </c>
      <c r="G51" s="50">
        <v>7.6880899999999999E-3</v>
      </c>
      <c r="H51" s="40" t="s">
        <v>133</v>
      </c>
    </row>
    <row r="52" spans="1:8" x14ac:dyDescent="0.2">
      <c r="A52" s="46">
        <v>46</v>
      </c>
      <c r="B52" s="47" t="s">
        <v>829</v>
      </c>
      <c r="C52" s="47" t="s">
        <v>830</v>
      </c>
      <c r="D52" s="47" t="s">
        <v>211</v>
      </c>
      <c r="E52" s="48">
        <v>35900</v>
      </c>
      <c r="F52" s="49">
        <v>1532.7864</v>
      </c>
      <c r="G52" s="50">
        <v>7.6490600000000001E-3</v>
      </c>
      <c r="H52" s="40" t="s">
        <v>133</v>
      </c>
    </row>
    <row r="53" spans="1:8" x14ac:dyDescent="0.2">
      <c r="A53" s="46">
        <v>47</v>
      </c>
      <c r="B53" s="47" t="s">
        <v>120</v>
      </c>
      <c r="C53" s="47" t="s">
        <v>121</v>
      </c>
      <c r="D53" s="47" t="s">
        <v>122</v>
      </c>
      <c r="E53" s="48">
        <v>717000</v>
      </c>
      <c r="F53" s="49">
        <v>1515.4512</v>
      </c>
      <c r="G53" s="50">
        <v>7.5625500000000003E-3</v>
      </c>
      <c r="H53" s="40" t="s">
        <v>133</v>
      </c>
    </row>
    <row r="54" spans="1:8" x14ac:dyDescent="0.2">
      <c r="A54" s="46">
        <v>48</v>
      </c>
      <c r="B54" s="47" t="s">
        <v>189</v>
      </c>
      <c r="C54" s="47" t="s">
        <v>190</v>
      </c>
      <c r="D54" s="47" t="s">
        <v>191</v>
      </c>
      <c r="E54" s="48">
        <v>95000</v>
      </c>
      <c r="F54" s="49">
        <v>1506.415</v>
      </c>
      <c r="G54" s="50">
        <v>7.5174600000000001E-3</v>
      </c>
      <c r="H54" s="40" t="s">
        <v>133</v>
      </c>
    </row>
    <row r="55" spans="1:8" x14ac:dyDescent="0.2">
      <c r="A55" s="46">
        <v>49</v>
      </c>
      <c r="B55" s="47" t="s">
        <v>493</v>
      </c>
      <c r="C55" s="47" t="s">
        <v>494</v>
      </c>
      <c r="D55" s="47" t="s">
        <v>50</v>
      </c>
      <c r="E55" s="48">
        <v>171000</v>
      </c>
      <c r="F55" s="49">
        <v>1495.4804999999999</v>
      </c>
      <c r="G55" s="50">
        <v>7.4628899999999998E-3</v>
      </c>
      <c r="H55" s="40" t="s">
        <v>133</v>
      </c>
    </row>
    <row r="56" spans="1:8" x14ac:dyDescent="0.2">
      <c r="A56" s="46">
        <v>50</v>
      </c>
      <c r="B56" s="47" t="s">
        <v>64</v>
      </c>
      <c r="C56" s="47" t="s">
        <v>65</v>
      </c>
      <c r="D56" s="47" t="s">
        <v>33</v>
      </c>
      <c r="E56" s="48">
        <v>35000</v>
      </c>
      <c r="F56" s="49">
        <v>1427.16</v>
      </c>
      <c r="G56" s="50">
        <v>7.1219500000000002E-3</v>
      </c>
      <c r="H56" s="40" t="s">
        <v>133</v>
      </c>
    </row>
    <row r="57" spans="1:8" x14ac:dyDescent="0.2">
      <c r="A57" s="46">
        <v>51</v>
      </c>
      <c r="B57" s="47" t="s">
        <v>388</v>
      </c>
      <c r="C57" s="47" t="s">
        <v>389</v>
      </c>
      <c r="D57" s="47" t="s">
        <v>108</v>
      </c>
      <c r="E57" s="48">
        <v>153000</v>
      </c>
      <c r="F57" s="49">
        <v>1208.7</v>
      </c>
      <c r="G57" s="50">
        <v>6.0317699999999997E-3</v>
      </c>
      <c r="H57" s="40" t="s">
        <v>133</v>
      </c>
    </row>
    <row r="58" spans="1:8" x14ac:dyDescent="0.2">
      <c r="A58" s="46">
        <v>52</v>
      </c>
      <c r="B58" s="47" t="s">
        <v>848</v>
      </c>
      <c r="C58" s="47" t="s">
        <v>849</v>
      </c>
      <c r="D58" s="47" t="s">
        <v>446</v>
      </c>
      <c r="E58" s="48">
        <v>252000</v>
      </c>
      <c r="F58" s="49">
        <v>1029.0419999999999</v>
      </c>
      <c r="G58" s="50">
        <v>5.1352200000000002E-3</v>
      </c>
      <c r="H58" s="40" t="s">
        <v>133</v>
      </c>
    </row>
    <row r="59" spans="1:8" x14ac:dyDescent="0.2">
      <c r="A59" s="51"/>
      <c r="B59" s="51"/>
      <c r="C59" s="52" t="s">
        <v>132</v>
      </c>
      <c r="D59" s="51"/>
      <c r="E59" s="51" t="s">
        <v>133</v>
      </c>
      <c r="F59" s="53">
        <v>188080.6372312</v>
      </c>
      <c r="G59" s="54">
        <v>0.93857784</v>
      </c>
      <c r="H59" s="40" t="s">
        <v>133</v>
      </c>
    </row>
    <row r="60" spans="1:8" x14ac:dyDescent="0.2">
      <c r="A60" s="51"/>
      <c r="B60" s="51"/>
      <c r="C60" s="55"/>
      <c r="D60" s="51"/>
      <c r="E60" s="51"/>
      <c r="F60" s="56"/>
      <c r="G60" s="56"/>
      <c r="H60" s="40" t="s">
        <v>133</v>
      </c>
    </row>
    <row r="61" spans="1:8" x14ac:dyDescent="0.2">
      <c r="A61" s="51"/>
      <c r="B61" s="51"/>
      <c r="C61" s="52" t="s">
        <v>134</v>
      </c>
      <c r="D61" s="51"/>
      <c r="E61" s="51"/>
      <c r="F61" s="51"/>
      <c r="G61" s="51"/>
      <c r="H61" s="40" t="s">
        <v>133</v>
      </c>
    </row>
    <row r="62" spans="1:8" x14ac:dyDescent="0.2">
      <c r="A62" s="51"/>
      <c r="B62" s="51"/>
      <c r="C62" s="52" t="s">
        <v>132</v>
      </c>
      <c r="D62" s="51"/>
      <c r="E62" s="51" t="s">
        <v>133</v>
      </c>
      <c r="F62" s="57" t="s">
        <v>135</v>
      </c>
      <c r="G62" s="54">
        <v>0</v>
      </c>
      <c r="H62" s="40" t="s">
        <v>133</v>
      </c>
    </row>
    <row r="63" spans="1:8" x14ac:dyDescent="0.2">
      <c r="A63" s="51"/>
      <c r="B63" s="51"/>
      <c r="C63" s="55"/>
      <c r="D63" s="51"/>
      <c r="E63" s="51"/>
      <c r="F63" s="56"/>
      <c r="G63" s="56"/>
      <c r="H63" s="40" t="s">
        <v>133</v>
      </c>
    </row>
    <row r="64" spans="1:8" x14ac:dyDescent="0.2">
      <c r="A64" s="51"/>
      <c r="B64" s="51"/>
      <c r="C64" s="52" t="s">
        <v>136</v>
      </c>
      <c r="D64" s="51"/>
      <c r="E64" s="51"/>
      <c r="F64" s="51"/>
      <c r="G64" s="51"/>
      <c r="H64" s="40" t="s">
        <v>133</v>
      </c>
    </row>
    <row r="65" spans="1:8" x14ac:dyDescent="0.2">
      <c r="A65" s="51"/>
      <c r="B65" s="51"/>
      <c r="C65" s="52" t="s">
        <v>132</v>
      </c>
      <c r="D65" s="51"/>
      <c r="E65" s="51" t="s">
        <v>133</v>
      </c>
      <c r="F65" s="57" t="s">
        <v>135</v>
      </c>
      <c r="G65" s="54">
        <v>0</v>
      </c>
      <c r="H65" s="40" t="s">
        <v>133</v>
      </c>
    </row>
    <row r="66" spans="1:8" x14ac:dyDescent="0.2">
      <c r="A66" s="51"/>
      <c r="B66" s="51"/>
      <c r="C66" s="55"/>
      <c r="D66" s="51"/>
      <c r="E66" s="51"/>
      <c r="F66" s="56"/>
      <c r="G66" s="56"/>
      <c r="H66" s="40" t="s">
        <v>133</v>
      </c>
    </row>
    <row r="67" spans="1:8" x14ac:dyDescent="0.2">
      <c r="A67" s="51"/>
      <c r="B67" s="51"/>
      <c r="C67" s="52" t="s">
        <v>137</v>
      </c>
      <c r="D67" s="51"/>
      <c r="E67" s="51"/>
      <c r="F67" s="51"/>
      <c r="G67" s="51"/>
      <c r="H67" s="40" t="s">
        <v>133</v>
      </c>
    </row>
    <row r="68" spans="1:8" x14ac:dyDescent="0.2">
      <c r="A68" s="51"/>
      <c r="B68" s="51"/>
      <c r="C68" s="52" t="s">
        <v>132</v>
      </c>
      <c r="D68" s="51"/>
      <c r="E68" s="51" t="s">
        <v>133</v>
      </c>
      <c r="F68" s="57" t="s">
        <v>135</v>
      </c>
      <c r="G68" s="54">
        <v>0</v>
      </c>
      <c r="H68" s="40" t="s">
        <v>133</v>
      </c>
    </row>
    <row r="69" spans="1:8" x14ac:dyDescent="0.2">
      <c r="A69" s="51"/>
      <c r="B69" s="51"/>
      <c r="C69" s="55"/>
      <c r="D69" s="51"/>
      <c r="E69" s="51"/>
      <c r="F69" s="56"/>
      <c r="G69" s="56"/>
      <c r="H69" s="40" t="s">
        <v>133</v>
      </c>
    </row>
    <row r="70" spans="1:8" x14ac:dyDescent="0.2">
      <c r="A70" s="51"/>
      <c r="B70" s="51"/>
      <c r="C70" s="52" t="s">
        <v>138</v>
      </c>
      <c r="D70" s="51"/>
      <c r="E70" s="51"/>
      <c r="F70" s="56"/>
      <c r="G70" s="56"/>
      <c r="H70" s="40" t="s">
        <v>133</v>
      </c>
    </row>
    <row r="71" spans="1:8" x14ac:dyDescent="0.2">
      <c r="A71" s="51"/>
      <c r="B71" s="51"/>
      <c r="C71" s="52" t="s">
        <v>132</v>
      </c>
      <c r="D71" s="51"/>
      <c r="E71" s="51" t="s">
        <v>133</v>
      </c>
      <c r="F71" s="57" t="s">
        <v>135</v>
      </c>
      <c r="G71" s="54">
        <v>0</v>
      </c>
      <c r="H71" s="40" t="s">
        <v>133</v>
      </c>
    </row>
    <row r="72" spans="1:8" x14ac:dyDescent="0.2">
      <c r="A72" s="51"/>
      <c r="B72" s="51"/>
      <c r="C72" s="55"/>
      <c r="D72" s="51"/>
      <c r="E72" s="51"/>
      <c r="F72" s="56"/>
      <c r="G72" s="56"/>
      <c r="H72" s="40" t="s">
        <v>133</v>
      </c>
    </row>
    <row r="73" spans="1:8" x14ac:dyDescent="0.2">
      <c r="A73" s="51"/>
      <c r="B73" s="51"/>
      <c r="C73" s="52" t="s">
        <v>139</v>
      </c>
      <c r="D73" s="51"/>
      <c r="E73" s="51"/>
      <c r="F73" s="56"/>
      <c r="G73" s="56"/>
      <c r="H73" s="40" t="s">
        <v>133</v>
      </c>
    </row>
    <row r="74" spans="1:8" x14ac:dyDescent="0.2">
      <c r="A74" s="51"/>
      <c r="B74" s="51"/>
      <c r="C74" s="52" t="s">
        <v>132</v>
      </c>
      <c r="D74" s="51"/>
      <c r="E74" s="51" t="s">
        <v>133</v>
      </c>
      <c r="F74" s="57" t="s">
        <v>135</v>
      </c>
      <c r="G74" s="54">
        <v>0</v>
      </c>
      <c r="H74" s="40" t="s">
        <v>133</v>
      </c>
    </row>
    <row r="75" spans="1:8" x14ac:dyDescent="0.2">
      <c r="A75" s="51"/>
      <c r="B75" s="51"/>
      <c r="C75" s="55"/>
      <c r="D75" s="51"/>
      <c r="E75" s="51"/>
      <c r="F75" s="56"/>
      <c r="G75" s="56"/>
      <c r="H75" s="40" t="s">
        <v>133</v>
      </c>
    </row>
    <row r="76" spans="1:8" x14ac:dyDescent="0.2">
      <c r="A76" s="51"/>
      <c r="B76" s="51"/>
      <c r="C76" s="52" t="s">
        <v>140</v>
      </c>
      <c r="D76" s="51"/>
      <c r="E76" s="51"/>
      <c r="F76" s="53">
        <v>188080.6372312</v>
      </c>
      <c r="G76" s="54">
        <v>0.93857784</v>
      </c>
      <c r="H76" s="40" t="s">
        <v>133</v>
      </c>
    </row>
    <row r="77" spans="1:8" x14ac:dyDescent="0.2">
      <c r="A77" s="51"/>
      <c r="B77" s="51"/>
      <c r="C77" s="55"/>
      <c r="D77" s="51"/>
      <c r="E77" s="51"/>
      <c r="F77" s="56"/>
      <c r="G77" s="56"/>
      <c r="H77" s="40" t="s">
        <v>133</v>
      </c>
    </row>
    <row r="78" spans="1:8" x14ac:dyDescent="0.2">
      <c r="A78" s="51"/>
      <c r="B78" s="51"/>
      <c r="C78" s="52" t="s">
        <v>141</v>
      </c>
      <c r="D78" s="51"/>
      <c r="E78" s="51"/>
      <c r="F78" s="56"/>
      <c r="G78" s="56"/>
      <c r="H78" s="40" t="s">
        <v>133</v>
      </c>
    </row>
    <row r="79" spans="1:8" x14ac:dyDescent="0.2">
      <c r="A79" s="51"/>
      <c r="B79" s="51"/>
      <c r="C79" s="52" t="s">
        <v>10</v>
      </c>
      <c r="D79" s="51"/>
      <c r="E79" s="51"/>
      <c r="F79" s="56"/>
      <c r="G79" s="56"/>
      <c r="H79" s="40" t="s">
        <v>133</v>
      </c>
    </row>
    <row r="80" spans="1:8" x14ac:dyDescent="0.2">
      <c r="A80" s="51"/>
      <c r="B80" s="51"/>
      <c r="C80" s="52" t="s">
        <v>132</v>
      </c>
      <c r="D80" s="51"/>
      <c r="E80" s="51" t="s">
        <v>133</v>
      </c>
      <c r="F80" s="57" t="s">
        <v>135</v>
      </c>
      <c r="G80" s="54">
        <v>0</v>
      </c>
      <c r="H80" s="40" t="s">
        <v>133</v>
      </c>
    </row>
    <row r="81" spans="1:8" x14ac:dyDescent="0.2">
      <c r="A81" s="51"/>
      <c r="B81" s="51"/>
      <c r="C81" s="55"/>
      <c r="D81" s="51"/>
      <c r="E81" s="51"/>
      <c r="F81" s="56"/>
      <c r="G81" s="56"/>
      <c r="H81" s="40" t="s">
        <v>133</v>
      </c>
    </row>
    <row r="82" spans="1:8" x14ac:dyDescent="0.2">
      <c r="A82" s="51"/>
      <c r="B82" s="51"/>
      <c r="C82" s="52" t="s">
        <v>142</v>
      </c>
      <c r="D82" s="51"/>
      <c r="E82" s="51"/>
      <c r="F82" s="51"/>
      <c r="G82" s="51"/>
      <c r="H82" s="40" t="s">
        <v>133</v>
      </c>
    </row>
    <row r="83" spans="1:8" x14ac:dyDescent="0.2">
      <c r="A83" s="51"/>
      <c r="B83" s="51"/>
      <c r="C83" s="52" t="s">
        <v>132</v>
      </c>
      <c r="D83" s="51"/>
      <c r="E83" s="51" t="s">
        <v>133</v>
      </c>
      <c r="F83" s="57" t="s">
        <v>135</v>
      </c>
      <c r="G83" s="54">
        <v>0</v>
      </c>
      <c r="H83" s="40" t="s">
        <v>133</v>
      </c>
    </row>
    <row r="84" spans="1:8" x14ac:dyDescent="0.2">
      <c r="A84" s="51"/>
      <c r="B84" s="51"/>
      <c r="C84" s="55"/>
      <c r="D84" s="51"/>
      <c r="E84" s="51"/>
      <c r="F84" s="56"/>
      <c r="G84" s="56"/>
      <c r="H84" s="40" t="s">
        <v>133</v>
      </c>
    </row>
    <row r="85" spans="1:8" x14ac:dyDescent="0.2">
      <c r="A85" s="51"/>
      <c r="B85" s="51"/>
      <c r="C85" s="52" t="s">
        <v>143</v>
      </c>
      <c r="D85" s="51"/>
      <c r="E85" s="51"/>
      <c r="F85" s="51"/>
      <c r="G85" s="51"/>
      <c r="H85" s="40" t="s">
        <v>133</v>
      </c>
    </row>
    <row r="86" spans="1:8" x14ac:dyDescent="0.2">
      <c r="A86" s="51"/>
      <c r="B86" s="51"/>
      <c r="C86" s="52" t="s">
        <v>132</v>
      </c>
      <c r="D86" s="51"/>
      <c r="E86" s="51" t="s">
        <v>133</v>
      </c>
      <c r="F86" s="57" t="s">
        <v>135</v>
      </c>
      <c r="G86" s="54">
        <v>0</v>
      </c>
      <c r="H86" s="40" t="s">
        <v>133</v>
      </c>
    </row>
    <row r="87" spans="1:8" x14ac:dyDescent="0.2">
      <c r="A87" s="51"/>
      <c r="B87" s="51"/>
      <c r="C87" s="55"/>
      <c r="D87" s="51"/>
      <c r="E87" s="51"/>
      <c r="F87" s="56"/>
      <c r="G87" s="56"/>
      <c r="H87" s="40" t="s">
        <v>133</v>
      </c>
    </row>
    <row r="88" spans="1:8" x14ac:dyDescent="0.2">
      <c r="A88" s="51"/>
      <c r="B88" s="51"/>
      <c r="C88" s="52" t="s">
        <v>144</v>
      </c>
      <c r="D88" s="51"/>
      <c r="E88" s="51"/>
      <c r="F88" s="56"/>
      <c r="G88" s="56"/>
      <c r="H88" s="40" t="s">
        <v>133</v>
      </c>
    </row>
    <row r="89" spans="1:8" x14ac:dyDescent="0.2">
      <c r="A89" s="51"/>
      <c r="B89" s="51"/>
      <c r="C89" s="52" t="s">
        <v>132</v>
      </c>
      <c r="D89" s="51"/>
      <c r="E89" s="51" t="s">
        <v>133</v>
      </c>
      <c r="F89" s="57" t="s">
        <v>135</v>
      </c>
      <c r="G89" s="54">
        <v>0</v>
      </c>
      <c r="H89" s="40" t="s">
        <v>133</v>
      </c>
    </row>
    <row r="90" spans="1:8" x14ac:dyDescent="0.2">
      <c r="A90" s="51"/>
      <c r="B90" s="51"/>
      <c r="C90" s="55"/>
      <c r="D90" s="51"/>
      <c r="E90" s="51"/>
      <c r="F90" s="56"/>
      <c r="G90" s="56"/>
      <c r="H90" s="40" t="s">
        <v>133</v>
      </c>
    </row>
    <row r="91" spans="1:8" x14ac:dyDescent="0.2">
      <c r="A91" s="51"/>
      <c r="B91" s="51"/>
      <c r="C91" s="52" t="s">
        <v>145</v>
      </c>
      <c r="D91" s="51"/>
      <c r="E91" s="51"/>
      <c r="F91" s="53">
        <v>0</v>
      </c>
      <c r="G91" s="54">
        <v>0</v>
      </c>
      <c r="H91" s="40" t="s">
        <v>133</v>
      </c>
    </row>
    <row r="92" spans="1:8" x14ac:dyDescent="0.2">
      <c r="A92" s="51"/>
      <c r="B92" s="51"/>
      <c r="C92" s="55"/>
      <c r="D92" s="51"/>
      <c r="E92" s="51"/>
      <c r="F92" s="56"/>
      <c r="G92" s="56"/>
      <c r="H92" s="40" t="s">
        <v>133</v>
      </c>
    </row>
    <row r="93" spans="1:8" x14ac:dyDescent="0.2">
      <c r="A93" s="51"/>
      <c r="B93" s="51"/>
      <c r="C93" s="52" t="s">
        <v>146</v>
      </c>
      <c r="D93" s="51"/>
      <c r="E93" s="51"/>
      <c r="F93" s="56"/>
      <c r="G93" s="56"/>
      <c r="H93" s="40" t="s">
        <v>133</v>
      </c>
    </row>
    <row r="94" spans="1:8" x14ac:dyDescent="0.2">
      <c r="A94" s="51"/>
      <c r="B94" s="51"/>
      <c r="C94" s="52" t="s">
        <v>147</v>
      </c>
      <c r="D94" s="51"/>
      <c r="E94" s="51"/>
      <c r="F94" s="56"/>
      <c r="G94" s="56"/>
      <c r="H94" s="40" t="s">
        <v>133</v>
      </c>
    </row>
    <row r="95" spans="1:8" x14ac:dyDescent="0.2">
      <c r="A95" s="51"/>
      <c r="B95" s="51"/>
      <c r="C95" s="52" t="s">
        <v>132</v>
      </c>
      <c r="D95" s="51"/>
      <c r="E95" s="51" t="s">
        <v>133</v>
      </c>
      <c r="F95" s="57" t="s">
        <v>135</v>
      </c>
      <c r="G95" s="54">
        <v>0</v>
      </c>
      <c r="H95" s="40" t="s">
        <v>133</v>
      </c>
    </row>
    <row r="96" spans="1:8" x14ac:dyDescent="0.2">
      <c r="A96" s="51"/>
      <c r="B96" s="51"/>
      <c r="C96" s="55"/>
      <c r="D96" s="51"/>
      <c r="E96" s="51"/>
      <c r="F96" s="56"/>
      <c r="G96" s="56"/>
      <c r="H96" s="40" t="s">
        <v>133</v>
      </c>
    </row>
    <row r="97" spans="1:8" x14ac:dyDescent="0.2">
      <c r="A97" s="51"/>
      <c r="B97" s="51"/>
      <c r="C97" s="52" t="s">
        <v>148</v>
      </c>
      <c r="D97" s="51"/>
      <c r="E97" s="51"/>
      <c r="F97" s="56"/>
      <c r="G97" s="56"/>
      <c r="H97" s="40" t="s">
        <v>133</v>
      </c>
    </row>
    <row r="98" spans="1:8" x14ac:dyDescent="0.2">
      <c r="A98" s="51"/>
      <c r="B98" s="51"/>
      <c r="C98" s="52" t="s">
        <v>132</v>
      </c>
      <c r="D98" s="51"/>
      <c r="E98" s="51" t="s">
        <v>133</v>
      </c>
      <c r="F98" s="57" t="s">
        <v>135</v>
      </c>
      <c r="G98" s="54">
        <v>0</v>
      </c>
      <c r="H98" s="40" t="s">
        <v>133</v>
      </c>
    </row>
    <row r="99" spans="1:8" x14ac:dyDescent="0.2">
      <c r="A99" s="51"/>
      <c r="B99" s="51"/>
      <c r="C99" s="55"/>
      <c r="D99" s="51"/>
      <c r="E99" s="51"/>
      <c r="F99" s="56"/>
      <c r="G99" s="56"/>
      <c r="H99" s="40" t="s">
        <v>133</v>
      </c>
    </row>
    <row r="100" spans="1:8" x14ac:dyDescent="0.2">
      <c r="A100" s="51"/>
      <c r="B100" s="51"/>
      <c r="C100" s="52" t="s">
        <v>149</v>
      </c>
      <c r="D100" s="51"/>
      <c r="E100" s="51"/>
      <c r="F100" s="56"/>
      <c r="G100" s="56"/>
      <c r="H100" s="40" t="s">
        <v>133</v>
      </c>
    </row>
    <row r="101" spans="1:8" x14ac:dyDescent="0.2">
      <c r="A101" s="51"/>
      <c r="B101" s="51"/>
      <c r="C101" s="52" t="s">
        <v>132</v>
      </c>
      <c r="D101" s="51"/>
      <c r="E101" s="51" t="s">
        <v>133</v>
      </c>
      <c r="F101" s="57" t="s">
        <v>135</v>
      </c>
      <c r="G101" s="54">
        <v>0</v>
      </c>
      <c r="H101" s="40" t="s">
        <v>133</v>
      </c>
    </row>
    <row r="102" spans="1:8" x14ac:dyDescent="0.2">
      <c r="A102" s="51"/>
      <c r="B102" s="51"/>
      <c r="C102" s="55"/>
      <c r="D102" s="51"/>
      <c r="E102" s="51"/>
      <c r="F102" s="56"/>
      <c r="G102" s="56"/>
      <c r="H102" s="40" t="s">
        <v>133</v>
      </c>
    </row>
    <row r="103" spans="1:8" x14ac:dyDescent="0.2">
      <c r="A103" s="51"/>
      <c r="B103" s="51"/>
      <c r="C103" s="52" t="s">
        <v>150</v>
      </c>
      <c r="D103" s="51"/>
      <c r="E103" s="51"/>
      <c r="F103" s="56"/>
      <c r="G103" s="56"/>
      <c r="H103" s="40" t="s">
        <v>133</v>
      </c>
    </row>
    <row r="104" spans="1:8" x14ac:dyDescent="0.2">
      <c r="A104" s="46">
        <v>1</v>
      </c>
      <c r="B104" s="47"/>
      <c r="C104" s="47" t="s">
        <v>151</v>
      </c>
      <c r="D104" s="47"/>
      <c r="E104" s="58"/>
      <c r="F104" s="49">
        <v>11086.390863246001</v>
      </c>
      <c r="G104" s="50">
        <v>5.5324360000000003E-2</v>
      </c>
      <c r="H104" s="40">
        <v>5.22</v>
      </c>
    </row>
    <row r="105" spans="1:8" x14ac:dyDescent="0.2">
      <c r="A105" s="51"/>
      <c r="B105" s="51"/>
      <c r="C105" s="52" t="s">
        <v>132</v>
      </c>
      <c r="D105" s="51"/>
      <c r="E105" s="51" t="s">
        <v>133</v>
      </c>
      <c r="F105" s="53">
        <v>11086.390863246001</v>
      </c>
      <c r="G105" s="54">
        <v>5.5324360000000003E-2</v>
      </c>
      <c r="H105" s="40" t="s">
        <v>133</v>
      </c>
    </row>
    <row r="106" spans="1:8" x14ac:dyDescent="0.2">
      <c r="A106" s="51"/>
      <c r="B106" s="51"/>
      <c r="C106" s="55"/>
      <c r="D106" s="51"/>
      <c r="E106" s="51"/>
      <c r="F106" s="56"/>
      <c r="G106" s="56"/>
      <c r="H106" s="40" t="s">
        <v>133</v>
      </c>
    </row>
    <row r="107" spans="1:8" x14ac:dyDescent="0.2">
      <c r="A107" s="51"/>
      <c r="B107" s="51"/>
      <c r="C107" s="52" t="s">
        <v>152</v>
      </c>
      <c r="D107" s="51"/>
      <c r="E107" s="51"/>
      <c r="F107" s="53">
        <v>11086.390863246001</v>
      </c>
      <c r="G107" s="54">
        <v>5.5324360000000003E-2</v>
      </c>
      <c r="H107" s="40" t="s">
        <v>133</v>
      </c>
    </row>
    <row r="108" spans="1:8" x14ac:dyDescent="0.2">
      <c r="A108" s="51"/>
      <c r="B108" s="51"/>
      <c r="C108" s="56"/>
      <c r="D108" s="51"/>
      <c r="E108" s="51"/>
      <c r="F108" s="51"/>
      <c r="G108" s="51"/>
      <c r="H108" s="40" t="s">
        <v>133</v>
      </c>
    </row>
    <row r="109" spans="1:8" x14ac:dyDescent="0.2">
      <c r="A109" s="51"/>
      <c r="B109" s="51"/>
      <c r="C109" s="52" t="s">
        <v>153</v>
      </c>
      <c r="D109" s="51"/>
      <c r="E109" s="51"/>
      <c r="F109" s="51"/>
      <c r="G109" s="51"/>
      <c r="H109" s="40" t="s">
        <v>133</v>
      </c>
    </row>
    <row r="110" spans="1:8" x14ac:dyDescent="0.2">
      <c r="A110" s="51"/>
      <c r="B110" s="51"/>
      <c r="C110" s="52" t="s">
        <v>154</v>
      </c>
      <c r="D110" s="51"/>
      <c r="E110" s="51"/>
      <c r="F110" s="51"/>
      <c r="G110" s="51"/>
      <c r="H110" s="40" t="s">
        <v>133</v>
      </c>
    </row>
    <row r="111" spans="1:8" x14ac:dyDescent="0.2">
      <c r="A111" s="51"/>
      <c r="B111" s="51"/>
      <c r="C111" s="52" t="s">
        <v>132</v>
      </c>
      <c r="D111" s="51"/>
      <c r="E111" s="51" t="s">
        <v>133</v>
      </c>
      <c r="F111" s="57" t="s">
        <v>135</v>
      </c>
      <c r="G111" s="54">
        <v>0</v>
      </c>
      <c r="H111" s="40" t="s">
        <v>133</v>
      </c>
    </row>
    <row r="112" spans="1:8" x14ac:dyDescent="0.2">
      <c r="A112" s="51"/>
      <c r="B112" s="51"/>
      <c r="C112" s="55"/>
      <c r="D112" s="51"/>
      <c r="E112" s="51"/>
      <c r="F112" s="56"/>
      <c r="G112" s="56"/>
      <c r="H112" s="40" t="s">
        <v>133</v>
      </c>
    </row>
    <row r="113" spans="1:17" x14ac:dyDescent="0.2">
      <c r="A113" s="51"/>
      <c r="B113" s="51"/>
      <c r="C113" s="52" t="s">
        <v>155</v>
      </c>
      <c r="D113" s="51"/>
      <c r="E113" s="51"/>
      <c r="F113" s="51"/>
      <c r="G113" s="51"/>
      <c r="H113" s="40" t="s">
        <v>133</v>
      </c>
    </row>
    <row r="114" spans="1:17" x14ac:dyDescent="0.2">
      <c r="A114" s="51"/>
      <c r="B114" s="51"/>
      <c r="C114" s="52" t="s">
        <v>156</v>
      </c>
      <c r="D114" s="51"/>
      <c r="E114" s="51"/>
      <c r="F114" s="51"/>
      <c r="G114" s="51"/>
      <c r="H114" s="40" t="s">
        <v>133</v>
      </c>
    </row>
    <row r="115" spans="1:17" x14ac:dyDescent="0.2">
      <c r="A115" s="51"/>
      <c r="B115" s="51"/>
      <c r="C115" s="52" t="s">
        <v>132</v>
      </c>
      <c r="D115" s="51"/>
      <c r="E115" s="51" t="s">
        <v>133</v>
      </c>
      <c r="F115" s="57" t="s">
        <v>135</v>
      </c>
      <c r="G115" s="54">
        <v>0</v>
      </c>
      <c r="H115" s="40" t="s">
        <v>133</v>
      </c>
    </row>
    <row r="116" spans="1:17" x14ac:dyDescent="0.2">
      <c r="A116" s="51"/>
      <c r="B116" s="51"/>
      <c r="C116" s="55"/>
      <c r="D116" s="51"/>
      <c r="E116" s="51"/>
      <c r="F116" s="56"/>
      <c r="G116" s="56"/>
      <c r="H116" s="40" t="s">
        <v>133</v>
      </c>
    </row>
    <row r="117" spans="1:17" x14ac:dyDescent="0.2">
      <c r="A117" s="51"/>
      <c r="B117" s="51"/>
      <c r="C117" s="52" t="s">
        <v>157</v>
      </c>
      <c r="D117" s="51"/>
      <c r="E117" s="51"/>
      <c r="F117" s="56"/>
      <c r="G117" s="56"/>
      <c r="H117" s="40" t="s">
        <v>133</v>
      </c>
    </row>
    <row r="118" spans="1:17" x14ac:dyDescent="0.2">
      <c r="A118" s="51"/>
      <c r="B118" s="51"/>
      <c r="C118" s="52" t="s">
        <v>132</v>
      </c>
      <c r="D118" s="51"/>
      <c r="E118" s="51" t="s">
        <v>133</v>
      </c>
      <c r="F118" s="57" t="s">
        <v>135</v>
      </c>
      <c r="G118" s="54">
        <v>0</v>
      </c>
      <c r="H118" s="40" t="s">
        <v>133</v>
      </c>
    </row>
    <row r="119" spans="1:17" x14ac:dyDescent="0.2">
      <c r="A119" s="51"/>
      <c r="B119" s="51"/>
      <c r="C119" s="55"/>
      <c r="D119" s="51"/>
      <c r="E119" s="51"/>
      <c r="F119" s="56"/>
      <c r="G119" s="56"/>
      <c r="H119" s="40" t="s">
        <v>133</v>
      </c>
    </row>
    <row r="120" spans="1:17" x14ac:dyDescent="0.2">
      <c r="A120" s="58"/>
      <c r="B120" s="47"/>
      <c r="C120" s="47" t="s">
        <v>158</v>
      </c>
      <c r="D120" s="47"/>
      <c r="E120" s="58"/>
      <c r="F120" s="49">
        <v>1221.9363260299999</v>
      </c>
      <c r="G120" s="50">
        <v>6.0978200000000003E-3</v>
      </c>
      <c r="H120" s="40" t="s">
        <v>133</v>
      </c>
    </row>
    <row r="121" spans="1:17" x14ac:dyDescent="0.2">
      <c r="A121" s="55"/>
      <c r="B121" s="55"/>
      <c r="C121" s="52" t="s">
        <v>159</v>
      </c>
      <c r="D121" s="56"/>
      <c r="E121" s="56"/>
      <c r="F121" s="53">
        <v>200388.964420476</v>
      </c>
      <c r="G121" s="59">
        <v>1.0000000200000001</v>
      </c>
      <c r="H121" s="40" t="s">
        <v>133</v>
      </c>
    </row>
    <row r="122" spans="1:17" ht="12.75" customHeight="1" x14ac:dyDescent="0.2">
      <c r="A122" s="60"/>
      <c r="B122" s="60"/>
      <c r="C122" s="61"/>
      <c r="D122" s="62"/>
      <c r="E122" s="62"/>
      <c r="F122" s="63"/>
      <c r="G122" s="64"/>
      <c r="H122" s="65"/>
    </row>
    <row r="123" spans="1:17" x14ac:dyDescent="0.2">
      <c r="A123" s="60"/>
      <c r="B123" s="66" t="s">
        <v>930</v>
      </c>
      <c r="C123" s="66"/>
      <c r="D123" s="66"/>
      <c r="E123" s="66"/>
      <c r="F123" s="66"/>
      <c r="G123" s="66"/>
      <c r="H123" s="66"/>
      <c r="J123" s="67"/>
    </row>
    <row r="124" spans="1:17" x14ac:dyDescent="0.2">
      <c r="A124" s="60"/>
      <c r="B124" s="66" t="s">
        <v>931</v>
      </c>
      <c r="C124" s="66"/>
      <c r="D124" s="66"/>
      <c r="E124" s="66"/>
      <c r="F124" s="66"/>
      <c r="G124" s="66"/>
      <c r="H124" s="66"/>
      <c r="J124" s="67"/>
    </row>
    <row r="125" spans="1:17" x14ac:dyDescent="0.2">
      <c r="A125" s="60"/>
      <c r="B125" s="66" t="s">
        <v>932</v>
      </c>
      <c r="C125" s="66"/>
      <c r="D125" s="66"/>
      <c r="E125" s="66"/>
      <c r="F125" s="66"/>
      <c r="G125" s="66"/>
      <c r="H125" s="66"/>
      <c r="J125" s="67"/>
    </row>
    <row r="126" spans="1:17" s="70" customFormat="1" ht="52.5" customHeight="1" x14ac:dyDescent="0.25">
      <c r="A126" s="68"/>
      <c r="B126" s="69" t="s">
        <v>933</v>
      </c>
      <c r="C126" s="69"/>
      <c r="D126" s="69"/>
      <c r="E126" s="69"/>
      <c r="F126" s="69"/>
      <c r="G126" s="69"/>
      <c r="H126" s="69"/>
      <c r="I126" s="34"/>
      <c r="J126" s="67"/>
      <c r="K126" s="34"/>
      <c r="L126" s="34"/>
      <c r="M126" s="34"/>
      <c r="N126" s="34"/>
      <c r="O126" s="34"/>
      <c r="P126" s="34"/>
      <c r="Q126" s="34"/>
    </row>
    <row r="127" spans="1:17" x14ac:dyDescent="0.2">
      <c r="A127" s="60"/>
      <c r="B127" s="66" t="s">
        <v>934</v>
      </c>
      <c r="C127" s="66"/>
      <c r="D127" s="66"/>
      <c r="E127" s="66"/>
      <c r="F127" s="66"/>
      <c r="G127" s="66"/>
      <c r="H127" s="66"/>
      <c r="J127" s="67"/>
    </row>
    <row r="128" spans="1:17" x14ac:dyDescent="0.2">
      <c r="A128" s="60"/>
      <c r="B128" s="60"/>
      <c r="C128" s="60"/>
      <c r="D128" s="62"/>
      <c r="E128" s="62"/>
      <c r="F128" s="62"/>
      <c r="G128" s="62"/>
    </row>
    <row r="129" spans="1:10" x14ac:dyDescent="0.2">
      <c r="A129" s="60"/>
      <c r="B129" s="72" t="s">
        <v>160</v>
      </c>
      <c r="C129" s="73"/>
      <c r="D129" s="74"/>
      <c r="E129" s="75"/>
      <c r="F129" s="62"/>
      <c r="G129" s="62"/>
    </row>
    <row r="130" spans="1:10" ht="27.75" customHeight="1" x14ac:dyDescent="0.2">
      <c r="A130" s="60"/>
      <c r="B130" s="76" t="s">
        <v>161</v>
      </c>
      <c r="C130" s="77"/>
      <c r="D130" s="39" t="s">
        <v>162</v>
      </c>
      <c r="E130" s="75"/>
      <c r="F130" s="62"/>
      <c r="G130" s="62"/>
    </row>
    <row r="131" spans="1:10" ht="12.75" customHeight="1" x14ac:dyDescent="0.2">
      <c r="A131" s="60"/>
      <c r="B131" s="76" t="s">
        <v>936</v>
      </c>
      <c r="C131" s="77"/>
      <c r="D131" s="39" t="s">
        <v>162</v>
      </c>
      <c r="E131" s="75"/>
      <c r="F131" s="62"/>
      <c r="G131" s="62"/>
    </row>
    <row r="132" spans="1:10" x14ac:dyDescent="0.2">
      <c r="A132" s="60"/>
      <c r="B132" s="76" t="s">
        <v>163</v>
      </c>
      <c r="C132" s="77"/>
      <c r="D132" s="78" t="s">
        <v>133</v>
      </c>
      <c r="E132" s="75"/>
      <c r="F132" s="62"/>
      <c r="G132" s="62"/>
    </row>
    <row r="133" spans="1:10" x14ac:dyDescent="0.2">
      <c r="A133" s="79"/>
      <c r="B133" s="80" t="s">
        <v>133</v>
      </c>
      <c r="C133" s="80" t="s">
        <v>937</v>
      </c>
      <c r="D133" s="80" t="s">
        <v>164</v>
      </c>
      <c r="E133" s="79"/>
      <c r="F133" s="79"/>
      <c r="G133" s="79"/>
      <c r="H133" s="79"/>
      <c r="J133" s="67"/>
    </row>
    <row r="134" spans="1:10" x14ac:dyDescent="0.2">
      <c r="A134" s="79"/>
      <c r="B134" s="81" t="s">
        <v>165</v>
      </c>
      <c r="C134" s="82">
        <v>46112</v>
      </c>
      <c r="D134" s="82">
        <v>46142</v>
      </c>
      <c r="E134" s="79"/>
      <c r="F134" s="79"/>
      <c r="G134" s="79"/>
      <c r="J134" s="67"/>
    </row>
    <row r="135" spans="1:10" x14ac:dyDescent="0.2">
      <c r="A135" s="83"/>
      <c r="B135" s="42" t="s">
        <v>166</v>
      </c>
      <c r="C135" s="84">
        <v>13.7845</v>
      </c>
      <c r="D135" s="84">
        <v>15.145200000000001</v>
      </c>
      <c r="E135" s="83"/>
      <c r="F135" s="85"/>
      <c r="G135" s="86"/>
    </row>
    <row r="136" spans="1:10" x14ac:dyDescent="0.2">
      <c r="A136" s="83"/>
      <c r="B136" s="42" t="s">
        <v>938</v>
      </c>
      <c r="C136" s="84">
        <v>12.295199999999999</v>
      </c>
      <c r="D136" s="84">
        <v>13.508900000000001</v>
      </c>
      <c r="E136" s="83"/>
      <c r="F136" s="85"/>
      <c r="G136" s="86"/>
    </row>
    <row r="137" spans="1:10" x14ac:dyDescent="0.2">
      <c r="A137" s="83"/>
      <c r="B137" s="42" t="s">
        <v>167</v>
      </c>
      <c r="C137" s="84">
        <v>13.0519</v>
      </c>
      <c r="D137" s="84">
        <v>14.3247</v>
      </c>
      <c r="E137" s="83"/>
      <c r="F137" s="85"/>
      <c r="G137" s="86"/>
    </row>
    <row r="138" spans="1:10" x14ac:dyDescent="0.2">
      <c r="A138" s="83"/>
      <c r="B138" s="42" t="s">
        <v>939</v>
      </c>
      <c r="C138" s="84">
        <v>11.6335</v>
      </c>
      <c r="D138" s="84">
        <v>12.768000000000001</v>
      </c>
      <c r="E138" s="83"/>
      <c r="F138" s="85"/>
      <c r="G138" s="86"/>
    </row>
    <row r="139" spans="1:10" x14ac:dyDescent="0.2">
      <c r="A139" s="83"/>
      <c r="B139" s="83"/>
      <c r="C139" s="83"/>
      <c r="D139" s="83"/>
      <c r="E139" s="83"/>
      <c r="F139" s="83"/>
      <c r="G139" s="83"/>
    </row>
    <row r="140" spans="1:10" x14ac:dyDescent="0.2">
      <c r="A140" s="83"/>
      <c r="B140" s="146" t="s">
        <v>168</v>
      </c>
      <c r="C140" s="147"/>
      <c r="D140" s="52" t="s">
        <v>133</v>
      </c>
      <c r="E140" s="83"/>
      <c r="F140" s="83"/>
      <c r="G140" s="83"/>
    </row>
    <row r="141" spans="1:10" x14ac:dyDescent="0.2">
      <c r="A141" s="83"/>
      <c r="B141" s="148" t="s">
        <v>165</v>
      </c>
      <c r="C141" s="149" t="s">
        <v>640</v>
      </c>
      <c r="D141" s="149" t="s">
        <v>641</v>
      </c>
      <c r="E141" s="83"/>
      <c r="F141" s="83"/>
      <c r="G141" s="83"/>
    </row>
    <row r="142" spans="1:10" x14ac:dyDescent="0.2">
      <c r="A142" s="83"/>
      <c r="B142" s="42" t="s">
        <v>938</v>
      </c>
      <c r="C142" s="150">
        <v>0.97699999999999998</v>
      </c>
      <c r="D142" s="58" t="s">
        <v>690</v>
      </c>
      <c r="E142" s="83"/>
      <c r="F142" s="85"/>
      <c r="G142" s="86"/>
    </row>
    <row r="143" spans="1:10" x14ac:dyDescent="0.2">
      <c r="A143" s="83"/>
      <c r="B143" s="42" t="s">
        <v>939</v>
      </c>
      <c r="C143" s="150">
        <v>0.92500000000000004</v>
      </c>
      <c r="D143" s="150">
        <v>0.92500000000000004</v>
      </c>
      <c r="E143" s="83"/>
      <c r="F143" s="85"/>
      <c r="G143" s="86"/>
    </row>
    <row r="144" spans="1:10" x14ac:dyDescent="0.2">
      <c r="A144" s="79"/>
      <c r="B144" s="97"/>
      <c r="C144" s="97"/>
      <c r="D144" s="97"/>
      <c r="E144" s="79"/>
      <c r="F144" s="79"/>
      <c r="G144" s="79"/>
    </row>
    <row r="145" spans="1:7" x14ac:dyDescent="0.2">
      <c r="A145" s="79"/>
      <c r="B145" s="76" t="s">
        <v>169</v>
      </c>
      <c r="C145" s="77"/>
      <c r="D145" s="39" t="s">
        <v>162</v>
      </c>
      <c r="E145" s="91"/>
      <c r="F145" s="79"/>
      <c r="G145" s="79"/>
    </row>
    <row r="146" spans="1:7" x14ac:dyDescent="0.2">
      <c r="A146" s="79"/>
      <c r="B146" s="76" t="s">
        <v>170</v>
      </c>
      <c r="C146" s="77"/>
      <c r="D146" s="39" t="s">
        <v>162</v>
      </c>
      <c r="E146" s="91"/>
      <c r="F146" s="79"/>
      <c r="G146" s="79"/>
    </row>
    <row r="147" spans="1:7" x14ac:dyDescent="0.2">
      <c r="A147" s="79"/>
      <c r="B147" s="76" t="s">
        <v>171</v>
      </c>
      <c r="C147" s="77"/>
      <c r="D147" s="39" t="s">
        <v>162</v>
      </c>
      <c r="E147" s="91"/>
      <c r="F147" s="79"/>
      <c r="G147" s="79"/>
    </row>
    <row r="148" spans="1:7" x14ac:dyDescent="0.2">
      <c r="A148" s="79"/>
      <c r="B148" s="76" t="s">
        <v>172</v>
      </c>
      <c r="C148" s="77"/>
      <c r="D148" s="92">
        <v>0.46388128094880643</v>
      </c>
      <c r="E148" s="79"/>
      <c r="F148" s="89"/>
      <c r="G148" s="90"/>
    </row>
    <row r="150" spans="1:7" x14ac:dyDescent="0.2">
      <c r="B150" s="93" t="s">
        <v>941</v>
      </c>
      <c r="C150" s="93"/>
    </row>
    <row r="152" spans="1:7" ht="153.75" customHeight="1" x14ac:dyDescent="0.2"/>
    <row r="155" spans="1:7" x14ac:dyDescent="0.2">
      <c r="B155" s="94" t="s">
        <v>942</v>
      </c>
      <c r="C155" s="95"/>
      <c r="D155" s="94"/>
    </row>
    <row r="156" spans="1:7" x14ac:dyDescent="0.2">
      <c r="B156" s="94" t="s">
        <v>1112</v>
      </c>
      <c r="D156" s="94"/>
    </row>
    <row r="157" spans="1:7" ht="165" customHeight="1" x14ac:dyDescent="0.2"/>
    <row r="158" spans="1:7" ht="12.75" customHeight="1" x14ac:dyDescent="0.2"/>
    <row r="159" spans="1:7" ht="12.75" customHeight="1" x14ac:dyDescent="0.2"/>
    <row r="160" spans="1:7" ht="12.75" customHeight="1" x14ac:dyDescent="0.2"/>
    <row r="161" s="34" customFormat="1" ht="12.75" customHeight="1" x14ac:dyDescent="0.2"/>
    <row r="162" s="34" customFormat="1" ht="12.75" customHeight="1" x14ac:dyDescent="0.2"/>
  </sheetData>
  <mergeCells count="18">
    <mergeCell ref="B131:C131"/>
    <mergeCell ref="B132:C132"/>
    <mergeCell ref="B148:C148"/>
    <mergeCell ref="B125:H125"/>
    <mergeCell ref="B126:H126"/>
    <mergeCell ref="B127:H127"/>
    <mergeCell ref="B129:D129"/>
    <mergeCell ref="B130:C130"/>
    <mergeCell ref="A1:H1"/>
    <mergeCell ref="A2:H2"/>
    <mergeCell ref="A3:H3"/>
    <mergeCell ref="B123:H123"/>
    <mergeCell ref="B124:H124"/>
    <mergeCell ref="B147:C147"/>
    <mergeCell ref="B140:C140"/>
    <mergeCell ref="B145:C145"/>
    <mergeCell ref="B146:C146"/>
    <mergeCell ref="B150:C150"/>
  </mergeCells>
  <hyperlinks>
    <hyperlink ref="I1" location="Index!B2" display="Index" xr:uid="{05C57DBE-A824-459B-898D-ED58C550DA3E}"/>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1338-7E4E-4E78-8EB9-60DEBA77C5B4}">
  <sheetPr>
    <outlinePr summaryBelow="0" summaryRight="0"/>
  </sheetPr>
  <dimension ref="A1:Q137"/>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879</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476</v>
      </c>
      <c r="C7" s="47" t="s">
        <v>477</v>
      </c>
      <c r="D7" s="47" t="s">
        <v>38</v>
      </c>
      <c r="E7" s="48">
        <v>3114256</v>
      </c>
      <c r="F7" s="49">
        <v>24032.713552000001</v>
      </c>
      <c r="G7" s="50">
        <v>0.14901990000000001</v>
      </c>
      <c r="H7" s="40" t="s">
        <v>133</v>
      </c>
    </row>
    <row r="8" spans="1:9" x14ac:dyDescent="0.2">
      <c r="A8" s="46">
        <v>2</v>
      </c>
      <c r="B8" s="47" t="s">
        <v>46</v>
      </c>
      <c r="C8" s="47" t="s">
        <v>47</v>
      </c>
      <c r="D8" s="47" t="s">
        <v>38</v>
      </c>
      <c r="E8" s="48">
        <v>1416021</v>
      </c>
      <c r="F8" s="49">
        <v>17890.009313999999</v>
      </c>
      <c r="G8" s="50">
        <v>0.11093077</v>
      </c>
      <c r="H8" s="40" t="s">
        <v>133</v>
      </c>
    </row>
    <row r="9" spans="1:9" x14ac:dyDescent="0.2">
      <c r="A9" s="46">
        <v>3</v>
      </c>
      <c r="B9" s="47" t="s">
        <v>338</v>
      </c>
      <c r="C9" s="47" t="s">
        <v>339</v>
      </c>
      <c r="D9" s="47" t="s">
        <v>38</v>
      </c>
      <c r="E9" s="48">
        <v>1217541</v>
      </c>
      <c r="F9" s="49">
        <v>15442.072502999999</v>
      </c>
      <c r="G9" s="50">
        <v>9.5751820000000001E-2</v>
      </c>
      <c r="H9" s="40" t="s">
        <v>133</v>
      </c>
    </row>
    <row r="10" spans="1:9" x14ac:dyDescent="0.2">
      <c r="A10" s="46">
        <v>4</v>
      </c>
      <c r="B10" s="47" t="s">
        <v>36</v>
      </c>
      <c r="C10" s="47" t="s">
        <v>37</v>
      </c>
      <c r="D10" s="47" t="s">
        <v>38</v>
      </c>
      <c r="E10" s="48">
        <v>1003469</v>
      </c>
      <c r="F10" s="49">
        <v>10721.5645305</v>
      </c>
      <c r="G10" s="50">
        <v>6.6481319999999997E-2</v>
      </c>
      <c r="H10" s="40" t="s">
        <v>133</v>
      </c>
    </row>
    <row r="11" spans="1:9" x14ac:dyDescent="0.2">
      <c r="A11" s="46">
        <v>5</v>
      </c>
      <c r="B11" s="47" t="s">
        <v>674</v>
      </c>
      <c r="C11" s="47" t="s">
        <v>675</v>
      </c>
      <c r="D11" s="47" t="s">
        <v>176</v>
      </c>
      <c r="E11" s="48">
        <v>424621</v>
      </c>
      <c r="F11" s="49">
        <v>7418.9781119999998</v>
      </c>
      <c r="G11" s="50">
        <v>4.6002939999999999E-2</v>
      </c>
      <c r="H11" s="40" t="s">
        <v>133</v>
      </c>
    </row>
    <row r="12" spans="1:9" x14ac:dyDescent="0.2">
      <c r="A12" s="46">
        <v>6</v>
      </c>
      <c r="B12" s="47" t="s">
        <v>431</v>
      </c>
      <c r="C12" s="47" t="s">
        <v>432</v>
      </c>
      <c r="D12" s="47" t="s">
        <v>38</v>
      </c>
      <c r="E12" s="48">
        <v>3778314</v>
      </c>
      <c r="F12" s="49">
        <v>7056.3792264000003</v>
      </c>
      <c r="G12" s="50">
        <v>4.375457E-2</v>
      </c>
      <c r="H12" s="40" t="s">
        <v>133</v>
      </c>
    </row>
    <row r="13" spans="1:9" x14ac:dyDescent="0.2">
      <c r="A13" s="46">
        <v>7</v>
      </c>
      <c r="B13" s="47" t="s">
        <v>382</v>
      </c>
      <c r="C13" s="47" t="s">
        <v>383</v>
      </c>
      <c r="D13" s="47" t="s">
        <v>176</v>
      </c>
      <c r="E13" s="48">
        <v>631329</v>
      </c>
      <c r="F13" s="49">
        <v>6601.4916885000002</v>
      </c>
      <c r="G13" s="50">
        <v>4.0933940000000002E-2</v>
      </c>
      <c r="H13" s="40" t="s">
        <v>133</v>
      </c>
    </row>
    <row r="14" spans="1:9" x14ac:dyDescent="0.2">
      <c r="A14" s="46">
        <v>8</v>
      </c>
      <c r="B14" s="47" t="s">
        <v>322</v>
      </c>
      <c r="C14" s="47" t="s">
        <v>323</v>
      </c>
      <c r="D14" s="47" t="s">
        <v>176</v>
      </c>
      <c r="E14" s="48">
        <v>672583</v>
      </c>
      <c r="F14" s="49">
        <v>6304.4567505000005</v>
      </c>
      <c r="G14" s="50">
        <v>3.9092109999999999E-2</v>
      </c>
      <c r="H14" s="40" t="s">
        <v>133</v>
      </c>
    </row>
    <row r="15" spans="1:9" x14ac:dyDescent="0.2">
      <c r="A15" s="46">
        <v>9</v>
      </c>
      <c r="B15" s="47" t="s">
        <v>342</v>
      </c>
      <c r="C15" s="47" t="s">
        <v>343</v>
      </c>
      <c r="D15" s="47" t="s">
        <v>38</v>
      </c>
      <c r="E15" s="48">
        <v>2208626</v>
      </c>
      <c r="F15" s="49">
        <v>5818.8460596000004</v>
      </c>
      <c r="G15" s="50">
        <v>3.6080979999999999E-2</v>
      </c>
      <c r="H15" s="40" t="s">
        <v>133</v>
      </c>
    </row>
    <row r="16" spans="1:9" x14ac:dyDescent="0.2">
      <c r="A16" s="46">
        <v>10</v>
      </c>
      <c r="B16" s="47" t="s">
        <v>478</v>
      </c>
      <c r="C16" s="47" t="s">
        <v>479</v>
      </c>
      <c r="D16" s="47" t="s">
        <v>38</v>
      </c>
      <c r="E16" s="48">
        <v>1369182</v>
      </c>
      <c r="F16" s="49">
        <v>5248.0746060000001</v>
      </c>
      <c r="G16" s="50">
        <v>3.2541790000000001E-2</v>
      </c>
      <c r="H16" s="40" t="s">
        <v>133</v>
      </c>
    </row>
    <row r="17" spans="1:8" x14ac:dyDescent="0.2">
      <c r="A17" s="46">
        <v>11</v>
      </c>
      <c r="B17" s="47" t="s">
        <v>384</v>
      </c>
      <c r="C17" s="47" t="s">
        <v>385</v>
      </c>
      <c r="D17" s="47" t="s">
        <v>176</v>
      </c>
      <c r="E17" s="48">
        <v>334660</v>
      </c>
      <c r="F17" s="49">
        <v>5207.64426</v>
      </c>
      <c r="G17" s="50">
        <v>3.2291100000000003E-2</v>
      </c>
      <c r="H17" s="40" t="s">
        <v>133</v>
      </c>
    </row>
    <row r="18" spans="1:8" x14ac:dyDescent="0.2">
      <c r="A18" s="46">
        <v>12</v>
      </c>
      <c r="B18" s="47" t="s">
        <v>404</v>
      </c>
      <c r="C18" s="47" t="s">
        <v>405</v>
      </c>
      <c r="D18" s="47" t="s">
        <v>176</v>
      </c>
      <c r="E18" s="48">
        <v>371206</v>
      </c>
      <c r="F18" s="49">
        <v>5125.2412420000001</v>
      </c>
      <c r="G18" s="50">
        <v>3.1780139999999998E-2</v>
      </c>
      <c r="H18" s="40" t="s">
        <v>133</v>
      </c>
    </row>
    <row r="19" spans="1:8" x14ac:dyDescent="0.2">
      <c r="A19" s="46">
        <v>13</v>
      </c>
      <c r="B19" s="47" t="s">
        <v>358</v>
      </c>
      <c r="C19" s="47" t="s">
        <v>359</v>
      </c>
      <c r="D19" s="47" t="s">
        <v>38</v>
      </c>
      <c r="E19" s="48">
        <v>1279691</v>
      </c>
      <c r="F19" s="49">
        <v>4887.7797744999998</v>
      </c>
      <c r="G19" s="50">
        <v>3.0307710000000002E-2</v>
      </c>
      <c r="H19" s="40" t="s">
        <v>133</v>
      </c>
    </row>
    <row r="20" spans="1:8" x14ac:dyDescent="0.2">
      <c r="A20" s="46">
        <v>14</v>
      </c>
      <c r="B20" s="47" t="s">
        <v>346</v>
      </c>
      <c r="C20" s="47" t="s">
        <v>347</v>
      </c>
      <c r="D20" s="47" t="s">
        <v>38</v>
      </c>
      <c r="E20" s="48">
        <v>8062686</v>
      </c>
      <c r="F20" s="49">
        <v>4586.0557968000003</v>
      </c>
      <c r="G20" s="50">
        <v>2.843681E-2</v>
      </c>
      <c r="H20" s="40" t="s">
        <v>133</v>
      </c>
    </row>
    <row r="21" spans="1:8" x14ac:dyDescent="0.2">
      <c r="A21" s="46">
        <v>15</v>
      </c>
      <c r="B21" s="47" t="s">
        <v>360</v>
      </c>
      <c r="C21" s="47" t="s">
        <v>361</v>
      </c>
      <c r="D21" s="47" t="s">
        <v>38</v>
      </c>
      <c r="E21" s="48">
        <v>6484547</v>
      </c>
      <c r="F21" s="49">
        <v>4334.9196695000001</v>
      </c>
      <c r="G21" s="50">
        <v>2.687958E-2</v>
      </c>
      <c r="H21" s="40" t="s">
        <v>133</v>
      </c>
    </row>
    <row r="22" spans="1:8" x14ac:dyDescent="0.2">
      <c r="A22" s="46">
        <v>16</v>
      </c>
      <c r="B22" s="47" t="s">
        <v>645</v>
      </c>
      <c r="C22" s="47" t="s">
        <v>646</v>
      </c>
      <c r="D22" s="47" t="s">
        <v>176</v>
      </c>
      <c r="E22" s="48">
        <v>1131406</v>
      </c>
      <c r="F22" s="49">
        <v>4008.5714579999999</v>
      </c>
      <c r="G22" s="50">
        <v>2.4855990000000001E-2</v>
      </c>
      <c r="H22" s="40" t="s">
        <v>133</v>
      </c>
    </row>
    <row r="23" spans="1:8" x14ac:dyDescent="0.2">
      <c r="A23" s="46">
        <v>17</v>
      </c>
      <c r="B23" s="47" t="s">
        <v>469</v>
      </c>
      <c r="C23" s="47" t="s">
        <v>470</v>
      </c>
      <c r="D23" s="47" t="s">
        <v>38</v>
      </c>
      <c r="E23" s="48">
        <v>1990388</v>
      </c>
      <c r="F23" s="49">
        <v>3975.2029136000001</v>
      </c>
      <c r="G23" s="50">
        <v>2.464908E-2</v>
      </c>
      <c r="H23" s="40" t="s">
        <v>133</v>
      </c>
    </row>
    <row r="24" spans="1:8" ht="25.5" x14ac:dyDescent="0.2">
      <c r="A24" s="46">
        <v>18</v>
      </c>
      <c r="B24" s="47" t="s">
        <v>282</v>
      </c>
      <c r="C24" s="47" t="s">
        <v>283</v>
      </c>
      <c r="D24" s="47" t="s">
        <v>204</v>
      </c>
      <c r="E24" s="48">
        <v>226867</v>
      </c>
      <c r="F24" s="49">
        <v>2486.0085859999999</v>
      </c>
      <c r="G24" s="50">
        <v>1.541502E-2</v>
      </c>
      <c r="H24" s="40" t="s">
        <v>133</v>
      </c>
    </row>
    <row r="25" spans="1:8" ht="25.5" x14ac:dyDescent="0.2">
      <c r="A25" s="46">
        <v>19</v>
      </c>
      <c r="B25" s="47" t="s">
        <v>202</v>
      </c>
      <c r="C25" s="47" t="s">
        <v>203</v>
      </c>
      <c r="D25" s="47" t="s">
        <v>204</v>
      </c>
      <c r="E25" s="48">
        <v>141794</v>
      </c>
      <c r="F25" s="49">
        <v>2362.5716280000001</v>
      </c>
      <c r="G25" s="50">
        <v>1.464962E-2</v>
      </c>
      <c r="H25" s="40" t="s">
        <v>133</v>
      </c>
    </row>
    <row r="26" spans="1:8" x14ac:dyDescent="0.2">
      <c r="A26" s="46">
        <v>20</v>
      </c>
      <c r="B26" s="47" t="s">
        <v>793</v>
      </c>
      <c r="C26" s="47" t="s">
        <v>794</v>
      </c>
      <c r="D26" s="47" t="s">
        <v>176</v>
      </c>
      <c r="E26" s="48">
        <v>494379</v>
      </c>
      <c r="F26" s="49">
        <v>2216.7954359999999</v>
      </c>
      <c r="G26" s="50">
        <v>1.374571E-2</v>
      </c>
      <c r="H26" s="40" t="s">
        <v>133</v>
      </c>
    </row>
    <row r="27" spans="1:8" x14ac:dyDescent="0.2">
      <c r="A27" s="46">
        <v>21</v>
      </c>
      <c r="B27" s="47" t="s">
        <v>334</v>
      </c>
      <c r="C27" s="47" t="s">
        <v>335</v>
      </c>
      <c r="D27" s="47" t="s">
        <v>179</v>
      </c>
      <c r="E27" s="48">
        <v>542280</v>
      </c>
      <c r="F27" s="49">
        <v>1674.072588</v>
      </c>
      <c r="G27" s="50">
        <v>1.0380439999999999E-2</v>
      </c>
      <c r="H27" s="40" t="s">
        <v>133</v>
      </c>
    </row>
    <row r="28" spans="1:8" x14ac:dyDescent="0.2">
      <c r="A28" s="46">
        <v>22</v>
      </c>
      <c r="B28" s="47" t="s">
        <v>856</v>
      </c>
      <c r="C28" s="47" t="s">
        <v>857</v>
      </c>
      <c r="D28" s="47" t="s">
        <v>191</v>
      </c>
      <c r="E28" s="48">
        <v>315840</v>
      </c>
      <c r="F28" s="49">
        <v>1622.9438399999999</v>
      </c>
      <c r="G28" s="50">
        <v>1.006341E-2</v>
      </c>
      <c r="H28" s="40" t="s">
        <v>133</v>
      </c>
    </row>
    <row r="29" spans="1:8" x14ac:dyDescent="0.2">
      <c r="A29" s="46">
        <v>23</v>
      </c>
      <c r="B29" s="47" t="s">
        <v>238</v>
      </c>
      <c r="C29" s="47" t="s">
        <v>239</v>
      </c>
      <c r="D29" s="47" t="s">
        <v>179</v>
      </c>
      <c r="E29" s="48">
        <v>200000</v>
      </c>
      <c r="F29" s="49">
        <v>1600.5</v>
      </c>
      <c r="G29" s="50">
        <v>9.9242400000000008E-3</v>
      </c>
      <c r="H29" s="40" t="s">
        <v>133</v>
      </c>
    </row>
    <row r="30" spans="1:8" x14ac:dyDescent="0.2">
      <c r="A30" s="46">
        <v>24</v>
      </c>
      <c r="B30" s="47" t="s">
        <v>880</v>
      </c>
      <c r="C30" s="47" t="s">
        <v>881</v>
      </c>
      <c r="D30" s="47" t="s">
        <v>176</v>
      </c>
      <c r="E30" s="48">
        <v>150011</v>
      </c>
      <c r="F30" s="49">
        <v>984.97222599999998</v>
      </c>
      <c r="G30" s="50">
        <v>6.1075299999999999E-3</v>
      </c>
      <c r="H30" s="40" t="s">
        <v>133</v>
      </c>
    </row>
    <row r="31" spans="1:8" x14ac:dyDescent="0.2">
      <c r="A31" s="46">
        <v>25</v>
      </c>
      <c r="B31" s="47" t="s">
        <v>461</v>
      </c>
      <c r="C31" s="47" t="s">
        <v>462</v>
      </c>
      <c r="D31" s="47" t="s">
        <v>179</v>
      </c>
      <c r="E31" s="48">
        <v>94010</v>
      </c>
      <c r="F31" s="49">
        <v>893.09500000000003</v>
      </c>
      <c r="G31" s="50">
        <v>5.5378199999999997E-3</v>
      </c>
      <c r="H31" s="40" t="s">
        <v>133</v>
      </c>
    </row>
    <row r="32" spans="1:8" x14ac:dyDescent="0.2">
      <c r="A32" s="46">
        <v>26</v>
      </c>
      <c r="B32" s="47" t="s">
        <v>174</v>
      </c>
      <c r="C32" s="47" t="s">
        <v>175</v>
      </c>
      <c r="D32" s="47" t="s">
        <v>176</v>
      </c>
      <c r="E32" s="48">
        <v>268783</v>
      </c>
      <c r="F32" s="49">
        <v>835.10878100000002</v>
      </c>
      <c r="G32" s="50">
        <v>5.1782699999999996E-3</v>
      </c>
      <c r="H32" s="40" t="s">
        <v>133</v>
      </c>
    </row>
    <row r="33" spans="1:8" x14ac:dyDescent="0.2">
      <c r="A33" s="46">
        <v>27</v>
      </c>
      <c r="B33" s="47" t="s">
        <v>465</v>
      </c>
      <c r="C33" s="47" t="s">
        <v>466</v>
      </c>
      <c r="D33" s="47" t="s">
        <v>176</v>
      </c>
      <c r="E33" s="48">
        <v>357222</v>
      </c>
      <c r="F33" s="49">
        <v>610.84961999999996</v>
      </c>
      <c r="G33" s="50">
        <v>3.7877000000000002E-3</v>
      </c>
      <c r="H33" s="40" t="s">
        <v>133</v>
      </c>
    </row>
    <row r="34" spans="1:8" x14ac:dyDescent="0.2">
      <c r="A34" s="46">
        <v>28</v>
      </c>
      <c r="B34" s="47" t="s">
        <v>442</v>
      </c>
      <c r="C34" s="47" t="s">
        <v>443</v>
      </c>
      <c r="D34" s="47" t="s">
        <v>179</v>
      </c>
      <c r="E34" s="48">
        <v>20372</v>
      </c>
      <c r="F34" s="49">
        <v>575.73309200000006</v>
      </c>
      <c r="G34" s="50">
        <v>3.5699500000000001E-3</v>
      </c>
      <c r="H34" s="40" t="s">
        <v>133</v>
      </c>
    </row>
    <row r="35" spans="1:8" x14ac:dyDescent="0.2">
      <c r="A35" s="51"/>
      <c r="B35" s="51"/>
      <c r="C35" s="52" t="s">
        <v>132</v>
      </c>
      <c r="D35" s="51"/>
      <c r="E35" s="51" t="s">
        <v>133</v>
      </c>
      <c r="F35" s="53">
        <v>154522.65225390001</v>
      </c>
      <c r="G35" s="54">
        <v>0.95815026000000003</v>
      </c>
      <c r="H35" s="40" t="s">
        <v>133</v>
      </c>
    </row>
    <row r="36" spans="1:8" x14ac:dyDescent="0.2">
      <c r="A36" s="51"/>
      <c r="B36" s="51"/>
      <c r="C36" s="55"/>
      <c r="D36" s="51"/>
      <c r="E36" s="51"/>
      <c r="F36" s="56"/>
      <c r="G36" s="56"/>
      <c r="H36" s="40" t="s">
        <v>133</v>
      </c>
    </row>
    <row r="37" spans="1:8" x14ac:dyDescent="0.2">
      <c r="A37" s="51"/>
      <c r="B37" s="51"/>
      <c r="C37" s="52" t="s">
        <v>134</v>
      </c>
      <c r="D37" s="51"/>
      <c r="E37" s="51"/>
      <c r="F37" s="51"/>
      <c r="G37" s="51"/>
      <c r="H37" s="40" t="s">
        <v>133</v>
      </c>
    </row>
    <row r="38" spans="1:8" x14ac:dyDescent="0.2">
      <c r="A38" s="51"/>
      <c r="B38" s="51"/>
      <c r="C38" s="52" t="s">
        <v>132</v>
      </c>
      <c r="D38" s="51"/>
      <c r="E38" s="51" t="s">
        <v>133</v>
      </c>
      <c r="F38" s="57" t="s">
        <v>135</v>
      </c>
      <c r="G38" s="54">
        <v>0</v>
      </c>
      <c r="H38" s="40" t="s">
        <v>133</v>
      </c>
    </row>
    <row r="39" spans="1:8" x14ac:dyDescent="0.2">
      <c r="A39" s="51"/>
      <c r="B39" s="51"/>
      <c r="C39" s="55"/>
      <c r="D39" s="51"/>
      <c r="E39" s="51"/>
      <c r="F39" s="56"/>
      <c r="G39" s="56"/>
      <c r="H39" s="40" t="s">
        <v>133</v>
      </c>
    </row>
    <row r="40" spans="1:8" x14ac:dyDescent="0.2">
      <c r="A40" s="51"/>
      <c r="B40" s="51"/>
      <c r="C40" s="52" t="s">
        <v>136</v>
      </c>
      <c r="D40" s="51"/>
      <c r="E40" s="51"/>
      <c r="F40" s="51"/>
      <c r="G40" s="51"/>
      <c r="H40" s="40" t="s">
        <v>133</v>
      </c>
    </row>
    <row r="41" spans="1:8" x14ac:dyDescent="0.2">
      <c r="A41" s="51"/>
      <c r="B41" s="51"/>
      <c r="C41" s="52" t="s">
        <v>132</v>
      </c>
      <c r="D41" s="51"/>
      <c r="E41" s="51" t="s">
        <v>133</v>
      </c>
      <c r="F41" s="57" t="s">
        <v>135</v>
      </c>
      <c r="G41" s="54">
        <v>0</v>
      </c>
      <c r="H41" s="40" t="s">
        <v>133</v>
      </c>
    </row>
    <row r="42" spans="1:8" x14ac:dyDescent="0.2">
      <c r="A42" s="51"/>
      <c r="B42" s="51"/>
      <c r="C42" s="55"/>
      <c r="D42" s="51"/>
      <c r="E42" s="51"/>
      <c r="F42" s="56"/>
      <c r="G42" s="56"/>
      <c r="H42" s="40" t="s">
        <v>133</v>
      </c>
    </row>
    <row r="43" spans="1:8" x14ac:dyDescent="0.2">
      <c r="A43" s="51"/>
      <c r="B43" s="51"/>
      <c r="C43" s="52" t="s">
        <v>137</v>
      </c>
      <c r="D43" s="51"/>
      <c r="E43" s="51"/>
      <c r="F43" s="51"/>
      <c r="G43" s="51"/>
      <c r="H43" s="40" t="s">
        <v>133</v>
      </c>
    </row>
    <row r="44" spans="1:8" x14ac:dyDescent="0.2">
      <c r="A44" s="51"/>
      <c r="B44" s="51"/>
      <c r="C44" s="52" t="s">
        <v>132</v>
      </c>
      <c r="D44" s="51"/>
      <c r="E44" s="51" t="s">
        <v>133</v>
      </c>
      <c r="F44" s="57" t="s">
        <v>135</v>
      </c>
      <c r="G44" s="54">
        <v>0</v>
      </c>
      <c r="H44" s="40" t="s">
        <v>133</v>
      </c>
    </row>
    <row r="45" spans="1:8" x14ac:dyDescent="0.2">
      <c r="A45" s="51"/>
      <c r="B45" s="51"/>
      <c r="C45" s="55"/>
      <c r="D45" s="51"/>
      <c r="E45" s="51"/>
      <c r="F45" s="56"/>
      <c r="G45" s="56"/>
      <c r="H45" s="40" t="s">
        <v>133</v>
      </c>
    </row>
    <row r="46" spans="1:8" x14ac:dyDescent="0.2">
      <c r="A46" s="51"/>
      <c r="B46" s="51"/>
      <c r="C46" s="52" t="s">
        <v>138</v>
      </c>
      <c r="D46" s="51"/>
      <c r="E46" s="51"/>
      <c r="F46" s="56"/>
      <c r="G46" s="56"/>
      <c r="H46" s="40" t="s">
        <v>133</v>
      </c>
    </row>
    <row r="47" spans="1:8" x14ac:dyDescent="0.2">
      <c r="A47" s="51"/>
      <c r="B47" s="51"/>
      <c r="C47" s="52" t="s">
        <v>132</v>
      </c>
      <c r="D47" s="51"/>
      <c r="E47" s="51" t="s">
        <v>133</v>
      </c>
      <c r="F47" s="57" t="s">
        <v>135</v>
      </c>
      <c r="G47" s="54">
        <v>0</v>
      </c>
      <c r="H47" s="40" t="s">
        <v>133</v>
      </c>
    </row>
    <row r="48" spans="1:8" x14ac:dyDescent="0.2">
      <c r="A48" s="51"/>
      <c r="B48" s="51"/>
      <c r="C48" s="55"/>
      <c r="D48" s="51"/>
      <c r="E48" s="51"/>
      <c r="F48" s="56"/>
      <c r="G48" s="56"/>
      <c r="H48" s="40" t="s">
        <v>133</v>
      </c>
    </row>
    <row r="49" spans="1:8" x14ac:dyDescent="0.2">
      <c r="A49" s="51"/>
      <c r="B49" s="51"/>
      <c r="C49" s="52" t="s">
        <v>139</v>
      </c>
      <c r="D49" s="51"/>
      <c r="E49" s="51"/>
      <c r="F49" s="56"/>
      <c r="G49" s="56"/>
      <c r="H49" s="40" t="s">
        <v>133</v>
      </c>
    </row>
    <row r="50" spans="1:8" x14ac:dyDescent="0.2">
      <c r="A50" s="51"/>
      <c r="B50" s="51"/>
      <c r="C50" s="52" t="s">
        <v>132</v>
      </c>
      <c r="D50" s="51"/>
      <c r="E50" s="51" t="s">
        <v>133</v>
      </c>
      <c r="F50" s="57" t="s">
        <v>135</v>
      </c>
      <c r="G50" s="54">
        <v>0</v>
      </c>
      <c r="H50" s="40" t="s">
        <v>133</v>
      </c>
    </row>
    <row r="51" spans="1:8" x14ac:dyDescent="0.2">
      <c r="A51" s="51"/>
      <c r="B51" s="51"/>
      <c r="C51" s="55"/>
      <c r="D51" s="51"/>
      <c r="E51" s="51"/>
      <c r="F51" s="56"/>
      <c r="G51" s="56"/>
      <c r="H51" s="40" t="s">
        <v>133</v>
      </c>
    </row>
    <row r="52" spans="1:8" x14ac:dyDescent="0.2">
      <c r="A52" s="51"/>
      <c r="B52" s="51"/>
      <c r="C52" s="52" t="s">
        <v>140</v>
      </c>
      <c r="D52" s="51"/>
      <c r="E52" s="51"/>
      <c r="F52" s="53">
        <v>154522.65225390001</v>
      </c>
      <c r="G52" s="54">
        <v>0.95815026000000003</v>
      </c>
      <c r="H52" s="40" t="s">
        <v>133</v>
      </c>
    </row>
    <row r="53" spans="1:8" x14ac:dyDescent="0.2">
      <c r="A53" s="51"/>
      <c r="B53" s="51"/>
      <c r="C53" s="55"/>
      <c r="D53" s="51"/>
      <c r="E53" s="51"/>
      <c r="F53" s="56"/>
      <c r="G53" s="56"/>
      <c r="H53" s="40" t="s">
        <v>133</v>
      </c>
    </row>
    <row r="54" spans="1:8" x14ac:dyDescent="0.2">
      <c r="A54" s="51"/>
      <c r="B54" s="51"/>
      <c r="C54" s="52" t="s">
        <v>141</v>
      </c>
      <c r="D54" s="51"/>
      <c r="E54" s="51"/>
      <c r="F54" s="56"/>
      <c r="G54" s="56"/>
      <c r="H54" s="40" t="s">
        <v>133</v>
      </c>
    </row>
    <row r="55" spans="1:8" x14ac:dyDescent="0.2">
      <c r="A55" s="51"/>
      <c r="B55" s="51"/>
      <c r="C55" s="52" t="s">
        <v>10</v>
      </c>
      <c r="D55" s="51"/>
      <c r="E55" s="51"/>
      <c r="F55" s="56"/>
      <c r="G55" s="56"/>
      <c r="H55" s="40" t="s">
        <v>133</v>
      </c>
    </row>
    <row r="56" spans="1:8" x14ac:dyDescent="0.2">
      <c r="A56" s="51"/>
      <c r="B56" s="51"/>
      <c r="C56" s="52" t="s">
        <v>132</v>
      </c>
      <c r="D56" s="51"/>
      <c r="E56" s="51" t="s">
        <v>133</v>
      </c>
      <c r="F56" s="57" t="s">
        <v>135</v>
      </c>
      <c r="G56" s="54">
        <v>0</v>
      </c>
      <c r="H56" s="40" t="s">
        <v>133</v>
      </c>
    </row>
    <row r="57" spans="1:8" x14ac:dyDescent="0.2">
      <c r="A57" s="51"/>
      <c r="B57" s="51"/>
      <c r="C57" s="55"/>
      <c r="D57" s="51"/>
      <c r="E57" s="51"/>
      <c r="F57" s="56"/>
      <c r="G57" s="56"/>
      <c r="H57" s="40" t="s">
        <v>133</v>
      </c>
    </row>
    <row r="58" spans="1:8" x14ac:dyDescent="0.2">
      <c r="A58" s="51"/>
      <c r="B58" s="51"/>
      <c r="C58" s="52" t="s">
        <v>142</v>
      </c>
      <c r="D58" s="51"/>
      <c r="E58" s="51"/>
      <c r="F58" s="51"/>
      <c r="G58" s="51"/>
      <c r="H58" s="40" t="s">
        <v>133</v>
      </c>
    </row>
    <row r="59" spans="1:8" x14ac:dyDescent="0.2">
      <c r="A59" s="51"/>
      <c r="B59" s="51"/>
      <c r="C59" s="52" t="s">
        <v>132</v>
      </c>
      <c r="D59" s="51"/>
      <c r="E59" s="51" t="s">
        <v>133</v>
      </c>
      <c r="F59" s="57" t="s">
        <v>135</v>
      </c>
      <c r="G59" s="54">
        <v>0</v>
      </c>
      <c r="H59" s="40" t="s">
        <v>133</v>
      </c>
    </row>
    <row r="60" spans="1:8" x14ac:dyDescent="0.2">
      <c r="A60" s="51"/>
      <c r="B60" s="51"/>
      <c r="C60" s="55"/>
      <c r="D60" s="51"/>
      <c r="E60" s="51"/>
      <c r="F60" s="56"/>
      <c r="G60" s="56"/>
      <c r="H60" s="40" t="s">
        <v>133</v>
      </c>
    </row>
    <row r="61" spans="1:8" x14ac:dyDescent="0.2">
      <c r="A61" s="51"/>
      <c r="B61" s="51"/>
      <c r="C61" s="52" t="s">
        <v>143</v>
      </c>
      <c r="D61" s="51"/>
      <c r="E61" s="51"/>
      <c r="F61" s="51"/>
      <c r="G61" s="51"/>
      <c r="H61" s="40" t="s">
        <v>133</v>
      </c>
    </row>
    <row r="62" spans="1:8" x14ac:dyDescent="0.2">
      <c r="A62" s="51"/>
      <c r="B62" s="51"/>
      <c r="C62" s="52" t="s">
        <v>132</v>
      </c>
      <c r="D62" s="51"/>
      <c r="E62" s="51" t="s">
        <v>133</v>
      </c>
      <c r="F62" s="57" t="s">
        <v>135</v>
      </c>
      <c r="G62" s="54">
        <v>0</v>
      </c>
      <c r="H62" s="40" t="s">
        <v>133</v>
      </c>
    </row>
    <row r="63" spans="1:8" x14ac:dyDescent="0.2">
      <c r="A63" s="51"/>
      <c r="B63" s="51"/>
      <c r="C63" s="55"/>
      <c r="D63" s="51"/>
      <c r="E63" s="51"/>
      <c r="F63" s="56"/>
      <c r="G63" s="56"/>
      <c r="H63" s="40" t="s">
        <v>133</v>
      </c>
    </row>
    <row r="64" spans="1:8" x14ac:dyDescent="0.2">
      <c r="A64" s="51"/>
      <c r="B64" s="51"/>
      <c r="C64" s="52" t="s">
        <v>144</v>
      </c>
      <c r="D64" s="51"/>
      <c r="E64" s="51"/>
      <c r="F64" s="56"/>
      <c r="G64" s="56"/>
      <c r="H64" s="40" t="s">
        <v>133</v>
      </c>
    </row>
    <row r="65" spans="1:8" x14ac:dyDescent="0.2">
      <c r="A65" s="51"/>
      <c r="B65" s="51"/>
      <c r="C65" s="52" t="s">
        <v>132</v>
      </c>
      <c r="D65" s="51"/>
      <c r="E65" s="51" t="s">
        <v>133</v>
      </c>
      <c r="F65" s="57" t="s">
        <v>135</v>
      </c>
      <c r="G65" s="54">
        <v>0</v>
      </c>
      <c r="H65" s="40" t="s">
        <v>133</v>
      </c>
    </row>
    <row r="66" spans="1:8" x14ac:dyDescent="0.2">
      <c r="A66" s="51"/>
      <c r="B66" s="51"/>
      <c r="C66" s="55"/>
      <c r="D66" s="51"/>
      <c r="E66" s="51"/>
      <c r="F66" s="56"/>
      <c r="G66" s="56"/>
      <c r="H66" s="40" t="s">
        <v>133</v>
      </c>
    </row>
    <row r="67" spans="1:8" x14ac:dyDescent="0.2">
      <c r="A67" s="51"/>
      <c r="B67" s="51"/>
      <c r="C67" s="52" t="s">
        <v>145</v>
      </c>
      <c r="D67" s="51"/>
      <c r="E67" s="51"/>
      <c r="F67" s="53">
        <v>0</v>
      </c>
      <c r="G67" s="54">
        <v>0</v>
      </c>
      <c r="H67" s="40" t="s">
        <v>133</v>
      </c>
    </row>
    <row r="68" spans="1:8" x14ac:dyDescent="0.2">
      <c r="A68" s="51"/>
      <c r="B68" s="51"/>
      <c r="C68" s="55"/>
      <c r="D68" s="51"/>
      <c r="E68" s="51"/>
      <c r="F68" s="56"/>
      <c r="G68" s="56"/>
      <c r="H68" s="40" t="s">
        <v>133</v>
      </c>
    </row>
    <row r="69" spans="1:8" x14ac:dyDescent="0.2">
      <c r="A69" s="51"/>
      <c r="B69" s="51"/>
      <c r="C69" s="52" t="s">
        <v>146</v>
      </c>
      <c r="D69" s="51"/>
      <c r="E69" s="51"/>
      <c r="F69" s="56"/>
      <c r="G69" s="56"/>
      <c r="H69" s="40" t="s">
        <v>133</v>
      </c>
    </row>
    <row r="70" spans="1:8" x14ac:dyDescent="0.2">
      <c r="A70" s="51"/>
      <c r="B70" s="51"/>
      <c r="C70" s="52" t="s">
        <v>147</v>
      </c>
      <c r="D70" s="51"/>
      <c r="E70" s="51"/>
      <c r="F70" s="56"/>
      <c r="G70" s="56"/>
      <c r="H70" s="40" t="s">
        <v>133</v>
      </c>
    </row>
    <row r="71" spans="1:8" x14ac:dyDescent="0.2">
      <c r="A71" s="51"/>
      <c r="B71" s="51"/>
      <c r="C71" s="52" t="s">
        <v>132</v>
      </c>
      <c r="D71" s="51"/>
      <c r="E71" s="51" t="s">
        <v>133</v>
      </c>
      <c r="F71" s="57" t="s">
        <v>135</v>
      </c>
      <c r="G71" s="54">
        <v>0</v>
      </c>
      <c r="H71" s="40" t="s">
        <v>133</v>
      </c>
    </row>
    <row r="72" spans="1:8" x14ac:dyDescent="0.2">
      <c r="A72" s="51"/>
      <c r="B72" s="51"/>
      <c r="C72" s="55"/>
      <c r="D72" s="51"/>
      <c r="E72" s="51"/>
      <c r="F72" s="56"/>
      <c r="G72" s="56"/>
      <c r="H72" s="40" t="s">
        <v>133</v>
      </c>
    </row>
    <row r="73" spans="1:8" x14ac:dyDescent="0.2">
      <c r="A73" s="51"/>
      <c r="B73" s="51"/>
      <c r="C73" s="52" t="s">
        <v>148</v>
      </c>
      <c r="D73" s="51"/>
      <c r="E73" s="51"/>
      <c r="F73" s="56"/>
      <c r="G73" s="56"/>
      <c r="H73" s="40" t="s">
        <v>133</v>
      </c>
    </row>
    <row r="74" spans="1:8" x14ac:dyDescent="0.2">
      <c r="A74" s="51"/>
      <c r="B74" s="51"/>
      <c r="C74" s="52" t="s">
        <v>132</v>
      </c>
      <c r="D74" s="51"/>
      <c r="E74" s="51" t="s">
        <v>133</v>
      </c>
      <c r="F74" s="57" t="s">
        <v>135</v>
      </c>
      <c r="G74" s="54">
        <v>0</v>
      </c>
      <c r="H74" s="40" t="s">
        <v>133</v>
      </c>
    </row>
    <row r="75" spans="1:8" x14ac:dyDescent="0.2">
      <c r="A75" s="51"/>
      <c r="B75" s="51"/>
      <c r="C75" s="55"/>
      <c r="D75" s="51"/>
      <c r="E75" s="51"/>
      <c r="F75" s="56"/>
      <c r="G75" s="56"/>
      <c r="H75" s="40" t="s">
        <v>133</v>
      </c>
    </row>
    <row r="76" spans="1:8" x14ac:dyDescent="0.2">
      <c r="A76" s="51"/>
      <c r="B76" s="51"/>
      <c r="C76" s="52" t="s">
        <v>149</v>
      </c>
      <c r="D76" s="51"/>
      <c r="E76" s="51"/>
      <c r="F76" s="56"/>
      <c r="G76" s="56"/>
      <c r="H76" s="40" t="s">
        <v>133</v>
      </c>
    </row>
    <row r="77" spans="1:8" x14ac:dyDescent="0.2">
      <c r="A77" s="51"/>
      <c r="B77" s="51"/>
      <c r="C77" s="52" t="s">
        <v>132</v>
      </c>
      <c r="D77" s="51"/>
      <c r="E77" s="51" t="s">
        <v>133</v>
      </c>
      <c r="F77" s="57" t="s">
        <v>135</v>
      </c>
      <c r="G77" s="54">
        <v>0</v>
      </c>
      <c r="H77" s="40" t="s">
        <v>133</v>
      </c>
    </row>
    <row r="78" spans="1:8" x14ac:dyDescent="0.2">
      <c r="A78" s="51"/>
      <c r="B78" s="51"/>
      <c r="C78" s="55"/>
      <c r="D78" s="51"/>
      <c r="E78" s="51"/>
      <c r="F78" s="56"/>
      <c r="G78" s="56"/>
      <c r="H78" s="40" t="s">
        <v>133</v>
      </c>
    </row>
    <row r="79" spans="1:8" x14ac:dyDescent="0.2">
      <c r="A79" s="51"/>
      <c r="B79" s="51"/>
      <c r="C79" s="52" t="s">
        <v>150</v>
      </c>
      <c r="D79" s="51"/>
      <c r="E79" s="51"/>
      <c r="F79" s="56"/>
      <c r="G79" s="56"/>
      <c r="H79" s="40" t="s">
        <v>133</v>
      </c>
    </row>
    <row r="80" spans="1:8" x14ac:dyDescent="0.2">
      <c r="A80" s="46">
        <v>1</v>
      </c>
      <c r="B80" s="47"/>
      <c r="C80" s="47" t="s">
        <v>151</v>
      </c>
      <c r="D80" s="47"/>
      <c r="E80" s="58"/>
      <c r="F80" s="49">
        <v>5003.2846586989999</v>
      </c>
      <c r="G80" s="50">
        <v>3.102392E-2</v>
      </c>
      <c r="H80" s="40">
        <v>5.22</v>
      </c>
    </row>
    <row r="81" spans="1:8" x14ac:dyDescent="0.2">
      <c r="A81" s="51"/>
      <c r="B81" s="51"/>
      <c r="C81" s="52" t="s">
        <v>132</v>
      </c>
      <c r="D81" s="51"/>
      <c r="E81" s="51" t="s">
        <v>133</v>
      </c>
      <c r="F81" s="53">
        <v>5003.2846586989999</v>
      </c>
      <c r="G81" s="54">
        <v>3.102392E-2</v>
      </c>
      <c r="H81" s="40" t="s">
        <v>133</v>
      </c>
    </row>
    <row r="82" spans="1:8" x14ac:dyDescent="0.2">
      <c r="A82" s="51"/>
      <c r="B82" s="51"/>
      <c r="C82" s="55"/>
      <c r="D82" s="51"/>
      <c r="E82" s="51"/>
      <c r="F82" s="56"/>
      <c r="G82" s="56"/>
      <c r="H82" s="40" t="s">
        <v>133</v>
      </c>
    </row>
    <row r="83" spans="1:8" x14ac:dyDescent="0.2">
      <c r="A83" s="51"/>
      <c r="B83" s="51"/>
      <c r="C83" s="52" t="s">
        <v>152</v>
      </c>
      <c r="D83" s="51"/>
      <c r="E83" s="51"/>
      <c r="F83" s="53">
        <v>5003.2846586989999</v>
      </c>
      <c r="G83" s="54">
        <v>3.102392E-2</v>
      </c>
      <c r="H83" s="40" t="s">
        <v>133</v>
      </c>
    </row>
    <row r="84" spans="1:8" x14ac:dyDescent="0.2">
      <c r="A84" s="51"/>
      <c r="B84" s="51"/>
      <c r="C84" s="56"/>
      <c r="D84" s="51"/>
      <c r="E84" s="51"/>
      <c r="F84" s="51"/>
      <c r="G84" s="51"/>
      <c r="H84" s="40" t="s">
        <v>133</v>
      </c>
    </row>
    <row r="85" spans="1:8" x14ac:dyDescent="0.2">
      <c r="A85" s="51"/>
      <c r="B85" s="51"/>
      <c r="C85" s="52" t="s">
        <v>153</v>
      </c>
      <c r="D85" s="51"/>
      <c r="E85" s="51"/>
      <c r="F85" s="51"/>
      <c r="G85" s="51"/>
      <c r="H85" s="40" t="s">
        <v>133</v>
      </c>
    </row>
    <row r="86" spans="1:8" x14ac:dyDescent="0.2">
      <c r="A86" s="51"/>
      <c r="B86" s="51"/>
      <c r="C86" s="52" t="s">
        <v>154</v>
      </c>
      <c r="D86" s="51"/>
      <c r="E86" s="51"/>
      <c r="F86" s="51"/>
      <c r="G86" s="51"/>
      <c r="H86" s="40" t="s">
        <v>133</v>
      </c>
    </row>
    <row r="87" spans="1:8" x14ac:dyDescent="0.2">
      <c r="A87" s="46">
        <v>1</v>
      </c>
      <c r="B87" s="47" t="s">
        <v>473</v>
      </c>
      <c r="C87" s="47" t="s">
        <v>1165</v>
      </c>
      <c r="D87" s="47"/>
      <c r="E87" s="101">
        <v>9815428.0309999995</v>
      </c>
      <c r="F87" s="49">
        <v>1558.837202743</v>
      </c>
      <c r="G87" s="50">
        <v>9.6658999999999998E-3</v>
      </c>
      <c r="H87" s="40" t="s">
        <v>133</v>
      </c>
    </row>
    <row r="88" spans="1:8" x14ac:dyDescent="0.2">
      <c r="A88" s="51"/>
      <c r="B88" s="51"/>
      <c r="C88" s="52" t="s">
        <v>132</v>
      </c>
      <c r="D88" s="51"/>
      <c r="E88" s="51" t="s">
        <v>133</v>
      </c>
      <c r="F88" s="53">
        <v>1558.837202743</v>
      </c>
      <c r="G88" s="54">
        <v>9.6658999999999998E-3</v>
      </c>
      <c r="H88" s="40" t="s">
        <v>133</v>
      </c>
    </row>
    <row r="89" spans="1:8" x14ac:dyDescent="0.2">
      <c r="A89" s="51"/>
      <c r="B89" s="51"/>
      <c r="C89" s="55"/>
      <c r="D89" s="51"/>
      <c r="E89" s="51"/>
      <c r="F89" s="56"/>
      <c r="G89" s="56"/>
      <c r="H89" s="40" t="s">
        <v>133</v>
      </c>
    </row>
    <row r="90" spans="1:8" x14ac:dyDescent="0.2">
      <c r="A90" s="51"/>
      <c r="B90" s="51"/>
      <c r="C90" s="52" t="s">
        <v>155</v>
      </c>
      <c r="D90" s="51"/>
      <c r="E90" s="51"/>
      <c r="F90" s="51"/>
      <c r="G90" s="51"/>
      <c r="H90" s="40" t="s">
        <v>133</v>
      </c>
    </row>
    <row r="91" spans="1:8" x14ac:dyDescent="0.2">
      <c r="A91" s="51"/>
      <c r="B91" s="51"/>
      <c r="C91" s="52" t="s">
        <v>156</v>
      </c>
      <c r="D91" s="51"/>
      <c r="E91" s="51"/>
      <c r="F91" s="51"/>
      <c r="G91" s="51"/>
      <c r="H91" s="40" t="s">
        <v>133</v>
      </c>
    </row>
    <row r="92" spans="1:8" x14ac:dyDescent="0.2">
      <c r="A92" s="51"/>
      <c r="B92" s="51"/>
      <c r="C92" s="52" t="s">
        <v>132</v>
      </c>
      <c r="D92" s="51"/>
      <c r="E92" s="51" t="s">
        <v>133</v>
      </c>
      <c r="F92" s="57" t="s">
        <v>135</v>
      </c>
      <c r="G92" s="54">
        <v>0</v>
      </c>
      <c r="H92" s="40" t="s">
        <v>133</v>
      </c>
    </row>
    <row r="93" spans="1:8" x14ac:dyDescent="0.2">
      <c r="A93" s="51"/>
      <c r="B93" s="51"/>
      <c r="C93" s="55"/>
      <c r="D93" s="51"/>
      <c r="E93" s="51"/>
      <c r="F93" s="56"/>
      <c r="G93" s="56"/>
      <c r="H93" s="40" t="s">
        <v>133</v>
      </c>
    </row>
    <row r="94" spans="1:8" x14ac:dyDescent="0.2">
      <c r="A94" s="51"/>
      <c r="B94" s="51"/>
      <c r="C94" s="52" t="s">
        <v>157</v>
      </c>
      <c r="D94" s="51"/>
      <c r="E94" s="51"/>
      <c r="F94" s="56"/>
      <c r="G94" s="56"/>
      <c r="H94" s="40" t="s">
        <v>133</v>
      </c>
    </row>
    <row r="95" spans="1:8" x14ac:dyDescent="0.2">
      <c r="A95" s="51"/>
      <c r="B95" s="51"/>
      <c r="C95" s="52" t="s">
        <v>132</v>
      </c>
      <c r="D95" s="51"/>
      <c r="E95" s="51" t="s">
        <v>133</v>
      </c>
      <c r="F95" s="57" t="s">
        <v>135</v>
      </c>
      <c r="G95" s="54">
        <v>0</v>
      </c>
      <c r="H95" s="40" t="s">
        <v>133</v>
      </c>
    </row>
    <row r="96" spans="1:8" x14ac:dyDescent="0.2">
      <c r="A96" s="51"/>
      <c r="B96" s="47"/>
      <c r="C96" s="47"/>
      <c r="D96" s="52"/>
      <c r="E96" s="51"/>
      <c r="F96" s="47"/>
      <c r="G96" s="58"/>
      <c r="H96" s="40" t="s">
        <v>133</v>
      </c>
    </row>
    <row r="97" spans="1:17" x14ac:dyDescent="0.2">
      <c r="A97" s="58"/>
      <c r="B97" s="47"/>
      <c r="C97" s="47" t="s">
        <v>158</v>
      </c>
      <c r="D97" s="47"/>
      <c r="E97" s="58"/>
      <c r="F97" s="49">
        <v>187.06358154</v>
      </c>
      <c r="G97" s="50">
        <v>1.15993E-3</v>
      </c>
      <c r="H97" s="40" t="s">
        <v>133</v>
      </c>
    </row>
    <row r="98" spans="1:17" x14ac:dyDescent="0.2">
      <c r="A98" s="55"/>
      <c r="B98" s="55"/>
      <c r="C98" s="52" t="s">
        <v>159</v>
      </c>
      <c r="D98" s="56"/>
      <c r="E98" s="56"/>
      <c r="F98" s="53">
        <v>161271.83769688199</v>
      </c>
      <c r="G98" s="59">
        <v>1.0000000099999999</v>
      </c>
      <c r="H98" s="40" t="s">
        <v>133</v>
      </c>
    </row>
    <row r="99" spans="1:17" ht="12.75" customHeight="1" x14ac:dyDescent="0.2">
      <c r="A99" s="60"/>
      <c r="B99" s="60"/>
      <c r="C99" s="61"/>
      <c r="D99" s="62"/>
      <c r="E99" s="62"/>
      <c r="F99" s="63"/>
      <c r="G99" s="64"/>
      <c r="H99" s="65"/>
    </row>
    <row r="100" spans="1:17" x14ac:dyDescent="0.2">
      <c r="A100" s="60"/>
      <c r="B100" s="66" t="s">
        <v>930</v>
      </c>
      <c r="C100" s="66"/>
      <c r="D100" s="66"/>
      <c r="E100" s="66"/>
      <c r="F100" s="66"/>
      <c r="G100" s="66"/>
      <c r="H100" s="66"/>
      <c r="J100" s="67"/>
    </row>
    <row r="101" spans="1:17" x14ac:dyDescent="0.2">
      <c r="A101" s="60"/>
      <c r="B101" s="66" t="s">
        <v>931</v>
      </c>
      <c r="C101" s="66"/>
      <c r="D101" s="66"/>
      <c r="E101" s="66"/>
      <c r="F101" s="66"/>
      <c r="G101" s="66"/>
      <c r="H101" s="66"/>
      <c r="J101" s="67"/>
    </row>
    <row r="102" spans="1:17" x14ac:dyDescent="0.2">
      <c r="A102" s="60"/>
      <c r="B102" s="66" t="s">
        <v>932</v>
      </c>
      <c r="C102" s="66"/>
      <c r="D102" s="66"/>
      <c r="E102" s="66"/>
      <c r="F102" s="66"/>
      <c r="G102" s="66"/>
      <c r="H102" s="66"/>
      <c r="J102" s="67"/>
    </row>
    <row r="103" spans="1:17" s="70" customFormat="1" ht="52.5" customHeight="1" x14ac:dyDescent="0.25">
      <c r="A103" s="68"/>
      <c r="B103" s="69" t="s">
        <v>933</v>
      </c>
      <c r="C103" s="69"/>
      <c r="D103" s="69"/>
      <c r="E103" s="69"/>
      <c r="F103" s="69"/>
      <c r="G103" s="69"/>
      <c r="H103" s="69"/>
      <c r="I103" s="34"/>
      <c r="J103" s="67"/>
      <c r="K103" s="34"/>
      <c r="L103" s="34"/>
      <c r="M103" s="34"/>
      <c r="N103" s="34"/>
      <c r="O103" s="34"/>
      <c r="P103" s="34"/>
      <c r="Q103" s="34"/>
    </row>
    <row r="104" spans="1:17" x14ac:dyDescent="0.2">
      <c r="A104" s="60"/>
      <c r="B104" s="66" t="s">
        <v>934</v>
      </c>
      <c r="C104" s="66"/>
      <c r="D104" s="66"/>
      <c r="E104" s="66"/>
      <c r="F104" s="66"/>
      <c r="G104" s="66"/>
      <c r="H104" s="66"/>
      <c r="J104" s="67"/>
    </row>
    <row r="105" spans="1:17" x14ac:dyDescent="0.2">
      <c r="A105" s="60"/>
      <c r="B105" s="60"/>
      <c r="C105" s="60"/>
      <c r="D105" s="62"/>
      <c r="E105" s="62"/>
      <c r="F105" s="62"/>
      <c r="G105" s="62"/>
    </row>
    <row r="106" spans="1:17" x14ac:dyDescent="0.2">
      <c r="A106" s="60"/>
      <c r="B106" s="72" t="s">
        <v>160</v>
      </c>
      <c r="C106" s="73"/>
      <c r="D106" s="74"/>
      <c r="E106" s="75"/>
      <c r="F106" s="62"/>
      <c r="G106" s="62"/>
    </row>
    <row r="107" spans="1:17" ht="27.75" customHeight="1" x14ac:dyDescent="0.2">
      <c r="A107" s="60"/>
      <c r="B107" s="76" t="s">
        <v>161</v>
      </c>
      <c r="C107" s="77"/>
      <c r="D107" s="39" t="s">
        <v>162</v>
      </c>
      <c r="E107" s="75"/>
      <c r="F107" s="62"/>
      <c r="G107" s="62"/>
    </row>
    <row r="108" spans="1:17" ht="12.75" customHeight="1" x14ac:dyDescent="0.2">
      <c r="A108" s="60"/>
      <c r="B108" s="76" t="s">
        <v>936</v>
      </c>
      <c r="C108" s="77"/>
      <c r="D108" s="39" t="s">
        <v>162</v>
      </c>
      <c r="E108" s="75"/>
      <c r="F108" s="62"/>
      <c r="G108" s="62"/>
    </row>
    <row r="109" spans="1:17" x14ac:dyDescent="0.2">
      <c r="A109" s="60"/>
      <c r="B109" s="76" t="s">
        <v>163</v>
      </c>
      <c r="C109" s="77"/>
      <c r="D109" s="78" t="s">
        <v>133</v>
      </c>
      <c r="E109" s="75"/>
      <c r="F109" s="62"/>
      <c r="G109" s="62"/>
    </row>
    <row r="110" spans="1:17" x14ac:dyDescent="0.2">
      <c r="A110" s="79"/>
      <c r="B110" s="80" t="s">
        <v>133</v>
      </c>
      <c r="C110" s="80" t="s">
        <v>937</v>
      </c>
      <c r="D110" s="80" t="s">
        <v>164</v>
      </c>
      <c r="E110" s="79"/>
      <c r="F110" s="79"/>
      <c r="G110" s="79"/>
      <c r="H110" s="79"/>
      <c r="J110" s="67"/>
    </row>
    <row r="111" spans="1:17" x14ac:dyDescent="0.2">
      <c r="A111" s="79"/>
      <c r="B111" s="81" t="s">
        <v>165</v>
      </c>
      <c r="C111" s="82">
        <v>46112</v>
      </c>
      <c r="D111" s="82">
        <v>46142</v>
      </c>
      <c r="E111" s="79"/>
      <c r="F111" s="79"/>
      <c r="G111" s="79"/>
      <c r="J111" s="67"/>
    </row>
    <row r="112" spans="1:17" x14ac:dyDescent="0.2">
      <c r="A112" s="83"/>
      <c r="B112" s="42" t="s">
        <v>166</v>
      </c>
      <c r="C112" s="84">
        <v>106.3498</v>
      </c>
      <c r="D112" s="84">
        <v>118.6527</v>
      </c>
      <c r="E112" s="83"/>
      <c r="F112" s="85"/>
      <c r="G112" s="86"/>
    </row>
    <row r="113" spans="1:7" x14ac:dyDescent="0.2">
      <c r="A113" s="83"/>
      <c r="B113" s="42" t="s">
        <v>938</v>
      </c>
      <c r="C113" s="84">
        <v>31.291</v>
      </c>
      <c r="D113" s="84">
        <v>32.356499999999997</v>
      </c>
      <c r="E113" s="83"/>
      <c r="F113" s="85"/>
      <c r="G113" s="86"/>
    </row>
    <row r="114" spans="1:7" x14ac:dyDescent="0.2">
      <c r="A114" s="83"/>
      <c r="B114" s="42" t="s">
        <v>167</v>
      </c>
      <c r="C114" s="84">
        <v>93.382000000000005</v>
      </c>
      <c r="D114" s="84">
        <v>104.0624</v>
      </c>
      <c r="E114" s="83"/>
      <c r="F114" s="85"/>
      <c r="G114" s="86"/>
    </row>
    <row r="115" spans="1:7" x14ac:dyDescent="0.2">
      <c r="A115" s="83"/>
      <c r="B115" s="42" t="s">
        <v>939</v>
      </c>
      <c r="C115" s="84">
        <v>27.006599999999999</v>
      </c>
      <c r="D115" s="84">
        <v>27.888400000000001</v>
      </c>
      <c r="E115" s="83"/>
      <c r="F115" s="85"/>
      <c r="G115" s="86"/>
    </row>
    <row r="116" spans="1:7" x14ac:dyDescent="0.2">
      <c r="A116" s="83"/>
      <c r="B116" s="83"/>
      <c r="C116" s="83"/>
      <c r="D116" s="83"/>
      <c r="E116" s="83"/>
      <c r="F116" s="83"/>
      <c r="G116" s="83"/>
    </row>
    <row r="117" spans="1:7" x14ac:dyDescent="0.2">
      <c r="A117" s="83"/>
      <c r="B117" s="146" t="s">
        <v>168</v>
      </c>
      <c r="C117" s="147"/>
      <c r="D117" s="52" t="s">
        <v>133</v>
      </c>
      <c r="E117" s="83"/>
      <c r="F117" s="83"/>
      <c r="G117" s="83"/>
    </row>
    <row r="118" spans="1:7" x14ac:dyDescent="0.2">
      <c r="A118" s="83"/>
      <c r="B118" s="148" t="s">
        <v>165</v>
      </c>
      <c r="C118" s="149" t="s">
        <v>640</v>
      </c>
      <c r="D118" s="149" t="s">
        <v>641</v>
      </c>
      <c r="E118" s="83"/>
      <c r="F118" s="83"/>
      <c r="G118" s="83"/>
    </row>
    <row r="119" spans="1:7" x14ac:dyDescent="0.2">
      <c r="A119" s="83"/>
      <c r="B119" s="42" t="s">
        <v>938</v>
      </c>
      <c r="C119" s="150">
        <v>2.5830000000000002</v>
      </c>
      <c r="D119" s="150">
        <v>2.5830000000000002</v>
      </c>
      <c r="E119" s="83"/>
      <c r="F119" s="85"/>
      <c r="G119" s="86"/>
    </row>
    <row r="120" spans="1:7" x14ac:dyDescent="0.2">
      <c r="A120" s="83"/>
      <c r="B120" s="42" t="s">
        <v>939</v>
      </c>
      <c r="C120" s="150">
        <v>2.2320000000000002</v>
      </c>
      <c r="D120" s="150">
        <v>2.2320000000000002</v>
      </c>
      <c r="E120" s="83"/>
      <c r="F120" s="85"/>
      <c r="G120" s="86"/>
    </row>
    <row r="121" spans="1:7" x14ac:dyDescent="0.2">
      <c r="A121" s="79"/>
      <c r="B121" s="97"/>
      <c r="C121" s="97"/>
      <c r="D121" s="97"/>
      <c r="E121" s="79"/>
      <c r="F121" s="79"/>
      <c r="G121" s="79"/>
    </row>
    <row r="122" spans="1:7" x14ac:dyDescent="0.2">
      <c r="A122" s="79"/>
      <c r="B122" s="76" t="s">
        <v>169</v>
      </c>
      <c r="C122" s="77"/>
      <c r="D122" s="39" t="s">
        <v>162</v>
      </c>
      <c r="E122" s="91"/>
      <c r="F122" s="79"/>
      <c r="G122" s="79"/>
    </row>
    <row r="123" spans="1:7" x14ac:dyDescent="0.2">
      <c r="A123" s="79"/>
      <c r="B123" s="76" t="s">
        <v>170</v>
      </c>
      <c r="C123" s="77"/>
      <c r="D123" s="39" t="s">
        <v>162</v>
      </c>
      <c r="E123" s="91"/>
      <c r="F123" s="79"/>
      <c r="G123" s="79"/>
    </row>
    <row r="124" spans="1:7" x14ac:dyDescent="0.2">
      <c r="A124" s="79"/>
      <c r="B124" s="76" t="s">
        <v>171</v>
      </c>
      <c r="C124" s="77"/>
      <c r="D124" s="39" t="s">
        <v>162</v>
      </c>
      <c r="E124" s="91"/>
      <c r="F124" s="79"/>
      <c r="G124" s="79"/>
    </row>
    <row r="125" spans="1:7" x14ac:dyDescent="0.2">
      <c r="A125" s="79"/>
      <c r="B125" s="76" t="s">
        <v>172</v>
      </c>
      <c r="C125" s="77"/>
      <c r="D125" s="92">
        <v>0.33357471437180375</v>
      </c>
      <c r="E125" s="79"/>
      <c r="F125" s="89"/>
      <c r="G125" s="90"/>
    </row>
    <row r="127" spans="1:7" x14ac:dyDescent="0.2">
      <c r="B127" s="93" t="s">
        <v>941</v>
      </c>
      <c r="C127" s="93"/>
    </row>
    <row r="129" spans="2:4" ht="153.75" customHeight="1" x14ac:dyDescent="0.2"/>
    <row r="132" spans="2:4" x14ac:dyDescent="0.2">
      <c r="B132" s="94" t="s">
        <v>942</v>
      </c>
      <c r="C132" s="95"/>
      <c r="D132" s="94"/>
    </row>
    <row r="133" spans="2:4" x14ac:dyDescent="0.2">
      <c r="B133" s="94" t="s">
        <v>1113</v>
      </c>
      <c r="D133" s="94"/>
    </row>
    <row r="134" spans="2:4" ht="165" customHeight="1" x14ac:dyDescent="0.2"/>
    <row r="135" spans="2:4" ht="12.75" customHeight="1" x14ac:dyDescent="0.2"/>
    <row r="136" spans="2:4" ht="12.75" customHeight="1" x14ac:dyDescent="0.2"/>
    <row r="137" spans="2:4" ht="12.75" customHeight="1" x14ac:dyDescent="0.2"/>
  </sheetData>
  <mergeCells count="18">
    <mergeCell ref="B127:C127"/>
    <mergeCell ref="A1:H1"/>
    <mergeCell ref="A2:H2"/>
    <mergeCell ref="A3:H3"/>
    <mergeCell ref="B100:H100"/>
    <mergeCell ref="B101:H101"/>
    <mergeCell ref="B102:H102"/>
    <mergeCell ref="B103:H103"/>
    <mergeCell ref="B104:H104"/>
    <mergeCell ref="B106:D106"/>
    <mergeCell ref="B107:C107"/>
    <mergeCell ref="B108:C108"/>
    <mergeCell ref="B109:C109"/>
    <mergeCell ref="B124:C124"/>
    <mergeCell ref="B123:C123"/>
    <mergeCell ref="B117:C117"/>
    <mergeCell ref="B122:C122"/>
    <mergeCell ref="B125:C125"/>
  </mergeCells>
  <hyperlinks>
    <hyperlink ref="I1" location="Index!B2" display="Index" xr:uid="{40E066D5-6580-457A-A065-F5AE8073B8D4}"/>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480FE-A9DA-4240-AE1E-3A5EC4760574}">
  <sheetPr>
    <outlinePr summaryBelow="0" summaryRight="0"/>
  </sheetPr>
  <dimension ref="A1:Q123"/>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1164</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51"/>
      <c r="B7" s="51"/>
      <c r="C7" s="52" t="s">
        <v>132</v>
      </c>
      <c r="D7" s="51"/>
      <c r="E7" s="51" t="s">
        <v>133</v>
      </c>
      <c r="F7" s="57" t="s">
        <v>135</v>
      </c>
      <c r="G7" s="54">
        <v>0</v>
      </c>
      <c r="H7" s="40" t="s">
        <v>133</v>
      </c>
    </row>
    <row r="8" spans="1:9" x14ac:dyDescent="0.2">
      <c r="A8" s="51"/>
      <c r="B8" s="51"/>
      <c r="C8" s="55"/>
      <c r="D8" s="51"/>
      <c r="E8" s="51"/>
      <c r="F8" s="56"/>
      <c r="G8" s="56"/>
      <c r="H8" s="40" t="s">
        <v>133</v>
      </c>
    </row>
    <row r="9" spans="1:9" x14ac:dyDescent="0.2">
      <c r="A9" s="51"/>
      <c r="B9" s="51"/>
      <c r="C9" s="52" t="s">
        <v>134</v>
      </c>
      <c r="D9" s="51"/>
      <c r="E9" s="51"/>
      <c r="F9" s="51"/>
      <c r="G9" s="51"/>
      <c r="H9" s="40" t="s">
        <v>133</v>
      </c>
    </row>
    <row r="10" spans="1:9" x14ac:dyDescent="0.2">
      <c r="A10" s="51"/>
      <c r="B10" s="51"/>
      <c r="C10" s="52" t="s">
        <v>132</v>
      </c>
      <c r="D10" s="51"/>
      <c r="E10" s="51" t="s">
        <v>133</v>
      </c>
      <c r="F10" s="57" t="s">
        <v>135</v>
      </c>
      <c r="G10" s="54">
        <v>0</v>
      </c>
      <c r="H10" s="40" t="s">
        <v>133</v>
      </c>
    </row>
    <row r="11" spans="1:9" x14ac:dyDescent="0.2">
      <c r="A11" s="51"/>
      <c r="B11" s="51"/>
      <c r="C11" s="55"/>
      <c r="D11" s="51"/>
      <c r="E11" s="51"/>
      <c r="F11" s="56"/>
      <c r="G11" s="56"/>
      <c r="H11" s="40" t="s">
        <v>133</v>
      </c>
    </row>
    <row r="12" spans="1:9" x14ac:dyDescent="0.2">
      <c r="A12" s="51"/>
      <c r="B12" s="51"/>
      <c r="C12" s="52" t="s">
        <v>136</v>
      </c>
      <c r="D12" s="51"/>
      <c r="E12" s="51"/>
      <c r="F12" s="51"/>
      <c r="G12" s="51"/>
      <c r="H12" s="40" t="s">
        <v>133</v>
      </c>
    </row>
    <row r="13" spans="1:9" x14ac:dyDescent="0.2">
      <c r="A13" s="51"/>
      <c r="B13" s="51"/>
      <c r="C13" s="52" t="s">
        <v>132</v>
      </c>
      <c r="D13" s="51"/>
      <c r="E13" s="51" t="s">
        <v>133</v>
      </c>
      <c r="F13" s="57" t="s">
        <v>135</v>
      </c>
      <c r="G13" s="54">
        <v>0</v>
      </c>
      <c r="H13" s="40" t="s">
        <v>133</v>
      </c>
    </row>
    <row r="14" spans="1:9" x14ac:dyDescent="0.2">
      <c r="A14" s="51"/>
      <c r="B14" s="51"/>
      <c r="C14" s="55"/>
      <c r="D14" s="51"/>
      <c r="E14" s="51"/>
      <c r="F14" s="56"/>
      <c r="G14" s="56"/>
      <c r="H14" s="40" t="s">
        <v>133</v>
      </c>
    </row>
    <row r="15" spans="1:9" x14ac:dyDescent="0.2">
      <c r="A15" s="51"/>
      <c r="B15" s="51"/>
      <c r="C15" s="52" t="s">
        <v>137</v>
      </c>
      <c r="D15" s="51"/>
      <c r="E15" s="51"/>
      <c r="F15" s="51"/>
      <c r="G15" s="51"/>
      <c r="H15" s="40" t="s">
        <v>133</v>
      </c>
    </row>
    <row r="16" spans="1:9" x14ac:dyDescent="0.2">
      <c r="A16" s="51"/>
      <c r="B16" s="51"/>
      <c r="C16" s="52" t="s">
        <v>132</v>
      </c>
      <c r="D16" s="51"/>
      <c r="E16" s="51" t="s">
        <v>133</v>
      </c>
      <c r="F16" s="57" t="s">
        <v>135</v>
      </c>
      <c r="G16" s="54">
        <v>0</v>
      </c>
      <c r="H16" s="40" t="s">
        <v>133</v>
      </c>
    </row>
    <row r="17" spans="1:8" x14ac:dyDescent="0.2">
      <c r="A17" s="51"/>
      <c r="B17" s="51"/>
      <c r="C17" s="55"/>
      <c r="D17" s="51"/>
      <c r="E17" s="51"/>
      <c r="F17" s="56"/>
      <c r="G17" s="56"/>
      <c r="H17" s="40" t="s">
        <v>133</v>
      </c>
    </row>
    <row r="18" spans="1:8" x14ac:dyDescent="0.2">
      <c r="A18" s="51"/>
      <c r="B18" s="51"/>
      <c r="C18" s="52" t="s">
        <v>138</v>
      </c>
      <c r="D18" s="51"/>
      <c r="E18" s="51"/>
      <c r="F18" s="56"/>
      <c r="G18" s="56"/>
      <c r="H18" s="40" t="s">
        <v>133</v>
      </c>
    </row>
    <row r="19" spans="1:8" x14ac:dyDescent="0.2">
      <c r="A19" s="51"/>
      <c r="B19" s="51"/>
      <c r="C19" s="52" t="s">
        <v>132</v>
      </c>
      <c r="D19" s="51"/>
      <c r="E19" s="51" t="s">
        <v>133</v>
      </c>
      <c r="F19" s="57" t="s">
        <v>135</v>
      </c>
      <c r="G19" s="54">
        <v>0</v>
      </c>
      <c r="H19" s="40" t="s">
        <v>133</v>
      </c>
    </row>
    <row r="20" spans="1:8" x14ac:dyDescent="0.2">
      <c r="A20" s="51"/>
      <c r="B20" s="51"/>
      <c r="C20" s="55"/>
      <c r="D20" s="51"/>
      <c r="E20" s="51"/>
      <c r="F20" s="56"/>
      <c r="G20" s="56"/>
      <c r="H20" s="40" t="s">
        <v>133</v>
      </c>
    </row>
    <row r="21" spans="1:8" x14ac:dyDescent="0.2">
      <c r="A21" s="51"/>
      <c r="B21" s="51"/>
      <c r="C21" s="52" t="s">
        <v>139</v>
      </c>
      <c r="D21" s="51"/>
      <c r="E21" s="51"/>
      <c r="F21" s="56"/>
      <c r="G21" s="56"/>
      <c r="H21" s="40" t="s">
        <v>133</v>
      </c>
    </row>
    <row r="22" spans="1:8" x14ac:dyDescent="0.2">
      <c r="A22" s="51"/>
      <c r="B22" s="51"/>
      <c r="C22" s="52" t="s">
        <v>132</v>
      </c>
      <c r="D22" s="51"/>
      <c r="E22" s="51" t="s">
        <v>133</v>
      </c>
      <c r="F22" s="57" t="s">
        <v>135</v>
      </c>
      <c r="G22" s="54">
        <v>0</v>
      </c>
      <c r="H22" s="40" t="s">
        <v>133</v>
      </c>
    </row>
    <row r="23" spans="1:8" x14ac:dyDescent="0.2">
      <c r="A23" s="51"/>
      <c r="B23" s="51"/>
      <c r="C23" s="55"/>
      <c r="D23" s="51"/>
      <c r="E23" s="51"/>
      <c r="F23" s="56"/>
      <c r="G23" s="56"/>
      <c r="H23" s="40" t="s">
        <v>133</v>
      </c>
    </row>
    <row r="24" spans="1:8" x14ac:dyDescent="0.2">
      <c r="A24" s="51"/>
      <c r="B24" s="51"/>
      <c r="C24" s="52" t="s">
        <v>140</v>
      </c>
      <c r="D24" s="51"/>
      <c r="E24" s="51"/>
      <c r="F24" s="53">
        <v>0</v>
      </c>
      <c r="G24" s="54">
        <v>0</v>
      </c>
      <c r="H24" s="40" t="s">
        <v>133</v>
      </c>
    </row>
    <row r="25" spans="1:8" x14ac:dyDescent="0.2">
      <c r="A25" s="51"/>
      <c r="B25" s="51"/>
      <c r="C25" s="55"/>
      <c r="D25" s="51"/>
      <c r="E25" s="51"/>
      <c r="F25" s="56"/>
      <c r="G25" s="56"/>
      <c r="H25" s="40" t="s">
        <v>133</v>
      </c>
    </row>
    <row r="26" spans="1:8" x14ac:dyDescent="0.2">
      <c r="A26" s="51"/>
      <c r="B26" s="51"/>
      <c r="C26" s="52" t="s">
        <v>141</v>
      </c>
      <c r="D26" s="51"/>
      <c r="E26" s="51"/>
      <c r="F26" s="56"/>
      <c r="G26" s="56"/>
      <c r="H26" s="40" t="s">
        <v>133</v>
      </c>
    </row>
    <row r="27" spans="1:8" x14ac:dyDescent="0.2">
      <c r="A27" s="51"/>
      <c r="B27" s="51"/>
      <c r="C27" s="52" t="s">
        <v>10</v>
      </c>
      <c r="D27" s="51"/>
      <c r="E27" s="51"/>
      <c r="F27" s="56"/>
      <c r="G27" s="56"/>
      <c r="H27" s="40" t="s">
        <v>133</v>
      </c>
    </row>
    <row r="28" spans="1:8" x14ac:dyDescent="0.2">
      <c r="A28" s="51"/>
      <c r="B28" s="51"/>
      <c r="C28" s="52" t="s">
        <v>132</v>
      </c>
      <c r="D28" s="51"/>
      <c r="E28" s="51" t="s">
        <v>133</v>
      </c>
      <c r="F28" s="57" t="s">
        <v>135</v>
      </c>
      <c r="G28" s="54">
        <v>0</v>
      </c>
      <c r="H28" s="40" t="s">
        <v>133</v>
      </c>
    </row>
    <row r="29" spans="1:8" x14ac:dyDescent="0.2">
      <c r="A29" s="51"/>
      <c r="B29" s="51"/>
      <c r="C29" s="55"/>
      <c r="D29" s="51"/>
      <c r="E29" s="51"/>
      <c r="F29" s="56"/>
      <c r="G29" s="56"/>
      <c r="H29" s="40" t="s">
        <v>133</v>
      </c>
    </row>
    <row r="30" spans="1:8" x14ac:dyDescent="0.2">
      <c r="A30" s="51"/>
      <c r="B30" s="51"/>
      <c r="C30" s="52" t="s">
        <v>142</v>
      </c>
      <c r="D30" s="51"/>
      <c r="E30" s="51"/>
      <c r="F30" s="51"/>
      <c r="G30" s="51"/>
      <c r="H30" s="40" t="s">
        <v>133</v>
      </c>
    </row>
    <row r="31" spans="1:8" x14ac:dyDescent="0.2">
      <c r="A31" s="51"/>
      <c r="B31" s="51"/>
      <c r="C31" s="52" t="s">
        <v>132</v>
      </c>
      <c r="D31" s="51"/>
      <c r="E31" s="51" t="s">
        <v>133</v>
      </c>
      <c r="F31" s="57" t="s">
        <v>135</v>
      </c>
      <c r="G31" s="54">
        <v>0</v>
      </c>
      <c r="H31" s="40" t="s">
        <v>133</v>
      </c>
    </row>
    <row r="32" spans="1:8" x14ac:dyDescent="0.2">
      <c r="A32" s="51"/>
      <c r="B32" s="51"/>
      <c r="C32" s="55"/>
      <c r="D32" s="51"/>
      <c r="E32" s="51"/>
      <c r="F32" s="56"/>
      <c r="G32" s="56"/>
      <c r="H32" s="40" t="s">
        <v>133</v>
      </c>
    </row>
    <row r="33" spans="1:8" x14ac:dyDescent="0.2">
      <c r="A33" s="51"/>
      <c r="B33" s="51"/>
      <c r="C33" s="52" t="s">
        <v>143</v>
      </c>
      <c r="D33" s="51"/>
      <c r="E33" s="51"/>
      <c r="F33" s="51"/>
      <c r="G33" s="51"/>
      <c r="H33" s="40" t="s">
        <v>133</v>
      </c>
    </row>
    <row r="34" spans="1:8" x14ac:dyDescent="0.2">
      <c r="A34" s="51"/>
      <c r="B34" s="51"/>
      <c r="C34" s="52" t="s">
        <v>132</v>
      </c>
      <c r="D34" s="51"/>
      <c r="E34" s="51" t="s">
        <v>133</v>
      </c>
      <c r="F34" s="57" t="s">
        <v>135</v>
      </c>
      <c r="G34" s="54">
        <v>0</v>
      </c>
      <c r="H34" s="40" t="s">
        <v>133</v>
      </c>
    </row>
    <row r="35" spans="1:8" x14ac:dyDescent="0.2">
      <c r="A35" s="51"/>
      <c r="B35" s="51"/>
      <c r="C35" s="55"/>
      <c r="D35" s="51"/>
      <c r="E35" s="51"/>
      <c r="F35" s="56"/>
      <c r="G35" s="56"/>
      <c r="H35" s="40" t="s">
        <v>133</v>
      </c>
    </row>
    <row r="36" spans="1:8" x14ac:dyDescent="0.2">
      <c r="A36" s="51"/>
      <c r="B36" s="51"/>
      <c r="C36" s="52" t="s">
        <v>144</v>
      </c>
      <c r="D36" s="51"/>
      <c r="E36" s="51"/>
      <c r="F36" s="56"/>
      <c r="G36" s="56"/>
      <c r="H36" s="40" t="s">
        <v>133</v>
      </c>
    </row>
    <row r="37" spans="1:8" x14ac:dyDescent="0.2">
      <c r="A37" s="51"/>
      <c r="B37" s="51"/>
      <c r="C37" s="52" t="s">
        <v>132</v>
      </c>
      <c r="D37" s="51"/>
      <c r="E37" s="51" t="s">
        <v>133</v>
      </c>
      <c r="F37" s="57" t="s">
        <v>135</v>
      </c>
      <c r="G37" s="54">
        <v>0</v>
      </c>
      <c r="H37" s="40" t="s">
        <v>133</v>
      </c>
    </row>
    <row r="38" spans="1:8" x14ac:dyDescent="0.2">
      <c r="A38" s="51"/>
      <c r="B38" s="51"/>
      <c r="C38" s="55"/>
      <c r="D38" s="51"/>
      <c r="E38" s="51"/>
      <c r="F38" s="56"/>
      <c r="G38" s="56"/>
      <c r="H38" s="40" t="s">
        <v>133</v>
      </c>
    </row>
    <row r="39" spans="1:8" x14ac:dyDescent="0.2">
      <c r="A39" s="51"/>
      <c r="B39" s="51"/>
      <c r="C39" s="52" t="s">
        <v>145</v>
      </c>
      <c r="D39" s="51"/>
      <c r="E39" s="51"/>
      <c r="F39" s="53">
        <v>0</v>
      </c>
      <c r="G39" s="54">
        <v>0</v>
      </c>
      <c r="H39" s="40" t="s">
        <v>133</v>
      </c>
    </row>
    <row r="40" spans="1:8" x14ac:dyDescent="0.2">
      <c r="A40" s="51"/>
      <c r="B40" s="51"/>
      <c r="C40" s="55"/>
      <c r="D40" s="51"/>
      <c r="E40" s="51"/>
      <c r="F40" s="56"/>
      <c r="G40" s="56"/>
      <c r="H40" s="40" t="s">
        <v>133</v>
      </c>
    </row>
    <row r="41" spans="1:8" x14ac:dyDescent="0.2">
      <c r="A41" s="51"/>
      <c r="B41" s="51"/>
      <c r="C41" s="52" t="s">
        <v>146</v>
      </c>
      <c r="D41" s="51"/>
      <c r="E41" s="51"/>
      <c r="F41" s="56"/>
      <c r="G41" s="56"/>
      <c r="H41" s="40" t="s">
        <v>133</v>
      </c>
    </row>
    <row r="42" spans="1:8" x14ac:dyDescent="0.2">
      <c r="A42" s="51"/>
      <c r="B42" s="51"/>
      <c r="C42" s="52" t="s">
        <v>147</v>
      </c>
      <c r="D42" s="51"/>
      <c r="E42" s="51"/>
      <c r="F42" s="56"/>
      <c r="G42" s="56"/>
      <c r="H42" s="40" t="s">
        <v>133</v>
      </c>
    </row>
    <row r="43" spans="1:8" x14ac:dyDescent="0.2">
      <c r="A43" s="51"/>
      <c r="B43" s="51"/>
      <c r="C43" s="52" t="s">
        <v>132</v>
      </c>
      <c r="D43" s="51"/>
      <c r="E43" s="51" t="s">
        <v>133</v>
      </c>
      <c r="F43" s="57" t="s">
        <v>135</v>
      </c>
      <c r="G43" s="54">
        <v>0</v>
      </c>
      <c r="H43" s="40" t="s">
        <v>133</v>
      </c>
    </row>
    <row r="44" spans="1:8" x14ac:dyDescent="0.2">
      <c r="A44" s="51"/>
      <c r="B44" s="51"/>
      <c r="C44" s="55"/>
      <c r="D44" s="51"/>
      <c r="E44" s="51"/>
      <c r="F44" s="56"/>
      <c r="G44" s="56"/>
      <c r="H44" s="40" t="s">
        <v>133</v>
      </c>
    </row>
    <row r="45" spans="1:8" x14ac:dyDescent="0.2">
      <c r="A45" s="51"/>
      <c r="B45" s="51"/>
      <c r="C45" s="52" t="s">
        <v>148</v>
      </c>
      <c r="D45" s="51"/>
      <c r="E45" s="51"/>
      <c r="F45" s="56"/>
      <c r="G45" s="56"/>
      <c r="H45" s="40" t="s">
        <v>133</v>
      </c>
    </row>
    <row r="46" spans="1:8" x14ac:dyDescent="0.2">
      <c r="A46" s="51"/>
      <c r="B46" s="51"/>
      <c r="C46" s="52" t="s">
        <v>132</v>
      </c>
      <c r="D46" s="51"/>
      <c r="E46" s="51" t="s">
        <v>133</v>
      </c>
      <c r="F46" s="57" t="s">
        <v>135</v>
      </c>
      <c r="G46" s="54">
        <v>0</v>
      </c>
      <c r="H46" s="40" t="s">
        <v>133</v>
      </c>
    </row>
    <row r="47" spans="1:8" x14ac:dyDescent="0.2">
      <c r="A47" s="51"/>
      <c r="B47" s="51"/>
      <c r="C47" s="55"/>
      <c r="D47" s="51"/>
      <c r="E47" s="51"/>
      <c r="F47" s="56"/>
      <c r="G47" s="56"/>
      <c r="H47" s="40" t="s">
        <v>133</v>
      </c>
    </row>
    <row r="48" spans="1:8" x14ac:dyDescent="0.2">
      <c r="A48" s="51"/>
      <c r="B48" s="51"/>
      <c r="C48" s="52" t="s">
        <v>149</v>
      </c>
      <c r="D48" s="51"/>
      <c r="E48" s="51"/>
      <c r="F48" s="56"/>
      <c r="G48" s="56"/>
      <c r="H48" s="40" t="s">
        <v>133</v>
      </c>
    </row>
    <row r="49" spans="1:8" x14ac:dyDescent="0.2">
      <c r="A49" s="51"/>
      <c r="B49" s="51"/>
      <c r="C49" s="52" t="s">
        <v>132</v>
      </c>
      <c r="D49" s="51"/>
      <c r="E49" s="51" t="s">
        <v>133</v>
      </c>
      <c r="F49" s="57" t="s">
        <v>135</v>
      </c>
      <c r="G49" s="54">
        <v>0</v>
      </c>
      <c r="H49" s="40" t="s">
        <v>133</v>
      </c>
    </row>
    <row r="50" spans="1:8" x14ac:dyDescent="0.2">
      <c r="A50" s="51"/>
      <c r="B50" s="51"/>
      <c r="C50" s="55"/>
      <c r="D50" s="51"/>
      <c r="E50" s="51"/>
      <c r="F50" s="56"/>
      <c r="G50" s="56"/>
      <c r="H50" s="40" t="s">
        <v>133</v>
      </c>
    </row>
    <row r="51" spans="1:8" x14ac:dyDescent="0.2">
      <c r="A51" s="51"/>
      <c r="B51" s="51"/>
      <c r="C51" s="52" t="s">
        <v>150</v>
      </c>
      <c r="D51" s="51"/>
      <c r="E51" s="51"/>
      <c r="F51" s="56"/>
      <c r="G51" s="56"/>
      <c r="H51" s="40" t="s">
        <v>133</v>
      </c>
    </row>
    <row r="52" spans="1:8" x14ac:dyDescent="0.2">
      <c r="A52" s="46">
        <v>1</v>
      </c>
      <c r="B52" s="47"/>
      <c r="C52" s="47" t="s">
        <v>151</v>
      </c>
      <c r="D52" s="47"/>
      <c r="E52" s="58"/>
      <c r="F52" s="49">
        <v>17.673988699999999</v>
      </c>
      <c r="G52" s="50">
        <v>2.7077899999999998E-3</v>
      </c>
      <c r="H52" s="40">
        <v>5.22</v>
      </c>
    </row>
    <row r="53" spans="1:8" x14ac:dyDescent="0.2">
      <c r="A53" s="51"/>
      <c r="B53" s="51"/>
      <c r="C53" s="52" t="s">
        <v>132</v>
      </c>
      <c r="D53" s="51"/>
      <c r="E53" s="51" t="s">
        <v>133</v>
      </c>
      <c r="F53" s="53">
        <v>17.673988699999999</v>
      </c>
      <c r="G53" s="54">
        <v>2.7077899999999998E-3</v>
      </c>
      <c r="H53" s="40" t="s">
        <v>133</v>
      </c>
    </row>
    <row r="54" spans="1:8" x14ac:dyDescent="0.2">
      <c r="A54" s="51"/>
      <c r="B54" s="51"/>
      <c r="C54" s="55"/>
      <c r="D54" s="51"/>
      <c r="E54" s="51"/>
      <c r="F54" s="56"/>
      <c r="G54" s="56"/>
      <c r="H54" s="40" t="s">
        <v>133</v>
      </c>
    </row>
    <row r="55" spans="1:8" x14ac:dyDescent="0.2">
      <c r="A55" s="51"/>
      <c r="B55" s="51"/>
      <c r="C55" s="52" t="s">
        <v>152</v>
      </c>
      <c r="D55" s="51"/>
      <c r="E55" s="51"/>
      <c r="F55" s="53">
        <v>17.673988699999999</v>
      </c>
      <c r="G55" s="54">
        <v>2.7077899999999998E-3</v>
      </c>
      <c r="H55" s="40" t="s">
        <v>133</v>
      </c>
    </row>
    <row r="56" spans="1:8" x14ac:dyDescent="0.2">
      <c r="A56" s="51"/>
      <c r="B56" s="51"/>
      <c r="C56" s="56"/>
      <c r="D56" s="51"/>
      <c r="E56" s="51"/>
      <c r="F56" s="51"/>
      <c r="G56" s="51"/>
      <c r="H56" s="40" t="s">
        <v>133</v>
      </c>
    </row>
    <row r="57" spans="1:8" x14ac:dyDescent="0.2">
      <c r="A57" s="51"/>
      <c r="B57" s="51"/>
      <c r="C57" s="52" t="s">
        <v>153</v>
      </c>
      <c r="D57" s="51"/>
      <c r="E57" s="51"/>
      <c r="F57" s="51"/>
      <c r="G57" s="51"/>
      <c r="H57" s="40" t="s">
        <v>133</v>
      </c>
    </row>
    <row r="58" spans="1:8" x14ac:dyDescent="0.2">
      <c r="A58" s="51"/>
      <c r="B58" s="51"/>
      <c r="C58" s="52" t="s">
        <v>154</v>
      </c>
      <c r="D58" s="51"/>
      <c r="E58" s="51"/>
      <c r="F58" s="51"/>
      <c r="G58" s="51"/>
      <c r="H58" s="40" t="s">
        <v>133</v>
      </c>
    </row>
    <row r="59" spans="1:8" x14ac:dyDescent="0.2">
      <c r="A59" s="46">
        <v>1</v>
      </c>
      <c r="B59" s="47" t="s">
        <v>473</v>
      </c>
      <c r="C59" s="47" t="s">
        <v>474</v>
      </c>
      <c r="D59" s="47"/>
      <c r="E59" s="101">
        <v>12186435.673</v>
      </c>
      <c r="F59" s="49">
        <v>1935.3887814069999</v>
      </c>
      <c r="G59" s="50">
        <v>0.29651665999999999</v>
      </c>
      <c r="H59" s="40" t="s">
        <v>133</v>
      </c>
    </row>
    <row r="60" spans="1:8" x14ac:dyDescent="0.2">
      <c r="A60" s="46">
        <v>2</v>
      </c>
      <c r="B60" s="47" t="s">
        <v>882</v>
      </c>
      <c r="C60" s="47" t="s">
        <v>883</v>
      </c>
      <c r="D60" s="47"/>
      <c r="E60" s="101">
        <v>9515600.0439999998</v>
      </c>
      <c r="F60" s="49">
        <v>1529.2235362710001</v>
      </c>
      <c r="G60" s="50">
        <v>0.23428897000000001</v>
      </c>
      <c r="H60" s="40" t="s">
        <v>133</v>
      </c>
    </row>
    <row r="61" spans="1:8" x14ac:dyDescent="0.2">
      <c r="A61" s="46">
        <v>3</v>
      </c>
      <c r="B61" s="47" t="s">
        <v>884</v>
      </c>
      <c r="C61" s="47" t="s">
        <v>885</v>
      </c>
      <c r="D61" s="47"/>
      <c r="E61" s="101">
        <v>2731081.2030000002</v>
      </c>
      <c r="F61" s="49">
        <v>1366.3107663989999</v>
      </c>
      <c r="G61" s="50">
        <v>0.20932946999999999</v>
      </c>
      <c r="H61" s="40" t="s">
        <v>133</v>
      </c>
    </row>
    <row r="62" spans="1:8" x14ac:dyDescent="0.2">
      <c r="A62" s="46">
        <v>4</v>
      </c>
      <c r="B62" s="47" t="s">
        <v>886</v>
      </c>
      <c r="C62" s="47" t="s">
        <v>887</v>
      </c>
      <c r="D62" s="47"/>
      <c r="E62" s="101">
        <v>1099564.527</v>
      </c>
      <c r="F62" s="49">
        <v>702.86693564300003</v>
      </c>
      <c r="G62" s="50">
        <v>0.10768469999999999</v>
      </c>
      <c r="H62" s="40" t="s">
        <v>133</v>
      </c>
    </row>
    <row r="63" spans="1:8" x14ac:dyDescent="0.2">
      <c r="A63" s="46">
        <v>5</v>
      </c>
      <c r="B63" s="47" t="s">
        <v>888</v>
      </c>
      <c r="C63" s="47" t="s">
        <v>889</v>
      </c>
      <c r="D63" s="47"/>
      <c r="E63" s="101">
        <v>1405280.689</v>
      </c>
      <c r="F63" s="49">
        <v>511.46455428799999</v>
      </c>
      <c r="G63" s="50">
        <v>7.8360360000000004E-2</v>
      </c>
      <c r="H63" s="40" t="s">
        <v>133</v>
      </c>
    </row>
    <row r="64" spans="1:8" x14ac:dyDescent="0.2">
      <c r="A64" s="46">
        <v>6</v>
      </c>
      <c r="B64" s="47" t="s">
        <v>890</v>
      </c>
      <c r="C64" s="47" t="s">
        <v>891</v>
      </c>
      <c r="D64" s="47"/>
      <c r="E64" s="101">
        <v>2899859.1189999999</v>
      </c>
      <c r="F64" s="49">
        <v>462.36803722899998</v>
      </c>
      <c r="G64" s="50">
        <v>7.0838390000000001E-2</v>
      </c>
      <c r="H64" s="40" t="s">
        <v>133</v>
      </c>
    </row>
    <row r="65" spans="1:17" x14ac:dyDescent="0.2">
      <c r="A65" s="51"/>
      <c r="B65" s="51"/>
      <c r="C65" s="52" t="s">
        <v>132</v>
      </c>
      <c r="D65" s="51"/>
      <c r="E65" s="51" t="s">
        <v>133</v>
      </c>
      <c r="F65" s="53">
        <v>6507.6226112369995</v>
      </c>
      <c r="G65" s="54">
        <v>0.99701854999999995</v>
      </c>
      <c r="H65" s="40" t="s">
        <v>133</v>
      </c>
    </row>
    <row r="66" spans="1:17" x14ac:dyDescent="0.2">
      <c r="A66" s="51"/>
      <c r="B66" s="51"/>
      <c r="C66" s="55"/>
      <c r="D66" s="51"/>
      <c r="E66" s="51"/>
      <c r="F66" s="56"/>
      <c r="G66" s="56"/>
      <c r="H66" s="40" t="s">
        <v>133</v>
      </c>
    </row>
    <row r="67" spans="1:17" x14ac:dyDescent="0.2">
      <c r="A67" s="51"/>
      <c r="B67" s="51"/>
      <c r="C67" s="52" t="s">
        <v>155</v>
      </c>
      <c r="D67" s="51"/>
      <c r="E67" s="51"/>
      <c r="F67" s="51"/>
      <c r="G67" s="51"/>
      <c r="H67" s="40" t="s">
        <v>133</v>
      </c>
    </row>
    <row r="68" spans="1:17" x14ac:dyDescent="0.2">
      <c r="A68" s="51"/>
      <c r="B68" s="51"/>
      <c r="C68" s="52" t="s">
        <v>156</v>
      </c>
      <c r="D68" s="51"/>
      <c r="E68" s="51"/>
      <c r="F68" s="51"/>
      <c r="G68" s="51"/>
      <c r="H68" s="40" t="s">
        <v>133</v>
      </c>
    </row>
    <row r="69" spans="1:17" x14ac:dyDescent="0.2">
      <c r="A69" s="51"/>
      <c r="B69" s="51"/>
      <c r="C69" s="52" t="s">
        <v>132</v>
      </c>
      <c r="D69" s="51"/>
      <c r="E69" s="51" t="s">
        <v>133</v>
      </c>
      <c r="F69" s="57" t="s">
        <v>135</v>
      </c>
      <c r="G69" s="54">
        <v>0</v>
      </c>
      <c r="H69" s="40" t="s">
        <v>133</v>
      </c>
    </row>
    <row r="70" spans="1:17" x14ac:dyDescent="0.2">
      <c r="A70" s="51"/>
      <c r="B70" s="51"/>
      <c r="C70" s="55"/>
      <c r="D70" s="51"/>
      <c r="E70" s="51"/>
      <c r="F70" s="56"/>
      <c r="G70" s="56"/>
      <c r="H70" s="40" t="s">
        <v>133</v>
      </c>
    </row>
    <row r="71" spans="1:17" x14ac:dyDescent="0.2">
      <c r="A71" s="51"/>
      <c r="B71" s="51"/>
      <c r="C71" s="52" t="s">
        <v>157</v>
      </c>
      <c r="D71" s="51"/>
      <c r="E71" s="51"/>
      <c r="F71" s="56"/>
      <c r="G71" s="56"/>
      <c r="H71" s="40" t="s">
        <v>133</v>
      </c>
    </row>
    <row r="72" spans="1:17" x14ac:dyDescent="0.2">
      <c r="A72" s="51"/>
      <c r="B72" s="51"/>
      <c r="C72" s="52" t="s">
        <v>132</v>
      </c>
      <c r="D72" s="51"/>
      <c r="E72" s="51" t="s">
        <v>133</v>
      </c>
      <c r="F72" s="57" t="s">
        <v>135</v>
      </c>
      <c r="G72" s="54">
        <v>0</v>
      </c>
      <c r="H72" s="40" t="s">
        <v>133</v>
      </c>
    </row>
    <row r="73" spans="1:17" x14ac:dyDescent="0.2">
      <c r="A73" s="51"/>
      <c r="B73" s="51"/>
      <c r="C73" s="55"/>
      <c r="D73" s="51"/>
      <c r="E73" s="51"/>
      <c r="F73" s="56"/>
      <c r="G73" s="56"/>
      <c r="H73" s="40" t="s">
        <v>133</v>
      </c>
    </row>
    <row r="74" spans="1:17" x14ac:dyDescent="0.2">
      <c r="A74" s="58"/>
      <c r="B74" s="47"/>
      <c r="C74" s="47" t="s">
        <v>158</v>
      </c>
      <c r="D74" s="47"/>
      <c r="E74" s="58"/>
      <c r="F74" s="49">
        <v>1.7862225</v>
      </c>
      <c r="G74" s="50">
        <v>2.7366000000000001E-4</v>
      </c>
      <c r="H74" s="40" t="s">
        <v>133</v>
      </c>
    </row>
    <row r="75" spans="1:17" x14ac:dyDescent="0.2">
      <c r="A75" s="55"/>
      <c r="B75" s="55"/>
      <c r="C75" s="52" t="s">
        <v>159</v>
      </c>
      <c r="D75" s="56"/>
      <c r="E75" s="56"/>
      <c r="F75" s="53">
        <v>6527.0828224369998</v>
      </c>
      <c r="G75" s="59">
        <v>1</v>
      </c>
      <c r="H75" s="40" t="s">
        <v>133</v>
      </c>
    </row>
    <row r="76" spans="1:17" ht="12.75" customHeight="1" x14ac:dyDescent="0.2">
      <c r="A76" s="60"/>
      <c r="B76" s="60"/>
      <c r="C76" s="61"/>
      <c r="D76" s="62"/>
      <c r="E76" s="62"/>
      <c r="F76" s="63"/>
      <c r="G76" s="64"/>
      <c r="H76" s="65"/>
    </row>
    <row r="77" spans="1:17" x14ac:dyDescent="0.2">
      <c r="A77" s="60"/>
      <c r="B77" s="66" t="s">
        <v>930</v>
      </c>
      <c r="C77" s="66"/>
      <c r="D77" s="66"/>
      <c r="E77" s="66"/>
      <c r="F77" s="66"/>
      <c r="G77" s="66"/>
      <c r="H77" s="66"/>
      <c r="J77" s="67"/>
    </row>
    <row r="78" spans="1:17" x14ac:dyDescent="0.2">
      <c r="A78" s="60"/>
      <c r="B78" s="66" t="s">
        <v>931</v>
      </c>
      <c r="C78" s="66"/>
      <c r="D78" s="66"/>
      <c r="E78" s="66"/>
      <c r="F78" s="66"/>
      <c r="G78" s="66"/>
      <c r="H78" s="66"/>
      <c r="J78" s="67"/>
    </row>
    <row r="79" spans="1:17" x14ac:dyDescent="0.2">
      <c r="A79" s="60"/>
      <c r="B79" s="66" t="s">
        <v>932</v>
      </c>
      <c r="C79" s="66"/>
      <c r="D79" s="66"/>
      <c r="E79" s="66"/>
      <c r="F79" s="66"/>
      <c r="G79" s="66"/>
      <c r="H79" s="66"/>
      <c r="J79" s="67"/>
    </row>
    <row r="80" spans="1:17" s="70" customFormat="1" ht="52.5" customHeight="1" x14ac:dyDescent="0.25">
      <c r="A80" s="68"/>
      <c r="B80" s="69" t="s">
        <v>933</v>
      </c>
      <c r="C80" s="69"/>
      <c r="D80" s="69"/>
      <c r="E80" s="69"/>
      <c r="F80" s="69"/>
      <c r="G80" s="69"/>
      <c r="H80" s="69"/>
      <c r="I80" s="34"/>
      <c r="J80" s="67"/>
      <c r="K80" s="34"/>
      <c r="L80" s="34"/>
      <c r="M80" s="34"/>
      <c r="N80" s="34"/>
      <c r="O80" s="34"/>
      <c r="P80" s="34"/>
      <c r="Q80" s="34"/>
    </row>
    <row r="81" spans="1:12" x14ac:dyDescent="0.2">
      <c r="A81" s="60"/>
      <c r="B81" s="66" t="s">
        <v>934</v>
      </c>
      <c r="C81" s="66"/>
      <c r="D81" s="66"/>
      <c r="E81" s="66"/>
      <c r="F81" s="66"/>
      <c r="G81" s="66"/>
      <c r="H81" s="66"/>
      <c r="J81" s="67"/>
    </row>
    <row r="82" spans="1:12" x14ac:dyDescent="0.2">
      <c r="A82" s="60"/>
      <c r="B82" s="60"/>
      <c r="C82" s="60"/>
      <c r="D82" s="62"/>
      <c r="E82" s="62"/>
      <c r="F82" s="62"/>
      <c r="G82" s="62"/>
    </row>
    <row r="83" spans="1:12" x14ac:dyDescent="0.2">
      <c r="A83" s="60"/>
      <c r="B83" s="72" t="s">
        <v>160</v>
      </c>
      <c r="C83" s="73"/>
      <c r="D83" s="74"/>
      <c r="E83" s="75"/>
      <c r="F83" s="62"/>
      <c r="G83" s="62"/>
    </row>
    <row r="84" spans="1:12" ht="27.75" customHeight="1" x14ac:dyDescent="0.2">
      <c r="A84" s="60"/>
      <c r="B84" s="76" t="s">
        <v>161</v>
      </c>
      <c r="C84" s="77"/>
      <c r="D84" s="39" t="s">
        <v>162</v>
      </c>
      <c r="E84" s="75"/>
      <c r="F84" s="62"/>
      <c r="G84" s="62"/>
    </row>
    <row r="85" spans="1:12" ht="12.75" customHeight="1" x14ac:dyDescent="0.2">
      <c r="A85" s="60"/>
      <c r="B85" s="76" t="s">
        <v>936</v>
      </c>
      <c r="C85" s="77"/>
      <c r="D85" s="39" t="s">
        <v>162</v>
      </c>
      <c r="E85" s="75"/>
      <c r="F85" s="62"/>
      <c r="G85" s="62"/>
    </row>
    <row r="86" spans="1:12" x14ac:dyDescent="0.2">
      <c r="A86" s="60"/>
      <c r="B86" s="76" t="s">
        <v>163</v>
      </c>
      <c r="C86" s="77"/>
      <c r="D86" s="78" t="s">
        <v>133</v>
      </c>
      <c r="E86" s="75"/>
      <c r="F86" s="62"/>
      <c r="G86" s="62"/>
    </row>
    <row r="87" spans="1:12" x14ac:dyDescent="0.2">
      <c r="A87" s="79"/>
      <c r="B87" s="80" t="s">
        <v>133</v>
      </c>
      <c r="C87" s="80" t="s">
        <v>937</v>
      </c>
      <c r="D87" s="80" t="s">
        <v>164</v>
      </c>
      <c r="E87" s="79"/>
      <c r="F87" s="79"/>
      <c r="G87" s="79"/>
      <c r="H87" s="79"/>
      <c r="J87" s="67"/>
    </row>
    <row r="88" spans="1:12" x14ac:dyDescent="0.2">
      <c r="A88" s="79"/>
      <c r="B88" s="81" t="s">
        <v>165</v>
      </c>
      <c r="C88" s="82">
        <v>46112</v>
      </c>
      <c r="D88" s="82">
        <v>46142</v>
      </c>
      <c r="E88" s="79"/>
      <c r="F88" s="79"/>
      <c r="G88" s="79"/>
      <c r="J88" s="67"/>
    </row>
    <row r="89" spans="1:12" x14ac:dyDescent="0.2">
      <c r="A89" s="83"/>
      <c r="B89" s="42" t="s">
        <v>166</v>
      </c>
      <c r="C89" s="84">
        <v>10.104900000000001</v>
      </c>
      <c r="D89" s="84">
        <v>10.1594</v>
      </c>
      <c r="E89" s="83"/>
      <c r="F89" s="85"/>
      <c r="G89" s="86"/>
    </row>
    <row r="90" spans="1:12" x14ac:dyDescent="0.2">
      <c r="A90" s="83"/>
      <c r="B90" s="42" t="s">
        <v>938</v>
      </c>
      <c r="C90" s="84">
        <v>10.104900000000001</v>
      </c>
      <c r="D90" s="84">
        <v>10.1594</v>
      </c>
      <c r="E90" s="83"/>
      <c r="F90" s="85"/>
      <c r="G90" s="86"/>
    </row>
    <row r="91" spans="1:12" x14ac:dyDescent="0.2">
      <c r="A91" s="83"/>
      <c r="B91" s="42" t="s">
        <v>167</v>
      </c>
      <c r="C91" s="84">
        <v>10.0982</v>
      </c>
      <c r="D91" s="84">
        <v>10.151</v>
      </c>
      <c r="E91" s="83"/>
      <c r="F91" s="85"/>
      <c r="G91" s="86"/>
    </row>
    <row r="92" spans="1:12" x14ac:dyDescent="0.2">
      <c r="A92" s="83"/>
      <c r="B92" s="42" t="s">
        <v>939</v>
      </c>
      <c r="C92" s="84">
        <v>10.0982</v>
      </c>
      <c r="D92" s="84">
        <v>10.151</v>
      </c>
      <c r="E92" s="83"/>
      <c r="F92" s="85"/>
      <c r="G92" s="86"/>
    </row>
    <row r="93" spans="1:12" x14ac:dyDescent="0.2">
      <c r="A93" s="83"/>
      <c r="B93" s="83"/>
      <c r="C93" s="83"/>
      <c r="D93" s="83"/>
      <c r="E93" s="83"/>
      <c r="F93" s="83"/>
      <c r="G93" s="83"/>
    </row>
    <row r="94" spans="1:12" x14ac:dyDescent="0.2">
      <c r="A94" s="79"/>
      <c r="B94" s="76" t="s">
        <v>940</v>
      </c>
      <c r="C94" s="77"/>
      <c r="D94" s="39" t="s">
        <v>162</v>
      </c>
      <c r="E94" s="79"/>
      <c r="F94" s="79"/>
      <c r="G94" s="79"/>
      <c r="J94" s="145"/>
      <c r="L94" s="145"/>
    </row>
    <row r="95" spans="1:12" x14ac:dyDescent="0.2">
      <c r="A95" s="79"/>
      <c r="B95" s="97"/>
      <c r="C95" s="97"/>
      <c r="D95" s="97"/>
      <c r="E95" s="79"/>
      <c r="F95" s="79"/>
      <c r="G95" s="79"/>
      <c r="J95" s="145"/>
      <c r="L95" s="145"/>
    </row>
    <row r="96" spans="1:12" x14ac:dyDescent="0.2">
      <c r="A96" s="79"/>
      <c r="B96" s="76" t="s">
        <v>169</v>
      </c>
      <c r="C96" s="77"/>
      <c r="D96" s="39" t="s">
        <v>162</v>
      </c>
      <c r="E96" s="91"/>
      <c r="F96" s="79"/>
      <c r="G96" s="79"/>
      <c r="J96" s="145"/>
      <c r="L96" s="145"/>
    </row>
    <row r="97" spans="1:12" x14ac:dyDescent="0.2">
      <c r="A97" s="79"/>
      <c r="B97" s="76" t="s">
        <v>170</v>
      </c>
      <c r="C97" s="77"/>
      <c r="D97" s="39" t="s">
        <v>162</v>
      </c>
      <c r="E97" s="91"/>
      <c r="F97" s="79"/>
      <c r="G97" s="79"/>
      <c r="J97" s="145"/>
      <c r="L97" s="145"/>
    </row>
    <row r="98" spans="1:12" x14ac:dyDescent="0.2">
      <c r="A98" s="79"/>
      <c r="B98" s="76" t="s">
        <v>171</v>
      </c>
      <c r="C98" s="77"/>
      <c r="D98" s="39" t="s">
        <v>162</v>
      </c>
      <c r="E98" s="91"/>
      <c r="F98" s="79"/>
      <c r="G98" s="79"/>
      <c r="J98" s="145"/>
      <c r="L98" s="145"/>
    </row>
    <row r="99" spans="1:12" x14ac:dyDescent="0.2">
      <c r="A99" s="79"/>
      <c r="B99" s="76" t="s">
        <v>172</v>
      </c>
      <c r="C99" s="77"/>
      <c r="D99" s="92" t="s">
        <v>162</v>
      </c>
      <c r="E99" s="79"/>
      <c r="F99" s="89"/>
      <c r="G99" s="90"/>
      <c r="J99" s="145"/>
      <c r="L99" s="145"/>
    </row>
    <row r="100" spans="1:12" x14ac:dyDescent="0.2">
      <c r="J100" s="145"/>
      <c r="L100" s="145"/>
    </row>
    <row r="101" spans="1:12" x14ac:dyDescent="0.2">
      <c r="B101" s="93" t="s">
        <v>941</v>
      </c>
      <c r="C101" s="93"/>
      <c r="J101" s="145"/>
      <c r="L101" s="145"/>
    </row>
    <row r="102" spans="1:12" x14ac:dyDescent="0.2">
      <c r="J102" s="145"/>
      <c r="L102" s="145"/>
    </row>
    <row r="103" spans="1:12" ht="153.75" customHeight="1" x14ac:dyDescent="0.2">
      <c r="J103" s="145"/>
      <c r="L103" s="145"/>
    </row>
    <row r="104" spans="1:12" x14ac:dyDescent="0.2">
      <c r="J104" s="145"/>
      <c r="L104" s="145"/>
    </row>
    <row r="105" spans="1:12" x14ac:dyDescent="0.2">
      <c r="J105" s="145"/>
      <c r="L105" s="145"/>
    </row>
    <row r="106" spans="1:12" x14ac:dyDescent="0.2">
      <c r="B106" s="94" t="s">
        <v>942</v>
      </c>
      <c r="C106" s="95"/>
      <c r="D106" s="94"/>
      <c r="J106" s="145"/>
      <c r="L106" s="145"/>
    </row>
    <row r="107" spans="1:12" x14ac:dyDescent="0.2">
      <c r="B107" s="94" t="s">
        <v>1114</v>
      </c>
      <c r="D107" s="94"/>
      <c r="J107" s="145"/>
      <c r="L107" s="145"/>
    </row>
    <row r="108" spans="1:12" ht="165" customHeight="1" x14ac:dyDescent="0.2">
      <c r="J108" s="145"/>
      <c r="L108" s="145"/>
    </row>
    <row r="109" spans="1:12" x14ac:dyDescent="0.2">
      <c r="J109" s="145"/>
      <c r="L109" s="145"/>
    </row>
    <row r="110" spans="1:12" ht="12.75" customHeight="1" x14ac:dyDescent="0.2">
      <c r="J110" s="145"/>
      <c r="L110" s="145"/>
    </row>
    <row r="111" spans="1:12" ht="12.75" customHeight="1" x14ac:dyDescent="0.2">
      <c r="J111" s="145"/>
      <c r="L111" s="145"/>
    </row>
    <row r="112" spans="1:12" x14ac:dyDescent="0.2">
      <c r="J112" s="145"/>
      <c r="L112" s="145"/>
    </row>
    <row r="113" spans="10:12" x14ac:dyDescent="0.2">
      <c r="J113" s="145"/>
      <c r="L113" s="145"/>
    </row>
    <row r="114" spans="10:12" x14ac:dyDescent="0.2">
      <c r="J114" s="145"/>
      <c r="L114" s="145"/>
    </row>
    <row r="115" spans="10:12" x14ac:dyDescent="0.2">
      <c r="J115" s="145"/>
      <c r="L115" s="145"/>
    </row>
    <row r="116" spans="10:12" x14ac:dyDescent="0.2">
      <c r="J116" s="145"/>
      <c r="L116" s="145"/>
    </row>
    <row r="117" spans="10:12" x14ac:dyDescent="0.2">
      <c r="J117" s="145"/>
      <c r="L117" s="145"/>
    </row>
    <row r="118" spans="10:12" x14ac:dyDescent="0.2">
      <c r="J118" s="145"/>
      <c r="L118" s="145"/>
    </row>
    <row r="119" spans="10:12" x14ac:dyDescent="0.2">
      <c r="J119" s="145"/>
      <c r="L119" s="145"/>
    </row>
    <row r="120" spans="10:12" x14ac:dyDescent="0.2">
      <c r="J120" s="145"/>
      <c r="L120" s="145"/>
    </row>
    <row r="121" spans="10:12" x14ac:dyDescent="0.2">
      <c r="J121" s="145"/>
      <c r="L121" s="145"/>
    </row>
    <row r="122" spans="10:12" x14ac:dyDescent="0.2">
      <c r="J122" s="145"/>
      <c r="L122" s="145"/>
    </row>
    <row r="123" spans="10:12" x14ac:dyDescent="0.2">
      <c r="J123" s="145"/>
      <c r="L123" s="145"/>
    </row>
  </sheetData>
  <mergeCells count="18">
    <mergeCell ref="B85:C85"/>
    <mergeCell ref="B86:C86"/>
    <mergeCell ref="B101:C101"/>
    <mergeCell ref="B94:C94"/>
    <mergeCell ref="B98:C98"/>
    <mergeCell ref="B99:C99"/>
    <mergeCell ref="B96:C96"/>
    <mergeCell ref="B97:C97"/>
    <mergeCell ref="B79:H79"/>
    <mergeCell ref="B80:H80"/>
    <mergeCell ref="B81:H81"/>
    <mergeCell ref="B83:D83"/>
    <mergeCell ref="B84:C84"/>
    <mergeCell ref="A1:H1"/>
    <mergeCell ref="A2:H2"/>
    <mergeCell ref="A3:H3"/>
    <mergeCell ref="B77:H77"/>
    <mergeCell ref="B78:H78"/>
  </mergeCells>
  <hyperlinks>
    <hyperlink ref="I1" location="Index!B2" display="Index" xr:uid="{D5FEB0CF-F059-4694-B513-C3E4C141CBE8}"/>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AF643-17EE-4258-B484-86C412FB8BBF}">
  <sheetPr>
    <outlinePr summaryBelow="0" summaryRight="0"/>
  </sheetPr>
  <dimension ref="A1:Q114"/>
  <sheetViews>
    <sheetView showGridLines="0" workbookViewId="0">
      <selection sqref="A1:H1"/>
    </sheetView>
  </sheetViews>
  <sheetFormatPr defaultRowHeight="12.75" x14ac:dyDescent="0.2"/>
  <cols>
    <col min="1" max="1" width="6.85546875" style="34" customWidth="1"/>
    <col min="2" max="2" width="20.5703125" style="34" customWidth="1"/>
    <col min="3" max="3" width="53.42578125" style="34" customWidth="1"/>
    <col min="4" max="4" width="17.85546875" style="34" customWidth="1"/>
    <col min="5" max="6" width="19.140625" style="34" customWidth="1"/>
    <col min="7" max="7" width="16.42578125" style="34" customWidth="1"/>
    <col min="8" max="256" width="9.140625" style="34"/>
    <col min="257" max="257" width="6.85546875" style="34" customWidth="1"/>
    <col min="258" max="258" width="20.5703125" style="34" customWidth="1"/>
    <col min="259" max="259" width="34.28515625" style="34" customWidth="1"/>
    <col min="260" max="260" width="17.85546875" style="34" customWidth="1"/>
    <col min="261" max="262" width="19.140625" style="34" customWidth="1"/>
    <col min="263" max="263" width="16.42578125" style="34" customWidth="1"/>
    <col min="264" max="512" width="9.140625" style="34"/>
    <col min="513" max="513" width="6.85546875" style="34" customWidth="1"/>
    <col min="514" max="514" width="20.5703125" style="34" customWidth="1"/>
    <col min="515" max="515" width="34.28515625" style="34" customWidth="1"/>
    <col min="516" max="516" width="17.85546875" style="34" customWidth="1"/>
    <col min="517" max="518" width="19.140625" style="34" customWidth="1"/>
    <col min="519" max="519" width="16.42578125" style="34" customWidth="1"/>
    <col min="520" max="768" width="9.140625" style="34"/>
    <col min="769" max="769" width="6.85546875" style="34" customWidth="1"/>
    <col min="770" max="770" width="20.5703125" style="34" customWidth="1"/>
    <col min="771" max="771" width="34.28515625" style="34" customWidth="1"/>
    <col min="772" max="772" width="17.85546875" style="34" customWidth="1"/>
    <col min="773" max="774" width="19.140625" style="34" customWidth="1"/>
    <col min="775" max="775" width="16.42578125" style="34" customWidth="1"/>
    <col min="776" max="1024" width="9.140625" style="34"/>
    <col min="1025" max="1025" width="6.85546875" style="34" customWidth="1"/>
    <col min="1026" max="1026" width="20.5703125" style="34" customWidth="1"/>
    <col min="1027" max="1027" width="34.28515625" style="34" customWidth="1"/>
    <col min="1028" max="1028" width="17.85546875" style="34" customWidth="1"/>
    <col min="1029" max="1030" width="19.140625" style="34" customWidth="1"/>
    <col min="1031" max="1031" width="16.42578125" style="34" customWidth="1"/>
    <col min="1032" max="1280" width="9.140625" style="34"/>
    <col min="1281" max="1281" width="6.85546875" style="34" customWidth="1"/>
    <col min="1282" max="1282" width="20.5703125" style="34" customWidth="1"/>
    <col min="1283" max="1283" width="34.28515625" style="34" customWidth="1"/>
    <col min="1284" max="1284" width="17.85546875" style="34" customWidth="1"/>
    <col min="1285" max="1286" width="19.140625" style="34" customWidth="1"/>
    <col min="1287" max="1287" width="16.42578125" style="34" customWidth="1"/>
    <col min="1288" max="1536" width="9.140625" style="34"/>
    <col min="1537" max="1537" width="6.85546875" style="34" customWidth="1"/>
    <col min="1538" max="1538" width="20.5703125" style="34" customWidth="1"/>
    <col min="1539" max="1539" width="34.28515625" style="34" customWidth="1"/>
    <col min="1540" max="1540" width="17.85546875" style="34" customWidth="1"/>
    <col min="1541" max="1542" width="19.140625" style="34" customWidth="1"/>
    <col min="1543" max="1543" width="16.42578125" style="34" customWidth="1"/>
    <col min="1544" max="1792" width="9.140625" style="34"/>
    <col min="1793" max="1793" width="6.85546875" style="34" customWidth="1"/>
    <col min="1794" max="1794" width="20.5703125" style="34" customWidth="1"/>
    <col min="1795" max="1795" width="34.28515625" style="34" customWidth="1"/>
    <col min="1796" max="1796" width="17.85546875" style="34" customWidth="1"/>
    <col min="1797" max="1798" width="19.140625" style="34" customWidth="1"/>
    <col min="1799" max="1799" width="16.42578125" style="34" customWidth="1"/>
    <col min="1800" max="2048" width="9.140625" style="34"/>
    <col min="2049" max="2049" width="6.85546875" style="34" customWidth="1"/>
    <col min="2050" max="2050" width="20.5703125" style="34" customWidth="1"/>
    <col min="2051" max="2051" width="34.28515625" style="34" customWidth="1"/>
    <col min="2052" max="2052" width="17.85546875" style="34" customWidth="1"/>
    <col min="2053" max="2054" width="19.140625" style="34" customWidth="1"/>
    <col min="2055" max="2055" width="16.42578125" style="34" customWidth="1"/>
    <col min="2056" max="2304" width="9.140625" style="34"/>
    <col min="2305" max="2305" width="6.85546875" style="34" customWidth="1"/>
    <col min="2306" max="2306" width="20.5703125" style="34" customWidth="1"/>
    <col min="2307" max="2307" width="34.28515625" style="34" customWidth="1"/>
    <col min="2308" max="2308" width="17.85546875" style="34" customWidth="1"/>
    <col min="2309" max="2310" width="19.140625" style="34" customWidth="1"/>
    <col min="2311" max="2311" width="16.42578125" style="34" customWidth="1"/>
    <col min="2312" max="2560" width="9.140625" style="34"/>
    <col min="2561" max="2561" width="6.85546875" style="34" customWidth="1"/>
    <col min="2562" max="2562" width="20.5703125" style="34" customWidth="1"/>
    <col min="2563" max="2563" width="34.28515625" style="34" customWidth="1"/>
    <col min="2564" max="2564" width="17.85546875" style="34" customWidth="1"/>
    <col min="2565" max="2566" width="19.140625" style="34" customWidth="1"/>
    <col min="2567" max="2567" width="16.42578125" style="34" customWidth="1"/>
    <col min="2568" max="2816" width="9.140625" style="34"/>
    <col min="2817" max="2817" width="6.85546875" style="34" customWidth="1"/>
    <col min="2818" max="2818" width="20.5703125" style="34" customWidth="1"/>
    <col min="2819" max="2819" width="34.28515625" style="34" customWidth="1"/>
    <col min="2820" max="2820" width="17.85546875" style="34" customWidth="1"/>
    <col min="2821" max="2822" width="19.140625" style="34" customWidth="1"/>
    <col min="2823" max="2823" width="16.42578125" style="34" customWidth="1"/>
    <col min="2824" max="3072" width="9.140625" style="34"/>
    <col min="3073" max="3073" width="6.85546875" style="34" customWidth="1"/>
    <col min="3074" max="3074" width="20.5703125" style="34" customWidth="1"/>
    <col min="3075" max="3075" width="34.28515625" style="34" customWidth="1"/>
    <col min="3076" max="3076" width="17.85546875" style="34" customWidth="1"/>
    <col min="3077" max="3078" width="19.140625" style="34" customWidth="1"/>
    <col min="3079" max="3079" width="16.42578125" style="34" customWidth="1"/>
    <col min="3080" max="3328" width="9.140625" style="34"/>
    <col min="3329" max="3329" width="6.85546875" style="34" customWidth="1"/>
    <col min="3330" max="3330" width="20.5703125" style="34" customWidth="1"/>
    <col min="3331" max="3331" width="34.28515625" style="34" customWidth="1"/>
    <col min="3332" max="3332" width="17.85546875" style="34" customWidth="1"/>
    <col min="3333" max="3334" width="19.140625" style="34" customWidth="1"/>
    <col min="3335" max="3335" width="16.42578125" style="34" customWidth="1"/>
    <col min="3336" max="3584" width="9.140625" style="34"/>
    <col min="3585" max="3585" width="6.85546875" style="34" customWidth="1"/>
    <col min="3586" max="3586" width="20.5703125" style="34" customWidth="1"/>
    <col min="3587" max="3587" width="34.28515625" style="34" customWidth="1"/>
    <col min="3588" max="3588" width="17.85546875" style="34" customWidth="1"/>
    <col min="3589" max="3590" width="19.140625" style="34" customWidth="1"/>
    <col min="3591" max="3591" width="16.42578125" style="34" customWidth="1"/>
    <col min="3592" max="3840" width="9.140625" style="34"/>
    <col min="3841" max="3841" width="6.85546875" style="34" customWidth="1"/>
    <col min="3842" max="3842" width="20.5703125" style="34" customWidth="1"/>
    <col min="3843" max="3843" width="34.28515625" style="34" customWidth="1"/>
    <col min="3844" max="3844" width="17.85546875" style="34" customWidth="1"/>
    <col min="3845" max="3846" width="19.140625" style="34" customWidth="1"/>
    <col min="3847" max="3847" width="16.42578125" style="34" customWidth="1"/>
    <col min="3848" max="4096" width="9.140625" style="34"/>
    <col min="4097" max="4097" width="6.85546875" style="34" customWidth="1"/>
    <col min="4098" max="4098" width="20.5703125" style="34" customWidth="1"/>
    <col min="4099" max="4099" width="34.28515625" style="34" customWidth="1"/>
    <col min="4100" max="4100" width="17.85546875" style="34" customWidth="1"/>
    <col min="4101" max="4102" width="19.140625" style="34" customWidth="1"/>
    <col min="4103" max="4103" width="16.42578125" style="34" customWidth="1"/>
    <col min="4104" max="4352" width="9.140625" style="34"/>
    <col min="4353" max="4353" width="6.85546875" style="34" customWidth="1"/>
    <col min="4354" max="4354" width="20.5703125" style="34" customWidth="1"/>
    <col min="4355" max="4355" width="34.28515625" style="34" customWidth="1"/>
    <col min="4356" max="4356" width="17.85546875" style="34" customWidth="1"/>
    <col min="4357" max="4358" width="19.140625" style="34" customWidth="1"/>
    <col min="4359" max="4359" width="16.42578125" style="34" customWidth="1"/>
    <col min="4360" max="4608" width="9.140625" style="34"/>
    <col min="4609" max="4609" width="6.85546875" style="34" customWidth="1"/>
    <col min="4610" max="4610" width="20.5703125" style="34" customWidth="1"/>
    <col min="4611" max="4611" width="34.28515625" style="34" customWidth="1"/>
    <col min="4612" max="4612" width="17.85546875" style="34" customWidth="1"/>
    <col min="4613" max="4614" width="19.140625" style="34" customWidth="1"/>
    <col min="4615" max="4615" width="16.42578125" style="34" customWidth="1"/>
    <col min="4616" max="4864" width="9.140625" style="34"/>
    <col min="4865" max="4865" width="6.85546875" style="34" customWidth="1"/>
    <col min="4866" max="4866" width="20.5703125" style="34" customWidth="1"/>
    <col min="4867" max="4867" width="34.28515625" style="34" customWidth="1"/>
    <col min="4868" max="4868" width="17.85546875" style="34" customWidth="1"/>
    <col min="4869" max="4870" width="19.140625" style="34" customWidth="1"/>
    <col min="4871" max="4871" width="16.42578125" style="34" customWidth="1"/>
    <col min="4872" max="5120" width="9.140625" style="34"/>
    <col min="5121" max="5121" width="6.85546875" style="34" customWidth="1"/>
    <col min="5122" max="5122" width="20.5703125" style="34" customWidth="1"/>
    <col min="5123" max="5123" width="34.28515625" style="34" customWidth="1"/>
    <col min="5124" max="5124" width="17.85546875" style="34" customWidth="1"/>
    <col min="5125" max="5126" width="19.140625" style="34" customWidth="1"/>
    <col min="5127" max="5127" width="16.42578125" style="34" customWidth="1"/>
    <col min="5128" max="5376" width="9.140625" style="34"/>
    <col min="5377" max="5377" width="6.85546875" style="34" customWidth="1"/>
    <col min="5378" max="5378" width="20.5703125" style="34" customWidth="1"/>
    <col min="5379" max="5379" width="34.28515625" style="34" customWidth="1"/>
    <col min="5380" max="5380" width="17.85546875" style="34" customWidth="1"/>
    <col min="5381" max="5382" width="19.140625" style="34" customWidth="1"/>
    <col min="5383" max="5383" width="16.42578125" style="34" customWidth="1"/>
    <col min="5384" max="5632" width="9.140625" style="34"/>
    <col min="5633" max="5633" width="6.85546875" style="34" customWidth="1"/>
    <col min="5634" max="5634" width="20.5703125" style="34" customWidth="1"/>
    <col min="5635" max="5635" width="34.28515625" style="34" customWidth="1"/>
    <col min="5636" max="5636" width="17.85546875" style="34" customWidth="1"/>
    <col min="5637" max="5638" width="19.140625" style="34" customWidth="1"/>
    <col min="5639" max="5639" width="16.42578125" style="34" customWidth="1"/>
    <col min="5640" max="5888" width="9.140625" style="34"/>
    <col min="5889" max="5889" width="6.85546875" style="34" customWidth="1"/>
    <col min="5890" max="5890" width="20.5703125" style="34" customWidth="1"/>
    <col min="5891" max="5891" width="34.28515625" style="34" customWidth="1"/>
    <col min="5892" max="5892" width="17.85546875" style="34" customWidth="1"/>
    <col min="5893" max="5894" width="19.140625" style="34" customWidth="1"/>
    <col min="5895" max="5895" width="16.42578125" style="34" customWidth="1"/>
    <col min="5896" max="6144" width="9.140625" style="34"/>
    <col min="6145" max="6145" width="6.85546875" style="34" customWidth="1"/>
    <col min="6146" max="6146" width="20.5703125" style="34" customWidth="1"/>
    <col min="6147" max="6147" width="34.28515625" style="34" customWidth="1"/>
    <col min="6148" max="6148" width="17.85546875" style="34" customWidth="1"/>
    <col min="6149" max="6150" width="19.140625" style="34" customWidth="1"/>
    <col min="6151" max="6151" width="16.42578125" style="34" customWidth="1"/>
    <col min="6152" max="6400" width="9.140625" style="34"/>
    <col min="6401" max="6401" width="6.85546875" style="34" customWidth="1"/>
    <col min="6402" max="6402" width="20.5703125" style="34" customWidth="1"/>
    <col min="6403" max="6403" width="34.28515625" style="34" customWidth="1"/>
    <col min="6404" max="6404" width="17.85546875" style="34" customWidth="1"/>
    <col min="6405" max="6406" width="19.140625" style="34" customWidth="1"/>
    <col min="6407" max="6407" width="16.42578125" style="34" customWidth="1"/>
    <col min="6408" max="6656" width="9.140625" style="34"/>
    <col min="6657" max="6657" width="6.85546875" style="34" customWidth="1"/>
    <col min="6658" max="6658" width="20.5703125" style="34" customWidth="1"/>
    <col min="6659" max="6659" width="34.28515625" style="34" customWidth="1"/>
    <col min="6660" max="6660" width="17.85546875" style="34" customWidth="1"/>
    <col min="6661" max="6662" width="19.140625" style="34" customWidth="1"/>
    <col min="6663" max="6663" width="16.42578125" style="34" customWidth="1"/>
    <col min="6664" max="6912" width="9.140625" style="34"/>
    <col min="6913" max="6913" width="6.85546875" style="34" customWidth="1"/>
    <col min="6914" max="6914" width="20.5703125" style="34" customWidth="1"/>
    <col min="6915" max="6915" width="34.28515625" style="34" customWidth="1"/>
    <col min="6916" max="6916" width="17.85546875" style="34" customWidth="1"/>
    <col min="6917" max="6918" width="19.140625" style="34" customWidth="1"/>
    <col min="6919" max="6919" width="16.42578125" style="34" customWidth="1"/>
    <col min="6920" max="7168" width="9.140625" style="34"/>
    <col min="7169" max="7169" width="6.85546875" style="34" customWidth="1"/>
    <col min="7170" max="7170" width="20.5703125" style="34" customWidth="1"/>
    <col min="7171" max="7171" width="34.28515625" style="34" customWidth="1"/>
    <col min="7172" max="7172" width="17.85546875" style="34" customWidth="1"/>
    <col min="7173" max="7174" width="19.140625" style="34" customWidth="1"/>
    <col min="7175" max="7175" width="16.42578125" style="34" customWidth="1"/>
    <col min="7176" max="7424" width="9.140625" style="34"/>
    <col min="7425" max="7425" width="6.85546875" style="34" customWidth="1"/>
    <col min="7426" max="7426" width="20.5703125" style="34" customWidth="1"/>
    <col min="7427" max="7427" width="34.28515625" style="34" customWidth="1"/>
    <col min="7428" max="7428" width="17.85546875" style="34" customWidth="1"/>
    <col min="7429" max="7430" width="19.140625" style="34" customWidth="1"/>
    <col min="7431" max="7431" width="16.42578125" style="34" customWidth="1"/>
    <col min="7432" max="7680" width="9.140625" style="34"/>
    <col min="7681" max="7681" width="6.85546875" style="34" customWidth="1"/>
    <col min="7682" max="7682" width="20.5703125" style="34" customWidth="1"/>
    <col min="7683" max="7683" width="34.28515625" style="34" customWidth="1"/>
    <col min="7684" max="7684" width="17.85546875" style="34" customWidth="1"/>
    <col min="7685" max="7686" width="19.140625" style="34" customWidth="1"/>
    <col min="7687" max="7687" width="16.42578125" style="34" customWidth="1"/>
    <col min="7688" max="7936" width="9.140625" style="34"/>
    <col min="7937" max="7937" width="6.85546875" style="34" customWidth="1"/>
    <col min="7938" max="7938" width="20.5703125" style="34" customWidth="1"/>
    <col min="7939" max="7939" width="34.28515625" style="34" customWidth="1"/>
    <col min="7940" max="7940" width="17.85546875" style="34" customWidth="1"/>
    <col min="7941" max="7942" width="19.140625" style="34" customWidth="1"/>
    <col min="7943" max="7943" width="16.42578125" style="34" customWidth="1"/>
    <col min="7944" max="8192" width="9.140625" style="34"/>
    <col min="8193" max="8193" width="6.85546875" style="34" customWidth="1"/>
    <col min="8194" max="8194" width="20.5703125" style="34" customWidth="1"/>
    <col min="8195" max="8195" width="34.28515625" style="34" customWidth="1"/>
    <col min="8196" max="8196" width="17.85546875" style="34" customWidth="1"/>
    <col min="8197" max="8198" width="19.140625" style="34" customWidth="1"/>
    <col min="8199" max="8199" width="16.42578125" style="34" customWidth="1"/>
    <col min="8200" max="8448" width="9.140625" style="34"/>
    <col min="8449" max="8449" width="6.85546875" style="34" customWidth="1"/>
    <col min="8450" max="8450" width="20.5703125" style="34" customWidth="1"/>
    <col min="8451" max="8451" width="34.28515625" style="34" customWidth="1"/>
    <col min="8452" max="8452" width="17.85546875" style="34" customWidth="1"/>
    <col min="8453" max="8454" width="19.140625" style="34" customWidth="1"/>
    <col min="8455" max="8455" width="16.42578125" style="34" customWidth="1"/>
    <col min="8456" max="8704" width="9.140625" style="34"/>
    <col min="8705" max="8705" width="6.85546875" style="34" customWidth="1"/>
    <col min="8706" max="8706" width="20.5703125" style="34" customWidth="1"/>
    <col min="8707" max="8707" width="34.28515625" style="34" customWidth="1"/>
    <col min="8708" max="8708" width="17.85546875" style="34" customWidth="1"/>
    <col min="8709" max="8710" width="19.140625" style="34" customWidth="1"/>
    <col min="8711" max="8711" width="16.42578125" style="34" customWidth="1"/>
    <col min="8712" max="8960" width="9.140625" style="34"/>
    <col min="8961" max="8961" width="6.85546875" style="34" customWidth="1"/>
    <col min="8962" max="8962" width="20.5703125" style="34" customWidth="1"/>
    <col min="8963" max="8963" width="34.28515625" style="34" customWidth="1"/>
    <col min="8964" max="8964" width="17.85546875" style="34" customWidth="1"/>
    <col min="8965" max="8966" width="19.140625" style="34" customWidth="1"/>
    <col min="8967" max="8967" width="16.42578125" style="34" customWidth="1"/>
    <col min="8968" max="9216" width="9.140625" style="34"/>
    <col min="9217" max="9217" width="6.85546875" style="34" customWidth="1"/>
    <col min="9218" max="9218" width="20.5703125" style="34" customWidth="1"/>
    <col min="9219" max="9219" width="34.28515625" style="34" customWidth="1"/>
    <col min="9220" max="9220" width="17.85546875" style="34" customWidth="1"/>
    <col min="9221" max="9222" width="19.140625" style="34" customWidth="1"/>
    <col min="9223" max="9223" width="16.42578125" style="34" customWidth="1"/>
    <col min="9224" max="9472" width="9.140625" style="34"/>
    <col min="9473" max="9473" width="6.85546875" style="34" customWidth="1"/>
    <col min="9474" max="9474" width="20.5703125" style="34" customWidth="1"/>
    <col min="9475" max="9475" width="34.28515625" style="34" customWidth="1"/>
    <col min="9476" max="9476" width="17.85546875" style="34" customWidth="1"/>
    <col min="9477" max="9478" width="19.140625" style="34" customWidth="1"/>
    <col min="9479" max="9479" width="16.42578125" style="34" customWidth="1"/>
    <col min="9480" max="9728" width="9.140625" style="34"/>
    <col min="9729" max="9729" width="6.85546875" style="34" customWidth="1"/>
    <col min="9730" max="9730" width="20.5703125" style="34" customWidth="1"/>
    <col min="9731" max="9731" width="34.28515625" style="34" customWidth="1"/>
    <col min="9732" max="9732" width="17.85546875" style="34" customWidth="1"/>
    <col min="9733" max="9734" width="19.140625" style="34" customWidth="1"/>
    <col min="9735" max="9735" width="16.42578125" style="34" customWidth="1"/>
    <col min="9736" max="9984" width="9.140625" style="34"/>
    <col min="9985" max="9985" width="6.85546875" style="34" customWidth="1"/>
    <col min="9986" max="9986" width="20.5703125" style="34" customWidth="1"/>
    <col min="9987" max="9987" width="34.28515625" style="34" customWidth="1"/>
    <col min="9988" max="9988" width="17.85546875" style="34" customWidth="1"/>
    <col min="9989" max="9990" width="19.140625" style="34" customWidth="1"/>
    <col min="9991" max="9991" width="16.42578125" style="34" customWidth="1"/>
    <col min="9992" max="10240" width="9.140625" style="34"/>
    <col min="10241" max="10241" width="6.85546875" style="34" customWidth="1"/>
    <col min="10242" max="10242" width="20.5703125" style="34" customWidth="1"/>
    <col min="10243" max="10243" width="34.28515625" style="34" customWidth="1"/>
    <col min="10244" max="10244" width="17.85546875" style="34" customWidth="1"/>
    <col min="10245" max="10246" width="19.140625" style="34" customWidth="1"/>
    <col min="10247" max="10247" width="16.42578125" style="34" customWidth="1"/>
    <col min="10248" max="10496" width="9.140625" style="34"/>
    <col min="10497" max="10497" width="6.85546875" style="34" customWidth="1"/>
    <col min="10498" max="10498" width="20.5703125" style="34" customWidth="1"/>
    <col min="10499" max="10499" width="34.28515625" style="34" customWidth="1"/>
    <col min="10500" max="10500" width="17.85546875" style="34" customWidth="1"/>
    <col min="10501" max="10502" width="19.140625" style="34" customWidth="1"/>
    <col min="10503" max="10503" width="16.42578125" style="34" customWidth="1"/>
    <col min="10504" max="10752" width="9.140625" style="34"/>
    <col min="10753" max="10753" width="6.85546875" style="34" customWidth="1"/>
    <col min="10754" max="10754" width="20.5703125" style="34" customWidth="1"/>
    <col min="10755" max="10755" width="34.28515625" style="34" customWidth="1"/>
    <col min="10756" max="10756" width="17.85546875" style="34" customWidth="1"/>
    <col min="10757" max="10758" width="19.140625" style="34" customWidth="1"/>
    <col min="10759" max="10759" width="16.42578125" style="34" customWidth="1"/>
    <col min="10760" max="11008" width="9.140625" style="34"/>
    <col min="11009" max="11009" width="6.85546875" style="34" customWidth="1"/>
    <col min="11010" max="11010" width="20.5703125" style="34" customWidth="1"/>
    <col min="11011" max="11011" width="34.28515625" style="34" customWidth="1"/>
    <col min="11012" max="11012" width="17.85546875" style="34" customWidth="1"/>
    <col min="11013" max="11014" width="19.140625" style="34" customWidth="1"/>
    <col min="11015" max="11015" width="16.42578125" style="34" customWidth="1"/>
    <col min="11016" max="11264" width="9.140625" style="34"/>
    <col min="11265" max="11265" width="6.85546875" style="34" customWidth="1"/>
    <col min="11266" max="11266" width="20.5703125" style="34" customWidth="1"/>
    <col min="11267" max="11267" width="34.28515625" style="34" customWidth="1"/>
    <col min="11268" max="11268" width="17.85546875" style="34" customWidth="1"/>
    <col min="11269" max="11270" width="19.140625" style="34" customWidth="1"/>
    <col min="11271" max="11271" width="16.42578125" style="34" customWidth="1"/>
    <col min="11272" max="11520" width="9.140625" style="34"/>
    <col min="11521" max="11521" width="6.85546875" style="34" customWidth="1"/>
    <col min="11522" max="11522" width="20.5703125" style="34" customWidth="1"/>
    <col min="11523" max="11523" width="34.28515625" style="34" customWidth="1"/>
    <col min="11524" max="11524" width="17.85546875" style="34" customWidth="1"/>
    <col min="11525" max="11526" width="19.140625" style="34" customWidth="1"/>
    <col min="11527" max="11527" width="16.42578125" style="34" customWidth="1"/>
    <col min="11528" max="11776" width="9.140625" style="34"/>
    <col min="11777" max="11777" width="6.85546875" style="34" customWidth="1"/>
    <col min="11778" max="11778" width="20.5703125" style="34" customWidth="1"/>
    <col min="11779" max="11779" width="34.28515625" style="34" customWidth="1"/>
    <col min="11780" max="11780" width="17.85546875" style="34" customWidth="1"/>
    <col min="11781" max="11782" width="19.140625" style="34" customWidth="1"/>
    <col min="11783" max="11783" width="16.42578125" style="34" customWidth="1"/>
    <col min="11784" max="12032" width="9.140625" style="34"/>
    <col min="12033" max="12033" width="6.85546875" style="34" customWidth="1"/>
    <col min="12034" max="12034" width="20.5703125" style="34" customWidth="1"/>
    <col min="12035" max="12035" width="34.28515625" style="34" customWidth="1"/>
    <col min="12036" max="12036" width="17.85546875" style="34" customWidth="1"/>
    <col min="12037" max="12038" width="19.140625" style="34" customWidth="1"/>
    <col min="12039" max="12039" width="16.42578125" style="34" customWidth="1"/>
    <col min="12040" max="12288" width="9.140625" style="34"/>
    <col min="12289" max="12289" width="6.85546875" style="34" customWidth="1"/>
    <col min="12290" max="12290" width="20.5703125" style="34" customWidth="1"/>
    <col min="12291" max="12291" width="34.28515625" style="34" customWidth="1"/>
    <col min="12292" max="12292" width="17.85546875" style="34" customWidth="1"/>
    <col min="12293" max="12294" width="19.140625" style="34" customWidth="1"/>
    <col min="12295" max="12295" width="16.42578125" style="34" customWidth="1"/>
    <col min="12296" max="12544" width="9.140625" style="34"/>
    <col min="12545" max="12545" width="6.85546875" style="34" customWidth="1"/>
    <col min="12546" max="12546" width="20.5703125" style="34" customWidth="1"/>
    <col min="12547" max="12547" width="34.28515625" style="34" customWidth="1"/>
    <col min="12548" max="12548" width="17.85546875" style="34" customWidth="1"/>
    <col min="12549" max="12550" width="19.140625" style="34" customWidth="1"/>
    <col min="12551" max="12551" width="16.42578125" style="34" customWidth="1"/>
    <col min="12552" max="12800" width="9.140625" style="34"/>
    <col min="12801" max="12801" width="6.85546875" style="34" customWidth="1"/>
    <col min="12802" max="12802" width="20.5703125" style="34" customWidth="1"/>
    <col min="12803" max="12803" width="34.28515625" style="34" customWidth="1"/>
    <col min="12804" max="12804" width="17.85546875" style="34" customWidth="1"/>
    <col min="12805" max="12806" width="19.140625" style="34" customWidth="1"/>
    <col min="12807" max="12807" width="16.42578125" style="34" customWidth="1"/>
    <col min="12808" max="13056" width="9.140625" style="34"/>
    <col min="13057" max="13057" width="6.85546875" style="34" customWidth="1"/>
    <col min="13058" max="13058" width="20.5703125" style="34" customWidth="1"/>
    <col min="13059" max="13059" width="34.28515625" style="34" customWidth="1"/>
    <col min="13060" max="13060" width="17.85546875" style="34" customWidth="1"/>
    <col min="13061" max="13062" width="19.140625" style="34" customWidth="1"/>
    <col min="13063" max="13063" width="16.42578125" style="34" customWidth="1"/>
    <col min="13064" max="13312" width="9.140625" style="34"/>
    <col min="13313" max="13313" width="6.85546875" style="34" customWidth="1"/>
    <col min="13314" max="13314" width="20.5703125" style="34" customWidth="1"/>
    <col min="13315" max="13315" width="34.28515625" style="34" customWidth="1"/>
    <col min="13316" max="13316" width="17.85546875" style="34" customWidth="1"/>
    <col min="13317" max="13318" width="19.140625" style="34" customWidth="1"/>
    <col min="13319" max="13319" width="16.42578125" style="34" customWidth="1"/>
    <col min="13320" max="13568" width="9.140625" style="34"/>
    <col min="13569" max="13569" width="6.85546875" style="34" customWidth="1"/>
    <col min="13570" max="13570" width="20.5703125" style="34" customWidth="1"/>
    <col min="13571" max="13571" width="34.28515625" style="34" customWidth="1"/>
    <col min="13572" max="13572" width="17.85546875" style="34" customWidth="1"/>
    <col min="13573" max="13574" width="19.140625" style="34" customWidth="1"/>
    <col min="13575" max="13575" width="16.42578125" style="34" customWidth="1"/>
    <col min="13576" max="13824" width="9.140625" style="34"/>
    <col min="13825" max="13825" width="6.85546875" style="34" customWidth="1"/>
    <col min="13826" max="13826" width="20.5703125" style="34" customWidth="1"/>
    <col min="13827" max="13827" width="34.28515625" style="34" customWidth="1"/>
    <col min="13828" max="13828" width="17.85546875" style="34" customWidth="1"/>
    <col min="13829" max="13830" width="19.140625" style="34" customWidth="1"/>
    <col min="13831" max="13831" width="16.42578125" style="34" customWidth="1"/>
    <col min="13832" max="14080" width="9.140625" style="34"/>
    <col min="14081" max="14081" width="6.85546875" style="34" customWidth="1"/>
    <col min="14082" max="14082" width="20.5703125" style="34" customWidth="1"/>
    <col min="14083" max="14083" width="34.28515625" style="34" customWidth="1"/>
    <col min="14084" max="14084" width="17.85546875" style="34" customWidth="1"/>
    <col min="14085" max="14086" width="19.140625" style="34" customWidth="1"/>
    <col min="14087" max="14087" width="16.42578125" style="34" customWidth="1"/>
    <col min="14088" max="14336" width="9.140625" style="34"/>
    <col min="14337" max="14337" width="6.85546875" style="34" customWidth="1"/>
    <col min="14338" max="14338" width="20.5703125" style="34" customWidth="1"/>
    <col min="14339" max="14339" width="34.28515625" style="34" customWidth="1"/>
    <col min="14340" max="14340" width="17.85546875" style="34" customWidth="1"/>
    <col min="14341" max="14342" width="19.140625" style="34" customWidth="1"/>
    <col min="14343" max="14343" width="16.42578125" style="34" customWidth="1"/>
    <col min="14344" max="14592" width="9.140625" style="34"/>
    <col min="14593" max="14593" width="6.85546875" style="34" customWidth="1"/>
    <col min="14594" max="14594" width="20.5703125" style="34" customWidth="1"/>
    <col min="14595" max="14595" width="34.28515625" style="34" customWidth="1"/>
    <col min="14596" max="14596" width="17.85546875" style="34" customWidth="1"/>
    <col min="14597" max="14598" width="19.140625" style="34" customWidth="1"/>
    <col min="14599" max="14599" width="16.42578125" style="34" customWidth="1"/>
    <col min="14600" max="14848" width="9.140625" style="34"/>
    <col min="14849" max="14849" width="6.85546875" style="34" customWidth="1"/>
    <col min="14850" max="14850" width="20.5703125" style="34" customWidth="1"/>
    <col min="14851" max="14851" width="34.28515625" style="34" customWidth="1"/>
    <col min="14852" max="14852" width="17.85546875" style="34" customWidth="1"/>
    <col min="14853" max="14854" width="19.140625" style="34" customWidth="1"/>
    <col min="14855" max="14855" width="16.42578125" style="34" customWidth="1"/>
    <col min="14856" max="15104" width="9.140625" style="34"/>
    <col min="15105" max="15105" width="6.85546875" style="34" customWidth="1"/>
    <col min="15106" max="15106" width="20.5703125" style="34" customWidth="1"/>
    <col min="15107" max="15107" width="34.28515625" style="34" customWidth="1"/>
    <col min="15108" max="15108" width="17.85546875" style="34" customWidth="1"/>
    <col min="15109" max="15110" width="19.140625" style="34" customWidth="1"/>
    <col min="15111" max="15111" width="16.42578125" style="34" customWidth="1"/>
    <col min="15112" max="15360" width="9.140625" style="34"/>
    <col min="15361" max="15361" width="6.85546875" style="34" customWidth="1"/>
    <col min="15362" max="15362" width="20.5703125" style="34" customWidth="1"/>
    <col min="15363" max="15363" width="34.28515625" style="34" customWidth="1"/>
    <col min="15364" max="15364" width="17.85546875" style="34" customWidth="1"/>
    <col min="15365" max="15366" width="19.140625" style="34" customWidth="1"/>
    <col min="15367" max="15367" width="16.42578125" style="34" customWidth="1"/>
    <col min="15368" max="15616" width="9.140625" style="34"/>
    <col min="15617" max="15617" width="6.85546875" style="34" customWidth="1"/>
    <col min="15618" max="15618" width="20.5703125" style="34" customWidth="1"/>
    <col min="15619" max="15619" width="34.28515625" style="34" customWidth="1"/>
    <col min="15620" max="15620" width="17.85546875" style="34" customWidth="1"/>
    <col min="15621" max="15622" width="19.140625" style="34" customWidth="1"/>
    <col min="15623" max="15623" width="16.42578125" style="34" customWidth="1"/>
    <col min="15624" max="15872" width="9.140625" style="34"/>
    <col min="15873" max="15873" width="6.85546875" style="34" customWidth="1"/>
    <col min="15874" max="15874" width="20.5703125" style="34" customWidth="1"/>
    <col min="15875" max="15875" width="34.28515625" style="34" customWidth="1"/>
    <col min="15876" max="15876" width="17.85546875" style="34" customWidth="1"/>
    <col min="15877" max="15878" width="19.140625" style="34" customWidth="1"/>
    <col min="15879" max="15879" width="16.42578125" style="34" customWidth="1"/>
    <col min="15880" max="16128" width="9.140625" style="34"/>
    <col min="16129" max="16129" width="6.85546875" style="34" customWidth="1"/>
    <col min="16130" max="16130" width="20.5703125" style="34" customWidth="1"/>
    <col min="16131" max="16131" width="34.28515625" style="34" customWidth="1"/>
    <col min="16132" max="16132" width="17.85546875" style="34" customWidth="1"/>
    <col min="16133" max="16134" width="19.140625" style="34" customWidth="1"/>
    <col min="16135" max="16135" width="16.42578125" style="34" customWidth="1"/>
    <col min="16136" max="16384" width="9.140625" style="34"/>
  </cols>
  <sheetData>
    <row r="1" spans="1:9" ht="15" x14ac:dyDescent="0.2">
      <c r="A1" s="96" t="s">
        <v>0</v>
      </c>
      <c r="B1" s="96"/>
      <c r="C1" s="96"/>
      <c r="D1" s="96"/>
      <c r="E1" s="96"/>
      <c r="F1" s="96"/>
      <c r="G1" s="96"/>
      <c r="H1" s="96"/>
      <c r="I1" s="1" t="s">
        <v>928</v>
      </c>
    </row>
    <row r="2" spans="1:9" ht="15" x14ac:dyDescent="0.2">
      <c r="A2" s="96" t="s">
        <v>1119</v>
      </c>
      <c r="B2" s="96"/>
      <c r="C2" s="96"/>
      <c r="D2" s="96"/>
      <c r="E2" s="96"/>
      <c r="F2" s="96"/>
      <c r="G2" s="96"/>
      <c r="H2" s="96"/>
    </row>
    <row r="3" spans="1:9" ht="15" x14ac:dyDescent="0.2">
      <c r="A3" s="96" t="s">
        <v>1120</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241"/>
      <c r="B5" s="241"/>
      <c r="C5" s="242" t="s">
        <v>9</v>
      </c>
      <c r="D5" s="241"/>
      <c r="E5" s="241"/>
      <c r="F5" s="241"/>
      <c r="G5" s="241"/>
      <c r="H5" s="40"/>
    </row>
    <row r="6" spans="1:9" x14ac:dyDescent="0.2">
      <c r="A6" s="243"/>
      <c r="B6" s="244"/>
      <c r="C6" s="244" t="s">
        <v>10</v>
      </c>
      <c r="D6" s="244"/>
      <c r="E6" s="245"/>
      <c r="F6" s="246"/>
      <c r="G6" s="247"/>
      <c r="H6" s="40"/>
    </row>
    <row r="7" spans="1:9" x14ac:dyDescent="0.2">
      <c r="A7" s="248"/>
      <c r="B7" s="248"/>
      <c r="C7" s="249" t="s">
        <v>132</v>
      </c>
      <c r="D7" s="248"/>
      <c r="E7" s="248" t="s">
        <v>133</v>
      </c>
      <c r="F7" s="250" t="s">
        <v>135</v>
      </c>
      <c r="G7" s="251">
        <v>0</v>
      </c>
      <c r="H7" s="40"/>
    </row>
    <row r="8" spans="1:9" x14ac:dyDescent="0.2">
      <c r="A8" s="248"/>
      <c r="B8" s="248"/>
      <c r="C8" s="252"/>
      <c r="D8" s="248"/>
      <c r="E8" s="248"/>
      <c r="F8" s="253"/>
      <c r="G8" s="253"/>
      <c r="H8" s="40"/>
    </row>
    <row r="9" spans="1:9" x14ac:dyDescent="0.2">
      <c r="A9" s="248"/>
      <c r="B9" s="248"/>
      <c r="C9" s="249" t="s">
        <v>134</v>
      </c>
      <c r="D9" s="248"/>
      <c r="E9" s="248"/>
      <c r="F9" s="248"/>
      <c r="G9" s="248"/>
      <c r="H9" s="40"/>
    </row>
    <row r="10" spans="1:9" x14ac:dyDescent="0.2">
      <c r="A10" s="248"/>
      <c r="B10" s="248"/>
      <c r="C10" s="249" t="s">
        <v>132</v>
      </c>
      <c r="D10" s="248"/>
      <c r="E10" s="248" t="s">
        <v>133</v>
      </c>
      <c r="F10" s="250" t="s">
        <v>135</v>
      </c>
      <c r="G10" s="251">
        <v>0</v>
      </c>
      <c r="H10" s="40"/>
    </row>
    <row r="11" spans="1:9" x14ac:dyDescent="0.2">
      <c r="A11" s="248"/>
      <c r="B11" s="248"/>
      <c r="C11" s="252"/>
      <c r="D11" s="248"/>
      <c r="E11" s="248"/>
      <c r="F11" s="253"/>
      <c r="G11" s="253"/>
      <c r="H11" s="40"/>
    </row>
    <row r="12" spans="1:9" x14ac:dyDescent="0.2">
      <c r="A12" s="248"/>
      <c r="B12" s="248"/>
      <c r="C12" s="249" t="s">
        <v>136</v>
      </c>
      <c r="D12" s="248"/>
      <c r="E12" s="248"/>
      <c r="F12" s="248"/>
      <c r="G12" s="248"/>
      <c r="H12" s="40"/>
    </row>
    <row r="13" spans="1:9" x14ac:dyDescent="0.2">
      <c r="A13" s="248"/>
      <c r="B13" s="248"/>
      <c r="C13" s="249" t="s">
        <v>132</v>
      </c>
      <c r="D13" s="248"/>
      <c r="E13" s="248" t="s">
        <v>133</v>
      </c>
      <c r="F13" s="250" t="s">
        <v>135</v>
      </c>
      <c r="G13" s="251">
        <v>0</v>
      </c>
      <c r="H13" s="40"/>
    </row>
    <row r="14" spans="1:9" x14ac:dyDescent="0.2">
      <c r="A14" s="248"/>
      <c r="B14" s="248"/>
      <c r="C14" s="252"/>
      <c r="D14" s="248"/>
      <c r="E14" s="248"/>
      <c r="F14" s="253"/>
      <c r="G14" s="253"/>
      <c r="H14" s="40"/>
    </row>
    <row r="15" spans="1:9" x14ac:dyDescent="0.2">
      <c r="A15" s="248"/>
      <c r="B15" s="248"/>
      <c r="C15" s="249" t="s">
        <v>137</v>
      </c>
      <c r="D15" s="248"/>
      <c r="E15" s="248"/>
      <c r="F15" s="248"/>
      <c r="G15" s="248"/>
      <c r="H15" s="40"/>
    </row>
    <row r="16" spans="1:9" x14ac:dyDescent="0.2">
      <c r="A16" s="248"/>
      <c r="B16" s="248"/>
      <c r="C16" s="249" t="s">
        <v>132</v>
      </c>
      <c r="D16" s="248"/>
      <c r="E16" s="248" t="s">
        <v>133</v>
      </c>
      <c r="F16" s="250" t="s">
        <v>135</v>
      </c>
      <c r="G16" s="251">
        <v>0</v>
      </c>
      <c r="H16" s="40"/>
    </row>
    <row r="17" spans="1:8" x14ac:dyDescent="0.2">
      <c r="A17" s="248"/>
      <c r="B17" s="248"/>
      <c r="C17" s="252"/>
      <c r="D17" s="248"/>
      <c r="E17" s="248"/>
      <c r="F17" s="253"/>
      <c r="G17" s="253"/>
      <c r="H17" s="40"/>
    </row>
    <row r="18" spans="1:8" x14ac:dyDescent="0.2">
      <c r="A18" s="248"/>
      <c r="B18" s="248"/>
      <c r="C18" s="249" t="s">
        <v>138</v>
      </c>
      <c r="D18" s="248"/>
      <c r="E18" s="248"/>
      <c r="F18" s="253"/>
      <c r="G18" s="253"/>
      <c r="H18" s="40"/>
    </row>
    <row r="19" spans="1:8" x14ac:dyDescent="0.2">
      <c r="A19" s="248"/>
      <c r="B19" s="248"/>
      <c r="C19" s="249" t="s">
        <v>132</v>
      </c>
      <c r="D19" s="248"/>
      <c r="E19" s="248" t="s">
        <v>133</v>
      </c>
      <c r="F19" s="250" t="s">
        <v>135</v>
      </c>
      <c r="G19" s="251">
        <v>0</v>
      </c>
      <c r="H19" s="40"/>
    </row>
    <row r="20" spans="1:8" x14ac:dyDescent="0.2">
      <c r="A20" s="248"/>
      <c r="B20" s="248"/>
      <c r="C20" s="252"/>
      <c r="D20" s="248"/>
      <c r="E20" s="248"/>
      <c r="F20" s="253"/>
      <c r="G20" s="253"/>
      <c r="H20" s="40"/>
    </row>
    <row r="21" spans="1:8" x14ac:dyDescent="0.2">
      <c r="A21" s="248"/>
      <c r="B21" s="248"/>
      <c r="C21" s="249" t="s">
        <v>139</v>
      </c>
      <c r="D21" s="248"/>
      <c r="E21" s="248"/>
      <c r="F21" s="253"/>
      <c r="G21" s="253"/>
      <c r="H21" s="40"/>
    </row>
    <row r="22" spans="1:8" x14ac:dyDescent="0.2">
      <c r="A22" s="248"/>
      <c r="B22" s="248"/>
      <c r="C22" s="249" t="s">
        <v>132</v>
      </c>
      <c r="D22" s="248"/>
      <c r="E22" s="248" t="s">
        <v>133</v>
      </c>
      <c r="F22" s="250" t="s">
        <v>135</v>
      </c>
      <c r="G22" s="251">
        <v>0</v>
      </c>
      <c r="H22" s="40"/>
    </row>
    <row r="23" spans="1:8" x14ac:dyDescent="0.2">
      <c r="A23" s="248"/>
      <c r="B23" s="248"/>
      <c r="C23" s="252"/>
      <c r="D23" s="248"/>
      <c r="E23" s="248"/>
      <c r="F23" s="253"/>
      <c r="G23" s="253"/>
      <c r="H23" s="40"/>
    </row>
    <row r="24" spans="1:8" x14ac:dyDescent="0.2">
      <c r="A24" s="248"/>
      <c r="B24" s="248"/>
      <c r="C24" s="249" t="s">
        <v>140</v>
      </c>
      <c r="D24" s="248"/>
      <c r="E24" s="248"/>
      <c r="F24" s="254">
        <v>0</v>
      </c>
      <c r="G24" s="251">
        <v>0</v>
      </c>
      <c r="H24" s="40"/>
    </row>
    <row r="25" spans="1:8" x14ac:dyDescent="0.2">
      <c r="A25" s="248"/>
      <c r="B25" s="248"/>
      <c r="C25" s="252"/>
      <c r="D25" s="248"/>
      <c r="E25" s="248"/>
      <c r="F25" s="253"/>
      <c r="G25" s="253"/>
      <c r="H25" s="40"/>
    </row>
    <row r="26" spans="1:8" x14ac:dyDescent="0.2">
      <c r="A26" s="248"/>
      <c r="B26" s="248"/>
      <c r="C26" s="249" t="s">
        <v>141</v>
      </c>
      <c r="D26" s="248"/>
      <c r="E26" s="248"/>
      <c r="F26" s="253"/>
      <c r="G26" s="253"/>
      <c r="H26" s="40"/>
    </row>
    <row r="27" spans="1:8" x14ac:dyDescent="0.2">
      <c r="A27" s="248"/>
      <c r="B27" s="248"/>
      <c r="C27" s="249" t="s">
        <v>10</v>
      </c>
      <c r="D27" s="248"/>
      <c r="E27" s="248"/>
      <c r="F27" s="253"/>
      <c r="G27" s="253"/>
      <c r="H27" s="40"/>
    </row>
    <row r="28" spans="1:8" x14ac:dyDescent="0.2">
      <c r="A28" s="248"/>
      <c r="B28" s="248"/>
      <c r="C28" s="249" t="s">
        <v>132</v>
      </c>
      <c r="D28" s="248"/>
      <c r="E28" s="248" t="s">
        <v>133</v>
      </c>
      <c r="F28" s="250" t="s">
        <v>135</v>
      </c>
      <c r="G28" s="251">
        <v>0</v>
      </c>
      <c r="H28" s="40"/>
    </row>
    <row r="29" spans="1:8" x14ac:dyDescent="0.2">
      <c r="A29" s="248"/>
      <c r="B29" s="248"/>
      <c r="C29" s="252"/>
      <c r="D29" s="248"/>
      <c r="E29" s="248"/>
      <c r="F29" s="253"/>
      <c r="G29" s="253"/>
      <c r="H29" s="40"/>
    </row>
    <row r="30" spans="1:8" x14ac:dyDescent="0.2">
      <c r="A30" s="248"/>
      <c r="B30" s="248"/>
      <c r="C30" s="249" t="s">
        <v>142</v>
      </c>
      <c r="D30" s="248"/>
      <c r="E30" s="248"/>
      <c r="F30" s="248"/>
      <c r="G30" s="248"/>
      <c r="H30" s="40"/>
    </row>
    <row r="31" spans="1:8" x14ac:dyDescent="0.2">
      <c r="A31" s="248"/>
      <c r="B31" s="248"/>
      <c r="C31" s="249" t="s">
        <v>132</v>
      </c>
      <c r="D31" s="248"/>
      <c r="E31" s="248" t="s">
        <v>133</v>
      </c>
      <c r="F31" s="250" t="s">
        <v>135</v>
      </c>
      <c r="G31" s="251">
        <v>0</v>
      </c>
      <c r="H31" s="40"/>
    </row>
    <row r="32" spans="1:8" x14ac:dyDescent="0.2">
      <c r="A32" s="248"/>
      <c r="B32" s="248"/>
      <c r="C32" s="252"/>
      <c r="D32" s="248"/>
      <c r="E32" s="248"/>
      <c r="F32" s="253"/>
      <c r="G32" s="253"/>
      <c r="H32" s="40"/>
    </row>
    <row r="33" spans="1:8" x14ac:dyDescent="0.2">
      <c r="A33" s="248"/>
      <c r="B33" s="248"/>
      <c r="C33" s="249" t="s">
        <v>143</v>
      </c>
      <c r="D33" s="248"/>
      <c r="E33" s="248"/>
      <c r="F33" s="248"/>
      <c r="G33" s="248"/>
      <c r="H33" s="40"/>
    </row>
    <row r="34" spans="1:8" x14ac:dyDescent="0.2">
      <c r="A34" s="248"/>
      <c r="B34" s="248"/>
      <c r="C34" s="249" t="s">
        <v>132</v>
      </c>
      <c r="D34" s="248"/>
      <c r="E34" s="248" t="s">
        <v>133</v>
      </c>
      <c r="F34" s="250" t="s">
        <v>135</v>
      </c>
      <c r="G34" s="251">
        <v>0</v>
      </c>
      <c r="H34" s="40"/>
    </row>
    <row r="35" spans="1:8" x14ac:dyDescent="0.2">
      <c r="A35" s="248"/>
      <c r="B35" s="248"/>
      <c r="C35" s="252"/>
      <c r="D35" s="248"/>
      <c r="E35" s="248"/>
      <c r="F35" s="253"/>
      <c r="G35" s="253"/>
      <c r="H35" s="40"/>
    </row>
    <row r="36" spans="1:8" x14ac:dyDescent="0.2">
      <c r="A36" s="248"/>
      <c r="B36" s="248"/>
      <c r="C36" s="249" t="s">
        <v>144</v>
      </c>
      <c r="D36" s="248"/>
      <c r="E36" s="248"/>
      <c r="F36" s="253"/>
      <c r="G36" s="253"/>
      <c r="H36" s="40"/>
    </row>
    <row r="37" spans="1:8" x14ac:dyDescent="0.2">
      <c r="A37" s="248"/>
      <c r="B37" s="248"/>
      <c r="C37" s="249" t="s">
        <v>132</v>
      </c>
      <c r="D37" s="248"/>
      <c r="E37" s="248" t="s">
        <v>133</v>
      </c>
      <c r="F37" s="250" t="s">
        <v>135</v>
      </c>
      <c r="G37" s="251">
        <v>0</v>
      </c>
      <c r="H37" s="40"/>
    </row>
    <row r="38" spans="1:8" x14ac:dyDescent="0.2">
      <c r="A38" s="248"/>
      <c r="B38" s="248"/>
      <c r="C38" s="252"/>
      <c r="D38" s="248"/>
      <c r="E38" s="248"/>
      <c r="F38" s="253"/>
      <c r="G38" s="253"/>
      <c r="H38" s="40"/>
    </row>
    <row r="39" spans="1:8" x14ac:dyDescent="0.2">
      <c r="A39" s="248"/>
      <c r="B39" s="248"/>
      <c r="C39" s="249" t="s">
        <v>145</v>
      </c>
      <c r="D39" s="248"/>
      <c r="E39" s="248"/>
      <c r="F39" s="254">
        <v>0</v>
      </c>
      <c r="G39" s="251">
        <v>0</v>
      </c>
      <c r="H39" s="40"/>
    </row>
    <row r="40" spans="1:8" x14ac:dyDescent="0.2">
      <c r="A40" s="248"/>
      <c r="B40" s="248"/>
      <c r="C40" s="252"/>
      <c r="D40" s="248"/>
      <c r="E40" s="248"/>
      <c r="F40" s="253"/>
      <c r="G40" s="253"/>
      <c r="H40" s="40"/>
    </row>
    <row r="41" spans="1:8" x14ac:dyDescent="0.2">
      <c r="A41" s="248"/>
      <c r="B41" s="248"/>
      <c r="C41" s="249" t="s">
        <v>146</v>
      </c>
      <c r="D41" s="248"/>
      <c r="E41" s="248"/>
      <c r="F41" s="253"/>
      <c r="G41" s="253"/>
      <c r="H41" s="40"/>
    </row>
    <row r="42" spans="1:8" x14ac:dyDescent="0.2">
      <c r="A42" s="248"/>
      <c r="B42" s="248"/>
      <c r="C42" s="249" t="s">
        <v>147</v>
      </c>
      <c r="D42" s="248"/>
      <c r="E42" s="248"/>
      <c r="F42" s="253"/>
      <c r="G42" s="253"/>
      <c r="H42" s="40"/>
    </row>
    <row r="43" spans="1:8" x14ac:dyDescent="0.2">
      <c r="A43" s="248"/>
      <c r="B43" s="248"/>
      <c r="C43" s="249" t="s">
        <v>132</v>
      </c>
      <c r="D43" s="248"/>
      <c r="E43" s="248" t="s">
        <v>133</v>
      </c>
      <c r="F43" s="250" t="s">
        <v>135</v>
      </c>
      <c r="G43" s="251">
        <v>0</v>
      </c>
      <c r="H43" s="40"/>
    </row>
    <row r="44" spans="1:8" x14ac:dyDescent="0.2">
      <c r="A44" s="248"/>
      <c r="B44" s="248"/>
      <c r="C44" s="252"/>
      <c r="D44" s="248"/>
      <c r="E44" s="248"/>
      <c r="F44" s="253"/>
      <c r="G44" s="253"/>
      <c r="H44" s="40"/>
    </row>
    <row r="45" spans="1:8" x14ac:dyDescent="0.2">
      <c r="A45" s="248"/>
      <c r="B45" s="248"/>
      <c r="C45" s="249" t="s">
        <v>148</v>
      </c>
      <c r="D45" s="248"/>
      <c r="E45" s="248"/>
      <c r="F45" s="253"/>
      <c r="G45" s="253"/>
      <c r="H45" s="40"/>
    </row>
    <row r="46" spans="1:8" x14ac:dyDescent="0.2">
      <c r="A46" s="248"/>
      <c r="B46" s="248"/>
      <c r="C46" s="249" t="s">
        <v>132</v>
      </c>
      <c r="D46" s="248"/>
      <c r="E46" s="248" t="s">
        <v>133</v>
      </c>
      <c r="F46" s="250" t="s">
        <v>135</v>
      </c>
      <c r="G46" s="251">
        <v>0</v>
      </c>
      <c r="H46" s="40"/>
    </row>
    <row r="47" spans="1:8" x14ac:dyDescent="0.2">
      <c r="A47" s="248"/>
      <c r="B47" s="248"/>
      <c r="C47" s="252"/>
      <c r="D47" s="248"/>
      <c r="E47" s="248"/>
      <c r="F47" s="253"/>
      <c r="G47" s="253"/>
      <c r="H47" s="40"/>
    </row>
    <row r="48" spans="1:8" x14ac:dyDescent="0.2">
      <c r="A48" s="248"/>
      <c r="B48" s="248"/>
      <c r="C48" s="249" t="s">
        <v>149</v>
      </c>
      <c r="D48" s="248"/>
      <c r="E48" s="248"/>
      <c r="F48" s="253"/>
      <c r="G48" s="253"/>
      <c r="H48" s="40"/>
    </row>
    <row r="49" spans="1:8" x14ac:dyDescent="0.2">
      <c r="A49" s="248"/>
      <c r="B49" s="248"/>
      <c r="C49" s="249" t="s">
        <v>132</v>
      </c>
      <c r="D49" s="248"/>
      <c r="E49" s="248" t="s">
        <v>133</v>
      </c>
      <c r="F49" s="250" t="s">
        <v>135</v>
      </c>
      <c r="G49" s="251">
        <v>0</v>
      </c>
      <c r="H49" s="40"/>
    </row>
    <row r="50" spans="1:8" x14ac:dyDescent="0.2">
      <c r="A50" s="248"/>
      <c r="B50" s="248"/>
      <c r="C50" s="252"/>
      <c r="D50" s="248"/>
      <c r="E50" s="248"/>
      <c r="F50" s="253"/>
      <c r="G50" s="253"/>
      <c r="H50" s="40"/>
    </row>
    <row r="51" spans="1:8" x14ac:dyDescent="0.2">
      <c r="A51" s="248"/>
      <c r="B51" s="248"/>
      <c r="C51" s="249" t="s">
        <v>150</v>
      </c>
      <c r="D51" s="248"/>
      <c r="E51" s="248"/>
      <c r="F51" s="253"/>
      <c r="G51" s="253"/>
      <c r="H51" s="40"/>
    </row>
    <row r="52" spans="1:8" x14ac:dyDescent="0.2">
      <c r="A52" s="255">
        <v>1</v>
      </c>
      <c r="B52" s="256"/>
      <c r="C52" s="256" t="s">
        <v>151</v>
      </c>
      <c r="D52" s="256"/>
      <c r="E52" s="257"/>
      <c r="F52" s="258">
        <v>389.95955110099999</v>
      </c>
      <c r="G52" s="259">
        <v>2.403491E-2</v>
      </c>
      <c r="H52" s="40">
        <v>5.22</v>
      </c>
    </row>
    <row r="53" spans="1:8" x14ac:dyDescent="0.2">
      <c r="A53" s="248"/>
      <c r="B53" s="248"/>
      <c r="C53" s="249" t="s">
        <v>132</v>
      </c>
      <c r="D53" s="248"/>
      <c r="E53" s="248" t="s">
        <v>133</v>
      </c>
      <c r="F53" s="254">
        <v>389.95955110099999</v>
      </c>
      <c r="G53" s="251">
        <v>2.403491E-2</v>
      </c>
      <c r="H53" s="40"/>
    </row>
    <row r="54" spans="1:8" x14ac:dyDescent="0.2">
      <c r="A54" s="248"/>
      <c r="B54" s="248"/>
      <c r="C54" s="252"/>
      <c r="D54" s="248"/>
      <c r="E54" s="248"/>
      <c r="F54" s="253"/>
      <c r="G54" s="253"/>
      <c r="H54" s="40"/>
    </row>
    <row r="55" spans="1:8" x14ac:dyDescent="0.2">
      <c r="A55" s="248"/>
      <c r="B55" s="248"/>
      <c r="C55" s="249" t="s">
        <v>152</v>
      </c>
      <c r="D55" s="248"/>
      <c r="E55" s="248"/>
      <c r="F55" s="254">
        <v>389.95955110099999</v>
      </c>
      <c r="G55" s="251">
        <v>2.403491E-2</v>
      </c>
      <c r="H55" s="40"/>
    </row>
    <row r="56" spans="1:8" x14ac:dyDescent="0.2">
      <c r="A56" s="248"/>
      <c r="B56" s="248"/>
      <c r="C56" s="253"/>
      <c r="D56" s="248"/>
      <c r="E56" s="248"/>
      <c r="F56" s="248"/>
      <c r="G56" s="248"/>
      <c r="H56" s="40"/>
    </row>
    <row r="57" spans="1:8" x14ac:dyDescent="0.2">
      <c r="A57" s="248"/>
      <c r="B57" s="248"/>
      <c r="C57" s="249" t="s">
        <v>153</v>
      </c>
      <c r="D57" s="248"/>
      <c r="E57" s="248"/>
      <c r="F57" s="248"/>
      <c r="G57" s="248"/>
      <c r="H57" s="40"/>
    </row>
    <row r="58" spans="1:8" x14ac:dyDescent="0.2">
      <c r="A58" s="248"/>
      <c r="B58" s="248"/>
      <c r="C58" s="242" t="s">
        <v>1123</v>
      </c>
      <c r="D58" s="248"/>
      <c r="E58" s="248"/>
      <c r="F58" s="248"/>
      <c r="G58" s="248"/>
      <c r="H58" s="40"/>
    </row>
    <row r="59" spans="1:8" x14ac:dyDescent="0.2">
      <c r="A59" s="255">
        <v>1</v>
      </c>
      <c r="B59" s="256" t="s">
        <v>1121</v>
      </c>
      <c r="C59" s="256" t="s">
        <v>1122</v>
      </c>
      <c r="D59" s="256"/>
      <c r="E59" s="260">
        <v>9147275.5120000001</v>
      </c>
      <c r="F59" s="258">
        <v>15873.301717791001</v>
      </c>
      <c r="G59" s="259">
        <v>0.97834080000000001</v>
      </c>
      <c r="H59" s="40"/>
    </row>
    <row r="60" spans="1:8" x14ac:dyDescent="0.2">
      <c r="A60" s="248"/>
      <c r="B60" s="248"/>
      <c r="C60" s="249" t="s">
        <v>132</v>
      </c>
      <c r="D60" s="248"/>
      <c r="E60" s="248" t="s">
        <v>133</v>
      </c>
      <c r="F60" s="254">
        <v>15873.301717791001</v>
      </c>
      <c r="G60" s="251">
        <v>0.97834080000000001</v>
      </c>
      <c r="H60" s="40"/>
    </row>
    <row r="61" spans="1:8" x14ac:dyDescent="0.2">
      <c r="A61" s="248"/>
      <c r="B61" s="248"/>
      <c r="C61" s="252"/>
      <c r="D61" s="248"/>
      <c r="E61" s="248"/>
      <c r="F61" s="253"/>
      <c r="G61" s="253"/>
      <c r="H61" s="40"/>
    </row>
    <row r="62" spans="1:8" x14ac:dyDescent="0.2">
      <c r="A62" s="248"/>
      <c r="B62" s="248"/>
      <c r="C62" s="249" t="s">
        <v>155</v>
      </c>
      <c r="D62" s="248"/>
      <c r="E62" s="248"/>
      <c r="F62" s="248"/>
      <c r="G62" s="248"/>
      <c r="H62" s="40"/>
    </row>
    <row r="63" spans="1:8" x14ac:dyDescent="0.2">
      <c r="A63" s="248"/>
      <c r="B63" s="248"/>
      <c r="C63" s="249" t="s">
        <v>156</v>
      </c>
      <c r="D63" s="248"/>
      <c r="E63" s="248"/>
      <c r="F63" s="248"/>
      <c r="G63" s="248"/>
      <c r="H63" s="40"/>
    </row>
    <row r="64" spans="1:8" x14ac:dyDescent="0.2">
      <c r="A64" s="248"/>
      <c r="B64" s="248"/>
      <c r="C64" s="249" t="s">
        <v>132</v>
      </c>
      <c r="D64" s="248"/>
      <c r="E64" s="248" t="s">
        <v>133</v>
      </c>
      <c r="F64" s="250" t="s">
        <v>135</v>
      </c>
      <c r="G64" s="251">
        <v>0</v>
      </c>
      <c r="H64" s="40"/>
    </row>
    <row r="65" spans="1:17" x14ac:dyDescent="0.2">
      <c r="A65" s="248"/>
      <c r="B65" s="248"/>
      <c r="C65" s="252"/>
      <c r="D65" s="248"/>
      <c r="E65" s="248"/>
      <c r="F65" s="253"/>
      <c r="G65" s="253"/>
      <c r="H65" s="40"/>
    </row>
    <row r="66" spans="1:17" x14ac:dyDescent="0.2">
      <c r="A66" s="248"/>
      <c r="B66" s="248"/>
      <c r="C66" s="249" t="s">
        <v>157</v>
      </c>
      <c r="D66" s="248"/>
      <c r="E66" s="248"/>
      <c r="F66" s="253"/>
      <c r="G66" s="253"/>
      <c r="H66" s="40"/>
    </row>
    <row r="67" spans="1:17" x14ac:dyDescent="0.2">
      <c r="A67" s="248"/>
      <c r="B67" s="248"/>
      <c r="C67" s="249" t="s">
        <v>132</v>
      </c>
      <c r="D67" s="248"/>
      <c r="E67" s="248" t="s">
        <v>133</v>
      </c>
      <c r="F67" s="250" t="s">
        <v>135</v>
      </c>
      <c r="G67" s="251">
        <v>0</v>
      </c>
      <c r="H67" s="40"/>
    </row>
    <row r="68" spans="1:17" x14ac:dyDescent="0.2">
      <c r="A68" s="248"/>
      <c r="B68" s="248"/>
      <c r="C68" s="252"/>
      <c r="D68" s="248"/>
      <c r="E68" s="248"/>
      <c r="F68" s="253"/>
      <c r="G68" s="253"/>
      <c r="H68" s="40"/>
    </row>
    <row r="69" spans="1:17" x14ac:dyDescent="0.2">
      <c r="A69" s="257"/>
      <c r="B69" s="256"/>
      <c r="C69" s="256" t="s">
        <v>158</v>
      </c>
      <c r="D69" s="256"/>
      <c r="E69" s="257"/>
      <c r="F69" s="258">
        <v>-38.545248520000001</v>
      </c>
      <c r="G69" s="259">
        <v>-2.3757100000000001E-3</v>
      </c>
      <c r="H69" s="40"/>
    </row>
    <row r="70" spans="1:17" x14ac:dyDescent="0.2">
      <c r="A70" s="252"/>
      <c r="B70" s="252"/>
      <c r="C70" s="249" t="s">
        <v>159</v>
      </c>
      <c r="D70" s="253"/>
      <c r="E70" s="253"/>
      <c r="F70" s="254">
        <v>16224.716020372</v>
      </c>
      <c r="G70" s="261">
        <v>1</v>
      </c>
      <c r="H70" s="40"/>
    </row>
    <row r="71" spans="1:17" x14ac:dyDescent="0.2">
      <c r="A71" s="60"/>
      <c r="B71" s="60"/>
      <c r="C71" s="61"/>
      <c r="D71" s="62"/>
      <c r="E71" s="62"/>
      <c r="F71" s="63"/>
      <c r="G71" s="64"/>
      <c r="H71" s="65"/>
    </row>
    <row r="72" spans="1:17" x14ac:dyDescent="0.2">
      <c r="A72" s="60"/>
      <c r="B72" s="66" t="s">
        <v>930</v>
      </c>
      <c r="C72" s="66"/>
      <c r="D72" s="66"/>
      <c r="E72" s="66"/>
      <c r="F72" s="66"/>
      <c r="G72" s="66"/>
      <c r="H72" s="66"/>
      <c r="J72" s="67"/>
    </row>
    <row r="73" spans="1:17" x14ac:dyDescent="0.2">
      <c r="A73" s="60"/>
      <c r="B73" s="66" t="s">
        <v>931</v>
      </c>
      <c r="C73" s="66"/>
      <c r="D73" s="66"/>
      <c r="E73" s="66"/>
      <c r="F73" s="66"/>
      <c r="G73" s="66"/>
      <c r="H73" s="66"/>
      <c r="J73" s="67"/>
    </row>
    <row r="74" spans="1:17" x14ac:dyDescent="0.2">
      <c r="A74" s="60"/>
      <c r="B74" s="66" t="s">
        <v>932</v>
      </c>
      <c r="C74" s="66"/>
      <c r="D74" s="66"/>
      <c r="E74" s="66"/>
      <c r="F74" s="66"/>
      <c r="G74" s="66"/>
      <c r="H74" s="66"/>
      <c r="J74" s="67"/>
    </row>
    <row r="75" spans="1:17" s="263" customFormat="1" ht="51" customHeight="1" x14ac:dyDescent="0.25">
      <c r="A75" s="262"/>
      <c r="B75" s="69" t="s">
        <v>933</v>
      </c>
      <c r="C75" s="69"/>
      <c r="D75" s="69"/>
      <c r="E75" s="69"/>
      <c r="F75" s="69"/>
      <c r="G75" s="69"/>
      <c r="H75" s="69"/>
      <c r="I75" s="34"/>
      <c r="J75" s="67"/>
      <c r="K75" s="34"/>
      <c r="L75" s="34"/>
      <c r="M75" s="34"/>
      <c r="N75" s="34"/>
      <c r="O75" s="34"/>
      <c r="P75" s="34"/>
      <c r="Q75" s="34"/>
    </row>
    <row r="76" spans="1:17" x14ac:dyDescent="0.2">
      <c r="A76" s="60"/>
      <c r="B76" s="66" t="s">
        <v>934</v>
      </c>
      <c r="C76" s="66"/>
      <c r="D76" s="66"/>
      <c r="E76" s="66"/>
      <c r="F76" s="66"/>
      <c r="G76" s="66"/>
      <c r="H76" s="66"/>
      <c r="J76" s="67"/>
    </row>
    <row r="77" spans="1:17" x14ac:dyDescent="0.2">
      <c r="A77" s="60"/>
      <c r="B77" s="60"/>
      <c r="C77" s="60"/>
      <c r="D77" s="62"/>
      <c r="E77" s="62"/>
      <c r="F77" s="62"/>
      <c r="G77" s="62"/>
    </row>
    <row r="78" spans="1:17" x14ac:dyDescent="0.2">
      <c r="A78" s="60"/>
      <c r="B78" s="264" t="s">
        <v>160</v>
      </c>
      <c r="C78" s="265"/>
      <c r="D78" s="266"/>
      <c r="E78" s="75"/>
      <c r="F78" s="62"/>
      <c r="G78" s="62"/>
    </row>
    <row r="79" spans="1:17" ht="24.75" customHeight="1" x14ac:dyDescent="0.2">
      <c r="A79" s="60"/>
      <c r="B79" s="267" t="s">
        <v>161</v>
      </c>
      <c r="C79" s="268"/>
      <c r="D79" s="242" t="s">
        <v>162</v>
      </c>
      <c r="E79" s="75"/>
      <c r="F79" s="62"/>
      <c r="G79" s="62"/>
    </row>
    <row r="80" spans="1:17" x14ac:dyDescent="0.2">
      <c r="A80" s="60"/>
      <c r="B80" s="267" t="s">
        <v>936</v>
      </c>
      <c r="C80" s="268"/>
      <c r="D80" s="242" t="s">
        <v>162</v>
      </c>
      <c r="E80" s="75"/>
      <c r="F80" s="62"/>
      <c r="G80" s="62"/>
    </row>
    <row r="81" spans="1:10" x14ac:dyDescent="0.2">
      <c r="A81" s="60"/>
      <c r="B81" s="267" t="s">
        <v>163</v>
      </c>
      <c r="C81" s="268"/>
      <c r="D81" s="269" t="s">
        <v>133</v>
      </c>
      <c r="E81" s="75"/>
      <c r="F81" s="62"/>
      <c r="G81" s="62"/>
    </row>
    <row r="82" spans="1:10" x14ac:dyDescent="0.2">
      <c r="A82" s="79"/>
      <c r="B82" s="270" t="s">
        <v>133</v>
      </c>
      <c r="C82" s="270" t="s">
        <v>937</v>
      </c>
      <c r="D82" s="270" t="s">
        <v>164</v>
      </c>
      <c r="E82" s="79"/>
      <c r="F82" s="79"/>
      <c r="G82" s="79"/>
      <c r="H82" s="79"/>
      <c r="J82" s="67"/>
    </row>
    <row r="83" spans="1:10" x14ac:dyDescent="0.2">
      <c r="A83" s="79"/>
      <c r="B83" s="271" t="s">
        <v>165</v>
      </c>
      <c r="C83" s="272">
        <v>46112</v>
      </c>
      <c r="D83" s="272">
        <v>46142</v>
      </c>
      <c r="E83" s="79"/>
      <c r="F83" s="79"/>
      <c r="G83" s="79"/>
      <c r="J83" s="67"/>
    </row>
    <row r="84" spans="1:10" x14ac:dyDescent="0.2">
      <c r="A84" s="83"/>
      <c r="B84" s="244" t="s">
        <v>166</v>
      </c>
      <c r="C84" s="273">
        <v>41.479300000000002</v>
      </c>
      <c r="D84" s="273">
        <v>45.778500000000001</v>
      </c>
      <c r="E84" s="83"/>
      <c r="F84" s="85"/>
      <c r="G84" s="86"/>
    </row>
    <row r="85" spans="1:10" x14ac:dyDescent="0.2">
      <c r="A85" s="83"/>
      <c r="B85" s="244" t="s">
        <v>938</v>
      </c>
      <c r="C85" s="273">
        <v>34.810899999999997</v>
      </c>
      <c r="D85" s="273">
        <v>38.4191</v>
      </c>
      <c r="E85" s="83"/>
      <c r="F85" s="85"/>
      <c r="G85" s="86"/>
    </row>
    <row r="86" spans="1:10" x14ac:dyDescent="0.2">
      <c r="A86" s="83"/>
      <c r="B86" s="244" t="s">
        <v>167</v>
      </c>
      <c r="C86" s="273">
        <v>37.643599999999999</v>
      </c>
      <c r="D86" s="273">
        <v>41.499600000000001</v>
      </c>
      <c r="E86" s="83"/>
      <c r="F86" s="85"/>
      <c r="G86" s="86"/>
    </row>
    <row r="87" spans="1:10" x14ac:dyDescent="0.2">
      <c r="A87" s="83"/>
      <c r="B87" s="244" t="s">
        <v>939</v>
      </c>
      <c r="C87" s="273">
        <v>30.430399999999999</v>
      </c>
      <c r="D87" s="273">
        <v>33.547499999999999</v>
      </c>
      <c r="E87" s="83"/>
      <c r="F87" s="85"/>
      <c r="G87" s="86"/>
    </row>
    <row r="88" spans="1:10" x14ac:dyDescent="0.2">
      <c r="A88" s="83"/>
      <c r="B88" s="83"/>
      <c r="C88" s="83"/>
      <c r="D88" s="83"/>
      <c r="E88" s="83"/>
      <c r="F88" s="83"/>
      <c r="G88" s="83"/>
    </row>
    <row r="89" spans="1:10" x14ac:dyDescent="0.2">
      <c r="A89" s="79"/>
      <c r="B89" s="267" t="s">
        <v>940</v>
      </c>
      <c r="C89" s="268"/>
      <c r="D89" s="242" t="s">
        <v>162</v>
      </c>
      <c r="E89" s="79"/>
      <c r="F89" s="79"/>
      <c r="G89" s="79"/>
    </row>
    <row r="90" spans="1:10" x14ac:dyDescent="0.2">
      <c r="A90" s="79"/>
      <c r="B90" s="97"/>
      <c r="C90" s="97"/>
      <c r="D90" s="97"/>
      <c r="E90" s="79"/>
      <c r="F90" s="79"/>
      <c r="G90" s="79"/>
    </row>
    <row r="91" spans="1:10" x14ac:dyDescent="0.2">
      <c r="A91" s="79"/>
      <c r="B91" s="267" t="s">
        <v>169</v>
      </c>
      <c r="C91" s="268"/>
      <c r="D91" s="242" t="s">
        <v>162</v>
      </c>
      <c r="E91" s="91"/>
      <c r="F91" s="79"/>
      <c r="G91" s="79"/>
      <c r="I91" s="274"/>
    </row>
    <row r="92" spans="1:10" x14ac:dyDescent="0.2">
      <c r="A92" s="79"/>
      <c r="B92" s="267" t="s">
        <v>170</v>
      </c>
      <c r="C92" s="268"/>
      <c r="D92" s="242" t="str">
        <f>"Rs. "&amp;TEXT(F60,"0,000.00")&amp;" Lacs"</f>
        <v>Rs. 15,873.30 Lacs</v>
      </c>
      <c r="E92" s="91"/>
      <c r="F92" s="79"/>
      <c r="G92" s="79"/>
      <c r="I92" s="274"/>
    </row>
    <row r="93" spans="1:10" x14ac:dyDescent="0.2">
      <c r="A93" s="79"/>
      <c r="B93" s="267" t="s">
        <v>171</v>
      </c>
      <c r="C93" s="268"/>
      <c r="D93" s="242" t="s">
        <v>162</v>
      </c>
      <c r="E93" s="91"/>
      <c r="F93" s="79"/>
      <c r="G93" s="79"/>
      <c r="I93" s="274"/>
    </row>
    <row r="94" spans="1:10" x14ac:dyDescent="0.2">
      <c r="A94" s="79"/>
      <c r="B94" s="267" t="s">
        <v>172</v>
      </c>
      <c r="C94" s="268"/>
      <c r="D94" s="275" t="s">
        <v>690</v>
      </c>
      <c r="E94" s="79"/>
      <c r="F94" s="89"/>
      <c r="G94" s="90"/>
      <c r="I94" s="274"/>
    </row>
    <row r="95" spans="1:10" x14ac:dyDescent="0.2">
      <c r="I95" s="274"/>
    </row>
    <row r="96" spans="1:10" x14ac:dyDescent="0.2">
      <c r="B96" s="93" t="s">
        <v>941</v>
      </c>
      <c r="C96" s="93"/>
    </row>
    <row r="98" spans="2:4" ht="153.75" customHeight="1" x14ac:dyDescent="0.2"/>
    <row r="101" spans="2:4" x14ac:dyDescent="0.2">
      <c r="B101" s="94" t="s">
        <v>942</v>
      </c>
      <c r="C101" s="95"/>
      <c r="D101" s="94"/>
    </row>
    <row r="102" spans="2:4" x14ac:dyDescent="0.2">
      <c r="B102" s="94" t="s">
        <v>1124</v>
      </c>
      <c r="D102" s="94"/>
    </row>
    <row r="103" spans="2:4" ht="165" customHeight="1" x14ac:dyDescent="0.2"/>
    <row r="113" s="34" customFormat="1" x14ac:dyDescent="0.2"/>
    <row r="114" s="34" customFormat="1" x14ac:dyDescent="0.2"/>
  </sheetData>
  <mergeCells count="18">
    <mergeCell ref="B92:C92"/>
    <mergeCell ref="B89:C89"/>
    <mergeCell ref="B93:C93"/>
    <mergeCell ref="B94:C94"/>
    <mergeCell ref="B96:C96"/>
    <mergeCell ref="A1:H1"/>
    <mergeCell ref="A2:H2"/>
    <mergeCell ref="A3:H3"/>
    <mergeCell ref="B72:H72"/>
    <mergeCell ref="B73:H73"/>
    <mergeCell ref="B74:H74"/>
    <mergeCell ref="B75:H75"/>
    <mergeCell ref="B76:H76"/>
    <mergeCell ref="B78:D78"/>
    <mergeCell ref="B79:C79"/>
    <mergeCell ref="B80:C80"/>
    <mergeCell ref="B81:C81"/>
    <mergeCell ref="B91:C91"/>
  </mergeCells>
  <hyperlinks>
    <hyperlink ref="I1" location="Index!B2" display="Index" xr:uid="{008F9307-A311-44F9-815E-B04970B87675}"/>
  </hyperlinks>
  <pageMargins left="5.000000074505806E-2" right="5.000000074505806E-2" top="0.30000001192092896" bottom="0.20000000298023224" header="0" footer="0"/>
  <pageSetup paperSize="9" orientation="landscape" horizontalDpi="4294967295" verticalDpi="4294967295"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8B7B-C12C-47EC-B97D-7186F021128F}">
  <sheetPr>
    <outlinePr summaryBelow="0" summaryRight="0"/>
  </sheetPr>
  <dimension ref="A1:Q256"/>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8" width="10.85546875" style="34" customWidth="1"/>
    <col min="9" max="16384" width="9.140625" style="34"/>
  </cols>
  <sheetData>
    <row r="1" spans="1:9" ht="15" x14ac:dyDescent="0.2">
      <c r="A1" s="96" t="s">
        <v>0</v>
      </c>
      <c r="B1" s="96"/>
      <c r="C1" s="96"/>
      <c r="D1" s="96"/>
      <c r="E1" s="96"/>
      <c r="F1" s="96"/>
      <c r="G1" s="96"/>
      <c r="H1" s="96"/>
      <c r="I1" s="1" t="s">
        <v>928</v>
      </c>
    </row>
    <row r="2" spans="1:9" ht="15" x14ac:dyDescent="0.2">
      <c r="A2" s="96" t="s">
        <v>892</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476</v>
      </c>
      <c r="C7" s="47" t="s">
        <v>477</v>
      </c>
      <c r="D7" s="47" t="s">
        <v>38</v>
      </c>
      <c r="E7" s="48">
        <v>2522462</v>
      </c>
      <c r="F7" s="49">
        <v>19465.839253999999</v>
      </c>
      <c r="G7" s="50">
        <v>5.9407420000000002E-2</v>
      </c>
      <c r="H7" s="40" t="s">
        <v>133</v>
      </c>
    </row>
    <row r="8" spans="1:9" x14ac:dyDescent="0.2">
      <c r="A8" s="46">
        <v>2</v>
      </c>
      <c r="B8" s="47" t="s">
        <v>17</v>
      </c>
      <c r="C8" s="47" t="s">
        <v>18</v>
      </c>
      <c r="D8" s="47" t="s">
        <v>19</v>
      </c>
      <c r="E8" s="48">
        <v>1079281</v>
      </c>
      <c r="F8" s="49">
        <v>15442.352548000001</v>
      </c>
      <c r="G8" s="50">
        <v>4.7128219999999998E-2</v>
      </c>
      <c r="H8" s="40" t="s">
        <v>133</v>
      </c>
    </row>
    <row r="9" spans="1:9" x14ac:dyDescent="0.2">
      <c r="A9" s="46">
        <v>3</v>
      </c>
      <c r="B9" s="47" t="s">
        <v>46</v>
      </c>
      <c r="C9" s="47" t="s">
        <v>47</v>
      </c>
      <c r="D9" s="47" t="s">
        <v>38</v>
      </c>
      <c r="E9" s="48">
        <v>1186950</v>
      </c>
      <c r="F9" s="49">
        <v>14995.926299999999</v>
      </c>
      <c r="G9" s="50">
        <v>4.5765779999999999E-2</v>
      </c>
      <c r="H9" s="40" t="s">
        <v>133</v>
      </c>
    </row>
    <row r="10" spans="1:9" x14ac:dyDescent="0.2">
      <c r="A10" s="46">
        <v>4</v>
      </c>
      <c r="B10" s="47" t="s">
        <v>11</v>
      </c>
      <c r="C10" s="47" t="s">
        <v>12</v>
      </c>
      <c r="D10" s="47" t="s">
        <v>13</v>
      </c>
      <c r="E10" s="48">
        <v>322512</v>
      </c>
      <c r="F10" s="49">
        <v>12945.63168</v>
      </c>
      <c r="G10" s="50">
        <v>3.950853E-2</v>
      </c>
      <c r="H10" s="40" t="s">
        <v>133</v>
      </c>
    </row>
    <row r="11" spans="1:9" x14ac:dyDescent="0.2">
      <c r="A11" s="46">
        <v>5</v>
      </c>
      <c r="B11" s="47" t="s">
        <v>14</v>
      </c>
      <c r="C11" s="47" t="s">
        <v>15</v>
      </c>
      <c r="D11" s="47" t="s">
        <v>16</v>
      </c>
      <c r="E11" s="48">
        <v>673209</v>
      </c>
      <c r="F11" s="49">
        <v>12702.107411999999</v>
      </c>
      <c r="G11" s="50">
        <v>3.8765319999999999E-2</v>
      </c>
      <c r="H11" s="40" t="s">
        <v>133</v>
      </c>
    </row>
    <row r="12" spans="1:9" x14ac:dyDescent="0.2">
      <c r="A12" s="46">
        <v>6</v>
      </c>
      <c r="B12" s="47" t="s">
        <v>340</v>
      </c>
      <c r="C12" s="47" t="s">
        <v>341</v>
      </c>
      <c r="D12" s="47" t="s">
        <v>229</v>
      </c>
      <c r="E12" s="48">
        <v>342176</v>
      </c>
      <c r="F12" s="49">
        <v>10598.901599999999</v>
      </c>
      <c r="G12" s="50">
        <v>3.234658E-2</v>
      </c>
      <c r="H12" s="40" t="s">
        <v>133</v>
      </c>
    </row>
    <row r="13" spans="1:9" x14ac:dyDescent="0.2">
      <c r="A13" s="46">
        <v>7</v>
      </c>
      <c r="B13" s="47" t="s">
        <v>478</v>
      </c>
      <c r="C13" s="47" t="s">
        <v>479</v>
      </c>
      <c r="D13" s="47" t="s">
        <v>38</v>
      </c>
      <c r="E13" s="48">
        <v>1933426</v>
      </c>
      <c r="F13" s="49">
        <v>7410.8218580000002</v>
      </c>
      <c r="G13" s="50">
        <v>2.261695E-2</v>
      </c>
      <c r="H13" s="40" t="s">
        <v>133</v>
      </c>
    </row>
    <row r="14" spans="1:9" x14ac:dyDescent="0.2">
      <c r="A14" s="46">
        <v>8</v>
      </c>
      <c r="B14" s="47" t="s">
        <v>480</v>
      </c>
      <c r="C14" s="47" t="s">
        <v>481</v>
      </c>
      <c r="D14" s="47" t="s">
        <v>176</v>
      </c>
      <c r="E14" s="48">
        <v>701203</v>
      </c>
      <c r="F14" s="49">
        <v>6570.2721099999999</v>
      </c>
      <c r="G14" s="50">
        <v>2.005169E-2</v>
      </c>
      <c r="H14" s="40" t="s">
        <v>133</v>
      </c>
    </row>
    <row r="15" spans="1:9" x14ac:dyDescent="0.2">
      <c r="A15" s="46">
        <v>9</v>
      </c>
      <c r="B15" s="47" t="s">
        <v>36</v>
      </c>
      <c r="C15" s="47" t="s">
        <v>37</v>
      </c>
      <c r="D15" s="47" t="s">
        <v>38</v>
      </c>
      <c r="E15" s="48">
        <v>473500</v>
      </c>
      <c r="F15" s="49">
        <v>5059.1107499999998</v>
      </c>
      <c r="G15" s="50">
        <v>1.54398E-2</v>
      </c>
      <c r="H15" s="40" t="s">
        <v>133</v>
      </c>
    </row>
    <row r="16" spans="1:9" x14ac:dyDescent="0.2">
      <c r="A16" s="46">
        <v>10</v>
      </c>
      <c r="B16" s="47" t="s">
        <v>26</v>
      </c>
      <c r="C16" s="47" t="s">
        <v>27</v>
      </c>
      <c r="D16" s="47" t="s">
        <v>28</v>
      </c>
      <c r="E16" s="48">
        <v>1167675</v>
      </c>
      <c r="F16" s="49">
        <v>5036.1822750000001</v>
      </c>
      <c r="G16" s="50">
        <v>1.5369829999999999E-2</v>
      </c>
      <c r="H16" s="40" t="s">
        <v>133</v>
      </c>
    </row>
    <row r="17" spans="1:8" x14ac:dyDescent="0.2">
      <c r="A17" s="46">
        <v>11</v>
      </c>
      <c r="B17" s="47" t="s">
        <v>482</v>
      </c>
      <c r="C17" s="47" t="s">
        <v>483</v>
      </c>
      <c r="D17" s="47" t="s">
        <v>176</v>
      </c>
      <c r="E17" s="48">
        <v>313412</v>
      </c>
      <c r="F17" s="49">
        <v>4898.3161479999999</v>
      </c>
      <c r="G17" s="50">
        <v>1.494908E-2</v>
      </c>
      <c r="H17" s="40" t="s">
        <v>133</v>
      </c>
    </row>
    <row r="18" spans="1:8" ht="25.5" x14ac:dyDescent="0.2">
      <c r="A18" s="46">
        <v>12</v>
      </c>
      <c r="B18" s="47" t="s">
        <v>202</v>
      </c>
      <c r="C18" s="47" t="s">
        <v>203</v>
      </c>
      <c r="D18" s="47" t="s">
        <v>204</v>
      </c>
      <c r="E18" s="48">
        <v>278791</v>
      </c>
      <c r="F18" s="49">
        <v>4645.2156420000001</v>
      </c>
      <c r="G18" s="50">
        <v>1.4176640000000001E-2</v>
      </c>
      <c r="H18" s="40" t="s">
        <v>133</v>
      </c>
    </row>
    <row r="19" spans="1:8" x14ac:dyDescent="0.2">
      <c r="A19" s="46">
        <v>13</v>
      </c>
      <c r="B19" s="47" t="s">
        <v>484</v>
      </c>
      <c r="C19" s="47" t="s">
        <v>485</v>
      </c>
      <c r="D19" s="47" t="s">
        <v>211</v>
      </c>
      <c r="E19" s="48">
        <v>381868</v>
      </c>
      <c r="F19" s="49">
        <v>4578.9791880000002</v>
      </c>
      <c r="G19" s="50">
        <v>1.3974500000000001E-2</v>
      </c>
      <c r="H19" s="40" t="s">
        <v>133</v>
      </c>
    </row>
    <row r="20" spans="1:8" x14ac:dyDescent="0.2">
      <c r="A20" s="46">
        <v>14</v>
      </c>
      <c r="B20" s="47" t="s">
        <v>42</v>
      </c>
      <c r="C20" s="47" t="s">
        <v>43</v>
      </c>
      <c r="D20" s="47" t="s">
        <v>22</v>
      </c>
      <c r="E20" s="48">
        <v>1028240</v>
      </c>
      <c r="F20" s="49">
        <v>4571.0409200000004</v>
      </c>
      <c r="G20" s="50">
        <v>1.3950270000000001E-2</v>
      </c>
      <c r="H20" s="40" t="s">
        <v>133</v>
      </c>
    </row>
    <row r="21" spans="1:8" x14ac:dyDescent="0.2">
      <c r="A21" s="46">
        <v>15</v>
      </c>
      <c r="B21" s="47" t="s">
        <v>120</v>
      </c>
      <c r="C21" s="47" t="s">
        <v>121</v>
      </c>
      <c r="D21" s="47" t="s">
        <v>122</v>
      </c>
      <c r="E21" s="48">
        <v>2081675</v>
      </c>
      <c r="F21" s="49">
        <v>4399.8282799999997</v>
      </c>
      <c r="G21" s="50">
        <v>1.342775E-2</v>
      </c>
      <c r="H21" s="40" t="s">
        <v>133</v>
      </c>
    </row>
    <row r="22" spans="1:8" x14ac:dyDescent="0.2">
      <c r="A22" s="46">
        <v>16</v>
      </c>
      <c r="B22" s="47" t="s">
        <v>80</v>
      </c>
      <c r="C22" s="47" t="s">
        <v>81</v>
      </c>
      <c r="D22" s="47" t="s">
        <v>41</v>
      </c>
      <c r="E22" s="48">
        <v>82540</v>
      </c>
      <c r="F22" s="49">
        <v>4346.8865599999999</v>
      </c>
      <c r="G22" s="50">
        <v>1.3266180000000001E-2</v>
      </c>
      <c r="H22" s="40" t="s">
        <v>133</v>
      </c>
    </row>
    <row r="23" spans="1:8" x14ac:dyDescent="0.2">
      <c r="A23" s="46">
        <v>17</v>
      </c>
      <c r="B23" s="47" t="s">
        <v>486</v>
      </c>
      <c r="C23" s="47" t="s">
        <v>487</v>
      </c>
      <c r="D23" s="47" t="s">
        <v>488</v>
      </c>
      <c r="E23" s="48">
        <v>192760</v>
      </c>
      <c r="F23" s="49">
        <v>4338.8348400000004</v>
      </c>
      <c r="G23" s="50">
        <v>1.3241609999999999E-2</v>
      </c>
      <c r="H23" s="40" t="s">
        <v>133</v>
      </c>
    </row>
    <row r="24" spans="1:8" x14ac:dyDescent="0.2">
      <c r="A24" s="46">
        <v>18</v>
      </c>
      <c r="B24" s="47" t="s">
        <v>489</v>
      </c>
      <c r="C24" s="47" t="s">
        <v>490</v>
      </c>
      <c r="D24" s="47" t="s">
        <v>211</v>
      </c>
      <c r="E24" s="48">
        <v>353602</v>
      </c>
      <c r="F24" s="49">
        <v>4178.8684359999997</v>
      </c>
      <c r="G24" s="50">
        <v>1.275341E-2</v>
      </c>
      <c r="H24" s="40" t="s">
        <v>133</v>
      </c>
    </row>
    <row r="25" spans="1:8" x14ac:dyDescent="0.2">
      <c r="A25" s="46">
        <v>19</v>
      </c>
      <c r="B25" s="47" t="s">
        <v>180</v>
      </c>
      <c r="C25" s="47" t="s">
        <v>181</v>
      </c>
      <c r="D25" s="47" t="s">
        <v>182</v>
      </c>
      <c r="E25" s="48">
        <v>200625</v>
      </c>
      <c r="F25" s="49">
        <v>3975.785625</v>
      </c>
      <c r="G25" s="50">
        <v>1.2133619999999999E-2</v>
      </c>
      <c r="H25" s="40" t="s">
        <v>133</v>
      </c>
    </row>
    <row r="26" spans="1:8" x14ac:dyDescent="0.2">
      <c r="A26" s="46">
        <v>20</v>
      </c>
      <c r="B26" s="47" t="s">
        <v>294</v>
      </c>
      <c r="C26" s="47" t="s">
        <v>295</v>
      </c>
      <c r="D26" s="47" t="s">
        <v>211</v>
      </c>
      <c r="E26" s="48">
        <v>424416</v>
      </c>
      <c r="F26" s="49">
        <v>3972.7459680000002</v>
      </c>
      <c r="G26" s="50">
        <v>1.2124350000000001E-2</v>
      </c>
      <c r="H26" s="40" t="s">
        <v>133</v>
      </c>
    </row>
    <row r="27" spans="1:8" x14ac:dyDescent="0.2">
      <c r="A27" s="46">
        <v>21</v>
      </c>
      <c r="B27" s="47" t="s">
        <v>55</v>
      </c>
      <c r="C27" s="47" t="s">
        <v>56</v>
      </c>
      <c r="D27" s="47" t="s">
        <v>57</v>
      </c>
      <c r="E27" s="48">
        <v>48135</v>
      </c>
      <c r="F27" s="49">
        <v>3862.3524000000002</v>
      </c>
      <c r="G27" s="50">
        <v>1.178744E-2</v>
      </c>
      <c r="H27" s="40" t="s">
        <v>133</v>
      </c>
    </row>
    <row r="28" spans="1:8" x14ac:dyDescent="0.2">
      <c r="A28" s="46">
        <v>22</v>
      </c>
      <c r="B28" s="47" t="s">
        <v>227</v>
      </c>
      <c r="C28" s="47" t="s">
        <v>228</v>
      </c>
      <c r="D28" s="47" t="s">
        <v>229</v>
      </c>
      <c r="E28" s="48">
        <v>109275</v>
      </c>
      <c r="F28" s="49">
        <v>3816.8664749999998</v>
      </c>
      <c r="G28" s="50">
        <v>1.164862E-2</v>
      </c>
      <c r="H28" s="40" t="s">
        <v>133</v>
      </c>
    </row>
    <row r="29" spans="1:8" x14ac:dyDescent="0.2">
      <c r="A29" s="46">
        <v>23</v>
      </c>
      <c r="B29" s="47" t="s">
        <v>209</v>
      </c>
      <c r="C29" s="47" t="s">
        <v>210</v>
      </c>
      <c r="D29" s="47" t="s">
        <v>211</v>
      </c>
      <c r="E29" s="48">
        <v>307070</v>
      </c>
      <c r="F29" s="49">
        <v>3672.2501299999999</v>
      </c>
      <c r="G29" s="50">
        <v>1.120727E-2</v>
      </c>
      <c r="H29" s="40" t="s">
        <v>133</v>
      </c>
    </row>
    <row r="30" spans="1:8" x14ac:dyDescent="0.2">
      <c r="A30" s="46">
        <v>24</v>
      </c>
      <c r="B30" s="47" t="s">
        <v>288</v>
      </c>
      <c r="C30" s="47" t="s">
        <v>289</v>
      </c>
      <c r="D30" s="47" t="s">
        <v>179</v>
      </c>
      <c r="E30" s="48">
        <v>1598467</v>
      </c>
      <c r="F30" s="49">
        <v>3436.5442032999999</v>
      </c>
      <c r="G30" s="50">
        <v>1.048792E-2</v>
      </c>
      <c r="H30" s="40" t="s">
        <v>133</v>
      </c>
    </row>
    <row r="31" spans="1:8" x14ac:dyDescent="0.2">
      <c r="A31" s="46">
        <v>25</v>
      </c>
      <c r="B31" s="47" t="s">
        <v>214</v>
      </c>
      <c r="C31" s="47" t="s">
        <v>215</v>
      </c>
      <c r="D31" s="47" t="s">
        <v>216</v>
      </c>
      <c r="E31" s="48">
        <v>660926</v>
      </c>
      <c r="F31" s="49">
        <v>3163.191836</v>
      </c>
      <c r="G31" s="50">
        <v>9.6536799999999996E-3</v>
      </c>
      <c r="H31" s="40" t="s">
        <v>133</v>
      </c>
    </row>
    <row r="32" spans="1:8" x14ac:dyDescent="0.2">
      <c r="A32" s="46">
        <v>26</v>
      </c>
      <c r="B32" s="47" t="s">
        <v>23</v>
      </c>
      <c r="C32" s="47" t="s">
        <v>24</v>
      </c>
      <c r="D32" s="47" t="s">
        <v>25</v>
      </c>
      <c r="E32" s="48">
        <v>26380</v>
      </c>
      <c r="F32" s="49">
        <v>3056.3868000000002</v>
      </c>
      <c r="G32" s="50">
        <v>9.3277299999999994E-3</v>
      </c>
      <c r="H32" s="40" t="s">
        <v>133</v>
      </c>
    </row>
    <row r="33" spans="1:8" x14ac:dyDescent="0.2">
      <c r="A33" s="46">
        <v>27</v>
      </c>
      <c r="B33" s="47" t="s">
        <v>495</v>
      </c>
      <c r="C33" s="47" t="s">
        <v>496</v>
      </c>
      <c r="D33" s="47" t="s">
        <v>176</v>
      </c>
      <c r="E33" s="48">
        <v>250810</v>
      </c>
      <c r="F33" s="49">
        <v>2913.6597700000002</v>
      </c>
      <c r="G33" s="50">
        <v>8.8921399999999998E-3</v>
      </c>
      <c r="H33" s="40" t="s">
        <v>133</v>
      </c>
    </row>
    <row r="34" spans="1:8" ht="25.5" x14ac:dyDescent="0.2">
      <c r="A34" s="46">
        <v>28</v>
      </c>
      <c r="B34" s="47" t="s">
        <v>491</v>
      </c>
      <c r="C34" s="47" t="s">
        <v>492</v>
      </c>
      <c r="D34" s="47" t="s">
        <v>194</v>
      </c>
      <c r="E34" s="48">
        <v>254515</v>
      </c>
      <c r="F34" s="49">
        <v>2913.1786900000002</v>
      </c>
      <c r="G34" s="50">
        <v>8.8906699999999998E-3</v>
      </c>
      <c r="H34" s="40" t="s">
        <v>133</v>
      </c>
    </row>
    <row r="35" spans="1:8" x14ac:dyDescent="0.2">
      <c r="A35" s="46">
        <v>29</v>
      </c>
      <c r="B35" s="47" t="s">
        <v>493</v>
      </c>
      <c r="C35" s="47" t="s">
        <v>494</v>
      </c>
      <c r="D35" s="47" t="s">
        <v>50</v>
      </c>
      <c r="E35" s="48">
        <v>329177</v>
      </c>
      <c r="F35" s="49">
        <v>2878.8174534999998</v>
      </c>
      <c r="G35" s="50">
        <v>8.7858099999999998E-3</v>
      </c>
      <c r="H35" s="40" t="s">
        <v>133</v>
      </c>
    </row>
    <row r="36" spans="1:8" ht="25.5" x14ac:dyDescent="0.2">
      <c r="A36" s="46">
        <v>30</v>
      </c>
      <c r="B36" s="47" t="s">
        <v>282</v>
      </c>
      <c r="C36" s="47" t="s">
        <v>283</v>
      </c>
      <c r="D36" s="47" t="s">
        <v>204</v>
      </c>
      <c r="E36" s="48">
        <v>260725</v>
      </c>
      <c r="F36" s="49">
        <v>2857.0245500000001</v>
      </c>
      <c r="G36" s="50">
        <v>8.7192999999999993E-3</v>
      </c>
      <c r="H36" s="40" t="s">
        <v>133</v>
      </c>
    </row>
    <row r="37" spans="1:8" ht="25.5" x14ac:dyDescent="0.2">
      <c r="A37" s="46">
        <v>31</v>
      </c>
      <c r="B37" s="47" t="s">
        <v>257</v>
      </c>
      <c r="C37" s="47" t="s">
        <v>258</v>
      </c>
      <c r="D37" s="47" t="s">
        <v>201</v>
      </c>
      <c r="E37" s="48">
        <v>120389</v>
      </c>
      <c r="F37" s="49">
        <v>2704.7796629999998</v>
      </c>
      <c r="G37" s="50">
        <v>8.2546700000000004E-3</v>
      </c>
      <c r="H37" s="40" t="s">
        <v>133</v>
      </c>
    </row>
    <row r="38" spans="1:8" x14ac:dyDescent="0.2">
      <c r="A38" s="46">
        <v>32</v>
      </c>
      <c r="B38" s="47" t="s">
        <v>61</v>
      </c>
      <c r="C38" s="47" t="s">
        <v>62</v>
      </c>
      <c r="D38" s="47" t="s">
        <v>63</v>
      </c>
      <c r="E38" s="48">
        <v>863385</v>
      </c>
      <c r="F38" s="49">
        <v>2586.2697674999999</v>
      </c>
      <c r="G38" s="50">
        <v>7.8929900000000008E-3</v>
      </c>
      <c r="H38" s="40" t="s">
        <v>133</v>
      </c>
    </row>
    <row r="39" spans="1:8" x14ac:dyDescent="0.2">
      <c r="A39" s="46">
        <v>33</v>
      </c>
      <c r="B39" s="47" t="s">
        <v>93</v>
      </c>
      <c r="C39" s="47" t="s">
        <v>94</v>
      </c>
      <c r="D39" s="47" t="s">
        <v>88</v>
      </c>
      <c r="E39" s="48">
        <v>59483</v>
      </c>
      <c r="F39" s="49">
        <v>2554.9732990000002</v>
      </c>
      <c r="G39" s="50">
        <v>7.7974699999999999E-3</v>
      </c>
      <c r="H39" s="40" t="s">
        <v>133</v>
      </c>
    </row>
    <row r="40" spans="1:8" x14ac:dyDescent="0.2">
      <c r="A40" s="46">
        <v>34</v>
      </c>
      <c r="B40" s="47" t="s">
        <v>497</v>
      </c>
      <c r="C40" s="47" t="s">
        <v>498</v>
      </c>
      <c r="D40" s="47" t="s">
        <v>229</v>
      </c>
      <c r="E40" s="48">
        <v>24060</v>
      </c>
      <c r="F40" s="49">
        <v>2404.5563999999999</v>
      </c>
      <c r="G40" s="50">
        <v>7.33842E-3</v>
      </c>
      <c r="H40" s="40" t="s">
        <v>133</v>
      </c>
    </row>
    <row r="41" spans="1:8" x14ac:dyDescent="0.2">
      <c r="A41" s="46">
        <v>35</v>
      </c>
      <c r="B41" s="47" t="s">
        <v>499</v>
      </c>
      <c r="C41" s="47" t="s">
        <v>500</v>
      </c>
      <c r="D41" s="47" t="s">
        <v>229</v>
      </c>
      <c r="E41" s="48">
        <v>16955</v>
      </c>
      <c r="F41" s="49">
        <v>2257.3887</v>
      </c>
      <c r="G41" s="50">
        <v>6.8892800000000002E-3</v>
      </c>
      <c r="H41" s="40" t="s">
        <v>133</v>
      </c>
    </row>
    <row r="42" spans="1:8" ht="25.5" x14ac:dyDescent="0.2">
      <c r="A42" s="46">
        <v>36</v>
      </c>
      <c r="B42" s="47" t="s">
        <v>501</v>
      </c>
      <c r="C42" s="47" t="s">
        <v>502</v>
      </c>
      <c r="D42" s="47" t="s">
        <v>201</v>
      </c>
      <c r="E42" s="48">
        <v>123921</v>
      </c>
      <c r="F42" s="49">
        <v>2240.8634430000002</v>
      </c>
      <c r="G42" s="50">
        <v>6.8388499999999996E-3</v>
      </c>
      <c r="H42" s="40" t="s">
        <v>133</v>
      </c>
    </row>
    <row r="43" spans="1:8" x14ac:dyDescent="0.2">
      <c r="A43" s="46">
        <v>37</v>
      </c>
      <c r="B43" s="47" t="s">
        <v>78</v>
      </c>
      <c r="C43" s="47" t="s">
        <v>79</v>
      </c>
      <c r="D43" s="47" t="s">
        <v>25</v>
      </c>
      <c r="E43" s="48">
        <v>42314</v>
      </c>
      <c r="F43" s="49">
        <v>2237.1411800000001</v>
      </c>
      <c r="G43" s="50">
        <v>6.8274900000000003E-3</v>
      </c>
      <c r="H43" s="40" t="s">
        <v>133</v>
      </c>
    </row>
    <row r="44" spans="1:8" x14ac:dyDescent="0.2">
      <c r="A44" s="46">
        <v>38</v>
      </c>
      <c r="B44" s="47" t="s">
        <v>268</v>
      </c>
      <c r="C44" s="47" t="s">
        <v>269</v>
      </c>
      <c r="D44" s="47" t="s">
        <v>50</v>
      </c>
      <c r="E44" s="48">
        <v>180589</v>
      </c>
      <c r="F44" s="49">
        <v>2009.052625</v>
      </c>
      <c r="G44" s="50">
        <v>6.1313899999999996E-3</v>
      </c>
      <c r="H44" s="40" t="s">
        <v>133</v>
      </c>
    </row>
    <row r="45" spans="1:8" x14ac:dyDescent="0.2">
      <c r="A45" s="46">
        <v>39</v>
      </c>
      <c r="B45" s="47" t="s">
        <v>330</v>
      </c>
      <c r="C45" s="47" t="s">
        <v>331</v>
      </c>
      <c r="D45" s="47" t="s">
        <v>179</v>
      </c>
      <c r="E45" s="48">
        <v>67505</v>
      </c>
      <c r="F45" s="49">
        <v>2005.911075</v>
      </c>
      <c r="G45" s="50">
        <v>6.1218000000000002E-3</v>
      </c>
      <c r="H45" s="40" t="s">
        <v>133</v>
      </c>
    </row>
    <row r="46" spans="1:8" x14ac:dyDescent="0.2">
      <c r="A46" s="46">
        <v>40</v>
      </c>
      <c r="B46" s="47" t="s">
        <v>442</v>
      </c>
      <c r="C46" s="47" t="s">
        <v>443</v>
      </c>
      <c r="D46" s="47" t="s">
        <v>179</v>
      </c>
      <c r="E46" s="48">
        <v>66847</v>
      </c>
      <c r="F46" s="49">
        <v>1889.163067</v>
      </c>
      <c r="G46" s="50">
        <v>5.7654999999999998E-3</v>
      </c>
      <c r="H46" s="40" t="s">
        <v>133</v>
      </c>
    </row>
    <row r="47" spans="1:8" x14ac:dyDescent="0.2">
      <c r="A47" s="46">
        <v>41</v>
      </c>
      <c r="B47" s="47" t="s">
        <v>503</v>
      </c>
      <c r="C47" s="47" t="s">
        <v>504</v>
      </c>
      <c r="D47" s="47" t="s">
        <v>176</v>
      </c>
      <c r="E47" s="48">
        <v>43442</v>
      </c>
      <c r="F47" s="49">
        <v>1863.0970540000001</v>
      </c>
      <c r="G47" s="50">
        <v>5.6859500000000004E-3</v>
      </c>
      <c r="H47" s="40" t="s">
        <v>133</v>
      </c>
    </row>
    <row r="48" spans="1:8" x14ac:dyDescent="0.2">
      <c r="A48" s="46">
        <v>42</v>
      </c>
      <c r="B48" s="47" t="s">
        <v>250</v>
      </c>
      <c r="C48" s="47" t="s">
        <v>251</v>
      </c>
      <c r="D48" s="47" t="s">
        <v>108</v>
      </c>
      <c r="E48" s="48">
        <v>119051</v>
      </c>
      <c r="F48" s="49">
        <v>1683.857344</v>
      </c>
      <c r="G48" s="50">
        <v>5.1389299999999999E-3</v>
      </c>
      <c r="H48" s="40" t="s">
        <v>133</v>
      </c>
    </row>
    <row r="49" spans="1:8" x14ac:dyDescent="0.2">
      <c r="A49" s="46">
        <v>43</v>
      </c>
      <c r="B49" s="47" t="s">
        <v>505</v>
      </c>
      <c r="C49" s="47" t="s">
        <v>506</v>
      </c>
      <c r="D49" s="47" t="s">
        <v>101</v>
      </c>
      <c r="E49" s="48">
        <v>964164</v>
      </c>
      <c r="F49" s="49">
        <v>1600.7050727999999</v>
      </c>
      <c r="G49" s="50">
        <v>4.8851600000000004E-3</v>
      </c>
      <c r="H49" s="40" t="s">
        <v>133</v>
      </c>
    </row>
    <row r="50" spans="1:8" x14ac:dyDescent="0.2">
      <c r="A50" s="46">
        <v>44</v>
      </c>
      <c r="B50" s="47" t="s">
        <v>338</v>
      </c>
      <c r="C50" s="47" t="s">
        <v>339</v>
      </c>
      <c r="D50" s="47" t="s">
        <v>38</v>
      </c>
      <c r="E50" s="48">
        <v>118750</v>
      </c>
      <c r="F50" s="49">
        <v>1506.10625</v>
      </c>
      <c r="G50" s="50">
        <v>4.5964600000000001E-3</v>
      </c>
      <c r="H50" s="40" t="s">
        <v>133</v>
      </c>
    </row>
    <row r="51" spans="1:8" x14ac:dyDescent="0.2">
      <c r="A51" s="46">
        <v>45</v>
      </c>
      <c r="B51" s="47" t="s">
        <v>302</v>
      </c>
      <c r="C51" s="47" t="s">
        <v>303</v>
      </c>
      <c r="D51" s="47" t="s">
        <v>111</v>
      </c>
      <c r="E51" s="48">
        <v>275830</v>
      </c>
      <c r="F51" s="49">
        <v>1378.460425</v>
      </c>
      <c r="G51" s="50">
        <v>4.2069000000000004E-3</v>
      </c>
      <c r="H51" s="40" t="s">
        <v>133</v>
      </c>
    </row>
    <row r="52" spans="1:8" x14ac:dyDescent="0.2">
      <c r="A52" s="46">
        <v>46</v>
      </c>
      <c r="B52" s="47" t="s">
        <v>99</v>
      </c>
      <c r="C52" s="47" t="s">
        <v>100</v>
      </c>
      <c r="D52" s="47" t="s">
        <v>101</v>
      </c>
      <c r="E52" s="48">
        <v>812938</v>
      </c>
      <c r="F52" s="49">
        <v>1326.9586973999999</v>
      </c>
      <c r="G52" s="50">
        <v>4.0497199999999997E-3</v>
      </c>
      <c r="H52" s="40" t="s">
        <v>133</v>
      </c>
    </row>
    <row r="53" spans="1:8" x14ac:dyDescent="0.2">
      <c r="A53" s="46">
        <v>47</v>
      </c>
      <c r="B53" s="47" t="s">
        <v>507</v>
      </c>
      <c r="C53" s="47" t="s">
        <v>508</v>
      </c>
      <c r="D53" s="47" t="s">
        <v>509</v>
      </c>
      <c r="E53" s="48">
        <v>437695</v>
      </c>
      <c r="F53" s="49">
        <v>1188.5607725</v>
      </c>
      <c r="G53" s="50">
        <v>3.6273500000000001E-3</v>
      </c>
      <c r="H53" s="40" t="s">
        <v>133</v>
      </c>
    </row>
    <row r="54" spans="1:8" x14ac:dyDescent="0.2">
      <c r="A54" s="46">
        <v>48</v>
      </c>
      <c r="B54" s="47" t="s">
        <v>328</v>
      </c>
      <c r="C54" s="47" t="s">
        <v>329</v>
      </c>
      <c r="D54" s="47" t="s">
        <v>249</v>
      </c>
      <c r="E54" s="48">
        <v>65075</v>
      </c>
      <c r="F54" s="49">
        <v>925.17127500000004</v>
      </c>
      <c r="G54" s="50">
        <v>2.82351E-3</v>
      </c>
      <c r="H54" s="40" t="s">
        <v>133</v>
      </c>
    </row>
    <row r="55" spans="1:8" x14ac:dyDescent="0.2">
      <c r="A55" s="46">
        <v>49</v>
      </c>
      <c r="B55" s="47" t="s">
        <v>356</v>
      </c>
      <c r="C55" s="47" t="s">
        <v>357</v>
      </c>
      <c r="D55" s="47" t="s">
        <v>111</v>
      </c>
      <c r="E55" s="48">
        <v>119780</v>
      </c>
      <c r="F55" s="49">
        <v>839.71768999999995</v>
      </c>
      <c r="G55" s="50">
        <v>2.5627200000000001E-3</v>
      </c>
      <c r="H55" s="40" t="s">
        <v>133</v>
      </c>
    </row>
    <row r="56" spans="1:8" x14ac:dyDescent="0.2">
      <c r="A56" s="46">
        <v>50</v>
      </c>
      <c r="B56" s="47" t="s">
        <v>51</v>
      </c>
      <c r="C56" s="47" t="s">
        <v>52</v>
      </c>
      <c r="D56" s="47" t="s">
        <v>19</v>
      </c>
      <c r="E56" s="48">
        <v>252800</v>
      </c>
      <c r="F56" s="49">
        <v>759.5376</v>
      </c>
      <c r="G56" s="50">
        <v>2.3180200000000001E-3</v>
      </c>
      <c r="H56" s="40" t="s">
        <v>133</v>
      </c>
    </row>
    <row r="57" spans="1:8" x14ac:dyDescent="0.2">
      <c r="A57" s="46">
        <v>51</v>
      </c>
      <c r="B57" s="47" t="s">
        <v>1228</v>
      </c>
      <c r="C57" s="47" t="s">
        <v>510</v>
      </c>
      <c r="D57" s="47" t="s">
        <v>22</v>
      </c>
      <c r="E57" s="48">
        <v>437695</v>
      </c>
      <c r="F57" s="49">
        <v>529.72037375000002</v>
      </c>
      <c r="G57" s="50">
        <v>1.6166399999999999E-3</v>
      </c>
      <c r="H57" s="40" t="s">
        <v>133</v>
      </c>
    </row>
    <row r="58" spans="1:8" x14ac:dyDescent="0.2">
      <c r="A58" s="46">
        <v>52</v>
      </c>
      <c r="B58" s="47" t="s">
        <v>1229</v>
      </c>
      <c r="C58" s="47" t="s">
        <v>511</v>
      </c>
      <c r="D58" s="47" t="s">
        <v>33</v>
      </c>
      <c r="E58" s="48">
        <v>437695</v>
      </c>
      <c r="F58" s="49">
        <v>529.72037375000002</v>
      </c>
      <c r="G58" s="50">
        <v>1.6166399999999999E-3</v>
      </c>
      <c r="H58" s="40" t="s">
        <v>133</v>
      </c>
    </row>
    <row r="59" spans="1:8" x14ac:dyDescent="0.2">
      <c r="A59" s="46">
        <v>53</v>
      </c>
      <c r="B59" s="47" t="s">
        <v>1231</v>
      </c>
      <c r="C59" s="47" t="s">
        <v>513</v>
      </c>
      <c r="D59" s="47" t="s">
        <v>311</v>
      </c>
      <c r="E59" s="48">
        <v>437695</v>
      </c>
      <c r="F59" s="49">
        <v>529.72037375000002</v>
      </c>
      <c r="G59" s="50">
        <v>1.6166399999999999E-3</v>
      </c>
      <c r="H59" s="40" t="s">
        <v>133</v>
      </c>
    </row>
    <row r="60" spans="1:8" x14ac:dyDescent="0.2">
      <c r="A60" s="46">
        <v>54</v>
      </c>
      <c r="B60" s="47" t="s">
        <v>1230</v>
      </c>
      <c r="C60" s="47" t="s">
        <v>512</v>
      </c>
      <c r="D60" s="47" t="s">
        <v>122</v>
      </c>
      <c r="E60" s="48">
        <v>437695</v>
      </c>
      <c r="F60" s="49">
        <v>529.72037375000002</v>
      </c>
      <c r="G60" s="50">
        <v>1.6166399999999999E-3</v>
      </c>
      <c r="H60" s="40" t="s">
        <v>133</v>
      </c>
    </row>
    <row r="61" spans="1:8" x14ac:dyDescent="0.2">
      <c r="A61" s="46">
        <v>55</v>
      </c>
      <c r="B61" s="47" t="s">
        <v>114</v>
      </c>
      <c r="C61" s="47" t="s">
        <v>115</v>
      </c>
      <c r="D61" s="47" t="s">
        <v>33</v>
      </c>
      <c r="E61" s="48">
        <v>102925</v>
      </c>
      <c r="F61" s="49">
        <v>521.46951249999995</v>
      </c>
      <c r="G61" s="50">
        <v>1.5914600000000001E-3</v>
      </c>
      <c r="H61" s="40" t="s">
        <v>133</v>
      </c>
    </row>
    <row r="62" spans="1:8" ht="25.5" x14ac:dyDescent="0.2">
      <c r="A62" s="46">
        <v>56</v>
      </c>
      <c r="B62" s="47" t="s">
        <v>643</v>
      </c>
      <c r="C62" s="47" t="s">
        <v>644</v>
      </c>
      <c r="D62" s="47" t="s">
        <v>194</v>
      </c>
      <c r="E62" s="48">
        <v>108000</v>
      </c>
      <c r="F62" s="49">
        <v>496.20600000000002</v>
      </c>
      <c r="G62" s="50">
        <v>1.51436E-3</v>
      </c>
      <c r="H62" s="40" t="s">
        <v>133</v>
      </c>
    </row>
    <row r="63" spans="1:8" x14ac:dyDescent="0.2">
      <c r="A63" s="46">
        <v>57</v>
      </c>
      <c r="B63" s="47" t="s">
        <v>807</v>
      </c>
      <c r="C63" s="47" t="s">
        <v>808</v>
      </c>
      <c r="D63" s="47" t="s">
        <v>25</v>
      </c>
      <c r="E63" s="48">
        <v>8000</v>
      </c>
      <c r="F63" s="49">
        <v>223.56</v>
      </c>
      <c r="G63" s="50">
        <v>6.8227999999999995E-4</v>
      </c>
      <c r="H63" s="40" t="s">
        <v>133</v>
      </c>
    </row>
    <row r="64" spans="1:8" x14ac:dyDescent="0.2">
      <c r="A64" s="46">
        <v>58</v>
      </c>
      <c r="B64" s="47" t="s">
        <v>514</v>
      </c>
      <c r="C64" s="47" t="s">
        <v>515</v>
      </c>
      <c r="D64" s="47" t="s">
        <v>413</v>
      </c>
      <c r="E64" s="48">
        <v>173701</v>
      </c>
      <c r="F64" s="49">
        <v>47.298782299999999</v>
      </c>
      <c r="G64" s="50">
        <v>1.4435000000000001E-4</v>
      </c>
      <c r="H64" s="40" t="s">
        <v>133</v>
      </c>
    </row>
    <row r="65" spans="1:8" x14ac:dyDescent="0.2">
      <c r="A65" s="46">
        <v>59</v>
      </c>
      <c r="B65" s="47" t="s">
        <v>219</v>
      </c>
      <c r="C65" s="47" t="s">
        <v>220</v>
      </c>
      <c r="D65" s="47" t="s">
        <v>19</v>
      </c>
      <c r="E65" s="48">
        <v>4781</v>
      </c>
      <c r="F65" s="49">
        <v>17.907235499999999</v>
      </c>
      <c r="G65" s="50">
        <v>5.465E-5</v>
      </c>
      <c r="H65" s="40" t="s">
        <v>133</v>
      </c>
    </row>
    <row r="66" spans="1:8" x14ac:dyDescent="0.2">
      <c r="A66" s="51"/>
      <c r="B66" s="51"/>
      <c r="C66" s="52" t="s">
        <v>132</v>
      </c>
      <c r="D66" s="51"/>
      <c r="E66" s="51" t="s">
        <v>133</v>
      </c>
      <c r="F66" s="53">
        <v>226091.5141273</v>
      </c>
      <c r="G66" s="54">
        <v>0.69000435000000004</v>
      </c>
      <c r="H66" s="40" t="s">
        <v>133</v>
      </c>
    </row>
    <row r="67" spans="1:8" x14ac:dyDescent="0.2">
      <c r="A67" s="51"/>
      <c r="B67" s="51"/>
      <c r="C67" s="55"/>
      <c r="D67" s="51"/>
      <c r="E67" s="51"/>
      <c r="F67" s="56"/>
      <c r="G67" s="56"/>
      <c r="H67" s="40" t="s">
        <v>133</v>
      </c>
    </row>
    <row r="68" spans="1:8" x14ac:dyDescent="0.2">
      <c r="A68" s="51"/>
      <c r="B68" s="51"/>
      <c r="C68" s="52" t="s">
        <v>134</v>
      </c>
      <c r="D68" s="51"/>
      <c r="E68" s="51"/>
      <c r="F68" s="51"/>
      <c r="G68" s="51"/>
      <c r="H68" s="40" t="s">
        <v>133</v>
      </c>
    </row>
    <row r="69" spans="1:8" x14ac:dyDescent="0.2">
      <c r="A69" s="51"/>
      <c r="B69" s="51"/>
      <c r="C69" s="52" t="s">
        <v>132</v>
      </c>
      <c r="D69" s="51"/>
      <c r="E69" s="51" t="s">
        <v>133</v>
      </c>
      <c r="F69" s="57" t="s">
        <v>135</v>
      </c>
      <c r="G69" s="54">
        <v>0</v>
      </c>
      <c r="H69" s="40" t="s">
        <v>133</v>
      </c>
    </row>
    <row r="70" spans="1:8" x14ac:dyDescent="0.2">
      <c r="A70" s="51"/>
      <c r="B70" s="51"/>
      <c r="C70" s="55"/>
      <c r="D70" s="51"/>
      <c r="E70" s="51"/>
      <c r="F70" s="56"/>
      <c r="G70" s="56"/>
      <c r="H70" s="40" t="s">
        <v>133</v>
      </c>
    </row>
    <row r="71" spans="1:8" x14ac:dyDescent="0.2">
      <c r="A71" s="51"/>
      <c r="B71" s="51"/>
      <c r="C71" s="52" t="s">
        <v>136</v>
      </c>
      <c r="D71" s="51"/>
      <c r="E71" s="51"/>
      <c r="F71" s="51"/>
      <c r="G71" s="51"/>
      <c r="H71" s="40" t="s">
        <v>133</v>
      </c>
    </row>
    <row r="72" spans="1:8" x14ac:dyDescent="0.2">
      <c r="A72" s="51"/>
      <c r="B72" s="51"/>
      <c r="C72" s="52" t="s">
        <v>132</v>
      </c>
      <c r="D72" s="51"/>
      <c r="E72" s="51" t="s">
        <v>133</v>
      </c>
      <c r="F72" s="57" t="s">
        <v>135</v>
      </c>
      <c r="G72" s="54">
        <v>0</v>
      </c>
      <c r="H72" s="40" t="s">
        <v>133</v>
      </c>
    </row>
    <row r="73" spans="1:8" x14ac:dyDescent="0.2">
      <c r="A73" s="51"/>
      <c r="B73" s="51"/>
      <c r="C73" s="55"/>
      <c r="D73" s="51"/>
      <c r="E73" s="51"/>
      <c r="F73" s="56"/>
      <c r="G73" s="56"/>
      <c r="H73" s="40" t="s">
        <v>133</v>
      </c>
    </row>
    <row r="74" spans="1:8" x14ac:dyDescent="0.2">
      <c r="A74" s="51"/>
      <c r="B74" s="51"/>
      <c r="C74" s="52" t="s">
        <v>137</v>
      </c>
      <c r="D74" s="51"/>
      <c r="E74" s="51"/>
      <c r="F74" s="51"/>
      <c r="G74" s="51"/>
      <c r="H74" s="40" t="s">
        <v>133</v>
      </c>
    </row>
    <row r="75" spans="1:8" x14ac:dyDescent="0.2">
      <c r="A75" s="51"/>
      <c r="B75" s="51"/>
      <c r="C75" s="52" t="s">
        <v>132</v>
      </c>
      <c r="D75" s="51"/>
      <c r="E75" s="51" t="s">
        <v>133</v>
      </c>
      <c r="F75" s="57" t="s">
        <v>135</v>
      </c>
      <c r="G75" s="54">
        <v>0</v>
      </c>
      <c r="H75" s="40" t="s">
        <v>133</v>
      </c>
    </row>
    <row r="76" spans="1:8" x14ac:dyDescent="0.2">
      <c r="A76" s="51"/>
      <c r="B76" s="51"/>
      <c r="C76" s="55"/>
      <c r="D76" s="51"/>
      <c r="E76" s="51"/>
      <c r="F76" s="56"/>
      <c r="G76" s="56"/>
      <c r="H76" s="40" t="s">
        <v>133</v>
      </c>
    </row>
    <row r="77" spans="1:8" x14ac:dyDescent="0.2">
      <c r="A77" s="51"/>
      <c r="B77" s="51"/>
      <c r="C77" s="52" t="s">
        <v>138</v>
      </c>
      <c r="D77" s="51"/>
      <c r="E77" s="51"/>
      <c r="F77" s="56"/>
      <c r="G77" s="56"/>
      <c r="H77" s="40" t="s">
        <v>133</v>
      </c>
    </row>
    <row r="78" spans="1:8" x14ac:dyDescent="0.2">
      <c r="A78" s="51"/>
      <c r="B78" s="51"/>
      <c r="C78" s="52" t="s">
        <v>132</v>
      </c>
      <c r="D78" s="51"/>
      <c r="E78" s="51" t="s">
        <v>133</v>
      </c>
      <c r="F78" s="57" t="s">
        <v>135</v>
      </c>
      <c r="G78" s="54">
        <v>0</v>
      </c>
      <c r="H78" s="40" t="s">
        <v>133</v>
      </c>
    </row>
    <row r="79" spans="1:8" x14ac:dyDescent="0.2">
      <c r="A79" s="51"/>
      <c r="B79" s="51"/>
      <c r="C79" s="55"/>
      <c r="D79" s="51"/>
      <c r="E79" s="51"/>
      <c r="F79" s="56"/>
      <c r="G79" s="56"/>
      <c r="H79" s="40" t="s">
        <v>133</v>
      </c>
    </row>
    <row r="80" spans="1:8" x14ac:dyDescent="0.2">
      <c r="A80" s="51"/>
      <c r="B80" s="51"/>
      <c r="C80" s="52" t="s">
        <v>139</v>
      </c>
      <c r="D80" s="51"/>
      <c r="E80" s="51"/>
      <c r="F80" s="56"/>
      <c r="G80" s="56"/>
      <c r="H80" s="40" t="s">
        <v>133</v>
      </c>
    </row>
    <row r="81" spans="1:8" ht="25.5" x14ac:dyDescent="0.2">
      <c r="A81" s="46">
        <v>1</v>
      </c>
      <c r="B81" s="47"/>
      <c r="C81" s="47" t="s">
        <v>1051</v>
      </c>
      <c r="D81" s="47" t="s">
        <v>663</v>
      </c>
      <c r="E81" s="48">
        <v>-108000</v>
      </c>
      <c r="F81" s="49">
        <v>-497.12400000000002</v>
      </c>
      <c r="G81" s="50">
        <f t="shared" ref="G81:G89" si="0">F81/$F$155</f>
        <v>-1.517163191505307E-3</v>
      </c>
      <c r="H81" s="40" t="s">
        <v>133</v>
      </c>
    </row>
    <row r="82" spans="1:8" x14ac:dyDescent="0.2">
      <c r="A82" s="46">
        <v>2</v>
      </c>
      <c r="B82" s="47"/>
      <c r="C82" s="47" t="s">
        <v>1084</v>
      </c>
      <c r="D82" s="47" t="s">
        <v>663</v>
      </c>
      <c r="E82" s="48">
        <v>-17675</v>
      </c>
      <c r="F82" s="49">
        <v>-713.66347499999995</v>
      </c>
      <c r="G82" s="50">
        <f t="shared" si="0"/>
        <v>-2.1780158579987443E-3</v>
      </c>
      <c r="H82" s="40" t="s">
        <v>133</v>
      </c>
    </row>
    <row r="83" spans="1:8" x14ac:dyDescent="0.2">
      <c r="A83" s="46">
        <v>3</v>
      </c>
      <c r="B83" s="47"/>
      <c r="C83" s="47" t="s">
        <v>1115</v>
      </c>
      <c r="D83" s="47" t="s">
        <v>663</v>
      </c>
      <c r="E83" s="48">
        <v>-252800</v>
      </c>
      <c r="F83" s="49">
        <v>-764.21439999999996</v>
      </c>
      <c r="G83" s="50">
        <f t="shared" si="0"/>
        <v>-2.3322912554982521E-3</v>
      </c>
      <c r="H83" s="40" t="s">
        <v>133</v>
      </c>
    </row>
    <row r="84" spans="1:8" x14ac:dyDescent="0.2">
      <c r="A84" s="46">
        <v>4</v>
      </c>
      <c r="B84" s="47"/>
      <c r="C84" s="47" t="s">
        <v>1054</v>
      </c>
      <c r="D84" s="47" t="s">
        <v>663</v>
      </c>
      <c r="E84" s="48">
        <v>-119900</v>
      </c>
      <c r="F84" s="49">
        <v>-930.54390000000001</v>
      </c>
      <c r="G84" s="50">
        <f t="shared" si="0"/>
        <v>-2.8399090632514126E-3</v>
      </c>
      <c r="H84" s="40" t="s">
        <v>133</v>
      </c>
    </row>
    <row r="85" spans="1:8" x14ac:dyDescent="0.2">
      <c r="A85" s="46">
        <v>5</v>
      </c>
      <c r="B85" s="47"/>
      <c r="C85" s="47" t="s">
        <v>1055</v>
      </c>
      <c r="D85" s="47" t="s">
        <v>663</v>
      </c>
      <c r="E85" s="48">
        <v>-23800</v>
      </c>
      <c r="F85" s="49">
        <v>-959.97299999999996</v>
      </c>
      <c r="G85" s="50">
        <f t="shared" si="0"/>
        <v>-2.929723168543309E-3</v>
      </c>
      <c r="H85" s="40" t="s">
        <v>133</v>
      </c>
    </row>
    <row r="86" spans="1:8" x14ac:dyDescent="0.2">
      <c r="A86" s="46">
        <v>6</v>
      </c>
      <c r="B86" s="47"/>
      <c r="C86" s="47" t="s">
        <v>1044</v>
      </c>
      <c r="D86" s="47" t="s">
        <v>663</v>
      </c>
      <c r="E86" s="48">
        <v>-118750</v>
      </c>
      <c r="F86" s="49">
        <v>-1515.1312499999999</v>
      </c>
      <c r="G86" s="50">
        <f t="shared" si="0"/>
        <v>-4.6239999734461121E-3</v>
      </c>
      <c r="H86" s="40" t="s">
        <v>133</v>
      </c>
    </row>
    <row r="87" spans="1:8" x14ac:dyDescent="0.2">
      <c r="A87" s="46">
        <v>7</v>
      </c>
      <c r="B87" s="47"/>
      <c r="C87" s="47" t="s">
        <v>1033</v>
      </c>
      <c r="D87" s="47" t="s">
        <v>663</v>
      </c>
      <c r="E87" s="48">
        <v>-85025</v>
      </c>
      <c r="F87" s="49">
        <v>-1612.4141</v>
      </c>
      <c r="G87" s="50">
        <f t="shared" si="0"/>
        <v>-4.920895635664657E-3</v>
      </c>
      <c r="H87" s="40" t="s">
        <v>133</v>
      </c>
    </row>
    <row r="88" spans="1:8" x14ac:dyDescent="0.2">
      <c r="A88" s="46">
        <v>8</v>
      </c>
      <c r="B88" s="47"/>
      <c r="C88" s="47" t="s">
        <v>1052</v>
      </c>
      <c r="D88" s="47" t="s">
        <v>663</v>
      </c>
      <c r="E88" s="48">
        <v>-156000</v>
      </c>
      <c r="F88" s="49">
        <v>-2238.9119999999998</v>
      </c>
      <c r="G88" s="50">
        <f t="shared" si="0"/>
        <v>-6.8328925487796391E-3</v>
      </c>
      <c r="H88" s="40" t="s">
        <v>133</v>
      </c>
    </row>
    <row r="89" spans="1:8" x14ac:dyDescent="0.2">
      <c r="A89" s="46">
        <v>9</v>
      </c>
      <c r="B89" s="47"/>
      <c r="C89" s="47" t="s">
        <v>1088</v>
      </c>
      <c r="D89" s="47" t="s">
        <v>663</v>
      </c>
      <c r="E89" s="48">
        <v>-98200</v>
      </c>
      <c r="F89" s="49">
        <v>-3058.93</v>
      </c>
      <c r="G89" s="50">
        <f t="shared" si="0"/>
        <v>-9.3354897397657892E-3</v>
      </c>
      <c r="H89" s="40" t="s">
        <v>133</v>
      </c>
    </row>
    <row r="90" spans="1:8" x14ac:dyDescent="0.2">
      <c r="A90" s="51"/>
      <c r="B90" s="51"/>
      <c r="C90" s="52" t="s">
        <v>132</v>
      </c>
      <c r="D90" s="51"/>
      <c r="E90" s="51" t="s">
        <v>133</v>
      </c>
      <c r="F90" s="53">
        <f>SUM(F81:F89)</f>
        <v>-12290.906125</v>
      </c>
      <c r="G90" s="54">
        <f>SUM(G81:G89)</f>
        <v>-3.7510380434453219E-2</v>
      </c>
      <c r="H90" s="40" t="s">
        <v>133</v>
      </c>
    </row>
    <row r="91" spans="1:8" x14ac:dyDescent="0.2">
      <c r="A91" s="51"/>
      <c r="B91" s="51"/>
      <c r="C91" s="55"/>
      <c r="D91" s="51"/>
      <c r="E91" s="51"/>
      <c r="F91" s="56"/>
      <c r="G91" s="56"/>
      <c r="H91" s="40" t="s">
        <v>133</v>
      </c>
    </row>
    <row r="92" spans="1:8" x14ac:dyDescent="0.2">
      <c r="A92" s="51"/>
      <c r="B92" s="51"/>
      <c r="C92" s="52" t="s">
        <v>140</v>
      </c>
      <c r="D92" s="51"/>
      <c r="E92" s="51"/>
      <c r="F92" s="53">
        <f>F66</f>
        <v>226091.5141273</v>
      </c>
      <c r="G92" s="54">
        <f>G66</f>
        <v>0.69000435000000004</v>
      </c>
      <c r="H92" s="40" t="s">
        <v>133</v>
      </c>
    </row>
    <row r="93" spans="1:8" x14ac:dyDescent="0.2">
      <c r="A93" s="51"/>
      <c r="B93" s="51"/>
      <c r="C93" s="55"/>
      <c r="D93" s="51"/>
      <c r="E93" s="51"/>
      <c r="F93" s="56"/>
      <c r="G93" s="56"/>
      <c r="H93" s="40" t="s">
        <v>133</v>
      </c>
    </row>
    <row r="94" spans="1:8" x14ac:dyDescent="0.2">
      <c r="A94" s="51"/>
      <c r="B94" s="51"/>
      <c r="C94" s="52" t="s">
        <v>141</v>
      </c>
      <c r="D94" s="51"/>
      <c r="E94" s="51"/>
      <c r="F94" s="56"/>
      <c r="G94" s="56"/>
      <c r="H94" s="40" t="s">
        <v>133</v>
      </c>
    </row>
    <row r="95" spans="1:8" x14ac:dyDescent="0.2">
      <c r="A95" s="51"/>
      <c r="B95" s="51"/>
      <c r="C95" s="52" t="s">
        <v>10</v>
      </c>
      <c r="D95" s="51"/>
      <c r="E95" s="51"/>
      <c r="F95" s="56"/>
      <c r="G95" s="56"/>
      <c r="H95" s="40" t="s">
        <v>133</v>
      </c>
    </row>
    <row r="96" spans="1:8" x14ac:dyDescent="0.2">
      <c r="A96" s="51"/>
      <c r="B96" s="51"/>
      <c r="C96" s="52" t="s">
        <v>132</v>
      </c>
      <c r="D96" s="51"/>
      <c r="E96" s="51" t="s">
        <v>133</v>
      </c>
      <c r="F96" s="57" t="s">
        <v>135</v>
      </c>
      <c r="G96" s="54">
        <v>0</v>
      </c>
      <c r="H96" s="40" t="s">
        <v>133</v>
      </c>
    </row>
    <row r="97" spans="1:8" x14ac:dyDescent="0.2">
      <c r="A97" s="51"/>
      <c r="B97" s="51"/>
      <c r="C97" s="55"/>
      <c r="D97" s="51"/>
      <c r="E97" s="51"/>
      <c r="F97" s="56"/>
      <c r="G97" s="56"/>
      <c r="H97" s="40" t="s">
        <v>133</v>
      </c>
    </row>
    <row r="98" spans="1:8" x14ac:dyDescent="0.2">
      <c r="A98" s="51"/>
      <c r="B98" s="51"/>
      <c r="C98" s="52" t="s">
        <v>142</v>
      </c>
      <c r="D98" s="51"/>
      <c r="E98" s="51"/>
      <c r="F98" s="51"/>
      <c r="G98" s="51"/>
      <c r="H98" s="40" t="s">
        <v>133</v>
      </c>
    </row>
    <row r="99" spans="1:8" x14ac:dyDescent="0.2">
      <c r="A99" s="51"/>
      <c r="B99" s="51"/>
      <c r="C99" s="52" t="s">
        <v>132</v>
      </c>
      <c r="D99" s="51"/>
      <c r="E99" s="51" t="s">
        <v>133</v>
      </c>
      <c r="F99" s="57" t="s">
        <v>135</v>
      </c>
      <c r="G99" s="54">
        <v>0</v>
      </c>
      <c r="H99" s="40" t="s">
        <v>133</v>
      </c>
    </row>
    <row r="100" spans="1:8" x14ac:dyDescent="0.2">
      <c r="A100" s="51"/>
      <c r="B100" s="51"/>
      <c r="C100" s="55"/>
      <c r="D100" s="51"/>
      <c r="E100" s="51"/>
      <c r="F100" s="56"/>
      <c r="G100" s="56"/>
      <c r="H100" s="40" t="s">
        <v>133</v>
      </c>
    </row>
    <row r="101" spans="1:8" x14ac:dyDescent="0.2">
      <c r="A101" s="51"/>
      <c r="B101" s="51"/>
      <c r="C101" s="52" t="s">
        <v>143</v>
      </c>
      <c r="D101" s="51"/>
      <c r="E101" s="51"/>
      <c r="F101" s="51"/>
      <c r="G101" s="51"/>
      <c r="H101" s="40" t="s">
        <v>133</v>
      </c>
    </row>
    <row r="102" spans="1:8" x14ac:dyDescent="0.2">
      <c r="A102" s="46">
        <v>1</v>
      </c>
      <c r="B102" s="47" t="s">
        <v>664</v>
      </c>
      <c r="C102" s="47" t="s">
        <v>1169</v>
      </c>
      <c r="D102" s="47" t="s">
        <v>609</v>
      </c>
      <c r="E102" s="48">
        <v>10500000</v>
      </c>
      <c r="F102" s="49">
        <v>10658.592000000001</v>
      </c>
      <c r="G102" s="50">
        <v>3.2528750000000002E-2</v>
      </c>
      <c r="H102" s="40">
        <v>6.0644999999999998</v>
      </c>
    </row>
    <row r="103" spans="1:8" x14ac:dyDescent="0.2">
      <c r="A103" s="46">
        <v>2</v>
      </c>
      <c r="B103" s="47" t="s">
        <v>731</v>
      </c>
      <c r="C103" s="47" t="s">
        <v>732</v>
      </c>
      <c r="D103" s="47" t="s">
        <v>609</v>
      </c>
      <c r="E103" s="48">
        <v>5500000</v>
      </c>
      <c r="F103" s="49">
        <v>5383.0150000000003</v>
      </c>
      <c r="G103" s="50">
        <v>1.642832E-2</v>
      </c>
      <c r="H103" s="40">
        <v>6.7005999999999997</v>
      </c>
    </row>
    <row r="104" spans="1:8" x14ac:dyDescent="0.2">
      <c r="A104" s="46">
        <v>3</v>
      </c>
      <c r="B104" s="47" t="s">
        <v>733</v>
      </c>
      <c r="C104" s="47" t="s">
        <v>1176</v>
      </c>
      <c r="D104" s="47" t="s">
        <v>609</v>
      </c>
      <c r="E104" s="48">
        <v>5000000</v>
      </c>
      <c r="F104" s="49">
        <v>5082.665</v>
      </c>
      <c r="G104" s="50">
        <v>1.551169E-2</v>
      </c>
      <c r="H104" s="40">
        <v>6.5419</v>
      </c>
    </row>
    <row r="105" spans="1:8" x14ac:dyDescent="0.2">
      <c r="A105" s="46">
        <v>4</v>
      </c>
      <c r="B105" s="47" t="s">
        <v>687</v>
      </c>
      <c r="C105" s="47" t="s">
        <v>1173</v>
      </c>
      <c r="D105" s="47" t="s">
        <v>609</v>
      </c>
      <c r="E105" s="48">
        <v>3000000</v>
      </c>
      <c r="F105" s="49">
        <v>3070.623</v>
      </c>
      <c r="G105" s="50">
        <v>9.3711799999999998E-3</v>
      </c>
      <c r="H105" s="40">
        <v>6.8208000000000002</v>
      </c>
    </row>
    <row r="106" spans="1:8" x14ac:dyDescent="0.2">
      <c r="A106" s="46">
        <v>5</v>
      </c>
      <c r="B106" s="47" t="s">
        <v>893</v>
      </c>
      <c r="C106" s="47" t="s">
        <v>894</v>
      </c>
      <c r="D106" s="47" t="s">
        <v>609</v>
      </c>
      <c r="E106" s="48">
        <v>3000000</v>
      </c>
      <c r="F106" s="49">
        <v>3028.125</v>
      </c>
      <c r="G106" s="50">
        <v>9.2414799999999998E-3</v>
      </c>
      <c r="H106" s="40">
        <v>6.5579000000000001</v>
      </c>
    </row>
    <row r="107" spans="1:8" x14ac:dyDescent="0.2">
      <c r="A107" s="46">
        <v>6</v>
      </c>
      <c r="B107" s="47" t="s">
        <v>610</v>
      </c>
      <c r="C107" s="47" t="s">
        <v>611</v>
      </c>
      <c r="D107" s="47" t="s">
        <v>609</v>
      </c>
      <c r="E107" s="48">
        <v>3000000</v>
      </c>
      <c r="F107" s="49">
        <v>3012.0239999999999</v>
      </c>
      <c r="G107" s="50">
        <v>9.1923400000000002E-3</v>
      </c>
      <c r="H107" s="40">
        <v>7.1557000000000004</v>
      </c>
    </row>
    <row r="108" spans="1:8" x14ac:dyDescent="0.2">
      <c r="A108" s="46">
        <v>7</v>
      </c>
      <c r="B108" s="47" t="s">
        <v>607</v>
      </c>
      <c r="C108" s="47" t="s">
        <v>608</v>
      </c>
      <c r="D108" s="47" t="s">
        <v>609</v>
      </c>
      <c r="E108" s="48">
        <v>2500000</v>
      </c>
      <c r="F108" s="49">
        <v>2407.0500000000002</v>
      </c>
      <c r="G108" s="50">
        <v>7.3460299999999999E-3</v>
      </c>
      <c r="H108" s="40">
        <v>7.1482000000000001</v>
      </c>
    </row>
    <row r="109" spans="1:8" x14ac:dyDescent="0.2">
      <c r="A109" s="46">
        <v>8</v>
      </c>
      <c r="B109" s="47" t="s">
        <v>729</v>
      </c>
      <c r="C109" s="47" t="s">
        <v>730</v>
      </c>
      <c r="D109" s="47" t="s">
        <v>609</v>
      </c>
      <c r="E109" s="48">
        <v>500000</v>
      </c>
      <c r="F109" s="49">
        <v>511.50400000000002</v>
      </c>
      <c r="G109" s="50">
        <v>1.56105E-3</v>
      </c>
      <c r="H109" s="40">
        <v>6.4516</v>
      </c>
    </row>
    <row r="110" spans="1:8" x14ac:dyDescent="0.2">
      <c r="A110" s="51"/>
      <c r="B110" s="51"/>
      <c r="C110" s="52" t="s">
        <v>132</v>
      </c>
      <c r="D110" s="51"/>
      <c r="E110" s="51" t="s">
        <v>133</v>
      </c>
      <c r="F110" s="53">
        <v>33153.597999999998</v>
      </c>
      <c r="G110" s="54">
        <v>0.10118083999999999</v>
      </c>
      <c r="H110" s="40" t="s">
        <v>133</v>
      </c>
    </row>
    <row r="111" spans="1:8" x14ac:dyDescent="0.2">
      <c r="A111" s="51"/>
      <c r="B111" s="51"/>
      <c r="C111" s="55"/>
      <c r="D111" s="51"/>
      <c r="E111" s="51"/>
      <c r="F111" s="56"/>
      <c r="G111" s="56"/>
      <c r="H111" s="40" t="s">
        <v>133</v>
      </c>
    </row>
    <row r="112" spans="1:8" x14ac:dyDescent="0.2">
      <c r="A112" s="51"/>
      <c r="B112" s="51"/>
      <c r="C112" s="52" t="s">
        <v>144</v>
      </c>
      <c r="D112" s="51"/>
      <c r="E112" s="51"/>
      <c r="F112" s="56"/>
      <c r="G112" s="56"/>
      <c r="H112" s="40" t="s">
        <v>133</v>
      </c>
    </row>
    <row r="113" spans="1:8" x14ac:dyDescent="0.2">
      <c r="A113" s="51"/>
      <c r="B113" s="51"/>
      <c r="C113" s="52" t="s">
        <v>132</v>
      </c>
      <c r="D113" s="51"/>
      <c r="E113" s="51" t="s">
        <v>133</v>
      </c>
      <c r="F113" s="57" t="s">
        <v>135</v>
      </c>
      <c r="G113" s="54">
        <v>0</v>
      </c>
      <c r="H113" s="40" t="s">
        <v>133</v>
      </c>
    </row>
    <row r="114" spans="1:8" ht="12.75" customHeight="1" x14ac:dyDescent="0.2">
      <c r="A114" s="38"/>
      <c r="B114" s="38"/>
      <c r="C114" s="98"/>
      <c r="D114" s="38"/>
      <c r="E114" s="38"/>
      <c r="F114" s="78"/>
      <c r="G114" s="78"/>
      <c r="H114" s="40" t="s">
        <v>133</v>
      </c>
    </row>
    <row r="115" spans="1:8" ht="12.75" customHeight="1" x14ac:dyDescent="0.2">
      <c r="A115" s="38"/>
      <c r="B115" s="38"/>
      <c r="C115" s="39" t="s">
        <v>945</v>
      </c>
      <c r="D115" s="38"/>
      <c r="E115" s="38"/>
      <c r="F115" s="38"/>
      <c r="G115" s="38"/>
      <c r="H115" s="40" t="s">
        <v>133</v>
      </c>
    </row>
    <row r="116" spans="1:8" ht="25.5" x14ac:dyDescent="0.2">
      <c r="A116" s="41">
        <v>1</v>
      </c>
      <c r="B116" s="42" t="s">
        <v>318</v>
      </c>
      <c r="C116" s="42" t="s">
        <v>1089</v>
      </c>
      <c r="D116" s="42" t="s">
        <v>229</v>
      </c>
      <c r="E116" s="43">
        <v>92400</v>
      </c>
      <c r="F116" s="44">
        <v>9.4247999999999994</v>
      </c>
      <c r="G116" s="45" t="s">
        <v>131</v>
      </c>
      <c r="H116" s="40">
        <v>11.54</v>
      </c>
    </row>
    <row r="117" spans="1:8" ht="12.75" customHeight="1" x14ac:dyDescent="0.2">
      <c r="A117" s="38"/>
      <c r="B117" s="38"/>
      <c r="C117" s="39" t="s">
        <v>132</v>
      </c>
      <c r="D117" s="38"/>
      <c r="E117" s="38" t="s">
        <v>133</v>
      </c>
      <c r="F117" s="99">
        <f>F116</f>
        <v>9.4247999999999994</v>
      </c>
      <c r="G117" s="100">
        <v>0</v>
      </c>
      <c r="H117" s="40" t="s">
        <v>133</v>
      </c>
    </row>
    <row r="118" spans="1:8" x14ac:dyDescent="0.2">
      <c r="A118" s="51"/>
      <c r="B118" s="51"/>
      <c r="C118" s="55"/>
      <c r="D118" s="51"/>
      <c r="E118" s="51"/>
      <c r="F118" s="56"/>
      <c r="G118" s="56"/>
      <c r="H118" s="40" t="s">
        <v>133</v>
      </c>
    </row>
    <row r="119" spans="1:8" x14ac:dyDescent="0.2">
      <c r="A119" s="51"/>
      <c r="B119" s="51"/>
      <c r="C119" s="52" t="s">
        <v>145</v>
      </c>
      <c r="D119" s="51"/>
      <c r="E119" s="51"/>
      <c r="F119" s="53">
        <f>F110+F117</f>
        <v>33163.022799999999</v>
      </c>
      <c r="G119" s="53">
        <f>G110+G117</f>
        <v>0.10118083999999999</v>
      </c>
      <c r="H119" s="40" t="s">
        <v>133</v>
      </c>
    </row>
    <row r="120" spans="1:8" x14ac:dyDescent="0.2">
      <c r="A120" s="51"/>
      <c r="B120" s="51"/>
      <c r="C120" s="55"/>
      <c r="D120" s="51"/>
      <c r="E120" s="51"/>
      <c r="F120" s="56"/>
      <c r="G120" s="56"/>
      <c r="H120" s="40" t="s">
        <v>133</v>
      </c>
    </row>
    <row r="121" spans="1:8" x14ac:dyDescent="0.2">
      <c r="A121" s="51"/>
      <c r="B121" s="51"/>
      <c r="C121" s="52" t="s">
        <v>146</v>
      </c>
      <c r="D121" s="51"/>
      <c r="E121" s="51"/>
      <c r="F121" s="56"/>
      <c r="G121" s="56"/>
      <c r="H121" s="40" t="s">
        <v>133</v>
      </c>
    </row>
    <row r="122" spans="1:8" x14ac:dyDescent="0.2">
      <c r="A122" s="51"/>
      <c r="B122" s="51"/>
      <c r="C122" s="52" t="s">
        <v>147</v>
      </c>
      <c r="D122" s="51"/>
      <c r="E122" s="51"/>
      <c r="F122" s="56"/>
      <c r="G122" s="56"/>
      <c r="H122" s="40" t="s">
        <v>133</v>
      </c>
    </row>
    <row r="123" spans="1:8" x14ac:dyDescent="0.2">
      <c r="A123" s="51"/>
      <c r="B123" s="51"/>
      <c r="C123" s="52" t="s">
        <v>132</v>
      </c>
      <c r="D123" s="51"/>
      <c r="E123" s="51" t="s">
        <v>133</v>
      </c>
      <c r="F123" s="57" t="s">
        <v>135</v>
      </c>
      <c r="G123" s="54">
        <v>0</v>
      </c>
      <c r="H123" s="40" t="s">
        <v>133</v>
      </c>
    </row>
    <row r="124" spans="1:8" x14ac:dyDescent="0.2">
      <c r="A124" s="51"/>
      <c r="B124" s="51"/>
      <c r="C124" s="55"/>
      <c r="D124" s="51"/>
      <c r="E124" s="51"/>
      <c r="F124" s="56"/>
      <c r="G124" s="56"/>
      <c r="H124" s="40" t="s">
        <v>133</v>
      </c>
    </row>
    <row r="125" spans="1:8" x14ac:dyDescent="0.2">
      <c r="A125" s="51"/>
      <c r="B125" s="51"/>
      <c r="C125" s="52" t="s">
        <v>148</v>
      </c>
      <c r="D125" s="51"/>
      <c r="E125" s="51"/>
      <c r="F125" s="56"/>
      <c r="G125" s="56"/>
      <c r="H125" s="40" t="s">
        <v>133</v>
      </c>
    </row>
    <row r="126" spans="1:8" x14ac:dyDescent="0.2">
      <c r="A126" s="51"/>
      <c r="B126" s="51"/>
      <c r="C126" s="52" t="s">
        <v>132</v>
      </c>
      <c r="D126" s="51"/>
      <c r="E126" s="51" t="s">
        <v>133</v>
      </c>
      <c r="F126" s="57" t="s">
        <v>135</v>
      </c>
      <c r="G126" s="54">
        <v>0</v>
      </c>
      <c r="H126" s="40" t="s">
        <v>133</v>
      </c>
    </row>
    <row r="127" spans="1:8" x14ac:dyDescent="0.2">
      <c r="A127" s="51"/>
      <c r="B127" s="51"/>
      <c r="C127" s="55"/>
      <c r="D127" s="51"/>
      <c r="E127" s="51"/>
      <c r="F127" s="56"/>
      <c r="G127" s="56"/>
      <c r="H127" s="40" t="s">
        <v>133</v>
      </c>
    </row>
    <row r="128" spans="1:8" x14ac:dyDescent="0.2">
      <c r="A128" s="51"/>
      <c r="B128" s="51"/>
      <c r="C128" s="52" t="s">
        <v>149</v>
      </c>
      <c r="D128" s="51"/>
      <c r="E128" s="51"/>
      <c r="F128" s="56"/>
      <c r="G128" s="56"/>
      <c r="H128" s="40" t="s">
        <v>133</v>
      </c>
    </row>
    <row r="129" spans="1:8" x14ac:dyDescent="0.2">
      <c r="A129" s="51"/>
      <c r="B129" s="51"/>
      <c r="C129" s="52" t="s">
        <v>132</v>
      </c>
      <c r="D129" s="51"/>
      <c r="E129" s="51" t="s">
        <v>133</v>
      </c>
      <c r="F129" s="57" t="s">
        <v>135</v>
      </c>
      <c r="G129" s="54">
        <v>0</v>
      </c>
      <c r="H129" s="40" t="s">
        <v>133</v>
      </c>
    </row>
    <row r="130" spans="1:8" x14ac:dyDescent="0.2">
      <c r="A130" s="51"/>
      <c r="B130" s="51"/>
      <c r="C130" s="55"/>
      <c r="D130" s="51"/>
      <c r="E130" s="51"/>
      <c r="F130" s="56"/>
      <c r="G130" s="56"/>
      <c r="H130" s="40" t="s">
        <v>133</v>
      </c>
    </row>
    <row r="131" spans="1:8" x14ac:dyDescent="0.2">
      <c r="A131" s="51"/>
      <c r="B131" s="51"/>
      <c r="C131" s="52" t="s">
        <v>150</v>
      </c>
      <c r="D131" s="51"/>
      <c r="E131" s="51"/>
      <c r="F131" s="56"/>
      <c r="G131" s="56"/>
      <c r="H131" s="40" t="s">
        <v>133</v>
      </c>
    </row>
    <row r="132" spans="1:8" x14ac:dyDescent="0.2">
      <c r="A132" s="46">
        <v>1</v>
      </c>
      <c r="B132" s="47"/>
      <c r="C132" s="47" t="s">
        <v>151</v>
      </c>
      <c r="D132" s="47"/>
      <c r="E132" s="58"/>
      <c r="F132" s="49">
        <v>2861.065725506</v>
      </c>
      <c r="G132" s="50">
        <v>8.7316300000000006E-3</v>
      </c>
      <c r="H132" s="40">
        <v>5.22</v>
      </c>
    </row>
    <row r="133" spans="1:8" x14ac:dyDescent="0.2">
      <c r="A133" s="51"/>
      <c r="B133" s="51"/>
      <c r="C133" s="52" t="s">
        <v>132</v>
      </c>
      <c r="D133" s="51"/>
      <c r="E133" s="51" t="s">
        <v>133</v>
      </c>
      <c r="F133" s="53">
        <v>2861.065725506</v>
      </c>
      <c r="G133" s="54">
        <v>8.7316300000000006E-3</v>
      </c>
      <c r="H133" s="40" t="s">
        <v>133</v>
      </c>
    </row>
    <row r="134" spans="1:8" x14ac:dyDescent="0.2">
      <c r="A134" s="51"/>
      <c r="B134" s="51"/>
      <c r="C134" s="55"/>
      <c r="D134" s="51"/>
      <c r="E134" s="51"/>
      <c r="F134" s="56"/>
      <c r="G134" s="56"/>
      <c r="H134" s="40" t="s">
        <v>133</v>
      </c>
    </row>
    <row r="135" spans="1:8" x14ac:dyDescent="0.2">
      <c r="A135" s="51"/>
      <c r="B135" s="51"/>
      <c r="C135" s="52" t="s">
        <v>152</v>
      </c>
      <c r="D135" s="51"/>
      <c r="E135" s="51"/>
      <c r="F135" s="53">
        <v>2861.065725506</v>
      </c>
      <c r="G135" s="54">
        <v>8.7316300000000006E-3</v>
      </c>
      <c r="H135" s="40" t="s">
        <v>133</v>
      </c>
    </row>
    <row r="136" spans="1:8" x14ac:dyDescent="0.2">
      <c r="A136" s="51"/>
      <c r="B136" s="51"/>
      <c r="C136" s="56"/>
      <c r="D136" s="51"/>
      <c r="E136" s="51"/>
      <c r="F136" s="51"/>
      <c r="G136" s="51"/>
      <c r="H136" s="40" t="s">
        <v>133</v>
      </c>
    </row>
    <row r="137" spans="1:8" x14ac:dyDescent="0.2">
      <c r="A137" s="51"/>
      <c r="B137" s="51"/>
      <c r="C137" s="52" t="s">
        <v>153</v>
      </c>
      <c r="D137" s="51"/>
      <c r="E137" s="51"/>
      <c r="F137" s="51"/>
      <c r="G137" s="51"/>
      <c r="H137" s="40" t="s">
        <v>133</v>
      </c>
    </row>
    <row r="138" spans="1:8" x14ac:dyDescent="0.2">
      <c r="A138" s="51"/>
      <c r="B138" s="51"/>
      <c r="C138" s="52" t="s">
        <v>154</v>
      </c>
      <c r="D138" s="51"/>
      <c r="E138" s="51"/>
      <c r="F138" s="51"/>
      <c r="G138" s="51"/>
      <c r="H138" s="40" t="s">
        <v>133</v>
      </c>
    </row>
    <row r="139" spans="1:8" x14ac:dyDescent="0.2">
      <c r="A139" s="46">
        <v>1</v>
      </c>
      <c r="B139" s="47" t="s">
        <v>895</v>
      </c>
      <c r="C139" s="47" t="s">
        <v>896</v>
      </c>
      <c r="D139" s="47"/>
      <c r="E139" s="101">
        <v>18305094</v>
      </c>
      <c r="F139" s="49">
        <v>23328.011793599999</v>
      </c>
      <c r="G139" s="50">
        <v>7.1194309999999997E-2</v>
      </c>
      <c r="H139" s="40" t="s">
        <v>133</v>
      </c>
    </row>
    <row r="140" spans="1:8" x14ac:dyDescent="0.2">
      <c r="A140" s="46">
        <v>2</v>
      </c>
      <c r="B140" s="47" t="s">
        <v>897</v>
      </c>
      <c r="C140" s="47" t="s">
        <v>898</v>
      </c>
      <c r="D140" s="47"/>
      <c r="E140" s="101">
        <v>11765863</v>
      </c>
      <c r="F140" s="49">
        <v>14522.604700899999</v>
      </c>
      <c r="G140" s="50">
        <v>4.4321260000000001E-2</v>
      </c>
      <c r="H140" s="40" t="s">
        <v>133</v>
      </c>
    </row>
    <row r="141" spans="1:8" x14ac:dyDescent="0.2">
      <c r="A141" s="46">
        <v>3</v>
      </c>
      <c r="B141" s="47" t="s">
        <v>899</v>
      </c>
      <c r="C141" s="47" t="s">
        <v>900</v>
      </c>
      <c r="D141" s="47"/>
      <c r="E141" s="101">
        <v>9634530</v>
      </c>
      <c r="F141" s="49">
        <v>12014.25891</v>
      </c>
      <c r="G141" s="50">
        <v>3.6666089999999998E-2</v>
      </c>
      <c r="H141" s="40" t="s">
        <v>133</v>
      </c>
    </row>
    <row r="142" spans="1:8" x14ac:dyDescent="0.2">
      <c r="A142" s="46">
        <v>4</v>
      </c>
      <c r="B142" s="47" t="s">
        <v>901</v>
      </c>
      <c r="C142" s="47" t="s">
        <v>902</v>
      </c>
      <c r="D142" s="47"/>
      <c r="E142" s="101">
        <v>8075712</v>
      </c>
      <c r="F142" s="49">
        <v>10295.7252288</v>
      </c>
      <c r="G142" s="50">
        <v>3.1421329999999997E-2</v>
      </c>
      <c r="H142" s="40" t="s">
        <v>133</v>
      </c>
    </row>
    <row r="143" spans="1:8" x14ac:dyDescent="0.2">
      <c r="A143" s="46">
        <v>5</v>
      </c>
      <c r="B143" s="47" t="s">
        <v>903</v>
      </c>
      <c r="C143" s="47" t="s">
        <v>904</v>
      </c>
      <c r="D143" s="47"/>
      <c r="E143" s="101">
        <v>4448000</v>
      </c>
      <c r="F143" s="49">
        <v>6446.9312</v>
      </c>
      <c r="G143" s="50">
        <v>1.9675270000000002E-2</v>
      </c>
      <c r="H143" s="40" t="s">
        <v>133</v>
      </c>
    </row>
    <row r="144" spans="1:8" x14ac:dyDescent="0.2">
      <c r="A144" s="51"/>
      <c r="B144" s="51"/>
      <c r="C144" s="52" t="s">
        <v>132</v>
      </c>
      <c r="D144" s="51"/>
      <c r="E144" s="51" t="s">
        <v>133</v>
      </c>
      <c r="F144" s="53">
        <v>66607.531833300003</v>
      </c>
      <c r="G144" s="54">
        <v>0.20327825999999999</v>
      </c>
      <c r="H144" s="40" t="s">
        <v>133</v>
      </c>
    </row>
    <row r="145" spans="1:17" x14ac:dyDescent="0.2">
      <c r="A145" s="51"/>
      <c r="B145" s="51"/>
      <c r="C145" s="55"/>
      <c r="D145" s="51"/>
      <c r="E145" s="51"/>
      <c r="F145" s="56"/>
      <c r="G145" s="56"/>
      <c r="H145" s="40" t="s">
        <v>133</v>
      </c>
    </row>
    <row r="146" spans="1:17" x14ac:dyDescent="0.2">
      <c r="A146" s="51"/>
      <c r="B146" s="51"/>
      <c r="C146" s="52" t="s">
        <v>155</v>
      </c>
      <c r="D146" s="51"/>
      <c r="E146" s="51"/>
      <c r="F146" s="51"/>
      <c r="G146" s="51"/>
      <c r="H146" s="40" t="s">
        <v>133</v>
      </c>
    </row>
    <row r="147" spans="1:17" x14ac:dyDescent="0.2">
      <c r="A147" s="51"/>
      <c r="B147" s="51"/>
      <c r="C147" s="52" t="s">
        <v>156</v>
      </c>
      <c r="D147" s="51"/>
      <c r="E147" s="51"/>
      <c r="F147" s="51"/>
      <c r="G147" s="51"/>
      <c r="H147" s="40" t="s">
        <v>133</v>
      </c>
    </row>
    <row r="148" spans="1:17" x14ac:dyDescent="0.2">
      <c r="A148" s="51"/>
      <c r="B148" s="51"/>
      <c r="C148" s="52" t="s">
        <v>132</v>
      </c>
      <c r="D148" s="51"/>
      <c r="E148" s="51" t="s">
        <v>133</v>
      </c>
      <c r="F148" s="57" t="s">
        <v>135</v>
      </c>
      <c r="G148" s="54">
        <v>0</v>
      </c>
      <c r="H148" s="40" t="s">
        <v>133</v>
      </c>
    </row>
    <row r="149" spans="1:17" x14ac:dyDescent="0.2">
      <c r="A149" s="51"/>
      <c r="B149" s="51"/>
      <c r="C149" s="55"/>
      <c r="D149" s="51"/>
      <c r="E149" s="51"/>
      <c r="F149" s="56"/>
      <c r="G149" s="56"/>
      <c r="H149" s="40" t="s">
        <v>133</v>
      </c>
    </row>
    <row r="150" spans="1:17" x14ac:dyDescent="0.2">
      <c r="A150" s="51"/>
      <c r="B150" s="51"/>
      <c r="C150" s="52" t="s">
        <v>157</v>
      </c>
      <c r="D150" s="51"/>
      <c r="E150" s="51"/>
      <c r="F150" s="56"/>
      <c r="G150" s="56"/>
      <c r="H150" s="40" t="s">
        <v>133</v>
      </c>
    </row>
    <row r="151" spans="1:17" x14ac:dyDescent="0.2">
      <c r="A151" s="51"/>
      <c r="B151" s="51"/>
      <c r="C151" s="52" t="s">
        <v>132</v>
      </c>
      <c r="D151" s="51"/>
      <c r="E151" s="51" t="s">
        <v>133</v>
      </c>
      <c r="F151" s="57" t="s">
        <v>135</v>
      </c>
      <c r="G151" s="54">
        <v>0</v>
      </c>
      <c r="H151" s="40" t="s">
        <v>133</v>
      </c>
    </row>
    <row r="152" spans="1:17" x14ac:dyDescent="0.2">
      <c r="A152" s="51"/>
      <c r="B152" s="51"/>
      <c r="C152" s="55"/>
      <c r="D152" s="51"/>
      <c r="E152" s="51"/>
      <c r="F152" s="56"/>
      <c r="G152" s="56"/>
      <c r="H152" s="40" t="s">
        <v>133</v>
      </c>
    </row>
    <row r="153" spans="1:17" x14ac:dyDescent="0.2">
      <c r="A153" s="58"/>
      <c r="B153" s="47"/>
      <c r="C153" s="47" t="s">
        <v>354</v>
      </c>
      <c r="D153" s="47"/>
      <c r="E153" s="58"/>
      <c r="F153" s="49">
        <v>-146.71414200000001</v>
      </c>
      <c r="G153" s="50">
        <v>-4.4775000000000001E-4</v>
      </c>
      <c r="H153" s="40" t="s">
        <v>133</v>
      </c>
    </row>
    <row r="154" spans="1:17" x14ac:dyDescent="0.2">
      <c r="A154" s="58"/>
      <c r="B154" s="47"/>
      <c r="C154" s="42" t="s">
        <v>970</v>
      </c>
      <c r="D154" s="47"/>
      <c r="E154" s="58"/>
      <c r="F154" s="49">
        <f>11381.28048263+F90</f>
        <v>-909.6256423699997</v>
      </c>
      <c r="G154" s="50">
        <f>F154/F155</f>
        <v>-2.7760690343920907E-3</v>
      </c>
      <c r="H154" s="40" t="s">
        <v>133</v>
      </c>
    </row>
    <row r="155" spans="1:17" x14ac:dyDescent="0.2">
      <c r="A155" s="55"/>
      <c r="B155" s="55"/>
      <c r="C155" s="52" t="s">
        <v>159</v>
      </c>
      <c r="D155" s="56"/>
      <c r="E155" s="56"/>
      <c r="F155" s="53">
        <v>327666.79470173601</v>
      </c>
      <c r="G155" s="59">
        <v>1.0000000200000001</v>
      </c>
      <c r="H155" s="40" t="s">
        <v>133</v>
      </c>
    </row>
    <row r="156" spans="1:17" ht="12.75" customHeight="1" x14ac:dyDescent="0.2">
      <c r="A156" s="60"/>
      <c r="B156" s="60"/>
      <c r="C156" s="61"/>
      <c r="D156" s="62"/>
      <c r="E156" s="62"/>
      <c r="F156" s="63"/>
      <c r="G156" s="64"/>
      <c r="H156" s="65"/>
    </row>
    <row r="157" spans="1:17" x14ac:dyDescent="0.2">
      <c r="A157" s="60"/>
      <c r="B157" s="66" t="s">
        <v>930</v>
      </c>
      <c r="C157" s="66"/>
      <c r="D157" s="66"/>
      <c r="E157" s="66"/>
      <c r="F157" s="66"/>
      <c r="G157" s="66"/>
      <c r="H157" s="66"/>
      <c r="J157" s="67"/>
    </row>
    <row r="158" spans="1:17" x14ac:dyDescent="0.2">
      <c r="A158" s="60"/>
      <c r="B158" s="66" t="s">
        <v>931</v>
      </c>
      <c r="C158" s="66"/>
      <c r="D158" s="66"/>
      <c r="E158" s="66"/>
      <c r="F158" s="66"/>
      <c r="G158" s="66"/>
      <c r="H158" s="66"/>
      <c r="J158" s="67"/>
    </row>
    <row r="159" spans="1:17" x14ac:dyDescent="0.2">
      <c r="A159" s="60"/>
      <c r="B159" s="66" t="s">
        <v>932</v>
      </c>
      <c r="C159" s="66"/>
      <c r="D159" s="66"/>
      <c r="E159" s="66"/>
      <c r="F159" s="66"/>
      <c r="G159" s="66"/>
      <c r="H159" s="66"/>
      <c r="J159" s="67"/>
    </row>
    <row r="160" spans="1:17" s="70" customFormat="1" ht="52.5" customHeight="1" x14ac:dyDescent="0.25">
      <c r="A160" s="68"/>
      <c r="B160" s="69" t="s">
        <v>933</v>
      </c>
      <c r="C160" s="69"/>
      <c r="D160" s="69"/>
      <c r="E160" s="69"/>
      <c r="F160" s="69"/>
      <c r="G160" s="69"/>
      <c r="H160" s="69"/>
      <c r="I160" s="34"/>
      <c r="J160" s="67"/>
      <c r="K160" s="34"/>
      <c r="L160" s="34"/>
      <c r="M160" s="34"/>
      <c r="N160" s="34"/>
      <c r="O160" s="34"/>
      <c r="P160" s="34"/>
      <c r="Q160" s="34"/>
    </row>
    <row r="161" spans="1:10" x14ac:dyDescent="0.2">
      <c r="A161" s="60"/>
      <c r="B161" s="66" t="s">
        <v>934</v>
      </c>
      <c r="C161" s="66"/>
      <c r="D161" s="66"/>
      <c r="E161" s="66"/>
      <c r="F161" s="66"/>
      <c r="G161" s="66"/>
      <c r="H161" s="66"/>
      <c r="J161" s="67"/>
    </row>
    <row r="162" spans="1:10" x14ac:dyDescent="0.2">
      <c r="A162" s="60"/>
      <c r="B162" s="60"/>
      <c r="C162" s="60"/>
      <c r="D162" s="62"/>
      <c r="E162" s="62"/>
      <c r="F162" s="62"/>
      <c r="G162" s="62"/>
    </row>
    <row r="163" spans="1:10" x14ac:dyDescent="0.2">
      <c r="A163" s="60"/>
      <c r="B163" s="72" t="s">
        <v>160</v>
      </c>
      <c r="C163" s="73"/>
      <c r="D163" s="74"/>
      <c r="E163" s="75"/>
      <c r="F163" s="62"/>
      <c r="G163" s="62"/>
    </row>
    <row r="164" spans="1:10" ht="27.75" customHeight="1" x14ac:dyDescent="0.2">
      <c r="A164" s="60"/>
      <c r="B164" s="76" t="s">
        <v>161</v>
      </c>
      <c r="C164" s="77"/>
      <c r="D164" s="39" t="s">
        <v>162</v>
      </c>
      <c r="E164" s="75"/>
      <c r="F164" s="62"/>
      <c r="G164" s="62"/>
    </row>
    <row r="165" spans="1:10" ht="12.75" customHeight="1" x14ac:dyDescent="0.2">
      <c r="A165" s="60"/>
      <c r="B165" s="76" t="s">
        <v>936</v>
      </c>
      <c r="C165" s="77"/>
      <c r="D165" s="39" t="s">
        <v>162</v>
      </c>
      <c r="E165" s="75"/>
      <c r="F165" s="62"/>
      <c r="G165" s="62"/>
    </row>
    <row r="166" spans="1:10" x14ac:dyDescent="0.2">
      <c r="A166" s="60"/>
      <c r="B166" s="76" t="s">
        <v>163</v>
      </c>
      <c r="C166" s="77"/>
      <c r="D166" s="78" t="s">
        <v>133</v>
      </c>
      <c r="E166" s="75"/>
      <c r="F166" s="62"/>
      <c r="G166" s="62"/>
    </row>
    <row r="167" spans="1:10" x14ac:dyDescent="0.2">
      <c r="A167" s="79"/>
      <c r="B167" s="80" t="s">
        <v>133</v>
      </c>
      <c r="C167" s="80" t="s">
        <v>937</v>
      </c>
      <c r="D167" s="80" t="s">
        <v>164</v>
      </c>
      <c r="E167" s="79"/>
      <c r="F167" s="79"/>
      <c r="G167" s="79"/>
      <c r="H167" s="79"/>
      <c r="J167" s="67"/>
    </row>
    <row r="168" spans="1:10" x14ac:dyDescent="0.2">
      <c r="A168" s="79"/>
      <c r="B168" s="81" t="s">
        <v>165</v>
      </c>
      <c r="C168" s="82">
        <v>46112</v>
      </c>
      <c r="D168" s="82">
        <v>46142</v>
      </c>
      <c r="E168" s="79"/>
      <c r="F168" s="79"/>
      <c r="G168" s="79"/>
      <c r="J168" s="67"/>
    </row>
    <row r="169" spans="1:10" x14ac:dyDescent="0.2">
      <c r="A169" s="83"/>
      <c r="B169" s="42" t="s">
        <v>166</v>
      </c>
      <c r="C169" s="84">
        <v>12.693899999999999</v>
      </c>
      <c r="D169" s="84">
        <v>13.5306</v>
      </c>
      <c r="E169" s="83"/>
      <c r="F169" s="85"/>
      <c r="G169" s="86"/>
    </row>
    <row r="170" spans="1:10" x14ac:dyDescent="0.2">
      <c r="A170" s="83"/>
      <c r="B170" s="42" t="s">
        <v>938</v>
      </c>
      <c r="C170" s="84">
        <v>12.693899999999999</v>
      </c>
      <c r="D170" s="84">
        <v>13.5306</v>
      </c>
      <c r="E170" s="83"/>
      <c r="F170" s="85"/>
      <c r="G170" s="86"/>
    </row>
    <row r="171" spans="1:10" x14ac:dyDescent="0.2">
      <c r="A171" s="83"/>
      <c r="B171" s="42" t="s">
        <v>167</v>
      </c>
      <c r="C171" s="84">
        <v>12.2768</v>
      </c>
      <c r="D171" s="84">
        <v>13.071400000000001</v>
      </c>
      <c r="E171" s="83"/>
      <c r="F171" s="85"/>
      <c r="G171" s="86"/>
    </row>
    <row r="172" spans="1:10" x14ac:dyDescent="0.2">
      <c r="A172" s="83"/>
      <c r="B172" s="42" t="s">
        <v>939</v>
      </c>
      <c r="C172" s="84">
        <v>12.2768</v>
      </c>
      <c r="D172" s="84">
        <v>13.071400000000001</v>
      </c>
      <c r="E172" s="83"/>
      <c r="F172" s="85"/>
      <c r="G172" s="86"/>
    </row>
    <row r="173" spans="1:10" x14ac:dyDescent="0.2">
      <c r="A173" s="83"/>
      <c r="B173" s="83"/>
      <c r="C173" s="83"/>
      <c r="D173" s="83"/>
      <c r="E173" s="83"/>
      <c r="F173" s="83"/>
      <c r="G173" s="83"/>
    </row>
    <row r="174" spans="1:10" x14ac:dyDescent="0.2">
      <c r="A174" s="79"/>
      <c r="B174" s="76" t="s">
        <v>940</v>
      </c>
      <c r="C174" s="77"/>
      <c r="D174" s="39" t="s">
        <v>162</v>
      </c>
      <c r="E174" s="79"/>
      <c r="F174" s="79"/>
      <c r="G174" s="79"/>
    </row>
    <row r="175" spans="1:10" x14ac:dyDescent="0.2">
      <c r="A175" s="79"/>
      <c r="B175" s="97"/>
      <c r="C175" s="97"/>
      <c r="D175" s="97"/>
      <c r="E175" s="79"/>
      <c r="F175" s="79"/>
      <c r="G175" s="79"/>
    </row>
    <row r="176" spans="1:10" x14ac:dyDescent="0.2">
      <c r="A176" s="79"/>
      <c r="B176" s="76" t="s">
        <v>169</v>
      </c>
      <c r="C176" s="77"/>
      <c r="D176" s="39" t="s">
        <v>1058</v>
      </c>
      <c r="E176" s="91"/>
      <c r="F176" s="79"/>
      <c r="G176" s="79"/>
    </row>
    <row r="177" spans="1:7" x14ac:dyDescent="0.2">
      <c r="A177" s="79"/>
      <c r="B177" s="76" t="s">
        <v>170</v>
      </c>
      <c r="C177" s="77"/>
      <c r="D177" s="39" t="s">
        <v>162</v>
      </c>
      <c r="E177" s="91"/>
      <c r="F177" s="79"/>
      <c r="G177" s="79"/>
    </row>
    <row r="178" spans="1:7" x14ac:dyDescent="0.2">
      <c r="A178" s="79"/>
      <c r="B178" s="76" t="s">
        <v>171</v>
      </c>
      <c r="C178" s="77"/>
      <c r="D178" s="39" t="s">
        <v>162</v>
      </c>
      <c r="E178" s="91"/>
      <c r="F178" s="79"/>
      <c r="G178" s="79"/>
    </row>
    <row r="179" spans="1:7" x14ac:dyDescent="0.2">
      <c r="A179" s="79"/>
      <c r="B179" s="76" t="s">
        <v>172</v>
      </c>
      <c r="C179" s="77"/>
      <c r="D179" s="92">
        <v>1.2506176460719796</v>
      </c>
      <c r="E179" s="79"/>
      <c r="F179" s="89"/>
      <c r="G179" s="90"/>
    </row>
    <row r="181" spans="1:7" x14ac:dyDescent="0.2">
      <c r="B181" s="102" t="s">
        <v>1002</v>
      </c>
      <c r="C181" s="103"/>
      <c r="D181" s="104"/>
    </row>
    <row r="182" spans="1:7" ht="25.5" x14ac:dyDescent="0.2">
      <c r="B182" s="105" t="s">
        <v>1003</v>
      </c>
      <c r="C182" s="105"/>
      <c r="D182" s="106" t="s">
        <v>892</v>
      </c>
    </row>
    <row r="183" spans="1:7" x14ac:dyDescent="0.2">
      <c r="B183" s="105" t="s">
        <v>1004</v>
      </c>
      <c r="C183" s="105"/>
      <c r="D183" s="107"/>
    </row>
    <row r="184" spans="1:7" x14ac:dyDescent="0.2">
      <c r="B184" s="108"/>
      <c r="C184" s="109"/>
      <c r="D184" s="110"/>
    </row>
    <row r="185" spans="1:7" x14ac:dyDescent="0.2">
      <c r="B185" s="105" t="s">
        <v>1005</v>
      </c>
      <c r="C185" s="105"/>
      <c r="D185" s="111">
        <v>6.3331560678147252</v>
      </c>
    </row>
    <row r="186" spans="1:7" x14ac:dyDescent="0.2">
      <c r="B186" s="108"/>
      <c r="C186" s="109"/>
      <c r="D186" s="110"/>
    </row>
    <row r="187" spans="1:7" x14ac:dyDescent="0.2">
      <c r="B187" s="105" t="s">
        <v>1006</v>
      </c>
      <c r="C187" s="105"/>
      <c r="D187" s="111">
        <v>3.0271306622032044</v>
      </c>
    </row>
    <row r="188" spans="1:7" x14ac:dyDescent="0.2">
      <c r="B188" s="105" t="s">
        <v>1007</v>
      </c>
      <c r="C188" s="105"/>
      <c r="D188" s="111">
        <v>3.5951214337876296</v>
      </c>
    </row>
    <row r="189" spans="1:7" x14ac:dyDescent="0.2">
      <c r="B189" s="108"/>
      <c r="C189" s="109"/>
      <c r="D189" s="110"/>
    </row>
    <row r="190" spans="1:7" x14ac:dyDescent="0.2">
      <c r="B190" s="105" t="s">
        <v>1008</v>
      </c>
      <c r="C190" s="105"/>
      <c r="D190" s="112" t="s">
        <v>1234</v>
      </c>
    </row>
    <row r="191" spans="1:7" x14ac:dyDescent="0.2">
      <c r="B191" s="108" t="s">
        <v>1009</v>
      </c>
      <c r="C191" s="113"/>
      <c r="D191" s="109"/>
    </row>
    <row r="193" spans="2:8" x14ac:dyDescent="0.2">
      <c r="B193" s="93" t="s">
        <v>941</v>
      </c>
      <c r="C193" s="93"/>
    </row>
    <row r="195" spans="2:8" ht="153.75" customHeight="1" x14ac:dyDescent="0.2"/>
    <row r="198" spans="2:8" x14ac:dyDescent="0.2">
      <c r="B198" s="94" t="s">
        <v>942</v>
      </c>
      <c r="C198" s="95"/>
      <c r="D198" s="94"/>
    </row>
    <row r="199" spans="2:8" x14ac:dyDescent="0.2">
      <c r="B199" s="94" t="s">
        <v>1116</v>
      </c>
      <c r="D199" s="94"/>
    </row>
    <row r="200" spans="2:8" ht="165" customHeight="1" x14ac:dyDescent="0.2"/>
    <row r="202" spans="2:8" ht="12.75" customHeight="1" x14ac:dyDescent="0.2"/>
    <row r="204" spans="2:8" ht="13.5" x14ac:dyDescent="0.25">
      <c r="B204" s="114"/>
      <c r="C204" s="114"/>
      <c r="D204" s="114"/>
      <c r="E204" s="114"/>
      <c r="F204" s="114"/>
      <c r="G204" s="115" t="s">
        <v>1058</v>
      </c>
      <c r="H204" s="114"/>
    </row>
    <row r="205" spans="2:8" ht="13.5" x14ac:dyDescent="0.25">
      <c r="B205" s="116" t="s">
        <v>1177</v>
      </c>
      <c r="C205" s="116"/>
      <c r="D205" s="116"/>
      <c r="E205" s="116"/>
      <c r="F205" s="116"/>
      <c r="G205" s="116"/>
      <c r="H205" s="114"/>
    </row>
    <row r="206" spans="2:8" ht="13.5" x14ac:dyDescent="0.25">
      <c r="B206" s="116" t="s">
        <v>1178</v>
      </c>
      <c r="C206" s="116"/>
      <c r="D206" s="116"/>
      <c r="E206" s="116"/>
      <c r="F206" s="116"/>
      <c r="G206" s="116"/>
      <c r="H206" s="114"/>
    </row>
    <row r="207" spans="2:8" ht="13.5" x14ac:dyDescent="0.25">
      <c r="B207" s="115"/>
      <c r="C207" s="115"/>
      <c r="D207" s="115"/>
      <c r="E207" s="115"/>
      <c r="F207" s="115"/>
      <c r="G207" s="115"/>
      <c r="H207" s="114"/>
    </row>
    <row r="208" spans="2:8" ht="13.5" x14ac:dyDescent="0.25">
      <c r="B208" s="116" t="s">
        <v>1179</v>
      </c>
      <c r="C208" s="116"/>
      <c r="D208" s="116"/>
      <c r="E208" s="116"/>
      <c r="F208" s="116"/>
      <c r="G208" s="116"/>
      <c r="H208" s="114"/>
    </row>
    <row r="209" spans="2:8" ht="13.5" x14ac:dyDescent="0.25">
      <c r="B209" s="115" t="s">
        <v>1180</v>
      </c>
      <c r="C209" s="114"/>
      <c r="D209" s="114"/>
      <c r="E209" s="114"/>
      <c r="F209" s="114"/>
      <c r="G209" s="114"/>
      <c r="H209" s="114"/>
    </row>
    <row r="210" spans="2:8" ht="13.5" x14ac:dyDescent="0.25">
      <c r="B210" s="114"/>
      <c r="C210" s="114"/>
      <c r="D210" s="114"/>
      <c r="E210" s="114"/>
      <c r="F210" s="114"/>
      <c r="G210" s="114"/>
      <c r="H210" s="114"/>
    </row>
    <row r="211" spans="2:8" ht="27" x14ac:dyDescent="0.25">
      <c r="B211" s="117" t="s">
        <v>1181</v>
      </c>
      <c r="C211" s="117" t="s">
        <v>1182</v>
      </c>
      <c r="D211" s="117" t="s">
        <v>1183</v>
      </c>
      <c r="E211" s="118" t="s">
        <v>1184</v>
      </c>
      <c r="F211" s="118" t="s">
        <v>1185</v>
      </c>
      <c r="G211" s="118" t="s">
        <v>1186</v>
      </c>
      <c r="H211" s="115"/>
    </row>
    <row r="212" spans="2:8" ht="13.5" x14ac:dyDescent="0.25">
      <c r="B212" s="119" t="s">
        <v>892</v>
      </c>
      <c r="C212" s="119" t="s">
        <v>1044</v>
      </c>
      <c r="D212" s="120" t="s">
        <v>1187</v>
      </c>
      <c r="E212" s="121">
        <v>1364.07</v>
      </c>
      <c r="F212" s="122">
        <v>1275.9000000000001</v>
      </c>
      <c r="G212" s="123">
        <v>273.14578599999999</v>
      </c>
      <c r="H212" s="114"/>
    </row>
    <row r="213" spans="2:8" ht="13.5" x14ac:dyDescent="0.25">
      <c r="B213" s="119" t="s">
        <v>892</v>
      </c>
      <c r="C213" s="119" t="s">
        <v>1115</v>
      </c>
      <c r="D213" s="120" t="s">
        <v>1187</v>
      </c>
      <c r="E213" s="121">
        <v>308.7</v>
      </c>
      <c r="F213" s="122">
        <v>302.3</v>
      </c>
      <c r="G213" s="123">
        <v>153.21639679999998</v>
      </c>
      <c r="H213" s="114"/>
    </row>
    <row r="214" spans="2:8" ht="13.5" x14ac:dyDescent="0.25">
      <c r="B214" s="119" t="s">
        <v>892</v>
      </c>
      <c r="C214" s="119" t="s">
        <v>1033</v>
      </c>
      <c r="D214" s="120" t="s">
        <v>1187</v>
      </c>
      <c r="E214" s="121">
        <v>1826.98</v>
      </c>
      <c r="F214" s="122">
        <v>1896.4</v>
      </c>
      <c r="G214" s="123">
        <v>284.71598590000002</v>
      </c>
      <c r="H214" s="114"/>
    </row>
    <row r="215" spans="2:8" ht="13.5" x14ac:dyDescent="0.25">
      <c r="B215" s="119" t="s">
        <v>892</v>
      </c>
      <c r="C215" s="119" t="s">
        <v>1054</v>
      </c>
      <c r="D215" s="120" t="s">
        <v>1187</v>
      </c>
      <c r="E215" s="121">
        <v>750.05</v>
      </c>
      <c r="F215" s="122">
        <v>776.1</v>
      </c>
      <c r="G215" s="123">
        <v>165.73386779999998</v>
      </c>
      <c r="H215" s="114"/>
    </row>
    <row r="216" spans="2:8" ht="13.5" x14ac:dyDescent="0.25">
      <c r="B216" s="119" t="s">
        <v>892</v>
      </c>
      <c r="C216" s="119" t="s">
        <v>1055</v>
      </c>
      <c r="D216" s="120" t="s">
        <v>1187</v>
      </c>
      <c r="E216" s="121">
        <v>4048.61</v>
      </c>
      <c r="F216" s="122">
        <v>4033.5</v>
      </c>
      <c r="G216" s="123">
        <v>180.7303048</v>
      </c>
      <c r="H216" s="114"/>
    </row>
    <row r="217" spans="2:8" ht="13.5" x14ac:dyDescent="0.25">
      <c r="B217" s="119" t="s">
        <v>892</v>
      </c>
      <c r="C217" s="119" t="s">
        <v>1084</v>
      </c>
      <c r="D217" s="120" t="s">
        <v>1187</v>
      </c>
      <c r="E217" s="121">
        <v>4055.61</v>
      </c>
      <c r="F217" s="122">
        <v>4037.7</v>
      </c>
      <c r="G217" s="123">
        <v>133.6037393</v>
      </c>
      <c r="H217" s="114"/>
    </row>
    <row r="218" spans="2:8" ht="13.5" x14ac:dyDescent="0.25">
      <c r="B218" s="119" t="s">
        <v>892</v>
      </c>
      <c r="C218" s="119" t="s">
        <v>1088</v>
      </c>
      <c r="D218" s="120" t="s">
        <v>1187</v>
      </c>
      <c r="E218" s="121">
        <v>3082</v>
      </c>
      <c r="F218" s="122">
        <v>3115</v>
      </c>
      <c r="G218" s="123">
        <v>600.52098699999999</v>
      </c>
      <c r="H218" s="114"/>
    </row>
    <row r="219" spans="2:8" ht="13.5" x14ac:dyDescent="0.25">
      <c r="B219" s="119" t="s">
        <v>892</v>
      </c>
      <c r="C219" s="119" t="s">
        <v>1051</v>
      </c>
      <c r="D219" s="120" t="s">
        <v>1187</v>
      </c>
      <c r="E219" s="121">
        <v>465.77</v>
      </c>
      <c r="F219" s="122">
        <v>460.3</v>
      </c>
      <c r="G219" s="123">
        <v>165.10445999999999</v>
      </c>
      <c r="H219" s="114"/>
    </row>
    <row r="220" spans="2:8" ht="13.5" x14ac:dyDescent="0.25">
      <c r="B220" s="119" t="s">
        <v>892</v>
      </c>
      <c r="C220" s="119" t="s">
        <v>1052</v>
      </c>
      <c r="D220" s="120" t="s">
        <v>1187</v>
      </c>
      <c r="E220" s="121">
        <v>1359.7</v>
      </c>
      <c r="F220" s="122">
        <v>1435.2</v>
      </c>
      <c r="G220" s="123">
        <v>394.40856000000002</v>
      </c>
      <c r="H220" s="114"/>
    </row>
    <row r="221" spans="2:8" ht="13.5" x14ac:dyDescent="0.25">
      <c r="B221" s="114"/>
      <c r="C221" s="114"/>
      <c r="D221" s="114"/>
      <c r="E221" s="114"/>
      <c r="F221" s="114"/>
      <c r="G221" s="124"/>
      <c r="H221" s="114"/>
    </row>
    <row r="222" spans="2:8" ht="13.5" x14ac:dyDescent="0.25">
      <c r="B222" s="115" t="s">
        <v>1188</v>
      </c>
      <c r="C222" s="114"/>
      <c r="D222" s="114"/>
      <c r="E222" s="125"/>
      <c r="F222" s="125"/>
      <c r="G222" s="125"/>
      <c r="H222" s="114"/>
    </row>
    <row r="223" spans="2:8" ht="13.5" x14ac:dyDescent="0.25">
      <c r="B223" s="114"/>
      <c r="C223" s="114"/>
      <c r="D223" s="114"/>
      <c r="E223" s="114"/>
      <c r="F223" s="114"/>
      <c r="G223" s="114"/>
      <c r="H223" s="114"/>
    </row>
    <row r="224" spans="2:8" ht="13.5" x14ac:dyDescent="0.25">
      <c r="B224" s="126" t="s">
        <v>1181</v>
      </c>
      <c r="C224" s="126" t="s">
        <v>1189</v>
      </c>
      <c r="D224" s="114"/>
      <c r="E224" s="114"/>
      <c r="F224" s="114"/>
      <c r="G224" s="114"/>
      <c r="H224" s="114"/>
    </row>
    <row r="225" spans="2:8" ht="13.5" x14ac:dyDescent="0.25">
      <c r="B225" s="127" t="s">
        <v>892</v>
      </c>
      <c r="C225" s="128">
        <v>3.7510380000000003</v>
      </c>
      <c r="D225" s="114"/>
      <c r="E225" s="114"/>
      <c r="F225" s="114"/>
      <c r="G225" s="114"/>
      <c r="H225" s="114"/>
    </row>
    <row r="226" spans="2:8" ht="13.5" x14ac:dyDescent="0.25">
      <c r="B226" s="114"/>
      <c r="C226" s="114"/>
      <c r="D226" s="114"/>
      <c r="E226" s="114"/>
      <c r="F226" s="114"/>
      <c r="G226" s="114"/>
      <c r="H226" s="114"/>
    </row>
    <row r="227" spans="2:8" ht="13.5" x14ac:dyDescent="0.25">
      <c r="B227" s="115" t="s">
        <v>1190</v>
      </c>
      <c r="C227" s="114"/>
      <c r="D227" s="114"/>
      <c r="E227" s="114"/>
      <c r="F227" s="114"/>
      <c r="G227" s="114"/>
      <c r="H227" s="114"/>
    </row>
    <row r="228" spans="2:8" ht="13.5" x14ac:dyDescent="0.25">
      <c r="B228" s="115"/>
      <c r="C228" s="114"/>
      <c r="D228" s="114"/>
      <c r="E228" s="114"/>
      <c r="F228" s="114"/>
      <c r="G228" s="114"/>
      <c r="H228" s="114"/>
    </row>
    <row r="229" spans="2:8" ht="54" x14ac:dyDescent="0.25">
      <c r="B229" s="117" t="s">
        <v>1181</v>
      </c>
      <c r="C229" s="118" t="s">
        <v>1191</v>
      </c>
      <c r="D229" s="118" t="s">
        <v>1192</v>
      </c>
      <c r="E229" s="118" t="s">
        <v>1193</v>
      </c>
      <c r="F229" s="118" t="s">
        <v>1194</v>
      </c>
      <c r="G229" s="118" t="s">
        <v>1195</v>
      </c>
      <c r="H229" s="114"/>
    </row>
    <row r="230" spans="2:8" ht="13.5" x14ac:dyDescent="0.25">
      <c r="B230" s="129" t="s">
        <v>892</v>
      </c>
      <c r="C230" s="24">
        <v>1320</v>
      </c>
      <c r="D230" s="24">
        <v>1320</v>
      </c>
      <c r="E230" s="25">
        <v>9175.4599999999991</v>
      </c>
      <c r="F230" s="25">
        <v>8890.48</v>
      </c>
      <c r="G230" s="25">
        <v>-284.97999999999956</v>
      </c>
      <c r="H230" s="23"/>
    </row>
    <row r="231" spans="2:8" ht="13.5" x14ac:dyDescent="0.25">
      <c r="B231" s="130"/>
      <c r="C231" s="131"/>
      <c r="D231" s="131"/>
      <c r="E231" s="114"/>
      <c r="F231" s="114"/>
      <c r="G231" s="132"/>
      <c r="H231" s="114"/>
    </row>
    <row r="232" spans="2:8" ht="13.5" x14ac:dyDescent="0.25">
      <c r="B232" s="115" t="s">
        <v>1196</v>
      </c>
      <c r="C232" s="131"/>
      <c r="D232" s="114"/>
      <c r="E232" s="114"/>
      <c r="F232" s="114"/>
      <c r="G232" s="114"/>
      <c r="H232" s="114"/>
    </row>
    <row r="233" spans="2:8" ht="13.5" x14ac:dyDescent="0.25">
      <c r="B233" s="130"/>
      <c r="C233" s="131"/>
      <c r="D233" s="114"/>
      <c r="E233" s="114"/>
      <c r="F233" s="114"/>
      <c r="G233" s="114"/>
      <c r="H233" s="114"/>
    </row>
    <row r="234" spans="2:8" ht="13.5" x14ac:dyDescent="0.25">
      <c r="B234" s="115" t="s">
        <v>1199</v>
      </c>
      <c r="C234" s="114"/>
      <c r="D234" s="114"/>
      <c r="E234" s="114"/>
      <c r="F234" s="114"/>
      <c r="G234" s="114"/>
      <c r="H234" s="114"/>
    </row>
    <row r="235" spans="2:8" ht="13.5" x14ac:dyDescent="0.25">
      <c r="B235" s="115"/>
      <c r="C235" s="114"/>
      <c r="D235" s="114"/>
      <c r="E235" s="114"/>
      <c r="F235" s="114"/>
      <c r="G235" s="114"/>
      <c r="H235" s="114"/>
    </row>
    <row r="236" spans="2:8" ht="54" x14ac:dyDescent="0.25">
      <c r="B236" s="117" t="s">
        <v>1181</v>
      </c>
      <c r="C236" s="118" t="s">
        <v>1191</v>
      </c>
      <c r="D236" s="118" t="s">
        <v>1192</v>
      </c>
      <c r="E236" s="118" t="s">
        <v>1193</v>
      </c>
      <c r="F236" s="118" t="s">
        <v>1200</v>
      </c>
      <c r="G236" s="118" t="s">
        <v>1201</v>
      </c>
      <c r="H236" s="23"/>
    </row>
    <row r="237" spans="2:8" ht="13.5" x14ac:dyDescent="0.25">
      <c r="B237" s="26" t="s">
        <v>892</v>
      </c>
      <c r="C237" s="133">
        <v>119</v>
      </c>
      <c r="D237" s="133">
        <v>119</v>
      </c>
      <c r="E237" s="133">
        <v>611.86</v>
      </c>
      <c r="F237" s="133">
        <v>736.06</v>
      </c>
      <c r="G237" s="133">
        <v>124.19999999999993</v>
      </c>
      <c r="H237" s="23"/>
    </row>
    <row r="238" spans="2:8" ht="13.5" x14ac:dyDescent="0.25">
      <c r="B238" s="114"/>
      <c r="C238" s="134"/>
      <c r="D238" s="134"/>
      <c r="E238" s="132"/>
      <c r="F238" s="132"/>
      <c r="G238" s="132"/>
      <c r="H238" s="23"/>
    </row>
    <row r="239" spans="2:8" ht="13.5" x14ac:dyDescent="0.25">
      <c r="B239" s="135"/>
      <c r="C239" s="136"/>
      <c r="D239" s="136"/>
      <c r="E239" s="137"/>
      <c r="F239" s="137"/>
      <c r="G239" s="137"/>
      <c r="H239" s="138"/>
    </row>
    <row r="240" spans="2:8" ht="13.5" x14ac:dyDescent="0.25">
      <c r="B240" s="115" t="s">
        <v>1202</v>
      </c>
      <c r="C240" s="114"/>
      <c r="D240" s="139"/>
      <c r="E240" s="114"/>
      <c r="F240" s="114"/>
      <c r="G240" s="114"/>
      <c r="H240" s="114"/>
    </row>
    <row r="241" spans="2:8" ht="13.5" x14ac:dyDescent="0.25">
      <c r="B241" s="114"/>
      <c r="C241" s="114"/>
      <c r="D241" s="114"/>
      <c r="E241" s="114"/>
      <c r="F241" s="114"/>
      <c r="G241" s="114"/>
      <c r="H241" s="114"/>
    </row>
    <row r="242" spans="2:8" ht="13.5" x14ac:dyDescent="0.25">
      <c r="B242" s="115" t="s">
        <v>1203</v>
      </c>
      <c r="C242" s="114"/>
      <c r="D242" s="114"/>
      <c r="E242" s="114"/>
      <c r="F242" s="114"/>
      <c r="G242" s="114"/>
      <c r="H242" s="114"/>
    </row>
    <row r="243" spans="2:8" ht="13.5" x14ac:dyDescent="0.25">
      <c r="B243" s="114"/>
      <c r="C243" s="114"/>
      <c r="D243" s="114"/>
      <c r="E243" s="114"/>
      <c r="F243" s="28"/>
      <c r="G243" s="140"/>
      <c r="H243" s="114"/>
    </row>
    <row r="244" spans="2:8" ht="13.5" x14ac:dyDescent="0.25">
      <c r="B244" s="115" t="s">
        <v>1204</v>
      </c>
      <c r="C244" s="114"/>
      <c r="D244" s="114"/>
      <c r="E244" s="114"/>
      <c r="F244" s="114"/>
      <c r="G244" s="114"/>
      <c r="H244" s="114"/>
    </row>
    <row r="245" spans="2:8" ht="27" x14ac:dyDescent="0.25">
      <c r="B245" s="141" t="s">
        <v>1205</v>
      </c>
      <c r="C245" s="142" t="s">
        <v>1206</v>
      </c>
      <c r="D245" s="142" t="s">
        <v>1207</v>
      </c>
      <c r="E245" s="143" t="s">
        <v>1208</v>
      </c>
      <c r="F245" s="143" t="s">
        <v>1209</v>
      </c>
      <c r="G245" s="142" t="s">
        <v>1210</v>
      </c>
      <c r="H245" s="142" t="s">
        <v>1211</v>
      </c>
    </row>
    <row r="246" spans="2:8" ht="13.5" x14ac:dyDescent="0.25">
      <c r="B246" s="29" t="s">
        <v>1212</v>
      </c>
      <c r="C246" s="29" t="s">
        <v>1213</v>
      </c>
      <c r="D246" s="29" t="s">
        <v>1214</v>
      </c>
      <c r="E246" s="29" t="s">
        <v>1215</v>
      </c>
      <c r="F246" s="29" t="s">
        <v>1216</v>
      </c>
      <c r="G246" s="22">
        <v>5000</v>
      </c>
      <c r="H246" s="30">
        <v>46444</v>
      </c>
    </row>
    <row r="247" spans="2:8" ht="13.5" x14ac:dyDescent="0.25">
      <c r="B247" s="29" t="s">
        <v>1212</v>
      </c>
      <c r="C247" s="29" t="s">
        <v>1213</v>
      </c>
      <c r="D247" s="29" t="s">
        <v>1217</v>
      </c>
      <c r="E247" s="29" t="s">
        <v>1215</v>
      </c>
      <c r="F247" s="29" t="s">
        <v>1216</v>
      </c>
      <c r="G247" s="22">
        <v>2500</v>
      </c>
      <c r="H247" s="30">
        <v>46452</v>
      </c>
    </row>
    <row r="248" spans="2:8" ht="13.5" x14ac:dyDescent="0.25">
      <c r="B248" s="29" t="s">
        <v>1212</v>
      </c>
      <c r="C248" s="29" t="s">
        <v>1213</v>
      </c>
      <c r="D248" s="29" t="s">
        <v>1218</v>
      </c>
      <c r="E248" s="29" t="s">
        <v>1215</v>
      </c>
      <c r="F248" s="29" t="s">
        <v>1216</v>
      </c>
      <c r="G248" s="22">
        <v>2500</v>
      </c>
      <c r="H248" s="30">
        <v>46452</v>
      </c>
    </row>
    <row r="249" spans="2:8" ht="13.5" x14ac:dyDescent="0.25">
      <c r="B249" s="29" t="s">
        <v>1212</v>
      </c>
      <c r="C249" s="29" t="s">
        <v>1213</v>
      </c>
      <c r="D249" s="29" t="s">
        <v>1219</v>
      </c>
      <c r="E249" s="29" t="s">
        <v>1215</v>
      </c>
      <c r="F249" s="29" t="s">
        <v>1216</v>
      </c>
      <c r="G249" s="22">
        <v>4500</v>
      </c>
      <c r="H249" s="30">
        <v>46455</v>
      </c>
    </row>
    <row r="250" spans="2:8" ht="13.5" x14ac:dyDescent="0.25">
      <c r="B250" s="29" t="s">
        <v>1212</v>
      </c>
      <c r="C250" s="29" t="s">
        <v>1213</v>
      </c>
      <c r="D250" s="29" t="s">
        <v>1220</v>
      </c>
      <c r="E250" s="29" t="s">
        <v>1215</v>
      </c>
      <c r="F250" s="29" t="s">
        <v>1216</v>
      </c>
      <c r="G250" s="22">
        <v>500</v>
      </c>
      <c r="H250" s="30">
        <v>46455</v>
      </c>
    </row>
    <row r="251" spans="2:8" ht="13.5" x14ac:dyDescent="0.25">
      <c r="B251" s="29" t="s">
        <v>1212</v>
      </c>
      <c r="C251" s="29" t="s">
        <v>1213</v>
      </c>
      <c r="D251" s="29" t="s">
        <v>1221</v>
      </c>
      <c r="E251" s="29" t="s">
        <v>1215</v>
      </c>
      <c r="F251" s="29" t="s">
        <v>1216</v>
      </c>
      <c r="G251" s="22">
        <v>2500</v>
      </c>
      <c r="H251" s="30">
        <v>46373</v>
      </c>
    </row>
    <row r="252" spans="2:8" ht="13.5" x14ac:dyDescent="0.25">
      <c r="B252" s="29" t="s">
        <v>1212</v>
      </c>
      <c r="C252" s="29" t="s">
        <v>1213</v>
      </c>
      <c r="D252" s="29" t="s">
        <v>1222</v>
      </c>
      <c r="E252" s="29" t="s">
        <v>1215</v>
      </c>
      <c r="F252" s="29" t="s">
        <v>1216</v>
      </c>
      <c r="G252" s="22">
        <v>2500</v>
      </c>
      <c r="H252" s="30">
        <v>46286</v>
      </c>
    </row>
    <row r="253" spans="2:8" ht="13.5" x14ac:dyDescent="0.25">
      <c r="B253" s="29" t="s">
        <v>1212</v>
      </c>
      <c r="C253" s="29" t="s">
        <v>1213</v>
      </c>
      <c r="D253" s="29" t="s">
        <v>1223</v>
      </c>
      <c r="E253" s="29" t="s">
        <v>1215</v>
      </c>
      <c r="F253" s="29" t="s">
        <v>1216</v>
      </c>
      <c r="G253" s="22">
        <v>2500</v>
      </c>
      <c r="H253" s="30">
        <v>46286</v>
      </c>
    </row>
    <row r="254" spans="2:8" ht="13.5" x14ac:dyDescent="0.25">
      <c r="B254" s="29" t="s">
        <v>1212</v>
      </c>
      <c r="C254" s="29" t="s">
        <v>1213</v>
      </c>
      <c r="D254" s="29" t="s">
        <v>1224</v>
      </c>
      <c r="E254" s="29" t="s">
        <v>1215</v>
      </c>
      <c r="F254" s="29" t="s">
        <v>1216</v>
      </c>
      <c r="G254" s="22">
        <v>5000</v>
      </c>
      <c r="H254" s="30">
        <v>46211</v>
      </c>
    </row>
    <row r="255" spans="2:8" ht="13.5" x14ac:dyDescent="0.25">
      <c r="B255" s="114"/>
      <c r="C255" s="114"/>
      <c r="D255" s="114"/>
      <c r="E255" s="140"/>
      <c r="F255" s="114"/>
      <c r="G255" s="114"/>
      <c r="H255" s="114"/>
    </row>
    <row r="256" spans="2:8" ht="13.5" x14ac:dyDescent="0.25">
      <c r="B256" s="115" t="s">
        <v>1225</v>
      </c>
      <c r="C256" s="114"/>
      <c r="D256" s="114"/>
      <c r="E256" s="140"/>
      <c r="F256" s="114"/>
      <c r="G256" s="144"/>
      <c r="H256" s="114"/>
    </row>
  </sheetData>
  <mergeCells count="32">
    <mergeCell ref="B165:C165"/>
    <mergeCell ref="B166:C166"/>
    <mergeCell ref="B182:C182"/>
    <mergeCell ref="B174:C174"/>
    <mergeCell ref="B178:C178"/>
    <mergeCell ref="B179:C179"/>
    <mergeCell ref="B176:C176"/>
    <mergeCell ref="B177:C177"/>
    <mergeCell ref="B181:D181"/>
    <mergeCell ref="B159:H159"/>
    <mergeCell ref="B160:H160"/>
    <mergeCell ref="B161:H161"/>
    <mergeCell ref="B163:D163"/>
    <mergeCell ref="B164:C164"/>
    <mergeCell ref="A1:H1"/>
    <mergeCell ref="A2:H2"/>
    <mergeCell ref="A3:H3"/>
    <mergeCell ref="B157:H157"/>
    <mergeCell ref="B158:H158"/>
    <mergeCell ref="B183:C183"/>
    <mergeCell ref="B184:C184"/>
    <mergeCell ref="B185:C185"/>
    <mergeCell ref="B186:C186"/>
    <mergeCell ref="B187:C187"/>
    <mergeCell ref="B205:G205"/>
    <mergeCell ref="B206:G206"/>
    <mergeCell ref="B208:G208"/>
    <mergeCell ref="B188:C188"/>
    <mergeCell ref="B189:C189"/>
    <mergeCell ref="B190:C190"/>
    <mergeCell ref="B191:D191"/>
    <mergeCell ref="B193:C193"/>
  </mergeCells>
  <hyperlinks>
    <hyperlink ref="I1" location="Index!B2" display="Index" xr:uid="{5DAEAFB7-A5F2-47C9-AF06-6950703568EC}"/>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080BE-F465-4248-B187-A89E9CE8D48B}">
  <sheetPr>
    <outlinePr summaryBelow="0" summaryRight="0"/>
  </sheetPr>
  <dimension ref="A1:Q181"/>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33" t="s">
        <v>905</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476</v>
      </c>
      <c r="C7" s="47" t="s">
        <v>477</v>
      </c>
      <c r="D7" s="47" t="s">
        <v>38</v>
      </c>
      <c r="E7" s="48">
        <v>660629</v>
      </c>
      <c r="F7" s="49">
        <v>5098.073993</v>
      </c>
      <c r="G7" s="50">
        <v>5.3749850000000002E-2</v>
      </c>
      <c r="H7" s="40" t="s">
        <v>133</v>
      </c>
    </row>
    <row r="8" spans="1:9" x14ac:dyDescent="0.2">
      <c r="A8" s="46">
        <v>2</v>
      </c>
      <c r="B8" s="47" t="s">
        <v>17</v>
      </c>
      <c r="C8" s="47" t="s">
        <v>18</v>
      </c>
      <c r="D8" s="47" t="s">
        <v>19</v>
      </c>
      <c r="E8" s="48">
        <v>286311</v>
      </c>
      <c r="F8" s="49">
        <v>4096.5377879999996</v>
      </c>
      <c r="G8" s="50">
        <v>4.3190489999999998E-2</v>
      </c>
      <c r="H8" s="40" t="s">
        <v>133</v>
      </c>
    </row>
    <row r="9" spans="1:9" x14ac:dyDescent="0.2">
      <c r="A9" s="46">
        <v>3</v>
      </c>
      <c r="B9" s="47" t="s">
        <v>676</v>
      </c>
      <c r="C9" s="47" t="s">
        <v>677</v>
      </c>
      <c r="D9" s="47" t="s">
        <v>678</v>
      </c>
      <c r="E9" s="48">
        <v>830027</v>
      </c>
      <c r="F9" s="49">
        <v>3996.1649914999998</v>
      </c>
      <c r="G9" s="50">
        <v>4.2132240000000001E-2</v>
      </c>
      <c r="H9" s="40" t="s">
        <v>133</v>
      </c>
    </row>
    <row r="10" spans="1:9" x14ac:dyDescent="0.2">
      <c r="A10" s="46">
        <v>4</v>
      </c>
      <c r="B10" s="47" t="s">
        <v>46</v>
      </c>
      <c r="C10" s="47" t="s">
        <v>47</v>
      </c>
      <c r="D10" s="47" t="s">
        <v>38</v>
      </c>
      <c r="E10" s="48">
        <v>296750</v>
      </c>
      <c r="F10" s="49">
        <v>3749.1395000000002</v>
      </c>
      <c r="G10" s="50">
        <v>3.9527809999999997E-2</v>
      </c>
      <c r="H10" s="40" t="s">
        <v>133</v>
      </c>
    </row>
    <row r="11" spans="1:9" x14ac:dyDescent="0.2">
      <c r="A11" s="46">
        <v>5</v>
      </c>
      <c r="B11" s="47" t="s">
        <v>698</v>
      </c>
      <c r="C11" s="47" t="s">
        <v>699</v>
      </c>
      <c r="D11" s="47" t="s">
        <v>63</v>
      </c>
      <c r="E11" s="48">
        <v>729964</v>
      </c>
      <c r="F11" s="49">
        <v>3582.6633120000001</v>
      </c>
      <c r="G11" s="50">
        <v>3.777262E-2</v>
      </c>
      <c r="H11" s="40" t="s">
        <v>133</v>
      </c>
    </row>
    <row r="12" spans="1:9" x14ac:dyDescent="0.2">
      <c r="A12" s="46">
        <v>6</v>
      </c>
      <c r="B12" s="47" t="s">
        <v>489</v>
      </c>
      <c r="C12" s="47" t="s">
        <v>490</v>
      </c>
      <c r="D12" s="47" t="s">
        <v>211</v>
      </c>
      <c r="E12" s="48">
        <v>265749</v>
      </c>
      <c r="F12" s="49">
        <v>3140.621682</v>
      </c>
      <c r="G12" s="50">
        <v>3.3112099999999998E-2</v>
      </c>
      <c r="H12" s="40" t="s">
        <v>133</v>
      </c>
    </row>
    <row r="13" spans="1:9" x14ac:dyDescent="0.2">
      <c r="A13" s="46">
        <v>7</v>
      </c>
      <c r="B13" s="47" t="s">
        <v>428</v>
      </c>
      <c r="C13" s="47" t="s">
        <v>429</v>
      </c>
      <c r="D13" s="47" t="s">
        <v>38</v>
      </c>
      <c r="E13" s="48">
        <v>1430117</v>
      </c>
      <c r="F13" s="49">
        <v>2373.1361498000001</v>
      </c>
      <c r="G13" s="50">
        <v>2.502037E-2</v>
      </c>
      <c r="H13" s="40" t="s">
        <v>133</v>
      </c>
    </row>
    <row r="14" spans="1:9" x14ac:dyDescent="0.2">
      <c r="A14" s="46">
        <v>8</v>
      </c>
      <c r="B14" s="47" t="s">
        <v>61</v>
      </c>
      <c r="C14" s="47" t="s">
        <v>62</v>
      </c>
      <c r="D14" s="47" t="s">
        <v>63</v>
      </c>
      <c r="E14" s="48">
        <v>785533</v>
      </c>
      <c r="F14" s="49">
        <v>2353.0641015000001</v>
      </c>
      <c r="G14" s="50">
        <v>2.4808750000000001E-2</v>
      </c>
      <c r="H14" s="40" t="s">
        <v>133</v>
      </c>
    </row>
    <row r="15" spans="1:9" x14ac:dyDescent="0.2">
      <c r="A15" s="46">
        <v>9</v>
      </c>
      <c r="B15" s="47" t="s">
        <v>906</v>
      </c>
      <c r="C15" s="47" t="s">
        <v>907</v>
      </c>
      <c r="D15" s="47" t="s">
        <v>50</v>
      </c>
      <c r="E15" s="48">
        <v>120385</v>
      </c>
      <c r="F15" s="49">
        <v>2265.1641599999998</v>
      </c>
      <c r="G15" s="50">
        <v>2.3882009999999999E-2</v>
      </c>
      <c r="H15" s="40" t="s">
        <v>133</v>
      </c>
    </row>
    <row r="16" spans="1:9" x14ac:dyDescent="0.2">
      <c r="A16" s="46">
        <v>10</v>
      </c>
      <c r="B16" s="47" t="s">
        <v>14</v>
      </c>
      <c r="C16" s="47" t="s">
        <v>15</v>
      </c>
      <c r="D16" s="47" t="s">
        <v>16</v>
      </c>
      <c r="E16" s="48">
        <v>118162</v>
      </c>
      <c r="F16" s="49">
        <v>2229.4806159999998</v>
      </c>
      <c r="G16" s="50">
        <v>2.3505789999999999E-2</v>
      </c>
      <c r="H16" s="40" t="s">
        <v>133</v>
      </c>
    </row>
    <row r="17" spans="1:8" x14ac:dyDescent="0.2">
      <c r="A17" s="46">
        <v>11</v>
      </c>
      <c r="B17" s="47" t="s">
        <v>908</v>
      </c>
      <c r="C17" s="47" t="s">
        <v>909</v>
      </c>
      <c r="D17" s="47" t="s">
        <v>38</v>
      </c>
      <c r="E17" s="48">
        <v>1587504</v>
      </c>
      <c r="F17" s="49">
        <v>2220.4418448000001</v>
      </c>
      <c r="G17" s="50">
        <v>2.3410489999999999E-2</v>
      </c>
      <c r="H17" s="40" t="s">
        <v>133</v>
      </c>
    </row>
    <row r="18" spans="1:8" x14ac:dyDescent="0.2">
      <c r="A18" s="46">
        <v>12</v>
      </c>
      <c r="B18" s="47" t="s">
        <v>645</v>
      </c>
      <c r="C18" s="47" t="s">
        <v>646</v>
      </c>
      <c r="D18" s="47" t="s">
        <v>176</v>
      </c>
      <c r="E18" s="48">
        <v>612808</v>
      </c>
      <c r="F18" s="49">
        <v>2171.1787439999998</v>
      </c>
      <c r="G18" s="50">
        <v>2.2891100000000001E-2</v>
      </c>
      <c r="H18" s="40" t="s">
        <v>133</v>
      </c>
    </row>
    <row r="19" spans="1:8" x14ac:dyDescent="0.2">
      <c r="A19" s="46">
        <v>13</v>
      </c>
      <c r="B19" s="47" t="s">
        <v>99</v>
      </c>
      <c r="C19" s="47" t="s">
        <v>100</v>
      </c>
      <c r="D19" s="47" t="s">
        <v>101</v>
      </c>
      <c r="E19" s="48">
        <v>1304003</v>
      </c>
      <c r="F19" s="49">
        <v>2128.5240969000001</v>
      </c>
      <c r="G19" s="50">
        <v>2.2441389999999999E-2</v>
      </c>
      <c r="H19" s="40" t="s">
        <v>133</v>
      </c>
    </row>
    <row r="20" spans="1:8" ht="25.5" x14ac:dyDescent="0.2">
      <c r="A20" s="46">
        <v>14</v>
      </c>
      <c r="B20" s="47" t="s">
        <v>831</v>
      </c>
      <c r="C20" s="47" t="s">
        <v>832</v>
      </c>
      <c r="D20" s="47" t="s">
        <v>201</v>
      </c>
      <c r="E20" s="48">
        <v>233713</v>
      </c>
      <c r="F20" s="49">
        <v>2084.4862469999998</v>
      </c>
      <c r="G20" s="50">
        <v>2.1977090000000001E-2</v>
      </c>
      <c r="H20" s="40" t="s">
        <v>133</v>
      </c>
    </row>
    <row r="21" spans="1:8" x14ac:dyDescent="0.2">
      <c r="A21" s="46">
        <v>15</v>
      </c>
      <c r="B21" s="47" t="s">
        <v>910</v>
      </c>
      <c r="C21" s="47" t="s">
        <v>911</v>
      </c>
      <c r="D21" s="47" t="s">
        <v>101</v>
      </c>
      <c r="E21" s="48">
        <v>732498</v>
      </c>
      <c r="F21" s="49">
        <v>2027.2614648000001</v>
      </c>
      <c r="G21" s="50">
        <v>2.1373759999999999E-2</v>
      </c>
      <c r="H21" s="40" t="s">
        <v>133</v>
      </c>
    </row>
    <row r="22" spans="1:8" ht="25.5" x14ac:dyDescent="0.2">
      <c r="A22" s="46">
        <v>16</v>
      </c>
      <c r="B22" s="47" t="s">
        <v>912</v>
      </c>
      <c r="C22" s="47" t="s">
        <v>913</v>
      </c>
      <c r="D22" s="47" t="s">
        <v>427</v>
      </c>
      <c r="E22" s="48">
        <v>1234527</v>
      </c>
      <c r="F22" s="49">
        <v>2001.0448143000001</v>
      </c>
      <c r="G22" s="50">
        <v>2.1097350000000001E-2</v>
      </c>
      <c r="H22" s="40" t="s">
        <v>133</v>
      </c>
    </row>
    <row r="23" spans="1:8" x14ac:dyDescent="0.2">
      <c r="A23" s="46">
        <v>17</v>
      </c>
      <c r="B23" s="47" t="s">
        <v>384</v>
      </c>
      <c r="C23" s="47" t="s">
        <v>385</v>
      </c>
      <c r="D23" s="47" t="s">
        <v>176</v>
      </c>
      <c r="E23" s="48">
        <v>124573</v>
      </c>
      <c r="F23" s="49">
        <v>1938.4804529999999</v>
      </c>
      <c r="G23" s="50">
        <v>2.0437730000000001E-2</v>
      </c>
      <c r="H23" s="40" t="s">
        <v>133</v>
      </c>
    </row>
    <row r="24" spans="1:8" x14ac:dyDescent="0.2">
      <c r="A24" s="46">
        <v>18</v>
      </c>
      <c r="B24" s="47" t="s">
        <v>914</v>
      </c>
      <c r="C24" s="47" t="s">
        <v>915</v>
      </c>
      <c r="D24" s="47" t="s">
        <v>122</v>
      </c>
      <c r="E24" s="48">
        <v>929279</v>
      </c>
      <c r="F24" s="49">
        <v>1715.6348898000001</v>
      </c>
      <c r="G24" s="50">
        <v>1.808823E-2</v>
      </c>
      <c r="H24" s="40" t="s">
        <v>133</v>
      </c>
    </row>
    <row r="25" spans="1:8" x14ac:dyDescent="0.2">
      <c r="A25" s="46">
        <v>19</v>
      </c>
      <c r="B25" s="47" t="s">
        <v>212</v>
      </c>
      <c r="C25" s="47" t="s">
        <v>213</v>
      </c>
      <c r="D25" s="47" t="s">
        <v>38</v>
      </c>
      <c r="E25" s="48">
        <v>147072</v>
      </c>
      <c r="F25" s="49">
        <v>1494.1779839999999</v>
      </c>
      <c r="G25" s="50">
        <v>1.5753369999999999E-2</v>
      </c>
      <c r="H25" s="40" t="s">
        <v>133</v>
      </c>
    </row>
    <row r="26" spans="1:8" x14ac:dyDescent="0.2">
      <c r="A26" s="46">
        <v>20</v>
      </c>
      <c r="B26" s="47" t="s">
        <v>183</v>
      </c>
      <c r="C26" s="47" t="s">
        <v>184</v>
      </c>
      <c r="D26" s="47" t="s">
        <v>38</v>
      </c>
      <c r="E26" s="48">
        <v>513072</v>
      </c>
      <c r="F26" s="49">
        <v>1472.260104</v>
      </c>
      <c r="G26" s="50">
        <v>1.5522289999999999E-2</v>
      </c>
      <c r="H26" s="40" t="s">
        <v>133</v>
      </c>
    </row>
    <row r="27" spans="1:8" x14ac:dyDescent="0.2">
      <c r="A27" s="46">
        <v>21</v>
      </c>
      <c r="B27" s="47" t="s">
        <v>207</v>
      </c>
      <c r="C27" s="47" t="s">
        <v>208</v>
      </c>
      <c r="D27" s="47" t="s">
        <v>38</v>
      </c>
      <c r="E27" s="48">
        <v>167720</v>
      </c>
      <c r="F27" s="49">
        <v>1428.72282</v>
      </c>
      <c r="G27" s="50">
        <v>1.506327E-2</v>
      </c>
      <c r="H27" s="40" t="s">
        <v>133</v>
      </c>
    </row>
    <row r="28" spans="1:8" ht="25.5" x14ac:dyDescent="0.2">
      <c r="A28" s="46">
        <v>22</v>
      </c>
      <c r="B28" s="47" t="s">
        <v>839</v>
      </c>
      <c r="C28" s="47" t="s">
        <v>840</v>
      </c>
      <c r="D28" s="47" t="s">
        <v>201</v>
      </c>
      <c r="E28" s="48">
        <v>33720</v>
      </c>
      <c r="F28" s="49">
        <v>1411.2157199999999</v>
      </c>
      <c r="G28" s="50">
        <v>1.487869E-2</v>
      </c>
      <c r="H28" s="40" t="s">
        <v>133</v>
      </c>
    </row>
    <row r="29" spans="1:8" ht="25.5" x14ac:dyDescent="0.2">
      <c r="A29" s="46">
        <v>23</v>
      </c>
      <c r="B29" s="47" t="s">
        <v>199</v>
      </c>
      <c r="C29" s="47" t="s">
        <v>200</v>
      </c>
      <c r="D29" s="47" t="s">
        <v>201</v>
      </c>
      <c r="E29" s="48">
        <v>60376</v>
      </c>
      <c r="F29" s="49">
        <v>1391.787552</v>
      </c>
      <c r="G29" s="50">
        <v>1.467385E-2</v>
      </c>
      <c r="H29" s="40" t="s">
        <v>133</v>
      </c>
    </row>
    <row r="30" spans="1:8" x14ac:dyDescent="0.2">
      <c r="A30" s="46">
        <v>24</v>
      </c>
      <c r="B30" s="47" t="s">
        <v>76</v>
      </c>
      <c r="C30" s="47" t="s">
        <v>77</v>
      </c>
      <c r="D30" s="47" t="s">
        <v>16</v>
      </c>
      <c r="E30" s="48">
        <v>335928</v>
      </c>
      <c r="F30" s="49">
        <v>1377.1368359999999</v>
      </c>
      <c r="G30" s="50">
        <v>1.451939E-2</v>
      </c>
      <c r="H30" s="40" t="s">
        <v>133</v>
      </c>
    </row>
    <row r="31" spans="1:8" x14ac:dyDescent="0.2">
      <c r="A31" s="46">
        <v>25</v>
      </c>
      <c r="B31" s="47" t="s">
        <v>36</v>
      </c>
      <c r="C31" s="47" t="s">
        <v>37</v>
      </c>
      <c r="D31" s="47" t="s">
        <v>38</v>
      </c>
      <c r="E31" s="48">
        <v>123790</v>
      </c>
      <c r="F31" s="49">
        <v>1322.6342549999999</v>
      </c>
      <c r="G31" s="50">
        <v>1.394476E-2</v>
      </c>
      <c r="H31" s="40" t="s">
        <v>133</v>
      </c>
    </row>
    <row r="32" spans="1:8" x14ac:dyDescent="0.2">
      <c r="A32" s="46">
        <v>26</v>
      </c>
      <c r="B32" s="47" t="s">
        <v>309</v>
      </c>
      <c r="C32" s="47" t="s">
        <v>310</v>
      </c>
      <c r="D32" s="47" t="s">
        <v>311</v>
      </c>
      <c r="E32" s="48">
        <v>329158</v>
      </c>
      <c r="F32" s="49">
        <v>1314.327894</v>
      </c>
      <c r="G32" s="50">
        <v>1.385718E-2</v>
      </c>
      <c r="H32" s="40" t="s">
        <v>133</v>
      </c>
    </row>
    <row r="33" spans="1:8" x14ac:dyDescent="0.2">
      <c r="A33" s="46">
        <v>27</v>
      </c>
      <c r="B33" s="47" t="s">
        <v>322</v>
      </c>
      <c r="C33" s="47" t="s">
        <v>323</v>
      </c>
      <c r="D33" s="47" t="s">
        <v>176</v>
      </c>
      <c r="E33" s="48">
        <v>136873</v>
      </c>
      <c r="F33" s="49">
        <v>1282.9790654999999</v>
      </c>
      <c r="G33" s="50">
        <v>1.3526659999999999E-2</v>
      </c>
      <c r="H33" s="40" t="s">
        <v>133</v>
      </c>
    </row>
    <row r="34" spans="1:8" ht="25.5" x14ac:dyDescent="0.2">
      <c r="A34" s="46">
        <v>28</v>
      </c>
      <c r="B34" s="47" t="s">
        <v>723</v>
      </c>
      <c r="C34" s="47" t="s">
        <v>724</v>
      </c>
      <c r="D34" s="47" t="s">
        <v>201</v>
      </c>
      <c r="E34" s="48">
        <v>90996</v>
      </c>
      <c r="F34" s="49">
        <v>1264.38942</v>
      </c>
      <c r="G34" s="50">
        <v>1.3330669999999999E-2</v>
      </c>
      <c r="H34" s="40" t="s">
        <v>133</v>
      </c>
    </row>
    <row r="35" spans="1:8" x14ac:dyDescent="0.2">
      <c r="A35" s="46">
        <v>29</v>
      </c>
      <c r="B35" s="47" t="s">
        <v>649</v>
      </c>
      <c r="C35" s="47" t="s">
        <v>650</v>
      </c>
      <c r="D35" s="47" t="s">
        <v>311</v>
      </c>
      <c r="E35" s="48">
        <v>117412</v>
      </c>
      <c r="F35" s="49">
        <v>1218.7365600000001</v>
      </c>
      <c r="G35" s="50">
        <v>1.2849350000000001E-2</v>
      </c>
      <c r="H35" s="40" t="s">
        <v>133</v>
      </c>
    </row>
    <row r="36" spans="1:8" x14ac:dyDescent="0.2">
      <c r="A36" s="46">
        <v>30</v>
      </c>
      <c r="B36" s="47" t="s">
        <v>916</v>
      </c>
      <c r="C36" s="47" t="s">
        <v>917</v>
      </c>
      <c r="D36" s="47" t="s">
        <v>176</v>
      </c>
      <c r="E36" s="48">
        <v>546643</v>
      </c>
      <c r="F36" s="49">
        <v>1207.3703941000001</v>
      </c>
      <c r="G36" s="50">
        <v>1.2729509999999999E-2</v>
      </c>
      <c r="H36" s="40" t="s">
        <v>133</v>
      </c>
    </row>
    <row r="37" spans="1:8" x14ac:dyDescent="0.2">
      <c r="A37" s="46">
        <v>31</v>
      </c>
      <c r="B37" s="47" t="s">
        <v>793</v>
      </c>
      <c r="C37" s="47" t="s">
        <v>794</v>
      </c>
      <c r="D37" s="47" t="s">
        <v>176</v>
      </c>
      <c r="E37" s="48">
        <v>261234</v>
      </c>
      <c r="F37" s="49">
        <v>1171.3732560000001</v>
      </c>
      <c r="G37" s="50">
        <v>1.234999E-2</v>
      </c>
      <c r="H37" s="40" t="s">
        <v>133</v>
      </c>
    </row>
    <row r="38" spans="1:8" x14ac:dyDescent="0.2">
      <c r="A38" s="46">
        <v>32</v>
      </c>
      <c r="B38" s="47" t="s">
        <v>805</v>
      </c>
      <c r="C38" s="47" t="s">
        <v>806</v>
      </c>
      <c r="D38" s="47" t="s">
        <v>176</v>
      </c>
      <c r="E38" s="48">
        <v>33414</v>
      </c>
      <c r="F38" s="49">
        <v>1144.162188</v>
      </c>
      <c r="G38" s="50">
        <v>1.206309E-2</v>
      </c>
      <c r="H38" s="40" t="s">
        <v>133</v>
      </c>
    </row>
    <row r="39" spans="1:8" x14ac:dyDescent="0.2">
      <c r="A39" s="46">
        <v>33</v>
      </c>
      <c r="B39" s="47" t="s">
        <v>29</v>
      </c>
      <c r="C39" s="47" t="s">
        <v>30</v>
      </c>
      <c r="D39" s="47" t="s">
        <v>22</v>
      </c>
      <c r="E39" s="48">
        <v>356906</v>
      </c>
      <c r="F39" s="49">
        <v>1136.210251</v>
      </c>
      <c r="G39" s="50">
        <v>1.197926E-2</v>
      </c>
      <c r="H39" s="40" t="s">
        <v>133</v>
      </c>
    </row>
    <row r="40" spans="1:8" ht="25.5" x14ac:dyDescent="0.2">
      <c r="A40" s="46">
        <v>34</v>
      </c>
      <c r="B40" s="47" t="s">
        <v>815</v>
      </c>
      <c r="C40" s="47" t="s">
        <v>816</v>
      </c>
      <c r="D40" s="47" t="s">
        <v>201</v>
      </c>
      <c r="E40" s="48">
        <v>83944</v>
      </c>
      <c r="F40" s="49">
        <v>1110.4951759999999</v>
      </c>
      <c r="G40" s="50">
        <v>1.1708140000000001E-2</v>
      </c>
      <c r="H40" s="40" t="s">
        <v>133</v>
      </c>
    </row>
    <row r="41" spans="1:8" x14ac:dyDescent="0.2">
      <c r="A41" s="46">
        <v>35</v>
      </c>
      <c r="B41" s="47" t="s">
        <v>681</v>
      </c>
      <c r="C41" s="47" t="s">
        <v>682</v>
      </c>
      <c r="D41" s="47" t="s">
        <v>28</v>
      </c>
      <c r="E41" s="48">
        <v>25449</v>
      </c>
      <c r="F41" s="49">
        <v>1104.181212</v>
      </c>
      <c r="G41" s="50">
        <v>1.164157E-2</v>
      </c>
      <c r="H41" s="40" t="s">
        <v>133</v>
      </c>
    </row>
    <row r="42" spans="1:8" x14ac:dyDescent="0.2">
      <c r="A42" s="46">
        <v>36</v>
      </c>
      <c r="B42" s="47" t="s">
        <v>785</v>
      </c>
      <c r="C42" s="47" t="s">
        <v>786</v>
      </c>
      <c r="D42" s="47" t="s">
        <v>311</v>
      </c>
      <c r="E42" s="48">
        <v>180759</v>
      </c>
      <c r="F42" s="49">
        <v>1077.2332604999999</v>
      </c>
      <c r="G42" s="50">
        <v>1.135745E-2</v>
      </c>
      <c r="H42" s="40" t="s">
        <v>133</v>
      </c>
    </row>
    <row r="43" spans="1:8" x14ac:dyDescent="0.2">
      <c r="A43" s="46">
        <v>37</v>
      </c>
      <c r="B43" s="47" t="s">
        <v>647</v>
      </c>
      <c r="C43" s="47" t="s">
        <v>648</v>
      </c>
      <c r="D43" s="47" t="s">
        <v>488</v>
      </c>
      <c r="E43" s="48">
        <v>335031</v>
      </c>
      <c r="F43" s="49">
        <v>1055.0126190000001</v>
      </c>
      <c r="G43" s="50">
        <v>1.112318E-2</v>
      </c>
      <c r="H43" s="40" t="s">
        <v>133</v>
      </c>
    </row>
    <row r="44" spans="1:8" x14ac:dyDescent="0.2">
      <c r="A44" s="46">
        <v>38</v>
      </c>
      <c r="B44" s="47" t="s">
        <v>918</v>
      </c>
      <c r="C44" s="47" t="s">
        <v>919</v>
      </c>
      <c r="D44" s="47" t="s">
        <v>920</v>
      </c>
      <c r="E44" s="48">
        <v>109724</v>
      </c>
      <c r="F44" s="49">
        <v>1052.3080219999999</v>
      </c>
      <c r="G44" s="50">
        <v>1.1094659999999999E-2</v>
      </c>
      <c r="H44" s="40" t="s">
        <v>133</v>
      </c>
    </row>
    <row r="45" spans="1:8" x14ac:dyDescent="0.2">
      <c r="A45" s="46">
        <v>39</v>
      </c>
      <c r="B45" s="47" t="s">
        <v>827</v>
      </c>
      <c r="C45" s="47" t="s">
        <v>828</v>
      </c>
      <c r="D45" s="47" t="s">
        <v>38</v>
      </c>
      <c r="E45" s="48">
        <v>777285</v>
      </c>
      <c r="F45" s="49">
        <v>1046.6142525</v>
      </c>
      <c r="G45" s="50">
        <v>1.103463E-2</v>
      </c>
      <c r="H45" s="40" t="s">
        <v>133</v>
      </c>
    </row>
    <row r="46" spans="1:8" x14ac:dyDescent="0.2">
      <c r="A46" s="46">
        <v>40</v>
      </c>
      <c r="B46" s="47" t="s">
        <v>706</v>
      </c>
      <c r="C46" s="47" t="s">
        <v>707</v>
      </c>
      <c r="D46" s="47" t="s">
        <v>211</v>
      </c>
      <c r="E46" s="48">
        <v>39647</v>
      </c>
      <c r="F46" s="49">
        <v>980.827133</v>
      </c>
      <c r="G46" s="50">
        <v>1.0341029999999999E-2</v>
      </c>
      <c r="H46" s="40" t="s">
        <v>133</v>
      </c>
    </row>
    <row r="47" spans="1:8" x14ac:dyDescent="0.2">
      <c r="A47" s="46">
        <v>41</v>
      </c>
      <c r="B47" s="47" t="s">
        <v>921</v>
      </c>
      <c r="C47" s="47" t="s">
        <v>922</v>
      </c>
      <c r="D47" s="47" t="s">
        <v>182</v>
      </c>
      <c r="E47" s="48">
        <v>146077</v>
      </c>
      <c r="F47" s="49">
        <v>937.59522449999997</v>
      </c>
      <c r="G47" s="50">
        <v>9.8852200000000001E-3</v>
      </c>
      <c r="H47" s="40" t="s">
        <v>133</v>
      </c>
    </row>
    <row r="48" spans="1:8" x14ac:dyDescent="0.2">
      <c r="A48" s="46">
        <v>42</v>
      </c>
      <c r="B48" s="47" t="s">
        <v>674</v>
      </c>
      <c r="C48" s="47" t="s">
        <v>675</v>
      </c>
      <c r="D48" s="47" t="s">
        <v>176</v>
      </c>
      <c r="E48" s="48">
        <v>52176</v>
      </c>
      <c r="F48" s="49">
        <v>911.61907199999996</v>
      </c>
      <c r="G48" s="50">
        <v>9.6113499999999994E-3</v>
      </c>
      <c r="H48" s="40" t="s">
        <v>133</v>
      </c>
    </row>
    <row r="49" spans="1:8" x14ac:dyDescent="0.2">
      <c r="A49" s="46">
        <v>43</v>
      </c>
      <c r="B49" s="47" t="s">
        <v>125</v>
      </c>
      <c r="C49" s="47" t="s">
        <v>126</v>
      </c>
      <c r="D49" s="47" t="s">
        <v>33</v>
      </c>
      <c r="E49" s="48">
        <v>27312</v>
      </c>
      <c r="F49" s="49">
        <v>895.50585599999999</v>
      </c>
      <c r="G49" s="50">
        <v>9.4414700000000004E-3</v>
      </c>
      <c r="H49" s="40" t="s">
        <v>133</v>
      </c>
    </row>
    <row r="50" spans="1:8" x14ac:dyDescent="0.2">
      <c r="A50" s="46">
        <v>44</v>
      </c>
      <c r="B50" s="47" t="s">
        <v>205</v>
      </c>
      <c r="C50" s="47" t="s">
        <v>206</v>
      </c>
      <c r="D50" s="47" t="s">
        <v>41</v>
      </c>
      <c r="E50" s="48">
        <v>10052</v>
      </c>
      <c r="F50" s="49">
        <v>815.26746000000003</v>
      </c>
      <c r="G50" s="50">
        <v>8.5955000000000007E-3</v>
      </c>
      <c r="H50" s="40" t="s">
        <v>133</v>
      </c>
    </row>
    <row r="51" spans="1:8" x14ac:dyDescent="0.2">
      <c r="A51" s="46">
        <v>45</v>
      </c>
      <c r="B51" s="47" t="s">
        <v>797</v>
      </c>
      <c r="C51" s="47" t="s">
        <v>798</v>
      </c>
      <c r="D51" s="47" t="s">
        <v>57</v>
      </c>
      <c r="E51" s="48">
        <v>18495</v>
      </c>
      <c r="F51" s="49">
        <v>811.04273999999998</v>
      </c>
      <c r="G51" s="50">
        <v>8.5509599999999998E-3</v>
      </c>
      <c r="H51" s="40" t="s">
        <v>133</v>
      </c>
    </row>
    <row r="52" spans="1:8" x14ac:dyDescent="0.2">
      <c r="A52" s="46">
        <v>46</v>
      </c>
      <c r="B52" s="47" t="s">
        <v>923</v>
      </c>
      <c r="C52" s="47" t="s">
        <v>924</v>
      </c>
      <c r="D52" s="47" t="s">
        <v>256</v>
      </c>
      <c r="E52" s="48">
        <v>640454</v>
      </c>
      <c r="F52" s="49">
        <v>783.21119659999999</v>
      </c>
      <c r="G52" s="50">
        <v>8.2575300000000008E-3</v>
      </c>
      <c r="H52" s="40" t="s">
        <v>133</v>
      </c>
    </row>
    <row r="53" spans="1:8" x14ac:dyDescent="0.2">
      <c r="A53" s="46">
        <v>47</v>
      </c>
      <c r="B53" s="47" t="s">
        <v>109</v>
      </c>
      <c r="C53" s="47" t="s">
        <v>110</v>
      </c>
      <c r="D53" s="47" t="s">
        <v>111</v>
      </c>
      <c r="E53" s="48">
        <v>10242</v>
      </c>
      <c r="F53" s="49">
        <v>782.13032999999996</v>
      </c>
      <c r="G53" s="50">
        <v>8.2461300000000008E-3</v>
      </c>
      <c r="H53" s="40" t="s">
        <v>133</v>
      </c>
    </row>
    <row r="54" spans="1:8" x14ac:dyDescent="0.2">
      <c r="A54" s="46">
        <v>48</v>
      </c>
      <c r="B54" s="47" t="s">
        <v>787</v>
      </c>
      <c r="C54" s="47" t="s">
        <v>788</v>
      </c>
      <c r="D54" s="47" t="s">
        <v>50</v>
      </c>
      <c r="E54" s="48">
        <v>2170</v>
      </c>
      <c r="F54" s="49">
        <v>781.0915</v>
      </c>
      <c r="G54" s="50">
        <v>8.2351799999999999E-3</v>
      </c>
      <c r="H54" s="40" t="s">
        <v>133</v>
      </c>
    </row>
    <row r="55" spans="1:8" x14ac:dyDescent="0.2">
      <c r="A55" s="46">
        <v>49</v>
      </c>
      <c r="B55" s="47" t="s">
        <v>78</v>
      </c>
      <c r="C55" s="47" t="s">
        <v>79</v>
      </c>
      <c r="D55" s="47" t="s">
        <v>25</v>
      </c>
      <c r="E55" s="48">
        <v>13816</v>
      </c>
      <c r="F55" s="49">
        <v>730.45191999999997</v>
      </c>
      <c r="G55" s="50">
        <v>7.7012799999999996E-3</v>
      </c>
      <c r="H55" s="40" t="s">
        <v>133</v>
      </c>
    </row>
    <row r="56" spans="1:8" x14ac:dyDescent="0.2">
      <c r="A56" s="46">
        <v>50</v>
      </c>
      <c r="B56" s="47" t="s">
        <v>263</v>
      </c>
      <c r="C56" s="47" t="s">
        <v>264</v>
      </c>
      <c r="D56" s="47" t="s">
        <v>111</v>
      </c>
      <c r="E56" s="48">
        <v>72468</v>
      </c>
      <c r="F56" s="49">
        <v>719.64347399999997</v>
      </c>
      <c r="G56" s="50">
        <v>7.5873199999999998E-3</v>
      </c>
      <c r="H56" s="40" t="s">
        <v>133</v>
      </c>
    </row>
    <row r="57" spans="1:8" x14ac:dyDescent="0.2">
      <c r="A57" s="46">
        <v>51</v>
      </c>
      <c r="B57" s="47" t="s">
        <v>102</v>
      </c>
      <c r="C57" s="47" t="s">
        <v>103</v>
      </c>
      <c r="D57" s="47" t="s">
        <v>16</v>
      </c>
      <c r="E57" s="48">
        <v>46908</v>
      </c>
      <c r="F57" s="49">
        <v>711.78199199999995</v>
      </c>
      <c r="G57" s="50">
        <v>7.5044400000000002E-3</v>
      </c>
      <c r="H57" s="40" t="s">
        <v>133</v>
      </c>
    </row>
    <row r="58" spans="1:8" x14ac:dyDescent="0.2">
      <c r="A58" s="46">
        <v>52</v>
      </c>
      <c r="B58" s="47" t="s">
        <v>227</v>
      </c>
      <c r="C58" s="47" t="s">
        <v>228</v>
      </c>
      <c r="D58" s="47" t="s">
        <v>229</v>
      </c>
      <c r="E58" s="48">
        <v>20017</v>
      </c>
      <c r="F58" s="49">
        <v>699.17379300000005</v>
      </c>
      <c r="G58" s="50">
        <v>7.3715100000000004E-3</v>
      </c>
      <c r="H58" s="40" t="s">
        <v>133</v>
      </c>
    </row>
    <row r="59" spans="1:8" x14ac:dyDescent="0.2">
      <c r="A59" s="46">
        <v>53</v>
      </c>
      <c r="B59" s="47" t="s">
        <v>925</v>
      </c>
      <c r="C59" s="47" t="s">
        <v>926</v>
      </c>
      <c r="D59" s="47" t="s">
        <v>216</v>
      </c>
      <c r="E59" s="48">
        <v>433097</v>
      </c>
      <c r="F59" s="49">
        <v>695.42385290000004</v>
      </c>
      <c r="G59" s="50">
        <v>7.3319700000000002E-3</v>
      </c>
      <c r="H59" s="40" t="s">
        <v>133</v>
      </c>
    </row>
    <row r="60" spans="1:8" x14ac:dyDescent="0.2">
      <c r="A60" s="46">
        <v>54</v>
      </c>
      <c r="B60" s="47" t="s">
        <v>209</v>
      </c>
      <c r="C60" s="47" t="s">
        <v>210</v>
      </c>
      <c r="D60" s="47" t="s">
        <v>211</v>
      </c>
      <c r="E60" s="48">
        <v>57202</v>
      </c>
      <c r="F60" s="49">
        <v>684.07871799999998</v>
      </c>
      <c r="G60" s="50">
        <v>7.2123600000000001E-3</v>
      </c>
      <c r="H60" s="40" t="s">
        <v>133</v>
      </c>
    </row>
    <row r="61" spans="1:8" x14ac:dyDescent="0.2">
      <c r="A61" s="46">
        <v>55</v>
      </c>
      <c r="B61" s="47" t="s">
        <v>180</v>
      </c>
      <c r="C61" s="47" t="s">
        <v>181</v>
      </c>
      <c r="D61" s="47" t="s">
        <v>182</v>
      </c>
      <c r="E61" s="48">
        <v>34109</v>
      </c>
      <c r="F61" s="49">
        <v>675.93805299999997</v>
      </c>
      <c r="G61" s="50">
        <v>7.1265299999999998E-3</v>
      </c>
      <c r="H61" s="40" t="s">
        <v>133</v>
      </c>
    </row>
    <row r="62" spans="1:8" x14ac:dyDescent="0.2">
      <c r="A62" s="46">
        <v>56</v>
      </c>
      <c r="B62" s="47" t="s">
        <v>777</v>
      </c>
      <c r="C62" s="47" t="s">
        <v>778</v>
      </c>
      <c r="D62" s="47" t="s">
        <v>108</v>
      </c>
      <c r="E62" s="48">
        <v>70858</v>
      </c>
      <c r="F62" s="49">
        <v>636.23398199999997</v>
      </c>
      <c r="G62" s="50">
        <v>6.70792E-3</v>
      </c>
      <c r="H62" s="40" t="s">
        <v>133</v>
      </c>
    </row>
    <row r="63" spans="1:8" x14ac:dyDescent="0.2">
      <c r="A63" s="46">
        <v>57</v>
      </c>
      <c r="B63" s="47" t="s">
        <v>507</v>
      </c>
      <c r="C63" s="47" t="s">
        <v>508</v>
      </c>
      <c r="D63" s="47" t="s">
        <v>509</v>
      </c>
      <c r="E63" s="48">
        <v>218026</v>
      </c>
      <c r="F63" s="49">
        <v>592.04960300000005</v>
      </c>
      <c r="G63" s="50">
        <v>6.2420799999999997E-3</v>
      </c>
      <c r="H63" s="40" t="s">
        <v>133</v>
      </c>
    </row>
    <row r="64" spans="1:8" x14ac:dyDescent="0.2">
      <c r="A64" s="46">
        <v>58</v>
      </c>
      <c r="B64" s="47" t="s">
        <v>1228</v>
      </c>
      <c r="C64" s="47" t="s">
        <v>510</v>
      </c>
      <c r="D64" s="47" t="s">
        <v>22</v>
      </c>
      <c r="E64" s="48">
        <v>218026</v>
      </c>
      <c r="F64" s="49">
        <v>263.86596650000001</v>
      </c>
      <c r="G64" s="50">
        <v>2.7819799999999999E-3</v>
      </c>
      <c r="H64" s="40" t="s">
        <v>133</v>
      </c>
    </row>
    <row r="65" spans="1:8" x14ac:dyDescent="0.2">
      <c r="A65" s="46">
        <v>59</v>
      </c>
      <c r="B65" s="47" t="s">
        <v>1229</v>
      </c>
      <c r="C65" s="47" t="s">
        <v>511</v>
      </c>
      <c r="D65" s="47" t="s">
        <v>33</v>
      </c>
      <c r="E65" s="48">
        <v>218026</v>
      </c>
      <c r="F65" s="49">
        <v>263.86596650000001</v>
      </c>
      <c r="G65" s="50">
        <v>2.7819799999999999E-3</v>
      </c>
      <c r="H65" s="40" t="s">
        <v>133</v>
      </c>
    </row>
    <row r="66" spans="1:8" x14ac:dyDescent="0.2">
      <c r="A66" s="46">
        <v>60</v>
      </c>
      <c r="B66" s="47" t="s">
        <v>1231</v>
      </c>
      <c r="C66" s="47" t="s">
        <v>513</v>
      </c>
      <c r="D66" s="47" t="s">
        <v>311</v>
      </c>
      <c r="E66" s="48">
        <v>218026</v>
      </c>
      <c r="F66" s="49">
        <v>263.86596650000001</v>
      </c>
      <c r="G66" s="50">
        <v>2.7819799999999999E-3</v>
      </c>
      <c r="H66" s="40" t="s">
        <v>133</v>
      </c>
    </row>
    <row r="67" spans="1:8" x14ac:dyDescent="0.2">
      <c r="A67" s="46">
        <v>61</v>
      </c>
      <c r="B67" s="47" t="s">
        <v>1230</v>
      </c>
      <c r="C67" s="47" t="s">
        <v>512</v>
      </c>
      <c r="D67" s="47" t="s">
        <v>122</v>
      </c>
      <c r="E67" s="48">
        <v>218026</v>
      </c>
      <c r="F67" s="49">
        <v>263.86596650000001</v>
      </c>
      <c r="G67" s="50">
        <v>2.7819799999999999E-3</v>
      </c>
      <c r="H67" s="40" t="s">
        <v>133</v>
      </c>
    </row>
    <row r="68" spans="1:8" x14ac:dyDescent="0.2">
      <c r="A68" s="46">
        <v>62</v>
      </c>
      <c r="B68" s="47" t="s">
        <v>484</v>
      </c>
      <c r="C68" s="47" t="s">
        <v>485</v>
      </c>
      <c r="D68" s="47" t="s">
        <v>211</v>
      </c>
      <c r="E68" s="48">
        <v>3140</v>
      </c>
      <c r="F68" s="49">
        <v>37.651739999999997</v>
      </c>
      <c r="G68" s="50">
        <v>3.9697000000000002E-4</v>
      </c>
      <c r="H68" s="40" t="s">
        <v>133</v>
      </c>
    </row>
    <row r="69" spans="1:8" x14ac:dyDescent="0.2">
      <c r="A69" s="46">
        <v>63</v>
      </c>
      <c r="B69" s="47" t="s">
        <v>813</v>
      </c>
      <c r="C69" s="47" t="s">
        <v>814</v>
      </c>
      <c r="D69" s="47" t="s">
        <v>211</v>
      </c>
      <c r="E69" s="48">
        <v>2054</v>
      </c>
      <c r="F69" s="49">
        <v>4.1213509999999998</v>
      </c>
      <c r="G69" s="50" t="s">
        <v>131</v>
      </c>
      <c r="H69" s="40" t="s">
        <v>133</v>
      </c>
    </row>
    <row r="70" spans="1:8" x14ac:dyDescent="0.2">
      <c r="A70" s="51"/>
      <c r="B70" s="51"/>
      <c r="C70" s="52" t="s">
        <v>132</v>
      </c>
      <c r="D70" s="51"/>
      <c r="E70" s="51" t="s">
        <v>133</v>
      </c>
      <c r="F70" s="53">
        <v>90194.730546999999</v>
      </c>
      <c r="G70" s="54">
        <v>0.95093824999999998</v>
      </c>
      <c r="H70" s="40" t="s">
        <v>133</v>
      </c>
    </row>
    <row r="71" spans="1:8" x14ac:dyDescent="0.2">
      <c r="A71" s="51"/>
      <c r="B71" s="51"/>
      <c r="C71" s="55"/>
      <c r="D71" s="51"/>
      <c r="E71" s="51"/>
      <c r="F71" s="56"/>
      <c r="G71" s="56"/>
      <c r="H71" s="40" t="s">
        <v>133</v>
      </c>
    </row>
    <row r="72" spans="1:8" x14ac:dyDescent="0.2">
      <c r="A72" s="51"/>
      <c r="B72" s="51"/>
      <c r="C72" s="52" t="s">
        <v>134</v>
      </c>
      <c r="D72" s="51"/>
      <c r="E72" s="51"/>
      <c r="F72" s="51"/>
      <c r="G72" s="51"/>
      <c r="H72" s="40" t="s">
        <v>133</v>
      </c>
    </row>
    <row r="73" spans="1:8" x14ac:dyDescent="0.2">
      <c r="A73" s="51"/>
      <c r="B73" s="51"/>
      <c r="C73" s="52" t="s">
        <v>132</v>
      </c>
      <c r="D73" s="51"/>
      <c r="E73" s="51" t="s">
        <v>133</v>
      </c>
      <c r="F73" s="57" t="s">
        <v>135</v>
      </c>
      <c r="G73" s="54">
        <v>0</v>
      </c>
      <c r="H73" s="40" t="s">
        <v>133</v>
      </c>
    </row>
    <row r="74" spans="1:8" x14ac:dyDescent="0.2">
      <c r="A74" s="51"/>
      <c r="B74" s="51"/>
      <c r="C74" s="55"/>
      <c r="D74" s="51"/>
      <c r="E74" s="51"/>
      <c r="F74" s="56"/>
      <c r="G74" s="56"/>
      <c r="H74" s="40" t="s">
        <v>133</v>
      </c>
    </row>
    <row r="75" spans="1:8" x14ac:dyDescent="0.2">
      <c r="A75" s="51"/>
      <c r="B75" s="51"/>
      <c r="C75" s="52" t="s">
        <v>136</v>
      </c>
      <c r="D75" s="51"/>
      <c r="E75" s="51"/>
      <c r="F75" s="51"/>
      <c r="G75" s="51"/>
      <c r="H75" s="40" t="s">
        <v>133</v>
      </c>
    </row>
    <row r="76" spans="1:8" x14ac:dyDescent="0.2">
      <c r="A76" s="51"/>
      <c r="B76" s="51"/>
      <c r="C76" s="52" t="s">
        <v>132</v>
      </c>
      <c r="D76" s="51"/>
      <c r="E76" s="51" t="s">
        <v>133</v>
      </c>
      <c r="F76" s="57" t="s">
        <v>135</v>
      </c>
      <c r="G76" s="54">
        <v>0</v>
      </c>
      <c r="H76" s="40" t="s">
        <v>133</v>
      </c>
    </row>
    <row r="77" spans="1:8" x14ac:dyDescent="0.2">
      <c r="A77" s="51"/>
      <c r="B77" s="51"/>
      <c r="C77" s="55"/>
      <c r="D77" s="51"/>
      <c r="E77" s="51"/>
      <c r="F77" s="56"/>
      <c r="G77" s="56"/>
      <c r="H77" s="40" t="s">
        <v>133</v>
      </c>
    </row>
    <row r="78" spans="1:8" x14ac:dyDescent="0.2">
      <c r="A78" s="51"/>
      <c r="B78" s="51"/>
      <c r="C78" s="52" t="s">
        <v>137</v>
      </c>
      <c r="D78" s="51"/>
      <c r="E78" s="51"/>
      <c r="F78" s="51"/>
      <c r="G78" s="51"/>
      <c r="H78" s="40" t="s">
        <v>133</v>
      </c>
    </row>
    <row r="79" spans="1:8" x14ac:dyDescent="0.2">
      <c r="A79" s="51"/>
      <c r="B79" s="51"/>
      <c r="C79" s="52" t="s">
        <v>132</v>
      </c>
      <c r="D79" s="51"/>
      <c r="E79" s="51" t="s">
        <v>133</v>
      </c>
      <c r="F79" s="57" t="s">
        <v>135</v>
      </c>
      <c r="G79" s="54">
        <v>0</v>
      </c>
      <c r="H79" s="40" t="s">
        <v>133</v>
      </c>
    </row>
    <row r="80" spans="1:8" x14ac:dyDescent="0.2">
      <c r="A80" s="51"/>
      <c r="B80" s="51"/>
      <c r="C80" s="55"/>
      <c r="D80" s="51"/>
      <c r="E80" s="51"/>
      <c r="F80" s="56"/>
      <c r="G80" s="56"/>
      <c r="H80" s="40" t="s">
        <v>133</v>
      </c>
    </row>
    <row r="81" spans="1:8" x14ac:dyDescent="0.2">
      <c r="A81" s="51"/>
      <c r="B81" s="51"/>
      <c r="C81" s="52" t="s">
        <v>138</v>
      </c>
      <c r="D81" s="51"/>
      <c r="E81" s="51"/>
      <c r="F81" s="56"/>
      <c r="G81" s="56"/>
      <c r="H81" s="40" t="s">
        <v>133</v>
      </c>
    </row>
    <row r="82" spans="1:8" x14ac:dyDescent="0.2">
      <c r="A82" s="51"/>
      <c r="B82" s="51"/>
      <c r="C82" s="52" t="s">
        <v>132</v>
      </c>
      <c r="D82" s="51"/>
      <c r="E82" s="51" t="s">
        <v>133</v>
      </c>
      <c r="F82" s="57" t="s">
        <v>135</v>
      </c>
      <c r="G82" s="54">
        <v>0</v>
      </c>
      <c r="H82" s="40" t="s">
        <v>133</v>
      </c>
    </row>
    <row r="83" spans="1:8" x14ac:dyDescent="0.2">
      <c r="A83" s="51"/>
      <c r="B83" s="51"/>
      <c r="C83" s="55"/>
      <c r="D83" s="51"/>
      <c r="E83" s="51"/>
      <c r="F83" s="56"/>
      <c r="G83" s="56"/>
      <c r="H83" s="40" t="s">
        <v>133</v>
      </c>
    </row>
    <row r="84" spans="1:8" x14ac:dyDescent="0.2">
      <c r="A84" s="51"/>
      <c r="B84" s="51"/>
      <c r="C84" s="52" t="s">
        <v>139</v>
      </c>
      <c r="D84" s="51"/>
      <c r="E84" s="51"/>
      <c r="F84" s="56"/>
      <c r="G84" s="56"/>
      <c r="H84" s="40" t="s">
        <v>133</v>
      </c>
    </row>
    <row r="85" spans="1:8" x14ac:dyDescent="0.2">
      <c r="A85" s="46">
        <v>1</v>
      </c>
      <c r="B85" s="47"/>
      <c r="C85" s="47" t="s">
        <v>1011</v>
      </c>
      <c r="D85" s="47" t="s">
        <v>663</v>
      </c>
      <c r="E85" s="48">
        <v>999000</v>
      </c>
      <c r="F85" s="49">
        <v>1965.5325</v>
      </c>
      <c r="G85" s="50">
        <v>2.0722939999999999E-2</v>
      </c>
      <c r="H85" s="40" t="s">
        <v>133</v>
      </c>
    </row>
    <row r="86" spans="1:8" x14ac:dyDescent="0.2">
      <c r="A86" s="46">
        <v>2</v>
      </c>
      <c r="B86" s="47"/>
      <c r="C86" s="47" t="s">
        <v>1117</v>
      </c>
      <c r="D86" s="47" t="s">
        <v>663</v>
      </c>
      <c r="E86" s="48">
        <v>70000</v>
      </c>
      <c r="F86" s="49">
        <v>841.19</v>
      </c>
      <c r="G86" s="50">
        <v>8.8688099999999995E-3</v>
      </c>
      <c r="H86" s="40" t="s">
        <v>133</v>
      </c>
    </row>
    <row r="87" spans="1:8" x14ac:dyDescent="0.2">
      <c r="A87" s="51"/>
      <c r="B87" s="51"/>
      <c r="C87" s="52" t="s">
        <v>132</v>
      </c>
      <c r="D87" s="51"/>
      <c r="E87" s="51" t="s">
        <v>133</v>
      </c>
      <c r="F87" s="53">
        <v>2806.7224999999999</v>
      </c>
      <c r="G87" s="54">
        <v>2.959175E-2</v>
      </c>
      <c r="H87" s="40" t="s">
        <v>133</v>
      </c>
    </row>
    <row r="88" spans="1:8" x14ac:dyDescent="0.2">
      <c r="A88" s="51"/>
      <c r="B88" s="51"/>
      <c r="C88" s="55"/>
      <c r="D88" s="51"/>
      <c r="E88" s="51"/>
      <c r="F88" s="56"/>
      <c r="G88" s="56"/>
      <c r="H88" s="40" t="s">
        <v>133</v>
      </c>
    </row>
    <row r="89" spans="1:8" x14ac:dyDescent="0.2">
      <c r="A89" s="51"/>
      <c r="B89" s="51"/>
      <c r="C89" s="52" t="s">
        <v>140</v>
      </c>
      <c r="D89" s="51"/>
      <c r="E89" s="51"/>
      <c r="F89" s="53">
        <v>93001.453047000003</v>
      </c>
      <c r="G89" s="54">
        <v>0.98053000000000001</v>
      </c>
      <c r="H89" s="40" t="s">
        <v>133</v>
      </c>
    </row>
    <row r="90" spans="1:8" x14ac:dyDescent="0.2">
      <c r="A90" s="51"/>
      <c r="B90" s="51"/>
      <c r="C90" s="55"/>
      <c r="D90" s="51"/>
      <c r="E90" s="51"/>
      <c r="F90" s="56"/>
      <c r="G90" s="56"/>
      <c r="H90" s="40" t="s">
        <v>133</v>
      </c>
    </row>
    <row r="91" spans="1:8" x14ac:dyDescent="0.2">
      <c r="A91" s="51"/>
      <c r="B91" s="51"/>
      <c r="C91" s="52" t="s">
        <v>141</v>
      </c>
      <c r="D91" s="51"/>
      <c r="E91" s="51"/>
      <c r="F91" s="56"/>
      <c r="G91" s="56"/>
      <c r="H91" s="40" t="s">
        <v>133</v>
      </c>
    </row>
    <row r="92" spans="1:8" x14ac:dyDescent="0.2">
      <c r="A92" s="51"/>
      <c r="B92" s="51"/>
      <c r="C92" s="52" t="s">
        <v>10</v>
      </c>
      <c r="D92" s="51"/>
      <c r="E92" s="51"/>
      <c r="F92" s="56"/>
      <c r="G92" s="56"/>
      <c r="H92" s="40" t="s">
        <v>133</v>
      </c>
    </row>
    <row r="93" spans="1:8" x14ac:dyDescent="0.2">
      <c r="A93" s="51"/>
      <c r="B93" s="51"/>
      <c r="C93" s="52" t="s">
        <v>132</v>
      </c>
      <c r="D93" s="51"/>
      <c r="E93" s="51" t="s">
        <v>133</v>
      </c>
      <c r="F93" s="57" t="s">
        <v>135</v>
      </c>
      <c r="G93" s="54">
        <v>0</v>
      </c>
      <c r="H93" s="40" t="s">
        <v>133</v>
      </c>
    </row>
    <row r="94" spans="1:8" x14ac:dyDescent="0.2">
      <c r="A94" s="51"/>
      <c r="B94" s="51"/>
      <c r="C94" s="55"/>
      <c r="D94" s="51"/>
      <c r="E94" s="51"/>
      <c r="F94" s="56"/>
      <c r="G94" s="56"/>
      <c r="H94" s="40" t="s">
        <v>133</v>
      </c>
    </row>
    <row r="95" spans="1:8" x14ac:dyDescent="0.2">
      <c r="A95" s="51"/>
      <c r="B95" s="51"/>
      <c r="C95" s="52" t="s">
        <v>142</v>
      </c>
      <c r="D95" s="51"/>
      <c r="E95" s="51"/>
      <c r="F95" s="51"/>
      <c r="G95" s="51"/>
      <c r="H95" s="40" t="s">
        <v>133</v>
      </c>
    </row>
    <row r="96" spans="1:8" x14ac:dyDescent="0.2">
      <c r="A96" s="51"/>
      <c r="B96" s="51"/>
      <c r="C96" s="52" t="s">
        <v>132</v>
      </c>
      <c r="D96" s="51"/>
      <c r="E96" s="51" t="s">
        <v>133</v>
      </c>
      <c r="F96" s="57" t="s">
        <v>135</v>
      </c>
      <c r="G96" s="54">
        <v>0</v>
      </c>
      <c r="H96" s="40" t="s">
        <v>133</v>
      </c>
    </row>
    <row r="97" spans="1:8" x14ac:dyDescent="0.2">
      <c r="A97" s="51"/>
      <c r="B97" s="51"/>
      <c r="C97" s="55"/>
      <c r="D97" s="51"/>
      <c r="E97" s="51"/>
      <c r="F97" s="56"/>
      <c r="G97" s="56"/>
      <c r="H97" s="40" t="s">
        <v>133</v>
      </c>
    </row>
    <row r="98" spans="1:8" x14ac:dyDescent="0.2">
      <c r="A98" s="51"/>
      <c r="B98" s="51"/>
      <c r="C98" s="52" t="s">
        <v>143</v>
      </c>
      <c r="D98" s="51"/>
      <c r="E98" s="51"/>
      <c r="F98" s="51"/>
      <c r="G98" s="51"/>
      <c r="H98" s="40" t="s">
        <v>133</v>
      </c>
    </row>
    <row r="99" spans="1:8" x14ac:dyDescent="0.2">
      <c r="A99" s="51"/>
      <c r="B99" s="51"/>
      <c r="C99" s="52" t="s">
        <v>132</v>
      </c>
      <c r="D99" s="51"/>
      <c r="E99" s="51" t="s">
        <v>133</v>
      </c>
      <c r="F99" s="57" t="s">
        <v>135</v>
      </c>
      <c r="G99" s="54">
        <v>0</v>
      </c>
      <c r="H99" s="40" t="s">
        <v>133</v>
      </c>
    </row>
    <row r="100" spans="1:8" x14ac:dyDescent="0.2">
      <c r="A100" s="51"/>
      <c r="B100" s="51"/>
      <c r="C100" s="55"/>
      <c r="D100" s="51"/>
      <c r="E100" s="51"/>
      <c r="F100" s="56"/>
      <c r="G100" s="56"/>
      <c r="H100" s="40" t="s">
        <v>133</v>
      </c>
    </row>
    <row r="101" spans="1:8" x14ac:dyDescent="0.2">
      <c r="A101" s="51"/>
      <c r="B101" s="51"/>
      <c r="C101" s="52" t="s">
        <v>144</v>
      </c>
      <c r="D101" s="51"/>
      <c r="E101" s="51"/>
      <c r="F101" s="56"/>
      <c r="G101" s="56"/>
      <c r="H101" s="40" t="s">
        <v>133</v>
      </c>
    </row>
    <row r="102" spans="1:8" x14ac:dyDescent="0.2">
      <c r="A102" s="51"/>
      <c r="B102" s="51"/>
      <c r="C102" s="52" t="s">
        <v>132</v>
      </c>
      <c r="D102" s="51"/>
      <c r="E102" s="51" t="s">
        <v>133</v>
      </c>
      <c r="F102" s="57" t="s">
        <v>135</v>
      </c>
      <c r="G102" s="54">
        <v>0</v>
      </c>
      <c r="H102" s="40" t="s">
        <v>133</v>
      </c>
    </row>
    <row r="103" spans="1:8" x14ac:dyDescent="0.2">
      <c r="A103" s="51"/>
      <c r="B103" s="51"/>
      <c r="C103" s="55"/>
      <c r="D103" s="51"/>
      <c r="E103" s="51"/>
      <c r="F103" s="56"/>
      <c r="G103" s="56"/>
      <c r="H103" s="40" t="s">
        <v>133</v>
      </c>
    </row>
    <row r="104" spans="1:8" x14ac:dyDescent="0.2">
      <c r="A104" s="51"/>
      <c r="B104" s="51"/>
      <c r="C104" s="52" t="s">
        <v>145</v>
      </c>
      <c r="D104" s="51"/>
      <c r="E104" s="51"/>
      <c r="F104" s="53">
        <v>0</v>
      </c>
      <c r="G104" s="54">
        <v>0</v>
      </c>
      <c r="H104" s="40" t="s">
        <v>133</v>
      </c>
    </row>
    <row r="105" spans="1:8" x14ac:dyDescent="0.2">
      <c r="A105" s="51"/>
      <c r="B105" s="51"/>
      <c r="C105" s="55"/>
      <c r="D105" s="51"/>
      <c r="E105" s="51"/>
      <c r="F105" s="56"/>
      <c r="G105" s="56"/>
      <c r="H105" s="40" t="s">
        <v>133</v>
      </c>
    </row>
    <row r="106" spans="1:8" x14ac:dyDescent="0.2">
      <c r="A106" s="51"/>
      <c r="B106" s="51"/>
      <c r="C106" s="52" t="s">
        <v>146</v>
      </c>
      <c r="D106" s="51"/>
      <c r="E106" s="51"/>
      <c r="F106" s="56"/>
      <c r="G106" s="56"/>
      <c r="H106" s="40" t="s">
        <v>133</v>
      </c>
    </row>
    <row r="107" spans="1:8" x14ac:dyDescent="0.2">
      <c r="A107" s="51"/>
      <c r="B107" s="51"/>
      <c r="C107" s="52" t="s">
        <v>147</v>
      </c>
      <c r="D107" s="51"/>
      <c r="E107" s="51"/>
      <c r="F107" s="56"/>
      <c r="G107" s="56"/>
      <c r="H107" s="40" t="s">
        <v>133</v>
      </c>
    </row>
    <row r="108" spans="1:8" x14ac:dyDescent="0.2">
      <c r="A108" s="51"/>
      <c r="B108" s="51"/>
      <c r="C108" s="52" t="s">
        <v>132</v>
      </c>
      <c r="D108" s="51"/>
      <c r="E108" s="51" t="s">
        <v>133</v>
      </c>
      <c r="F108" s="57" t="s">
        <v>135</v>
      </c>
      <c r="G108" s="54">
        <v>0</v>
      </c>
      <c r="H108" s="40" t="s">
        <v>133</v>
      </c>
    </row>
    <row r="109" spans="1:8" x14ac:dyDescent="0.2">
      <c r="A109" s="51"/>
      <c r="B109" s="51"/>
      <c r="C109" s="55"/>
      <c r="D109" s="51"/>
      <c r="E109" s="51"/>
      <c r="F109" s="56"/>
      <c r="G109" s="56"/>
      <c r="H109" s="40" t="s">
        <v>133</v>
      </c>
    </row>
    <row r="110" spans="1:8" x14ac:dyDescent="0.2">
      <c r="A110" s="51"/>
      <c r="B110" s="51"/>
      <c r="C110" s="52" t="s">
        <v>148</v>
      </c>
      <c r="D110" s="51"/>
      <c r="E110" s="51"/>
      <c r="F110" s="56"/>
      <c r="G110" s="56"/>
      <c r="H110" s="40" t="s">
        <v>133</v>
      </c>
    </row>
    <row r="111" spans="1:8" x14ac:dyDescent="0.2">
      <c r="A111" s="51"/>
      <c r="B111" s="51"/>
      <c r="C111" s="52" t="s">
        <v>132</v>
      </c>
      <c r="D111" s="51"/>
      <c r="E111" s="51" t="s">
        <v>133</v>
      </c>
      <c r="F111" s="57" t="s">
        <v>135</v>
      </c>
      <c r="G111" s="54">
        <v>0</v>
      </c>
      <c r="H111" s="40" t="s">
        <v>133</v>
      </c>
    </row>
    <row r="112" spans="1:8" x14ac:dyDescent="0.2">
      <c r="A112" s="51"/>
      <c r="B112" s="51"/>
      <c r="C112" s="55"/>
      <c r="D112" s="51"/>
      <c r="E112" s="51"/>
      <c r="F112" s="56"/>
      <c r="G112" s="56"/>
      <c r="H112" s="40" t="s">
        <v>133</v>
      </c>
    </row>
    <row r="113" spans="1:8" x14ac:dyDescent="0.2">
      <c r="A113" s="51"/>
      <c r="B113" s="51"/>
      <c r="C113" s="52" t="s">
        <v>149</v>
      </c>
      <c r="D113" s="51"/>
      <c r="E113" s="51"/>
      <c r="F113" s="56"/>
      <c r="G113" s="56"/>
      <c r="H113" s="40" t="s">
        <v>133</v>
      </c>
    </row>
    <row r="114" spans="1:8" x14ac:dyDescent="0.2">
      <c r="A114" s="51"/>
      <c r="B114" s="51"/>
      <c r="C114" s="52" t="s">
        <v>132</v>
      </c>
      <c r="D114" s="51"/>
      <c r="E114" s="51" t="s">
        <v>133</v>
      </c>
      <c r="F114" s="57" t="s">
        <v>135</v>
      </c>
      <c r="G114" s="54">
        <v>0</v>
      </c>
      <c r="H114" s="40" t="s">
        <v>133</v>
      </c>
    </row>
    <row r="115" spans="1:8" x14ac:dyDescent="0.2">
      <c r="A115" s="51"/>
      <c r="B115" s="51"/>
      <c r="C115" s="55"/>
      <c r="D115" s="51"/>
      <c r="E115" s="51"/>
      <c r="F115" s="56"/>
      <c r="G115" s="56"/>
      <c r="H115" s="40" t="s">
        <v>133</v>
      </c>
    </row>
    <row r="116" spans="1:8" x14ac:dyDescent="0.2">
      <c r="A116" s="51"/>
      <c r="B116" s="51"/>
      <c r="C116" s="52" t="s">
        <v>150</v>
      </c>
      <c r="D116" s="51"/>
      <c r="E116" s="51"/>
      <c r="F116" s="56"/>
      <c r="G116" s="56"/>
      <c r="H116" s="40" t="s">
        <v>133</v>
      </c>
    </row>
    <row r="117" spans="1:8" x14ac:dyDescent="0.2">
      <c r="A117" s="46">
        <v>1</v>
      </c>
      <c r="B117" s="47"/>
      <c r="C117" s="47" t="s">
        <v>151</v>
      </c>
      <c r="D117" s="47"/>
      <c r="E117" s="58"/>
      <c r="F117" s="49">
        <v>3608.4664511850001</v>
      </c>
      <c r="G117" s="50">
        <v>3.8044670000000003E-2</v>
      </c>
      <c r="H117" s="40">
        <v>5.22</v>
      </c>
    </row>
    <row r="118" spans="1:8" x14ac:dyDescent="0.2">
      <c r="A118" s="51"/>
      <c r="B118" s="51"/>
      <c r="C118" s="52" t="s">
        <v>132</v>
      </c>
      <c r="D118" s="51"/>
      <c r="E118" s="51" t="s">
        <v>133</v>
      </c>
      <c r="F118" s="53">
        <v>3608.4664511850001</v>
      </c>
      <c r="G118" s="54">
        <v>3.8044670000000003E-2</v>
      </c>
      <c r="H118" s="40" t="s">
        <v>133</v>
      </c>
    </row>
    <row r="119" spans="1:8" x14ac:dyDescent="0.2">
      <c r="A119" s="51"/>
      <c r="B119" s="51"/>
      <c r="C119" s="55"/>
      <c r="D119" s="51"/>
      <c r="E119" s="51"/>
      <c r="F119" s="56"/>
      <c r="G119" s="56"/>
      <c r="H119" s="40" t="s">
        <v>133</v>
      </c>
    </row>
    <row r="120" spans="1:8" x14ac:dyDescent="0.2">
      <c r="A120" s="51"/>
      <c r="B120" s="51"/>
      <c r="C120" s="52" t="s">
        <v>152</v>
      </c>
      <c r="D120" s="51"/>
      <c r="E120" s="51"/>
      <c r="F120" s="53">
        <v>3608.4664511850001</v>
      </c>
      <c r="G120" s="54">
        <v>3.8044670000000003E-2</v>
      </c>
      <c r="H120" s="40" t="s">
        <v>133</v>
      </c>
    </row>
    <row r="121" spans="1:8" x14ac:dyDescent="0.2">
      <c r="A121" s="51"/>
      <c r="B121" s="51"/>
      <c r="C121" s="56"/>
      <c r="D121" s="51"/>
      <c r="E121" s="51"/>
      <c r="F121" s="51"/>
      <c r="G121" s="51"/>
      <c r="H121" s="40" t="s">
        <v>133</v>
      </c>
    </row>
    <row r="122" spans="1:8" x14ac:dyDescent="0.2">
      <c r="A122" s="51"/>
      <c r="B122" s="51"/>
      <c r="C122" s="52" t="s">
        <v>153</v>
      </c>
      <c r="D122" s="51"/>
      <c r="E122" s="51"/>
      <c r="F122" s="51"/>
      <c r="G122" s="51"/>
      <c r="H122" s="40" t="s">
        <v>133</v>
      </c>
    </row>
    <row r="123" spans="1:8" x14ac:dyDescent="0.2">
      <c r="A123" s="51"/>
      <c r="B123" s="51"/>
      <c r="C123" s="52" t="s">
        <v>154</v>
      </c>
      <c r="D123" s="51"/>
      <c r="E123" s="51"/>
      <c r="F123" s="51"/>
      <c r="G123" s="51"/>
      <c r="H123" s="40" t="s">
        <v>133</v>
      </c>
    </row>
    <row r="124" spans="1:8" x14ac:dyDescent="0.2">
      <c r="A124" s="51"/>
      <c r="B124" s="51"/>
      <c r="C124" s="52" t="s">
        <v>132</v>
      </c>
      <c r="D124" s="51"/>
      <c r="E124" s="51" t="s">
        <v>133</v>
      </c>
      <c r="F124" s="57" t="s">
        <v>135</v>
      </c>
      <c r="G124" s="54">
        <v>0</v>
      </c>
      <c r="H124" s="40" t="s">
        <v>133</v>
      </c>
    </row>
    <row r="125" spans="1:8" x14ac:dyDescent="0.2">
      <c r="A125" s="51"/>
      <c r="B125" s="51"/>
      <c r="C125" s="55"/>
      <c r="D125" s="51"/>
      <c r="E125" s="51"/>
      <c r="F125" s="56"/>
      <c r="G125" s="56"/>
      <c r="H125" s="40" t="s">
        <v>133</v>
      </c>
    </row>
    <row r="126" spans="1:8" x14ac:dyDescent="0.2">
      <c r="A126" s="51"/>
      <c r="B126" s="51"/>
      <c r="C126" s="52" t="s">
        <v>155</v>
      </c>
      <c r="D126" s="51"/>
      <c r="E126" s="51"/>
      <c r="F126" s="51"/>
      <c r="G126" s="51"/>
      <c r="H126" s="40" t="s">
        <v>133</v>
      </c>
    </row>
    <row r="127" spans="1:8" x14ac:dyDescent="0.2">
      <c r="A127" s="51"/>
      <c r="B127" s="51"/>
      <c r="C127" s="52" t="s">
        <v>156</v>
      </c>
      <c r="D127" s="51"/>
      <c r="E127" s="51"/>
      <c r="F127" s="51"/>
      <c r="G127" s="51"/>
      <c r="H127" s="40" t="s">
        <v>133</v>
      </c>
    </row>
    <row r="128" spans="1:8" x14ac:dyDescent="0.2">
      <c r="A128" s="51"/>
      <c r="B128" s="51"/>
      <c r="C128" s="52" t="s">
        <v>132</v>
      </c>
      <c r="D128" s="51"/>
      <c r="E128" s="51" t="s">
        <v>133</v>
      </c>
      <c r="F128" s="57" t="s">
        <v>135</v>
      </c>
      <c r="G128" s="54">
        <v>0</v>
      </c>
      <c r="H128" s="40" t="s">
        <v>133</v>
      </c>
    </row>
    <row r="129" spans="1:17" x14ac:dyDescent="0.2">
      <c r="A129" s="51"/>
      <c r="B129" s="51"/>
      <c r="C129" s="55"/>
      <c r="D129" s="51"/>
      <c r="E129" s="51"/>
      <c r="F129" s="56"/>
      <c r="G129" s="56"/>
      <c r="H129" s="40" t="s">
        <v>133</v>
      </c>
    </row>
    <row r="130" spans="1:17" x14ac:dyDescent="0.2">
      <c r="A130" s="51"/>
      <c r="B130" s="51"/>
      <c r="C130" s="52" t="s">
        <v>157</v>
      </c>
      <c r="D130" s="51"/>
      <c r="E130" s="51"/>
      <c r="F130" s="56"/>
      <c r="G130" s="56"/>
      <c r="H130" s="40" t="s">
        <v>133</v>
      </c>
    </row>
    <row r="131" spans="1:17" x14ac:dyDescent="0.2">
      <c r="A131" s="51"/>
      <c r="B131" s="51"/>
      <c r="C131" s="52" t="s">
        <v>132</v>
      </c>
      <c r="D131" s="51"/>
      <c r="E131" s="51" t="s">
        <v>133</v>
      </c>
      <c r="F131" s="57" t="s">
        <v>135</v>
      </c>
      <c r="G131" s="54">
        <v>0</v>
      </c>
      <c r="H131" s="40" t="s">
        <v>133</v>
      </c>
    </row>
    <row r="132" spans="1:17" x14ac:dyDescent="0.2">
      <c r="A132" s="51"/>
      <c r="B132" s="51"/>
      <c r="C132" s="55"/>
      <c r="D132" s="51"/>
      <c r="E132" s="51"/>
      <c r="F132" s="56"/>
      <c r="G132" s="56"/>
      <c r="H132" s="40" t="s">
        <v>133</v>
      </c>
    </row>
    <row r="133" spans="1:17" x14ac:dyDescent="0.2">
      <c r="A133" s="58"/>
      <c r="B133" s="47"/>
      <c r="C133" s="47" t="s">
        <v>354</v>
      </c>
      <c r="D133" s="47"/>
      <c r="E133" s="58"/>
      <c r="F133" s="49">
        <v>1227.1135135</v>
      </c>
      <c r="G133" s="50">
        <v>1.293766E-2</v>
      </c>
      <c r="H133" s="40" t="s">
        <v>133</v>
      </c>
    </row>
    <row r="134" spans="1:17" x14ac:dyDescent="0.2">
      <c r="A134" s="58"/>
      <c r="B134" s="47"/>
      <c r="C134" s="47" t="s">
        <v>158</v>
      </c>
      <c r="D134" s="47"/>
      <c r="E134" s="58"/>
      <c r="F134" s="49">
        <v>-2988.8833556099999</v>
      </c>
      <c r="G134" s="50">
        <v>-3.15123E-2</v>
      </c>
      <c r="H134" s="40" t="s">
        <v>133</v>
      </c>
    </row>
    <row r="135" spans="1:17" x14ac:dyDescent="0.2">
      <c r="A135" s="55"/>
      <c r="B135" s="55"/>
      <c r="C135" s="52" t="s">
        <v>159</v>
      </c>
      <c r="D135" s="56"/>
      <c r="E135" s="56"/>
      <c r="F135" s="53">
        <v>94848.149656074995</v>
      </c>
      <c r="G135" s="59">
        <v>1.00000003</v>
      </c>
      <c r="H135" s="40" t="s">
        <v>133</v>
      </c>
    </row>
    <row r="136" spans="1:17" ht="12.75" customHeight="1" x14ac:dyDescent="0.2">
      <c r="A136" s="60"/>
      <c r="B136" s="60"/>
      <c r="C136" s="61"/>
      <c r="D136" s="62"/>
      <c r="E136" s="62"/>
      <c r="F136" s="63"/>
      <c r="G136" s="64"/>
      <c r="H136" s="65"/>
    </row>
    <row r="137" spans="1:17" x14ac:dyDescent="0.2">
      <c r="A137" s="60"/>
      <c r="B137" s="66" t="s">
        <v>930</v>
      </c>
      <c r="C137" s="66"/>
      <c r="D137" s="66"/>
      <c r="E137" s="66"/>
      <c r="F137" s="66"/>
      <c r="G137" s="66"/>
      <c r="H137" s="66"/>
      <c r="J137" s="67"/>
    </row>
    <row r="138" spans="1:17" x14ac:dyDescent="0.2">
      <c r="A138" s="60"/>
      <c r="B138" s="66" t="s">
        <v>931</v>
      </c>
      <c r="C138" s="66"/>
      <c r="D138" s="66"/>
      <c r="E138" s="66"/>
      <c r="F138" s="66"/>
      <c r="G138" s="66"/>
      <c r="H138" s="66"/>
      <c r="J138" s="67"/>
    </row>
    <row r="139" spans="1:17" x14ac:dyDescent="0.2">
      <c r="A139" s="60"/>
      <c r="B139" s="66" t="s">
        <v>932</v>
      </c>
      <c r="C139" s="66"/>
      <c r="D139" s="66"/>
      <c r="E139" s="66"/>
      <c r="F139" s="66"/>
      <c r="G139" s="66"/>
      <c r="H139" s="66"/>
      <c r="J139" s="67"/>
    </row>
    <row r="140" spans="1:17" s="70" customFormat="1" ht="52.5" customHeight="1" x14ac:dyDescent="0.25">
      <c r="A140" s="68"/>
      <c r="B140" s="69" t="s">
        <v>933</v>
      </c>
      <c r="C140" s="69"/>
      <c r="D140" s="69"/>
      <c r="E140" s="69"/>
      <c r="F140" s="69"/>
      <c r="G140" s="69"/>
      <c r="H140" s="69"/>
      <c r="I140" s="34"/>
      <c r="J140" s="67"/>
      <c r="K140" s="34"/>
      <c r="L140" s="34"/>
      <c r="M140" s="34"/>
      <c r="N140" s="34"/>
      <c r="O140" s="34"/>
      <c r="P140" s="34"/>
      <c r="Q140" s="34"/>
    </row>
    <row r="141" spans="1:17" x14ac:dyDescent="0.2">
      <c r="A141" s="60"/>
      <c r="B141" s="66" t="s">
        <v>934</v>
      </c>
      <c r="C141" s="66"/>
      <c r="D141" s="66"/>
      <c r="E141" s="66"/>
      <c r="F141" s="66"/>
      <c r="G141" s="66"/>
      <c r="H141" s="66"/>
      <c r="J141" s="67"/>
    </row>
    <row r="142" spans="1:17" x14ac:dyDescent="0.2">
      <c r="A142" s="60"/>
      <c r="B142" s="60"/>
      <c r="C142" s="60"/>
      <c r="D142" s="62"/>
      <c r="E142" s="62"/>
      <c r="F142" s="62"/>
      <c r="G142" s="62"/>
    </row>
    <row r="143" spans="1:17" x14ac:dyDescent="0.2">
      <c r="A143" s="60"/>
      <c r="B143" s="72" t="s">
        <v>160</v>
      </c>
      <c r="C143" s="73"/>
      <c r="D143" s="74"/>
      <c r="E143" s="75"/>
      <c r="F143" s="62"/>
      <c r="G143" s="62"/>
    </row>
    <row r="144" spans="1:17" ht="27.75" customHeight="1" x14ac:dyDescent="0.2">
      <c r="A144" s="60"/>
      <c r="B144" s="76" t="s">
        <v>161</v>
      </c>
      <c r="C144" s="77"/>
      <c r="D144" s="39" t="s">
        <v>162</v>
      </c>
      <c r="E144" s="75"/>
      <c r="F144" s="62"/>
      <c r="G144" s="62"/>
    </row>
    <row r="145" spans="1:10" ht="12.75" customHeight="1" x14ac:dyDescent="0.2">
      <c r="A145" s="60"/>
      <c r="B145" s="76" t="s">
        <v>936</v>
      </c>
      <c r="C145" s="77"/>
      <c r="D145" s="39" t="s">
        <v>162</v>
      </c>
      <c r="E145" s="75"/>
      <c r="F145" s="62"/>
      <c r="G145" s="62"/>
    </row>
    <row r="146" spans="1:10" x14ac:dyDescent="0.2">
      <c r="A146" s="60"/>
      <c r="B146" s="76" t="s">
        <v>163</v>
      </c>
      <c r="C146" s="77"/>
      <c r="D146" s="78" t="s">
        <v>133</v>
      </c>
      <c r="E146" s="75"/>
      <c r="F146" s="62"/>
      <c r="G146" s="62"/>
    </row>
    <row r="147" spans="1:10" x14ac:dyDescent="0.2">
      <c r="A147" s="79"/>
      <c r="B147" s="80" t="s">
        <v>133</v>
      </c>
      <c r="C147" s="80" t="s">
        <v>937</v>
      </c>
      <c r="D147" s="80" t="s">
        <v>164</v>
      </c>
      <c r="E147" s="79"/>
      <c r="F147" s="79"/>
      <c r="G147" s="79"/>
      <c r="H147" s="79"/>
      <c r="J147" s="67"/>
    </row>
    <row r="148" spans="1:10" x14ac:dyDescent="0.2">
      <c r="A148" s="79"/>
      <c r="B148" s="81" t="s">
        <v>165</v>
      </c>
      <c r="C148" s="82">
        <v>46112</v>
      </c>
      <c r="D148" s="82">
        <v>46142</v>
      </c>
      <c r="E148" s="79"/>
      <c r="F148" s="79"/>
      <c r="G148" s="79"/>
      <c r="J148" s="67"/>
    </row>
    <row r="149" spans="1:10" x14ac:dyDescent="0.2">
      <c r="A149" s="83"/>
      <c r="B149" s="42" t="s">
        <v>166</v>
      </c>
      <c r="C149" s="84">
        <v>9.1568000000000005</v>
      </c>
      <c r="D149" s="84">
        <v>10.0021</v>
      </c>
      <c r="E149" s="83"/>
      <c r="F149" s="85"/>
      <c r="G149" s="86"/>
    </row>
    <row r="150" spans="1:10" x14ac:dyDescent="0.2">
      <c r="A150" s="83"/>
      <c r="B150" s="42" t="s">
        <v>938</v>
      </c>
      <c r="C150" s="84">
        <v>9.1568000000000005</v>
      </c>
      <c r="D150" s="84">
        <v>10.0021</v>
      </c>
      <c r="E150" s="83"/>
      <c r="F150" s="85"/>
      <c r="G150" s="86"/>
    </row>
    <row r="151" spans="1:10" x14ac:dyDescent="0.2">
      <c r="A151" s="83"/>
      <c r="B151" s="42" t="s">
        <v>167</v>
      </c>
      <c r="C151" s="84">
        <v>9.0532000000000004</v>
      </c>
      <c r="D151" s="84">
        <v>9.8766999999999996</v>
      </c>
      <c r="E151" s="83"/>
      <c r="F151" s="85"/>
      <c r="G151" s="86"/>
    </row>
    <row r="152" spans="1:10" x14ac:dyDescent="0.2">
      <c r="A152" s="83"/>
      <c r="B152" s="42" t="s">
        <v>939</v>
      </c>
      <c r="C152" s="84">
        <v>9.0532000000000004</v>
      </c>
      <c r="D152" s="84">
        <v>9.8766999999999996</v>
      </c>
      <c r="E152" s="83"/>
      <c r="F152" s="85"/>
      <c r="G152" s="86"/>
    </row>
    <row r="153" spans="1:10" x14ac:dyDescent="0.2">
      <c r="A153" s="83"/>
      <c r="B153" s="83"/>
      <c r="C153" s="83"/>
      <c r="D153" s="83"/>
      <c r="E153" s="83"/>
      <c r="F153" s="83"/>
      <c r="G153" s="83"/>
    </row>
    <row r="154" spans="1:10" x14ac:dyDescent="0.2">
      <c r="A154" s="79"/>
      <c r="B154" s="76" t="s">
        <v>940</v>
      </c>
      <c r="C154" s="77"/>
      <c r="D154" s="39" t="s">
        <v>162</v>
      </c>
      <c r="E154" s="79"/>
      <c r="F154" s="79"/>
      <c r="G154" s="79"/>
    </row>
    <row r="155" spans="1:10" x14ac:dyDescent="0.2">
      <c r="A155" s="79"/>
      <c r="B155" s="97"/>
      <c r="C155" s="97"/>
      <c r="D155" s="97"/>
      <c r="E155" s="79"/>
      <c r="F155" s="79"/>
      <c r="G155" s="79"/>
    </row>
    <row r="156" spans="1:10" x14ac:dyDescent="0.2">
      <c r="A156" s="79"/>
      <c r="B156" s="76" t="s">
        <v>169</v>
      </c>
      <c r="C156" s="77"/>
      <c r="D156" s="39" t="s">
        <v>1058</v>
      </c>
      <c r="E156" s="91"/>
      <c r="F156" s="79"/>
      <c r="G156" s="79"/>
    </row>
    <row r="157" spans="1:10" x14ac:dyDescent="0.2">
      <c r="A157" s="79"/>
      <c r="B157" s="76" t="s">
        <v>170</v>
      </c>
      <c r="C157" s="77"/>
      <c r="D157" s="39" t="s">
        <v>162</v>
      </c>
      <c r="E157" s="91"/>
      <c r="F157" s="79"/>
      <c r="G157" s="79"/>
    </row>
    <row r="158" spans="1:10" x14ac:dyDescent="0.2">
      <c r="A158" s="79"/>
      <c r="B158" s="76" t="s">
        <v>171</v>
      </c>
      <c r="C158" s="77"/>
      <c r="D158" s="39" t="s">
        <v>162</v>
      </c>
      <c r="E158" s="91"/>
      <c r="F158" s="79"/>
      <c r="G158" s="79"/>
    </row>
    <row r="159" spans="1:10" x14ac:dyDescent="0.2">
      <c r="A159" s="79"/>
      <c r="B159" s="76" t="s">
        <v>172</v>
      </c>
      <c r="C159" s="77"/>
      <c r="D159" s="92">
        <v>1.2620586401845306</v>
      </c>
      <c r="E159" s="79"/>
      <c r="F159" s="89"/>
      <c r="G159" s="90"/>
    </row>
    <row r="162" spans="2:4" x14ac:dyDescent="0.2">
      <c r="B162" s="93" t="s">
        <v>941</v>
      </c>
      <c r="C162" s="93"/>
    </row>
    <row r="164" spans="2:4" ht="153.75" customHeight="1" x14ac:dyDescent="0.2"/>
    <row r="167" spans="2:4" x14ac:dyDescent="0.2">
      <c r="B167" s="94" t="s">
        <v>942</v>
      </c>
      <c r="C167" s="95"/>
      <c r="D167" s="94"/>
    </row>
    <row r="168" spans="2:4" x14ac:dyDescent="0.2">
      <c r="B168" s="94" t="s">
        <v>1118</v>
      </c>
      <c r="D168" s="94"/>
    </row>
    <row r="169" spans="2:4" ht="165" customHeight="1" x14ac:dyDescent="0.2"/>
    <row r="170" spans="2:4" ht="12.75" customHeight="1" x14ac:dyDescent="0.2"/>
    <row r="171" spans="2:4" ht="12.75" customHeight="1" x14ac:dyDescent="0.2"/>
    <row r="172" spans="2:4" ht="12.75" customHeight="1" x14ac:dyDescent="0.2"/>
    <row r="173" spans="2:4" ht="12.75" customHeight="1" x14ac:dyDescent="0.2"/>
    <row r="174" spans="2:4" ht="12.75" customHeight="1" x14ac:dyDescent="0.2"/>
    <row r="175" spans="2:4" ht="12.75" customHeight="1" x14ac:dyDescent="0.2"/>
    <row r="177" s="34" customFormat="1" x14ac:dyDescent="0.2"/>
    <row r="178" s="34" customFormat="1" x14ac:dyDescent="0.2"/>
    <row r="179" s="34" customFormat="1" x14ac:dyDescent="0.2"/>
    <row r="180" s="34" customFormat="1" x14ac:dyDescent="0.2"/>
    <row r="181" s="34" customFormat="1" x14ac:dyDescent="0.2"/>
  </sheetData>
  <mergeCells count="18">
    <mergeCell ref="B145:C145"/>
    <mergeCell ref="B146:C146"/>
    <mergeCell ref="B162:C162"/>
    <mergeCell ref="B154:C154"/>
    <mergeCell ref="B158:C158"/>
    <mergeCell ref="B159:C159"/>
    <mergeCell ref="B156:C156"/>
    <mergeCell ref="B157:C157"/>
    <mergeCell ref="B139:H139"/>
    <mergeCell ref="B140:H140"/>
    <mergeCell ref="B141:H141"/>
    <mergeCell ref="B143:D143"/>
    <mergeCell ref="B144:C144"/>
    <mergeCell ref="A1:H1"/>
    <mergeCell ref="A2:H2"/>
    <mergeCell ref="A3:H3"/>
    <mergeCell ref="B137:H137"/>
    <mergeCell ref="B138:H138"/>
  </mergeCells>
  <hyperlinks>
    <hyperlink ref="I1" location="Index!B2" display="Index" xr:uid="{BE8BD8A6-B61F-4D7C-B180-53CDFE1C559A}"/>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9699F-50E6-4DB9-83EC-C9A07F3E3943}">
  <sheetPr>
    <outlinePr summaryBelow="0" summaryRight="0"/>
  </sheetPr>
  <dimension ref="A1:Q206"/>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173</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80</v>
      </c>
      <c r="C7" s="47" t="s">
        <v>81</v>
      </c>
      <c r="D7" s="47" t="s">
        <v>41</v>
      </c>
      <c r="E7" s="48">
        <v>850000</v>
      </c>
      <c r="F7" s="49">
        <v>44764.4</v>
      </c>
      <c r="G7" s="50">
        <v>3.3461190000000002E-2</v>
      </c>
      <c r="H7" s="40" t="s">
        <v>133</v>
      </c>
    </row>
    <row r="8" spans="1:9" x14ac:dyDescent="0.2">
      <c r="A8" s="46">
        <v>2</v>
      </c>
      <c r="B8" s="47" t="s">
        <v>34</v>
      </c>
      <c r="C8" s="47" t="s">
        <v>35</v>
      </c>
      <c r="D8" s="47" t="s">
        <v>33</v>
      </c>
      <c r="E8" s="48">
        <v>1000000</v>
      </c>
      <c r="F8" s="49">
        <v>44662</v>
      </c>
      <c r="G8" s="50">
        <v>3.3384650000000002E-2</v>
      </c>
      <c r="H8" s="40" t="s">
        <v>133</v>
      </c>
    </row>
    <row r="9" spans="1:9" x14ac:dyDescent="0.2">
      <c r="A9" s="46">
        <v>3</v>
      </c>
      <c r="B9" s="47" t="s">
        <v>174</v>
      </c>
      <c r="C9" s="47" t="s">
        <v>175</v>
      </c>
      <c r="D9" s="47" t="s">
        <v>176</v>
      </c>
      <c r="E9" s="48">
        <v>11498475</v>
      </c>
      <c r="F9" s="49">
        <v>35725.761825000001</v>
      </c>
      <c r="G9" s="50">
        <v>2.6704849999999999E-2</v>
      </c>
      <c r="H9" s="40" t="s">
        <v>133</v>
      </c>
    </row>
    <row r="10" spans="1:9" x14ac:dyDescent="0.2">
      <c r="A10" s="46">
        <v>4</v>
      </c>
      <c r="B10" s="47" t="s">
        <v>177</v>
      </c>
      <c r="C10" s="47" t="s">
        <v>178</v>
      </c>
      <c r="D10" s="47" t="s">
        <v>179</v>
      </c>
      <c r="E10" s="48">
        <v>945165</v>
      </c>
      <c r="F10" s="49">
        <v>34408.731825000003</v>
      </c>
      <c r="G10" s="50">
        <v>2.5720369999999999E-2</v>
      </c>
      <c r="H10" s="40" t="s">
        <v>133</v>
      </c>
    </row>
    <row r="11" spans="1:9" x14ac:dyDescent="0.2">
      <c r="A11" s="46">
        <v>5</v>
      </c>
      <c r="B11" s="47" t="s">
        <v>180</v>
      </c>
      <c r="C11" s="47" t="s">
        <v>181</v>
      </c>
      <c r="D11" s="47" t="s">
        <v>182</v>
      </c>
      <c r="E11" s="48">
        <v>1642029</v>
      </c>
      <c r="F11" s="49">
        <v>32540.088693000002</v>
      </c>
      <c r="G11" s="50">
        <v>2.4323569999999999E-2</v>
      </c>
      <c r="H11" s="40" t="s">
        <v>133</v>
      </c>
    </row>
    <row r="12" spans="1:9" x14ac:dyDescent="0.2">
      <c r="A12" s="46">
        <v>6</v>
      </c>
      <c r="B12" s="47" t="s">
        <v>183</v>
      </c>
      <c r="C12" s="47" t="s">
        <v>184</v>
      </c>
      <c r="D12" s="47" t="s">
        <v>38</v>
      </c>
      <c r="E12" s="48">
        <v>10399688</v>
      </c>
      <c r="F12" s="49">
        <v>29841.904716000001</v>
      </c>
      <c r="G12" s="50">
        <v>2.2306690000000001E-2</v>
      </c>
      <c r="H12" s="40" t="s">
        <v>133</v>
      </c>
    </row>
    <row r="13" spans="1:9" x14ac:dyDescent="0.2">
      <c r="A13" s="46">
        <v>7</v>
      </c>
      <c r="B13" s="47" t="s">
        <v>185</v>
      </c>
      <c r="C13" s="47" t="s">
        <v>186</v>
      </c>
      <c r="D13" s="47" t="s">
        <v>57</v>
      </c>
      <c r="E13" s="48">
        <v>6735835</v>
      </c>
      <c r="F13" s="49">
        <v>27802.158962500002</v>
      </c>
      <c r="G13" s="50">
        <v>2.078199E-2</v>
      </c>
      <c r="H13" s="40" t="s">
        <v>133</v>
      </c>
    </row>
    <row r="14" spans="1:9" x14ac:dyDescent="0.2">
      <c r="A14" s="46">
        <v>8</v>
      </c>
      <c r="B14" s="47" t="s">
        <v>187</v>
      </c>
      <c r="C14" s="47" t="s">
        <v>188</v>
      </c>
      <c r="D14" s="47" t="s">
        <v>38</v>
      </c>
      <c r="E14" s="48">
        <v>38278844</v>
      </c>
      <c r="F14" s="49">
        <v>26657.386961600001</v>
      </c>
      <c r="G14" s="50">
        <v>1.9926280000000001E-2</v>
      </c>
      <c r="H14" s="40" t="s">
        <v>133</v>
      </c>
    </row>
    <row r="15" spans="1:9" x14ac:dyDescent="0.2">
      <c r="A15" s="46">
        <v>9</v>
      </c>
      <c r="B15" s="47" t="s">
        <v>189</v>
      </c>
      <c r="C15" s="47" t="s">
        <v>190</v>
      </c>
      <c r="D15" s="47" t="s">
        <v>191</v>
      </c>
      <c r="E15" s="48">
        <v>1675000</v>
      </c>
      <c r="F15" s="49">
        <v>26560.474999999999</v>
      </c>
      <c r="G15" s="50">
        <v>1.9853840000000001E-2</v>
      </c>
      <c r="H15" s="40" t="s">
        <v>133</v>
      </c>
    </row>
    <row r="16" spans="1:9" ht="25.5" x14ac:dyDescent="0.2">
      <c r="A16" s="46">
        <v>10</v>
      </c>
      <c r="B16" s="47" t="s">
        <v>192</v>
      </c>
      <c r="C16" s="47" t="s">
        <v>193</v>
      </c>
      <c r="D16" s="47" t="s">
        <v>194</v>
      </c>
      <c r="E16" s="48">
        <v>3395879</v>
      </c>
      <c r="F16" s="49">
        <v>26318.062249999999</v>
      </c>
      <c r="G16" s="50">
        <v>1.967263E-2</v>
      </c>
      <c r="H16" s="40" t="s">
        <v>133</v>
      </c>
    </row>
    <row r="17" spans="1:8" x14ac:dyDescent="0.2">
      <c r="A17" s="46">
        <v>11</v>
      </c>
      <c r="B17" s="47" t="s">
        <v>123</v>
      </c>
      <c r="C17" s="47" t="s">
        <v>124</v>
      </c>
      <c r="D17" s="47" t="s">
        <v>122</v>
      </c>
      <c r="E17" s="48">
        <v>2119329</v>
      </c>
      <c r="F17" s="49">
        <v>25921.512998999999</v>
      </c>
      <c r="G17" s="50">
        <v>1.937622E-2</v>
      </c>
      <c r="H17" s="40" t="s">
        <v>133</v>
      </c>
    </row>
    <row r="18" spans="1:8" x14ac:dyDescent="0.2">
      <c r="A18" s="46">
        <v>12</v>
      </c>
      <c r="B18" s="47" t="s">
        <v>195</v>
      </c>
      <c r="C18" s="47" t="s">
        <v>196</v>
      </c>
      <c r="D18" s="47" t="s">
        <v>111</v>
      </c>
      <c r="E18" s="48">
        <v>2703039</v>
      </c>
      <c r="F18" s="49">
        <v>24947.6984505</v>
      </c>
      <c r="G18" s="50">
        <v>1.8648290000000001E-2</v>
      </c>
      <c r="H18" s="40" t="s">
        <v>133</v>
      </c>
    </row>
    <row r="19" spans="1:8" x14ac:dyDescent="0.2">
      <c r="A19" s="46">
        <v>13</v>
      </c>
      <c r="B19" s="47" t="s">
        <v>197</v>
      </c>
      <c r="C19" s="47" t="s">
        <v>198</v>
      </c>
      <c r="D19" s="47" t="s">
        <v>108</v>
      </c>
      <c r="E19" s="48">
        <v>1413445</v>
      </c>
      <c r="F19" s="49">
        <v>24947.304250000001</v>
      </c>
      <c r="G19" s="50">
        <v>1.8648000000000001E-2</v>
      </c>
      <c r="H19" s="40" t="s">
        <v>133</v>
      </c>
    </row>
    <row r="20" spans="1:8" ht="25.5" x14ac:dyDescent="0.2">
      <c r="A20" s="46">
        <v>14</v>
      </c>
      <c r="B20" s="47" t="s">
        <v>199</v>
      </c>
      <c r="C20" s="47" t="s">
        <v>200</v>
      </c>
      <c r="D20" s="47" t="s">
        <v>201</v>
      </c>
      <c r="E20" s="48">
        <v>1080069</v>
      </c>
      <c r="F20" s="49">
        <v>24897.750587999999</v>
      </c>
      <c r="G20" s="50">
        <v>1.8610959999999999E-2</v>
      </c>
      <c r="H20" s="40" t="s">
        <v>133</v>
      </c>
    </row>
    <row r="21" spans="1:8" ht="25.5" x14ac:dyDescent="0.2">
      <c r="A21" s="46">
        <v>15</v>
      </c>
      <c r="B21" s="47" t="s">
        <v>202</v>
      </c>
      <c r="C21" s="47" t="s">
        <v>203</v>
      </c>
      <c r="D21" s="47" t="s">
        <v>204</v>
      </c>
      <c r="E21" s="48">
        <v>1484674</v>
      </c>
      <c r="F21" s="49">
        <v>24737.638188000001</v>
      </c>
      <c r="G21" s="50">
        <v>1.8491270000000001E-2</v>
      </c>
      <c r="H21" s="40" t="s">
        <v>133</v>
      </c>
    </row>
    <row r="22" spans="1:8" x14ac:dyDescent="0.2">
      <c r="A22" s="46">
        <v>16</v>
      </c>
      <c r="B22" s="47" t="s">
        <v>86</v>
      </c>
      <c r="C22" s="47" t="s">
        <v>87</v>
      </c>
      <c r="D22" s="47" t="s">
        <v>88</v>
      </c>
      <c r="E22" s="48">
        <v>5002614</v>
      </c>
      <c r="F22" s="49">
        <v>23364.708686999998</v>
      </c>
      <c r="G22" s="50">
        <v>1.7465020000000001E-2</v>
      </c>
      <c r="H22" s="40" t="s">
        <v>133</v>
      </c>
    </row>
    <row r="23" spans="1:8" x14ac:dyDescent="0.2">
      <c r="A23" s="46">
        <v>17</v>
      </c>
      <c r="B23" s="47" t="s">
        <v>205</v>
      </c>
      <c r="C23" s="47" t="s">
        <v>206</v>
      </c>
      <c r="D23" s="47" t="s">
        <v>41</v>
      </c>
      <c r="E23" s="48">
        <v>275000</v>
      </c>
      <c r="F23" s="49">
        <v>22303.875</v>
      </c>
      <c r="G23" s="50">
        <v>1.6672050000000001E-2</v>
      </c>
      <c r="H23" s="40" t="s">
        <v>133</v>
      </c>
    </row>
    <row r="24" spans="1:8" x14ac:dyDescent="0.2">
      <c r="A24" s="46">
        <v>18</v>
      </c>
      <c r="B24" s="47" t="s">
        <v>207</v>
      </c>
      <c r="C24" s="47" t="s">
        <v>208</v>
      </c>
      <c r="D24" s="47" t="s">
        <v>38</v>
      </c>
      <c r="E24" s="48">
        <v>2575000</v>
      </c>
      <c r="F24" s="49">
        <v>21935.137500000001</v>
      </c>
      <c r="G24" s="50">
        <v>1.6396419999999998E-2</v>
      </c>
      <c r="H24" s="40" t="s">
        <v>133</v>
      </c>
    </row>
    <row r="25" spans="1:8" x14ac:dyDescent="0.2">
      <c r="A25" s="46">
        <v>19</v>
      </c>
      <c r="B25" s="47" t="s">
        <v>209</v>
      </c>
      <c r="C25" s="47" t="s">
        <v>210</v>
      </c>
      <c r="D25" s="47" t="s">
        <v>211</v>
      </c>
      <c r="E25" s="48">
        <v>1831515</v>
      </c>
      <c r="F25" s="49">
        <v>21903.087885000001</v>
      </c>
      <c r="G25" s="50">
        <v>1.6372459999999998E-2</v>
      </c>
      <c r="H25" s="40" t="s">
        <v>133</v>
      </c>
    </row>
    <row r="26" spans="1:8" x14ac:dyDescent="0.2">
      <c r="A26" s="46">
        <v>20</v>
      </c>
      <c r="B26" s="47" t="s">
        <v>26</v>
      </c>
      <c r="C26" s="47" t="s">
        <v>27</v>
      </c>
      <c r="D26" s="47" t="s">
        <v>28</v>
      </c>
      <c r="E26" s="48">
        <v>5030754</v>
      </c>
      <c r="F26" s="49">
        <v>21697.642002000001</v>
      </c>
      <c r="G26" s="50">
        <v>1.621889E-2</v>
      </c>
      <c r="H26" s="40" t="s">
        <v>133</v>
      </c>
    </row>
    <row r="27" spans="1:8" x14ac:dyDescent="0.2">
      <c r="A27" s="46">
        <v>21</v>
      </c>
      <c r="B27" s="47" t="s">
        <v>74</v>
      </c>
      <c r="C27" s="47" t="s">
        <v>75</v>
      </c>
      <c r="D27" s="47" t="s">
        <v>33</v>
      </c>
      <c r="E27" s="48">
        <v>38572475</v>
      </c>
      <c r="F27" s="49">
        <v>21438.581604999999</v>
      </c>
      <c r="G27" s="50">
        <v>1.602524E-2</v>
      </c>
      <c r="H27" s="40" t="s">
        <v>133</v>
      </c>
    </row>
    <row r="28" spans="1:8" x14ac:dyDescent="0.2">
      <c r="A28" s="46">
        <v>22</v>
      </c>
      <c r="B28" s="47" t="s">
        <v>212</v>
      </c>
      <c r="C28" s="47" t="s">
        <v>213</v>
      </c>
      <c r="D28" s="47" t="s">
        <v>38</v>
      </c>
      <c r="E28" s="48">
        <v>2100000</v>
      </c>
      <c r="F28" s="49">
        <v>21334.95</v>
      </c>
      <c r="G28" s="50">
        <v>1.5947780000000002E-2</v>
      </c>
      <c r="H28" s="40" t="s">
        <v>133</v>
      </c>
    </row>
    <row r="29" spans="1:8" x14ac:dyDescent="0.2">
      <c r="A29" s="46">
        <v>23</v>
      </c>
      <c r="B29" s="47" t="s">
        <v>214</v>
      </c>
      <c r="C29" s="47" t="s">
        <v>215</v>
      </c>
      <c r="D29" s="47" t="s">
        <v>216</v>
      </c>
      <c r="E29" s="48">
        <v>4432044</v>
      </c>
      <c r="F29" s="49">
        <v>21211.762584</v>
      </c>
      <c r="G29" s="50">
        <v>1.58557E-2</v>
      </c>
      <c r="H29" s="40" t="s">
        <v>133</v>
      </c>
    </row>
    <row r="30" spans="1:8" x14ac:dyDescent="0.2">
      <c r="A30" s="46">
        <v>24</v>
      </c>
      <c r="B30" s="47" t="s">
        <v>217</v>
      </c>
      <c r="C30" s="47" t="s">
        <v>218</v>
      </c>
      <c r="D30" s="47" t="s">
        <v>176</v>
      </c>
      <c r="E30" s="48">
        <v>144775</v>
      </c>
      <c r="F30" s="49">
        <v>20642.019499999999</v>
      </c>
      <c r="G30" s="50">
        <v>1.542982E-2</v>
      </c>
      <c r="H30" s="40" t="s">
        <v>133</v>
      </c>
    </row>
    <row r="31" spans="1:8" x14ac:dyDescent="0.2">
      <c r="A31" s="46">
        <v>25</v>
      </c>
      <c r="B31" s="47" t="s">
        <v>68</v>
      </c>
      <c r="C31" s="47" t="s">
        <v>69</v>
      </c>
      <c r="D31" s="47" t="s">
        <v>22</v>
      </c>
      <c r="E31" s="48">
        <v>1174074</v>
      </c>
      <c r="F31" s="49">
        <v>20381.924640000001</v>
      </c>
      <c r="G31" s="50">
        <v>1.52354E-2</v>
      </c>
      <c r="H31" s="40" t="s">
        <v>133</v>
      </c>
    </row>
    <row r="32" spans="1:8" x14ac:dyDescent="0.2">
      <c r="A32" s="46">
        <v>26</v>
      </c>
      <c r="B32" s="47" t="s">
        <v>219</v>
      </c>
      <c r="C32" s="47" t="s">
        <v>220</v>
      </c>
      <c r="D32" s="47" t="s">
        <v>19</v>
      </c>
      <c r="E32" s="48">
        <v>5400000</v>
      </c>
      <c r="F32" s="49">
        <v>20225.7</v>
      </c>
      <c r="G32" s="50">
        <v>1.5118619999999999E-2</v>
      </c>
      <c r="H32" s="40" t="s">
        <v>133</v>
      </c>
    </row>
    <row r="33" spans="1:8" x14ac:dyDescent="0.2">
      <c r="A33" s="46">
        <v>27</v>
      </c>
      <c r="B33" s="47" t="s">
        <v>221</v>
      </c>
      <c r="C33" s="47" t="s">
        <v>222</v>
      </c>
      <c r="D33" s="47" t="s">
        <v>50</v>
      </c>
      <c r="E33" s="48">
        <v>3129017</v>
      </c>
      <c r="F33" s="49">
        <v>19000.955732499999</v>
      </c>
      <c r="G33" s="50">
        <v>1.420313E-2</v>
      </c>
      <c r="H33" s="40" t="s">
        <v>133</v>
      </c>
    </row>
    <row r="34" spans="1:8" x14ac:dyDescent="0.2">
      <c r="A34" s="46">
        <v>28</v>
      </c>
      <c r="B34" s="47" t="s">
        <v>223</v>
      </c>
      <c r="C34" s="47" t="s">
        <v>224</v>
      </c>
      <c r="D34" s="47" t="s">
        <v>179</v>
      </c>
      <c r="E34" s="48">
        <v>1750000</v>
      </c>
      <c r="F34" s="49">
        <v>18106.375</v>
      </c>
      <c r="G34" s="50">
        <v>1.353443E-2</v>
      </c>
      <c r="H34" s="40" t="s">
        <v>133</v>
      </c>
    </row>
    <row r="35" spans="1:8" x14ac:dyDescent="0.2">
      <c r="A35" s="46">
        <v>29</v>
      </c>
      <c r="B35" s="47" t="s">
        <v>225</v>
      </c>
      <c r="C35" s="47" t="s">
        <v>226</v>
      </c>
      <c r="D35" s="47" t="s">
        <v>211</v>
      </c>
      <c r="E35" s="48">
        <v>371400</v>
      </c>
      <c r="F35" s="49">
        <v>17827.2</v>
      </c>
      <c r="G35" s="50">
        <v>1.3325750000000001E-2</v>
      </c>
      <c r="H35" s="40" t="s">
        <v>133</v>
      </c>
    </row>
    <row r="36" spans="1:8" x14ac:dyDescent="0.2">
      <c r="A36" s="46">
        <v>30</v>
      </c>
      <c r="B36" s="47" t="s">
        <v>78</v>
      </c>
      <c r="C36" s="47" t="s">
        <v>79</v>
      </c>
      <c r="D36" s="47" t="s">
        <v>25</v>
      </c>
      <c r="E36" s="48">
        <v>332412</v>
      </c>
      <c r="F36" s="49">
        <v>17574.622439999999</v>
      </c>
      <c r="G36" s="50">
        <v>1.313695E-2</v>
      </c>
      <c r="H36" s="40" t="s">
        <v>133</v>
      </c>
    </row>
    <row r="37" spans="1:8" x14ac:dyDescent="0.2">
      <c r="A37" s="46">
        <v>31</v>
      </c>
      <c r="B37" s="47" t="s">
        <v>72</v>
      </c>
      <c r="C37" s="47" t="s">
        <v>73</v>
      </c>
      <c r="D37" s="47" t="s">
        <v>50</v>
      </c>
      <c r="E37" s="48">
        <v>115359</v>
      </c>
      <c r="F37" s="49">
        <v>16956.619409999999</v>
      </c>
      <c r="G37" s="50">
        <v>1.2675000000000001E-2</v>
      </c>
      <c r="H37" s="40" t="s">
        <v>133</v>
      </c>
    </row>
    <row r="38" spans="1:8" x14ac:dyDescent="0.2">
      <c r="A38" s="46">
        <v>32</v>
      </c>
      <c r="B38" s="47" t="s">
        <v>227</v>
      </c>
      <c r="C38" s="47" t="s">
        <v>228</v>
      </c>
      <c r="D38" s="47" t="s">
        <v>229</v>
      </c>
      <c r="E38" s="48">
        <v>465740</v>
      </c>
      <c r="F38" s="49">
        <v>16267.83246</v>
      </c>
      <c r="G38" s="50">
        <v>1.216013E-2</v>
      </c>
      <c r="H38" s="40" t="s">
        <v>133</v>
      </c>
    </row>
    <row r="39" spans="1:8" x14ac:dyDescent="0.2">
      <c r="A39" s="46">
        <v>33</v>
      </c>
      <c r="B39" s="47" t="s">
        <v>64</v>
      </c>
      <c r="C39" s="47" t="s">
        <v>65</v>
      </c>
      <c r="D39" s="47" t="s">
        <v>33</v>
      </c>
      <c r="E39" s="48">
        <v>390000</v>
      </c>
      <c r="F39" s="49">
        <v>15902.64</v>
      </c>
      <c r="G39" s="50">
        <v>1.1887150000000001E-2</v>
      </c>
      <c r="H39" s="40" t="s">
        <v>133</v>
      </c>
    </row>
    <row r="40" spans="1:8" ht="25.5" x14ac:dyDescent="0.2">
      <c r="A40" s="46">
        <v>34</v>
      </c>
      <c r="B40" s="47" t="s">
        <v>230</v>
      </c>
      <c r="C40" s="47" t="s">
        <v>231</v>
      </c>
      <c r="D40" s="47" t="s">
        <v>201</v>
      </c>
      <c r="E40" s="48">
        <v>883994</v>
      </c>
      <c r="F40" s="49">
        <v>15476.966952000001</v>
      </c>
      <c r="G40" s="50">
        <v>1.156896E-2</v>
      </c>
      <c r="H40" s="40" t="s">
        <v>133</v>
      </c>
    </row>
    <row r="41" spans="1:8" x14ac:dyDescent="0.2">
      <c r="A41" s="46">
        <v>35</v>
      </c>
      <c r="B41" s="47" t="s">
        <v>232</v>
      </c>
      <c r="C41" s="47" t="s">
        <v>233</v>
      </c>
      <c r="D41" s="47" t="s">
        <v>50</v>
      </c>
      <c r="E41" s="48">
        <v>514615</v>
      </c>
      <c r="F41" s="49">
        <v>15170.335585000001</v>
      </c>
      <c r="G41" s="50">
        <v>1.1339760000000001E-2</v>
      </c>
      <c r="H41" s="40" t="s">
        <v>133</v>
      </c>
    </row>
    <row r="42" spans="1:8" x14ac:dyDescent="0.2">
      <c r="A42" s="46">
        <v>36</v>
      </c>
      <c r="B42" s="47" t="s">
        <v>234</v>
      </c>
      <c r="C42" s="47" t="s">
        <v>235</v>
      </c>
      <c r="D42" s="47" t="s">
        <v>57</v>
      </c>
      <c r="E42" s="48">
        <v>135000</v>
      </c>
      <c r="F42" s="49">
        <v>15074.775</v>
      </c>
      <c r="G42" s="50">
        <v>1.126833E-2</v>
      </c>
      <c r="H42" s="40" t="s">
        <v>133</v>
      </c>
    </row>
    <row r="43" spans="1:8" ht="25.5" x14ac:dyDescent="0.2">
      <c r="A43" s="46">
        <v>37</v>
      </c>
      <c r="B43" s="47" t="s">
        <v>236</v>
      </c>
      <c r="C43" s="47" t="s">
        <v>237</v>
      </c>
      <c r="D43" s="47" t="s">
        <v>201</v>
      </c>
      <c r="E43" s="48">
        <v>275425</v>
      </c>
      <c r="F43" s="49">
        <v>14872.95</v>
      </c>
      <c r="G43" s="50">
        <v>1.1117459999999999E-2</v>
      </c>
      <c r="H43" s="40" t="s">
        <v>133</v>
      </c>
    </row>
    <row r="44" spans="1:8" x14ac:dyDescent="0.2">
      <c r="A44" s="46">
        <v>38</v>
      </c>
      <c r="B44" s="47" t="s">
        <v>238</v>
      </c>
      <c r="C44" s="47" t="s">
        <v>239</v>
      </c>
      <c r="D44" s="47" t="s">
        <v>179</v>
      </c>
      <c r="E44" s="48">
        <v>1817907</v>
      </c>
      <c r="F44" s="49">
        <v>14547.800767500001</v>
      </c>
      <c r="G44" s="50">
        <v>1.0874419999999999E-2</v>
      </c>
      <c r="H44" s="40" t="s">
        <v>133</v>
      </c>
    </row>
    <row r="45" spans="1:8" x14ac:dyDescent="0.2">
      <c r="A45" s="46">
        <v>39</v>
      </c>
      <c r="B45" s="47" t="s">
        <v>240</v>
      </c>
      <c r="C45" s="47" t="s">
        <v>241</v>
      </c>
      <c r="D45" s="47" t="s">
        <v>111</v>
      </c>
      <c r="E45" s="48">
        <v>1054917</v>
      </c>
      <c r="F45" s="49">
        <v>14422.825224</v>
      </c>
      <c r="G45" s="50">
        <v>1.0781000000000001E-2</v>
      </c>
      <c r="H45" s="40" t="s">
        <v>133</v>
      </c>
    </row>
    <row r="46" spans="1:8" x14ac:dyDescent="0.2">
      <c r="A46" s="46">
        <v>40</v>
      </c>
      <c r="B46" s="47" t="s">
        <v>242</v>
      </c>
      <c r="C46" s="47" t="s">
        <v>243</v>
      </c>
      <c r="D46" s="47" t="s">
        <v>38</v>
      </c>
      <c r="E46" s="48">
        <v>1550000</v>
      </c>
      <c r="F46" s="49">
        <v>14198.775</v>
      </c>
      <c r="G46" s="50">
        <v>1.061352E-2</v>
      </c>
      <c r="H46" s="40" t="s">
        <v>133</v>
      </c>
    </row>
    <row r="47" spans="1:8" x14ac:dyDescent="0.2">
      <c r="A47" s="46">
        <v>41</v>
      </c>
      <c r="B47" s="47" t="s">
        <v>244</v>
      </c>
      <c r="C47" s="47" t="s">
        <v>245</v>
      </c>
      <c r="D47" s="47" t="s">
        <v>246</v>
      </c>
      <c r="E47" s="48">
        <v>640000</v>
      </c>
      <c r="F47" s="49">
        <v>13415.68</v>
      </c>
      <c r="G47" s="50">
        <v>1.002816E-2</v>
      </c>
      <c r="H47" s="40" t="s">
        <v>133</v>
      </c>
    </row>
    <row r="48" spans="1:8" x14ac:dyDescent="0.2">
      <c r="A48" s="46">
        <v>42</v>
      </c>
      <c r="B48" s="47" t="s">
        <v>247</v>
      </c>
      <c r="C48" s="47" t="s">
        <v>248</v>
      </c>
      <c r="D48" s="47" t="s">
        <v>249</v>
      </c>
      <c r="E48" s="48">
        <v>365274</v>
      </c>
      <c r="F48" s="49">
        <v>13245.931062</v>
      </c>
      <c r="G48" s="50">
        <v>9.9012700000000002E-3</v>
      </c>
      <c r="H48" s="40" t="s">
        <v>133</v>
      </c>
    </row>
    <row r="49" spans="1:8" x14ac:dyDescent="0.2">
      <c r="A49" s="46">
        <v>43</v>
      </c>
      <c r="B49" s="47" t="s">
        <v>250</v>
      </c>
      <c r="C49" s="47" t="s">
        <v>251</v>
      </c>
      <c r="D49" s="47" t="s">
        <v>108</v>
      </c>
      <c r="E49" s="48">
        <v>919500</v>
      </c>
      <c r="F49" s="49">
        <v>13005.407999999999</v>
      </c>
      <c r="G49" s="50">
        <v>9.7214799999999994E-3</v>
      </c>
      <c r="H49" s="40" t="s">
        <v>133</v>
      </c>
    </row>
    <row r="50" spans="1:8" x14ac:dyDescent="0.2">
      <c r="A50" s="46">
        <v>44</v>
      </c>
      <c r="B50" s="47" t="s">
        <v>55</v>
      </c>
      <c r="C50" s="47" t="s">
        <v>56</v>
      </c>
      <c r="D50" s="47" t="s">
        <v>57</v>
      </c>
      <c r="E50" s="48">
        <v>159264</v>
      </c>
      <c r="F50" s="49">
        <v>12779.343360000001</v>
      </c>
      <c r="G50" s="50">
        <v>9.5525000000000002E-3</v>
      </c>
      <c r="H50" s="40" t="s">
        <v>133</v>
      </c>
    </row>
    <row r="51" spans="1:8" x14ac:dyDescent="0.2">
      <c r="A51" s="46">
        <v>45</v>
      </c>
      <c r="B51" s="47" t="s">
        <v>76</v>
      </c>
      <c r="C51" s="47" t="s">
        <v>77</v>
      </c>
      <c r="D51" s="47" t="s">
        <v>16</v>
      </c>
      <c r="E51" s="48">
        <v>3100000</v>
      </c>
      <c r="F51" s="49">
        <v>12708.45</v>
      </c>
      <c r="G51" s="50">
        <v>9.4995099999999992E-3</v>
      </c>
      <c r="H51" s="40" t="s">
        <v>133</v>
      </c>
    </row>
    <row r="52" spans="1:8" x14ac:dyDescent="0.2">
      <c r="A52" s="46">
        <v>46</v>
      </c>
      <c r="B52" s="47" t="s">
        <v>252</v>
      </c>
      <c r="C52" s="47" t="s">
        <v>253</v>
      </c>
      <c r="D52" s="47" t="s">
        <v>246</v>
      </c>
      <c r="E52" s="48">
        <v>2819992</v>
      </c>
      <c r="F52" s="49">
        <v>12534.864439999999</v>
      </c>
      <c r="G52" s="50">
        <v>9.3697599999999995E-3</v>
      </c>
      <c r="H52" s="40" t="s">
        <v>133</v>
      </c>
    </row>
    <row r="53" spans="1:8" x14ac:dyDescent="0.2">
      <c r="A53" s="46">
        <v>47</v>
      </c>
      <c r="B53" s="47" t="s">
        <v>254</v>
      </c>
      <c r="C53" s="47" t="s">
        <v>255</v>
      </c>
      <c r="D53" s="47" t="s">
        <v>256</v>
      </c>
      <c r="E53" s="48">
        <v>4709492</v>
      </c>
      <c r="F53" s="49">
        <v>12468.851019199999</v>
      </c>
      <c r="G53" s="50">
        <v>9.3204099999999995E-3</v>
      </c>
      <c r="H53" s="40" t="s">
        <v>133</v>
      </c>
    </row>
    <row r="54" spans="1:8" ht="25.5" x14ac:dyDescent="0.2">
      <c r="A54" s="46">
        <v>48</v>
      </c>
      <c r="B54" s="47" t="s">
        <v>257</v>
      </c>
      <c r="C54" s="47" t="s">
        <v>258</v>
      </c>
      <c r="D54" s="47" t="s">
        <v>201</v>
      </c>
      <c r="E54" s="48">
        <v>550000</v>
      </c>
      <c r="F54" s="49">
        <v>12356.85</v>
      </c>
      <c r="G54" s="50">
        <v>9.2366900000000005E-3</v>
      </c>
      <c r="H54" s="40" t="s">
        <v>133</v>
      </c>
    </row>
    <row r="55" spans="1:8" x14ac:dyDescent="0.2">
      <c r="A55" s="46">
        <v>49</v>
      </c>
      <c r="B55" s="47" t="s">
        <v>259</v>
      </c>
      <c r="C55" s="47" t="s">
        <v>260</v>
      </c>
      <c r="D55" s="47" t="s">
        <v>41</v>
      </c>
      <c r="E55" s="48">
        <v>340000</v>
      </c>
      <c r="F55" s="49">
        <v>12316.84</v>
      </c>
      <c r="G55" s="50">
        <v>9.2067799999999995E-3</v>
      </c>
      <c r="H55" s="40" t="s">
        <v>133</v>
      </c>
    </row>
    <row r="56" spans="1:8" x14ac:dyDescent="0.2">
      <c r="A56" s="46">
        <v>50</v>
      </c>
      <c r="B56" s="47" t="s">
        <v>261</v>
      </c>
      <c r="C56" s="47" t="s">
        <v>262</v>
      </c>
      <c r="D56" s="47" t="s">
        <v>41</v>
      </c>
      <c r="E56" s="48">
        <v>631409</v>
      </c>
      <c r="F56" s="49">
        <v>12028.34145</v>
      </c>
      <c r="G56" s="50">
        <v>8.99113E-3</v>
      </c>
      <c r="H56" s="40" t="s">
        <v>133</v>
      </c>
    </row>
    <row r="57" spans="1:8" x14ac:dyDescent="0.2">
      <c r="A57" s="46">
        <v>51</v>
      </c>
      <c r="B57" s="47" t="s">
        <v>263</v>
      </c>
      <c r="C57" s="47" t="s">
        <v>264</v>
      </c>
      <c r="D57" s="47" t="s">
        <v>111</v>
      </c>
      <c r="E57" s="48">
        <v>1203815</v>
      </c>
      <c r="F57" s="49">
        <v>11954.4848575</v>
      </c>
      <c r="G57" s="50">
        <v>8.93592E-3</v>
      </c>
      <c r="H57" s="40" t="s">
        <v>133</v>
      </c>
    </row>
    <row r="58" spans="1:8" x14ac:dyDescent="0.2">
      <c r="A58" s="46">
        <v>52</v>
      </c>
      <c r="B58" s="47" t="s">
        <v>265</v>
      </c>
      <c r="C58" s="47" t="s">
        <v>266</v>
      </c>
      <c r="D58" s="47" t="s">
        <v>267</v>
      </c>
      <c r="E58" s="48">
        <v>687834</v>
      </c>
      <c r="F58" s="49">
        <v>11946.988746000001</v>
      </c>
      <c r="G58" s="50">
        <v>8.9303200000000003E-3</v>
      </c>
      <c r="H58" s="40" t="s">
        <v>133</v>
      </c>
    </row>
    <row r="59" spans="1:8" x14ac:dyDescent="0.2">
      <c r="A59" s="46">
        <v>53</v>
      </c>
      <c r="B59" s="47" t="s">
        <v>268</v>
      </c>
      <c r="C59" s="47" t="s">
        <v>269</v>
      </c>
      <c r="D59" s="47" t="s">
        <v>50</v>
      </c>
      <c r="E59" s="48">
        <v>1024721</v>
      </c>
      <c r="F59" s="49">
        <v>11400.021124999999</v>
      </c>
      <c r="G59" s="50">
        <v>8.5214699999999997E-3</v>
      </c>
      <c r="H59" s="40" t="s">
        <v>133</v>
      </c>
    </row>
    <row r="60" spans="1:8" x14ac:dyDescent="0.2">
      <c r="A60" s="46">
        <v>54</v>
      </c>
      <c r="B60" s="47" t="s">
        <v>270</v>
      </c>
      <c r="C60" s="47" t="s">
        <v>271</v>
      </c>
      <c r="D60" s="47" t="s">
        <v>22</v>
      </c>
      <c r="E60" s="48">
        <v>13548970</v>
      </c>
      <c r="F60" s="49">
        <v>11272.743039999999</v>
      </c>
      <c r="G60" s="50">
        <v>8.4263299999999992E-3</v>
      </c>
      <c r="H60" s="40" t="s">
        <v>133</v>
      </c>
    </row>
    <row r="61" spans="1:8" x14ac:dyDescent="0.2">
      <c r="A61" s="46">
        <v>55</v>
      </c>
      <c r="B61" s="47" t="s">
        <v>272</v>
      </c>
      <c r="C61" s="47" t="s">
        <v>273</v>
      </c>
      <c r="D61" s="47" t="s">
        <v>33</v>
      </c>
      <c r="E61" s="48">
        <v>1096442</v>
      </c>
      <c r="F61" s="49">
        <v>11163.424223</v>
      </c>
      <c r="G61" s="50">
        <v>8.3446100000000006E-3</v>
      </c>
      <c r="H61" s="40" t="s">
        <v>133</v>
      </c>
    </row>
    <row r="62" spans="1:8" x14ac:dyDescent="0.2">
      <c r="A62" s="46">
        <v>56</v>
      </c>
      <c r="B62" s="47" t="s">
        <v>274</v>
      </c>
      <c r="C62" s="47" t="s">
        <v>275</v>
      </c>
      <c r="D62" s="47" t="s">
        <v>22</v>
      </c>
      <c r="E62" s="48">
        <v>1925000</v>
      </c>
      <c r="F62" s="49">
        <v>10802.137500000001</v>
      </c>
      <c r="G62" s="50">
        <v>8.0745499999999998E-3</v>
      </c>
      <c r="H62" s="40" t="s">
        <v>133</v>
      </c>
    </row>
    <row r="63" spans="1:8" x14ac:dyDescent="0.2">
      <c r="A63" s="46">
        <v>57</v>
      </c>
      <c r="B63" s="47" t="s">
        <v>97</v>
      </c>
      <c r="C63" s="47" t="s">
        <v>98</v>
      </c>
      <c r="D63" s="47" t="s">
        <v>50</v>
      </c>
      <c r="E63" s="48">
        <v>251355</v>
      </c>
      <c r="F63" s="49">
        <v>10367.89104</v>
      </c>
      <c r="G63" s="50">
        <v>7.7499500000000002E-3</v>
      </c>
      <c r="H63" s="40" t="s">
        <v>133</v>
      </c>
    </row>
    <row r="64" spans="1:8" x14ac:dyDescent="0.2">
      <c r="A64" s="46">
        <v>58</v>
      </c>
      <c r="B64" s="47" t="s">
        <v>276</v>
      </c>
      <c r="C64" s="47" t="s">
        <v>277</v>
      </c>
      <c r="D64" s="47" t="s">
        <v>246</v>
      </c>
      <c r="E64" s="48">
        <v>100951</v>
      </c>
      <c r="F64" s="49">
        <v>10242.993215</v>
      </c>
      <c r="G64" s="50">
        <v>7.6565899999999996E-3</v>
      </c>
      <c r="H64" s="40" t="s">
        <v>133</v>
      </c>
    </row>
    <row r="65" spans="1:8" x14ac:dyDescent="0.2">
      <c r="A65" s="46">
        <v>59</v>
      </c>
      <c r="B65" s="47" t="s">
        <v>278</v>
      </c>
      <c r="C65" s="47" t="s">
        <v>279</v>
      </c>
      <c r="D65" s="47" t="s">
        <v>50</v>
      </c>
      <c r="E65" s="48">
        <v>2493373</v>
      </c>
      <c r="F65" s="49">
        <v>10182.935331999999</v>
      </c>
      <c r="G65" s="50">
        <v>7.6116999999999999E-3</v>
      </c>
      <c r="H65" s="40" t="s">
        <v>133</v>
      </c>
    </row>
    <row r="66" spans="1:8" x14ac:dyDescent="0.2">
      <c r="A66" s="46">
        <v>60</v>
      </c>
      <c r="B66" s="47" t="s">
        <v>280</v>
      </c>
      <c r="C66" s="47" t="s">
        <v>281</v>
      </c>
      <c r="D66" s="47" t="s">
        <v>57</v>
      </c>
      <c r="E66" s="48">
        <v>636325</v>
      </c>
      <c r="F66" s="49">
        <v>10136.65725</v>
      </c>
      <c r="G66" s="50">
        <v>7.5771099999999997E-3</v>
      </c>
      <c r="H66" s="40" t="s">
        <v>133</v>
      </c>
    </row>
    <row r="67" spans="1:8" ht="25.5" x14ac:dyDescent="0.2">
      <c r="A67" s="46">
        <v>61</v>
      </c>
      <c r="B67" s="47" t="s">
        <v>282</v>
      </c>
      <c r="C67" s="47" t="s">
        <v>283</v>
      </c>
      <c r="D67" s="47" t="s">
        <v>204</v>
      </c>
      <c r="E67" s="48">
        <v>900000</v>
      </c>
      <c r="F67" s="49">
        <v>9862.2000000000007</v>
      </c>
      <c r="G67" s="50">
        <v>7.3719500000000004E-3</v>
      </c>
      <c r="H67" s="40" t="s">
        <v>133</v>
      </c>
    </row>
    <row r="68" spans="1:8" x14ac:dyDescent="0.2">
      <c r="A68" s="46">
        <v>62</v>
      </c>
      <c r="B68" s="47" t="s">
        <v>284</v>
      </c>
      <c r="C68" s="47" t="s">
        <v>285</v>
      </c>
      <c r="D68" s="47" t="s">
        <v>256</v>
      </c>
      <c r="E68" s="48">
        <v>3500000</v>
      </c>
      <c r="F68" s="49">
        <v>9460.5</v>
      </c>
      <c r="G68" s="50">
        <v>7.0716800000000003E-3</v>
      </c>
      <c r="H68" s="40" t="s">
        <v>133</v>
      </c>
    </row>
    <row r="69" spans="1:8" x14ac:dyDescent="0.2">
      <c r="A69" s="46">
        <v>63</v>
      </c>
      <c r="B69" s="47" t="s">
        <v>286</v>
      </c>
      <c r="C69" s="47" t="s">
        <v>287</v>
      </c>
      <c r="D69" s="47" t="s">
        <v>179</v>
      </c>
      <c r="E69" s="48">
        <v>927500</v>
      </c>
      <c r="F69" s="49">
        <v>9367.2862499999992</v>
      </c>
      <c r="G69" s="50">
        <v>7.0020100000000004E-3</v>
      </c>
      <c r="H69" s="40" t="s">
        <v>133</v>
      </c>
    </row>
    <row r="70" spans="1:8" x14ac:dyDescent="0.2">
      <c r="A70" s="46">
        <v>64</v>
      </c>
      <c r="B70" s="47" t="s">
        <v>288</v>
      </c>
      <c r="C70" s="47" t="s">
        <v>289</v>
      </c>
      <c r="D70" s="47" t="s">
        <v>179</v>
      </c>
      <c r="E70" s="48">
        <v>4348615</v>
      </c>
      <c r="F70" s="49">
        <v>9349.0873885000001</v>
      </c>
      <c r="G70" s="50">
        <v>6.9883999999999996E-3</v>
      </c>
      <c r="H70" s="40" t="s">
        <v>133</v>
      </c>
    </row>
    <row r="71" spans="1:8" x14ac:dyDescent="0.2">
      <c r="A71" s="46">
        <v>65</v>
      </c>
      <c r="B71" s="47" t="s">
        <v>290</v>
      </c>
      <c r="C71" s="47" t="s">
        <v>291</v>
      </c>
      <c r="D71" s="47" t="s">
        <v>101</v>
      </c>
      <c r="E71" s="48">
        <v>3194794</v>
      </c>
      <c r="F71" s="49">
        <v>9111.2330086000002</v>
      </c>
      <c r="G71" s="50">
        <v>6.8106099999999999E-3</v>
      </c>
      <c r="H71" s="40" t="s">
        <v>133</v>
      </c>
    </row>
    <row r="72" spans="1:8" x14ac:dyDescent="0.2">
      <c r="A72" s="46">
        <v>66</v>
      </c>
      <c r="B72" s="47" t="s">
        <v>292</v>
      </c>
      <c r="C72" s="47" t="s">
        <v>293</v>
      </c>
      <c r="D72" s="47" t="s">
        <v>216</v>
      </c>
      <c r="E72" s="48">
        <v>1200000</v>
      </c>
      <c r="F72" s="49">
        <v>9092.4</v>
      </c>
      <c r="G72" s="50">
        <v>6.7965300000000003E-3</v>
      </c>
      <c r="H72" s="40" t="s">
        <v>133</v>
      </c>
    </row>
    <row r="73" spans="1:8" x14ac:dyDescent="0.2">
      <c r="A73" s="46">
        <v>67</v>
      </c>
      <c r="B73" s="47" t="s">
        <v>294</v>
      </c>
      <c r="C73" s="47" t="s">
        <v>295</v>
      </c>
      <c r="D73" s="47" t="s">
        <v>211</v>
      </c>
      <c r="E73" s="48">
        <v>950000</v>
      </c>
      <c r="F73" s="49">
        <v>8892.4750000000004</v>
      </c>
      <c r="G73" s="50">
        <v>6.6470899999999996E-3</v>
      </c>
      <c r="H73" s="40" t="s">
        <v>133</v>
      </c>
    </row>
    <row r="74" spans="1:8" x14ac:dyDescent="0.2">
      <c r="A74" s="46">
        <v>68</v>
      </c>
      <c r="B74" s="47" t="s">
        <v>102</v>
      </c>
      <c r="C74" s="47" t="s">
        <v>103</v>
      </c>
      <c r="D74" s="47" t="s">
        <v>16</v>
      </c>
      <c r="E74" s="48">
        <v>583736</v>
      </c>
      <c r="F74" s="49">
        <v>8857.6100640000004</v>
      </c>
      <c r="G74" s="50">
        <v>6.62102E-3</v>
      </c>
      <c r="H74" s="40" t="s">
        <v>133</v>
      </c>
    </row>
    <row r="75" spans="1:8" x14ac:dyDescent="0.2">
      <c r="A75" s="46">
        <v>69</v>
      </c>
      <c r="B75" s="47" t="s">
        <v>296</v>
      </c>
      <c r="C75" s="47" t="s">
        <v>297</v>
      </c>
      <c r="D75" s="47" t="s">
        <v>216</v>
      </c>
      <c r="E75" s="48">
        <v>6919293</v>
      </c>
      <c r="F75" s="49">
        <v>8630.4341588999996</v>
      </c>
      <c r="G75" s="50">
        <v>6.4512099999999998E-3</v>
      </c>
      <c r="H75" s="40" t="s">
        <v>133</v>
      </c>
    </row>
    <row r="76" spans="1:8" x14ac:dyDescent="0.2">
      <c r="A76" s="46">
        <v>70</v>
      </c>
      <c r="B76" s="47" t="s">
        <v>298</v>
      </c>
      <c r="C76" s="47" t="s">
        <v>299</v>
      </c>
      <c r="D76" s="47" t="s">
        <v>256</v>
      </c>
      <c r="E76" s="48">
        <v>836725</v>
      </c>
      <c r="F76" s="49">
        <v>8140.0791625000002</v>
      </c>
      <c r="G76" s="50">
        <v>6.0846700000000004E-3</v>
      </c>
      <c r="H76" s="40" t="s">
        <v>133</v>
      </c>
    </row>
    <row r="77" spans="1:8" x14ac:dyDescent="0.2">
      <c r="A77" s="46">
        <v>71</v>
      </c>
      <c r="B77" s="47" t="s">
        <v>300</v>
      </c>
      <c r="C77" s="47" t="s">
        <v>301</v>
      </c>
      <c r="D77" s="47" t="s">
        <v>41</v>
      </c>
      <c r="E77" s="48">
        <v>510448</v>
      </c>
      <c r="F77" s="49">
        <v>8044.1500319999996</v>
      </c>
      <c r="G77" s="50">
        <v>6.0129700000000003E-3</v>
      </c>
      <c r="H77" s="40" t="s">
        <v>133</v>
      </c>
    </row>
    <row r="78" spans="1:8" x14ac:dyDescent="0.2">
      <c r="A78" s="46">
        <v>72</v>
      </c>
      <c r="B78" s="47" t="s">
        <v>302</v>
      </c>
      <c r="C78" s="47" t="s">
        <v>303</v>
      </c>
      <c r="D78" s="47" t="s">
        <v>111</v>
      </c>
      <c r="E78" s="48">
        <v>1567077</v>
      </c>
      <c r="F78" s="49">
        <v>7831.4673075000001</v>
      </c>
      <c r="G78" s="50">
        <v>5.8539899999999999E-3</v>
      </c>
      <c r="H78" s="40" t="s">
        <v>133</v>
      </c>
    </row>
    <row r="79" spans="1:8" x14ac:dyDescent="0.2">
      <c r="A79" s="46">
        <v>73</v>
      </c>
      <c r="B79" s="47" t="s">
        <v>304</v>
      </c>
      <c r="C79" s="47" t="s">
        <v>305</v>
      </c>
      <c r="D79" s="47" t="s">
        <v>182</v>
      </c>
      <c r="E79" s="48">
        <v>255227</v>
      </c>
      <c r="F79" s="49">
        <v>7796.6743960000003</v>
      </c>
      <c r="G79" s="50">
        <v>5.82798E-3</v>
      </c>
      <c r="H79" s="40" t="s">
        <v>133</v>
      </c>
    </row>
    <row r="80" spans="1:8" x14ac:dyDescent="0.2">
      <c r="A80" s="46">
        <v>74</v>
      </c>
      <c r="B80" s="47" t="s">
        <v>306</v>
      </c>
      <c r="C80" s="47" t="s">
        <v>307</v>
      </c>
      <c r="D80" s="47" t="s">
        <v>308</v>
      </c>
      <c r="E80" s="48">
        <v>178218</v>
      </c>
      <c r="F80" s="49">
        <v>6100.5803580000002</v>
      </c>
      <c r="G80" s="50">
        <v>4.5601599999999997E-3</v>
      </c>
      <c r="H80" s="40" t="s">
        <v>133</v>
      </c>
    </row>
    <row r="81" spans="1:8" x14ac:dyDescent="0.2">
      <c r="A81" s="46">
        <v>75</v>
      </c>
      <c r="B81" s="47" t="s">
        <v>309</v>
      </c>
      <c r="C81" s="47" t="s">
        <v>310</v>
      </c>
      <c r="D81" s="47" t="s">
        <v>311</v>
      </c>
      <c r="E81" s="48">
        <v>1500000</v>
      </c>
      <c r="F81" s="49">
        <v>5989.5</v>
      </c>
      <c r="G81" s="50">
        <v>4.4771200000000002E-3</v>
      </c>
      <c r="H81" s="40" t="s">
        <v>133</v>
      </c>
    </row>
    <row r="82" spans="1:8" x14ac:dyDescent="0.2">
      <c r="A82" s="46">
        <v>76</v>
      </c>
      <c r="B82" s="47" t="s">
        <v>312</v>
      </c>
      <c r="C82" s="47" t="s">
        <v>313</v>
      </c>
      <c r="D82" s="47" t="s">
        <v>57</v>
      </c>
      <c r="E82" s="48">
        <v>1123261</v>
      </c>
      <c r="F82" s="49">
        <v>5314.1477910000003</v>
      </c>
      <c r="G82" s="50">
        <v>3.9722999999999998E-3</v>
      </c>
      <c r="H82" s="40" t="s">
        <v>133</v>
      </c>
    </row>
    <row r="83" spans="1:8" x14ac:dyDescent="0.2">
      <c r="A83" s="46">
        <v>77</v>
      </c>
      <c r="B83" s="47" t="s">
        <v>314</v>
      </c>
      <c r="C83" s="47" t="s">
        <v>315</v>
      </c>
      <c r="D83" s="47" t="s">
        <v>108</v>
      </c>
      <c r="E83" s="48">
        <v>300000</v>
      </c>
      <c r="F83" s="49">
        <v>5008.8</v>
      </c>
      <c r="G83" s="50">
        <v>3.74406E-3</v>
      </c>
      <c r="H83" s="40" t="s">
        <v>133</v>
      </c>
    </row>
    <row r="84" spans="1:8" x14ac:dyDescent="0.2">
      <c r="A84" s="46">
        <v>78</v>
      </c>
      <c r="B84" s="47" t="s">
        <v>316</v>
      </c>
      <c r="C84" s="47" t="s">
        <v>317</v>
      </c>
      <c r="D84" s="47" t="s">
        <v>308</v>
      </c>
      <c r="E84" s="48">
        <v>337870</v>
      </c>
      <c r="F84" s="49">
        <v>4928.1718199999996</v>
      </c>
      <c r="G84" s="50">
        <v>3.6837900000000002E-3</v>
      </c>
      <c r="H84" s="40" t="s">
        <v>133</v>
      </c>
    </row>
    <row r="85" spans="1:8" x14ac:dyDescent="0.2">
      <c r="A85" s="51"/>
      <c r="B85" s="51"/>
      <c r="C85" s="52" t="s">
        <v>132</v>
      </c>
      <c r="D85" s="51"/>
      <c r="E85" s="51" t="s">
        <v>133</v>
      </c>
      <c r="F85" s="53">
        <v>1294680.5700793001</v>
      </c>
      <c r="G85" s="54">
        <v>0.96776797000000003</v>
      </c>
      <c r="H85" s="40" t="s">
        <v>133</v>
      </c>
    </row>
    <row r="86" spans="1:8" x14ac:dyDescent="0.2">
      <c r="A86" s="51"/>
      <c r="B86" s="51"/>
      <c r="C86" s="55"/>
      <c r="D86" s="51"/>
      <c r="E86" s="51"/>
      <c r="F86" s="56"/>
      <c r="G86" s="56"/>
      <c r="H86" s="40" t="s">
        <v>133</v>
      </c>
    </row>
    <row r="87" spans="1:8" x14ac:dyDescent="0.2">
      <c r="A87" s="51"/>
      <c r="B87" s="51"/>
      <c r="C87" s="52" t="s">
        <v>134</v>
      </c>
      <c r="D87" s="51"/>
      <c r="E87" s="51"/>
      <c r="F87" s="51"/>
      <c r="G87" s="51"/>
      <c r="H87" s="40" t="s">
        <v>133</v>
      </c>
    </row>
    <row r="88" spans="1:8" x14ac:dyDescent="0.2">
      <c r="A88" s="51"/>
      <c r="B88" s="51"/>
      <c r="C88" s="52" t="s">
        <v>132</v>
      </c>
      <c r="D88" s="51"/>
      <c r="E88" s="51" t="s">
        <v>133</v>
      </c>
      <c r="F88" s="57" t="s">
        <v>135</v>
      </c>
      <c r="G88" s="54">
        <v>0</v>
      </c>
      <c r="H88" s="40" t="s">
        <v>133</v>
      </c>
    </row>
    <row r="89" spans="1:8" x14ac:dyDescent="0.2">
      <c r="A89" s="51"/>
      <c r="B89" s="51"/>
      <c r="C89" s="55"/>
      <c r="D89" s="51"/>
      <c r="E89" s="51"/>
      <c r="F89" s="56"/>
      <c r="G89" s="56"/>
      <c r="H89" s="40" t="s">
        <v>133</v>
      </c>
    </row>
    <row r="90" spans="1:8" x14ac:dyDescent="0.2">
      <c r="A90" s="51"/>
      <c r="B90" s="51"/>
      <c r="C90" s="52" t="s">
        <v>136</v>
      </c>
      <c r="D90" s="51"/>
      <c r="E90" s="51"/>
      <c r="F90" s="51"/>
      <c r="G90" s="51"/>
      <c r="H90" s="40" t="s">
        <v>133</v>
      </c>
    </row>
    <row r="91" spans="1:8" x14ac:dyDescent="0.2">
      <c r="A91" s="51"/>
      <c r="B91" s="51"/>
      <c r="C91" s="52" t="s">
        <v>132</v>
      </c>
      <c r="D91" s="51"/>
      <c r="E91" s="51" t="s">
        <v>133</v>
      </c>
      <c r="F91" s="57" t="s">
        <v>135</v>
      </c>
      <c r="G91" s="54">
        <v>0</v>
      </c>
      <c r="H91" s="40" t="s">
        <v>133</v>
      </c>
    </row>
    <row r="92" spans="1:8" x14ac:dyDescent="0.2">
      <c r="A92" s="51"/>
      <c r="B92" s="51"/>
      <c r="C92" s="55"/>
      <c r="D92" s="51"/>
      <c r="E92" s="51"/>
      <c r="F92" s="56"/>
      <c r="G92" s="56"/>
      <c r="H92" s="40" t="s">
        <v>133</v>
      </c>
    </row>
    <row r="93" spans="1:8" x14ac:dyDescent="0.2">
      <c r="A93" s="51"/>
      <c r="B93" s="51"/>
      <c r="C93" s="52" t="s">
        <v>137</v>
      </c>
      <c r="D93" s="51"/>
      <c r="E93" s="51"/>
      <c r="F93" s="51"/>
      <c r="G93" s="51"/>
      <c r="H93" s="40" t="s">
        <v>133</v>
      </c>
    </row>
    <row r="94" spans="1:8" x14ac:dyDescent="0.2">
      <c r="A94" s="51"/>
      <c r="B94" s="51"/>
      <c r="C94" s="52" t="s">
        <v>132</v>
      </c>
      <c r="D94" s="51"/>
      <c r="E94" s="51" t="s">
        <v>133</v>
      </c>
      <c r="F94" s="57" t="s">
        <v>135</v>
      </c>
      <c r="G94" s="54">
        <v>0</v>
      </c>
      <c r="H94" s="40" t="s">
        <v>133</v>
      </c>
    </row>
    <row r="95" spans="1:8" x14ac:dyDescent="0.2">
      <c r="A95" s="51"/>
      <c r="B95" s="51"/>
      <c r="C95" s="55"/>
      <c r="D95" s="51"/>
      <c r="E95" s="51"/>
      <c r="F95" s="56"/>
      <c r="G95" s="56"/>
      <c r="H95" s="40" t="s">
        <v>133</v>
      </c>
    </row>
    <row r="96" spans="1:8" x14ac:dyDescent="0.2">
      <c r="A96" s="51"/>
      <c r="B96" s="51"/>
      <c r="C96" s="52" t="s">
        <v>138</v>
      </c>
      <c r="D96" s="51"/>
      <c r="E96" s="51"/>
      <c r="F96" s="56"/>
      <c r="G96" s="56"/>
      <c r="H96" s="40" t="s">
        <v>133</v>
      </c>
    </row>
    <row r="97" spans="1:8" x14ac:dyDescent="0.2">
      <c r="A97" s="51"/>
      <c r="B97" s="51"/>
      <c r="C97" s="52" t="s">
        <v>132</v>
      </c>
      <c r="D97" s="51"/>
      <c r="E97" s="51" t="s">
        <v>133</v>
      </c>
      <c r="F97" s="57" t="s">
        <v>135</v>
      </c>
      <c r="G97" s="54">
        <v>0</v>
      </c>
      <c r="H97" s="40" t="s">
        <v>133</v>
      </c>
    </row>
    <row r="98" spans="1:8" x14ac:dyDescent="0.2">
      <c r="A98" s="51"/>
      <c r="B98" s="51"/>
      <c r="C98" s="55"/>
      <c r="D98" s="51"/>
      <c r="E98" s="51"/>
      <c r="F98" s="56"/>
      <c r="G98" s="56"/>
      <c r="H98" s="40" t="s">
        <v>133</v>
      </c>
    </row>
    <row r="99" spans="1:8" x14ac:dyDescent="0.2">
      <c r="A99" s="51"/>
      <c r="B99" s="51"/>
      <c r="C99" s="52" t="s">
        <v>139</v>
      </c>
      <c r="D99" s="51"/>
      <c r="E99" s="51"/>
      <c r="F99" s="56"/>
      <c r="G99" s="56"/>
      <c r="H99" s="40" t="s">
        <v>133</v>
      </c>
    </row>
    <row r="100" spans="1:8" x14ac:dyDescent="0.2">
      <c r="A100" s="51"/>
      <c r="B100" s="51"/>
      <c r="C100" s="52" t="s">
        <v>132</v>
      </c>
      <c r="D100" s="51"/>
      <c r="E100" s="51" t="s">
        <v>133</v>
      </c>
      <c r="F100" s="57" t="s">
        <v>135</v>
      </c>
      <c r="G100" s="54">
        <v>0</v>
      </c>
      <c r="H100" s="40" t="s">
        <v>133</v>
      </c>
    </row>
    <row r="101" spans="1:8" x14ac:dyDescent="0.2">
      <c r="A101" s="51"/>
      <c r="B101" s="51"/>
      <c r="C101" s="55"/>
      <c r="D101" s="51"/>
      <c r="E101" s="51"/>
      <c r="F101" s="56"/>
      <c r="G101" s="56"/>
      <c r="H101" s="40" t="s">
        <v>133</v>
      </c>
    </row>
    <row r="102" spans="1:8" x14ac:dyDescent="0.2">
      <c r="A102" s="51"/>
      <c r="B102" s="51"/>
      <c r="C102" s="52" t="s">
        <v>140</v>
      </c>
      <c r="D102" s="51"/>
      <c r="E102" s="51"/>
      <c r="F102" s="53">
        <f>F85</f>
        <v>1294680.5700793001</v>
      </c>
      <c r="G102" s="54">
        <f>G85</f>
        <v>0.96776797000000003</v>
      </c>
      <c r="H102" s="40" t="s">
        <v>133</v>
      </c>
    </row>
    <row r="103" spans="1:8" x14ac:dyDescent="0.2">
      <c r="A103" s="51"/>
      <c r="B103" s="51"/>
      <c r="C103" s="55"/>
      <c r="D103" s="51"/>
      <c r="E103" s="51"/>
      <c r="F103" s="56"/>
      <c r="G103" s="56"/>
      <c r="H103" s="40" t="s">
        <v>133</v>
      </c>
    </row>
    <row r="104" spans="1:8" x14ac:dyDescent="0.2">
      <c r="A104" s="51"/>
      <c r="B104" s="51"/>
      <c r="C104" s="52" t="s">
        <v>141</v>
      </c>
      <c r="D104" s="51"/>
      <c r="E104" s="51"/>
      <c r="F104" s="56"/>
      <c r="G104" s="56"/>
      <c r="H104" s="40" t="s">
        <v>133</v>
      </c>
    </row>
    <row r="105" spans="1:8" x14ac:dyDescent="0.2">
      <c r="A105" s="51"/>
      <c r="B105" s="51"/>
      <c r="C105" s="52" t="s">
        <v>10</v>
      </c>
      <c r="D105" s="51"/>
      <c r="E105" s="51"/>
      <c r="F105" s="56"/>
      <c r="G105" s="56"/>
      <c r="H105" s="40" t="s">
        <v>133</v>
      </c>
    </row>
    <row r="106" spans="1:8" x14ac:dyDescent="0.2">
      <c r="A106" s="51"/>
      <c r="B106" s="51"/>
      <c r="C106" s="52" t="s">
        <v>132</v>
      </c>
      <c r="D106" s="51"/>
      <c r="E106" s="51" t="s">
        <v>133</v>
      </c>
      <c r="F106" s="57" t="s">
        <v>135</v>
      </c>
      <c r="G106" s="54">
        <v>0</v>
      </c>
      <c r="H106" s="40" t="s">
        <v>133</v>
      </c>
    </row>
    <row r="107" spans="1:8" x14ac:dyDescent="0.2">
      <c r="A107" s="51"/>
      <c r="B107" s="51"/>
      <c r="C107" s="55"/>
      <c r="D107" s="51"/>
      <c r="E107" s="51"/>
      <c r="F107" s="56"/>
      <c r="G107" s="56"/>
      <c r="H107" s="40" t="s">
        <v>133</v>
      </c>
    </row>
    <row r="108" spans="1:8" x14ac:dyDescent="0.2">
      <c r="A108" s="51"/>
      <c r="B108" s="51"/>
      <c r="C108" s="52" t="s">
        <v>142</v>
      </c>
      <c r="D108" s="51"/>
      <c r="E108" s="51"/>
      <c r="F108" s="51"/>
      <c r="G108" s="51"/>
      <c r="H108" s="40" t="s">
        <v>133</v>
      </c>
    </row>
    <row r="109" spans="1:8" x14ac:dyDescent="0.2">
      <c r="A109" s="51"/>
      <c r="B109" s="51"/>
      <c r="C109" s="52" t="s">
        <v>132</v>
      </c>
      <c r="D109" s="51"/>
      <c r="E109" s="51" t="s">
        <v>133</v>
      </c>
      <c r="F109" s="57" t="s">
        <v>135</v>
      </c>
      <c r="G109" s="54">
        <v>0</v>
      </c>
      <c r="H109" s="40" t="s">
        <v>133</v>
      </c>
    </row>
    <row r="110" spans="1:8" x14ac:dyDescent="0.2">
      <c r="A110" s="51"/>
      <c r="B110" s="51"/>
      <c r="C110" s="55"/>
      <c r="D110" s="51"/>
      <c r="E110" s="51"/>
      <c r="F110" s="56"/>
      <c r="G110" s="56"/>
      <c r="H110" s="40" t="s">
        <v>133</v>
      </c>
    </row>
    <row r="111" spans="1:8" x14ac:dyDescent="0.2">
      <c r="A111" s="51"/>
      <c r="B111" s="51"/>
      <c r="C111" s="52" t="s">
        <v>143</v>
      </c>
      <c r="D111" s="51"/>
      <c r="E111" s="51"/>
      <c r="F111" s="51"/>
      <c r="G111" s="51"/>
      <c r="H111" s="40" t="s">
        <v>133</v>
      </c>
    </row>
    <row r="112" spans="1:8" x14ac:dyDescent="0.2">
      <c r="A112" s="51"/>
      <c r="B112" s="51"/>
      <c r="C112" s="52" t="s">
        <v>132</v>
      </c>
      <c r="D112" s="51"/>
      <c r="E112" s="51" t="s">
        <v>133</v>
      </c>
      <c r="F112" s="57" t="s">
        <v>135</v>
      </c>
      <c r="G112" s="54">
        <v>0</v>
      </c>
      <c r="H112" s="40" t="s">
        <v>133</v>
      </c>
    </row>
    <row r="113" spans="1:8" x14ac:dyDescent="0.2">
      <c r="A113" s="51"/>
      <c r="B113" s="51"/>
      <c r="C113" s="55"/>
      <c r="D113" s="51"/>
      <c r="E113" s="51"/>
      <c r="F113" s="56"/>
      <c r="G113" s="56"/>
      <c r="H113" s="40" t="s">
        <v>133</v>
      </c>
    </row>
    <row r="114" spans="1:8" x14ac:dyDescent="0.2">
      <c r="A114" s="51"/>
      <c r="B114" s="51"/>
      <c r="C114" s="52" t="s">
        <v>144</v>
      </c>
      <c r="D114" s="51"/>
      <c r="E114" s="51"/>
      <c r="F114" s="56"/>
      <c r="G114" s="56"/>
      <c r="H114" s="40" t="s">
        <v>133</v>
      </c>
    </row>
    <row r="115" spans="1:8" x14ac:dyDescent="0.2">
      <c r="A115" s="51"/>
      <c r="B115" s="51"/>
      <c r="C115" s="52" t="s">
        <v>132</v>
      </c>
      <c r="D115" s="51"/>
      <c r="E115" s="51" t="s">
        <v>133</v>
      </c>
      <c r="F115" s="57" t="s">
        <v>135</v>
      </c>
      <c r="G115" s="54">
        <v>0</v>
      </c>
      <c r="H115" s="40" t="s">
        <v>133</v>
      </c>
    </row>
    <row r="116" spans="1:8" ht="12.75" customHeight="1" x14ac:dyDescent="0.2">
      <c r="A116" s="38"/>
      <c r="B116" s="38"/>
      <c r="C116" s="39"/>
      <c r="D116" s="38"/>
      <c r="E116" s="38"/>
      <c r="F116" s="164"/>
      <c r="G116" s="100"/>
      <c r="H116" s="40" t="s">
        <v>133</v>
      </c>
    </row>
    <row r="117" spans="1:8" ht="12.75" customHeight="1" x14ac:dyDescent="0.2">
      <c r="A117" s="38"/>
      <c r="B117" s="38"/>
      <c r="C117" s="39" t="s">
        <v>945</v>
      </c>
      <c r="D117" s="38"/>
      <c r="E117" s="38"/>
      <c r="F117" s="38"/>
      <c r="G117" s="38"/>
      <c r="H117" s="40" t="s">
        <v>133</v>
      </c>
    </row>
    <row r="118" spans="1:8" ht="25.5" x14ac:dyDescent="0.2">
      <c r="A118" s="41">
        <v>1</v>
      </c>
      <c r="B118" s="42" t="s">
        <v>318</v>
      </c>
      <c r="C118" s="42" t="s">
        <v>319</v>
      </c>
      <c r="D118" s="42" t="s">
        <v>229</v>
      </c>
      <c r="E118" s="43">
        <v>1862960</v>
      </c>
      <c r="F118" s="44">
        <v>190.02191999999999</v>
      </c>
      <c r="G118" s="45">
        <f>F118/F152</f>
        <v>1.4204053599974019E-4</v>
      </c>
      <c r="H118" s="40">
        <v>11.54</v>
      </c>
    </row>
    <row r="119" spans="1:8" ht="12.75" customHeight="1" x14ac:dyDescent="0.2">
      <c r="A119" s="38"/>
      <c r="B119" s="38"/>
      <c r="C119" s="39" t="s">
        <v>132</v>
      </c>
      <c r="D119" s="38"/>
      <c r="E119" s="38" t="s">
        <v>133</v>
      </c>
      <c r="F119" s="99">
        <f>F118</f>
        <v>190.02191999999999</v>
      </c>
      <c r="G119" s="100">
        <f>G118</f>
        <v>1.4204053599974019E-4</v>
      </c>
      <c r="H119" s="40" t="s">
        <v>133</v>
      </c>
    </row>
    <row r="120" spans="1:8" x14ac:dyDescent="0.2">
      <c r="A120" s="38"/>
      <c r="B120" s="38"/>
      <c r="C120" s="98"/>
      <c r="D120" s="38"/>
      <c r="E120" s="38"/>
      <c r="F120" s="78"/>
      <c r="G120" s="78"/>
      <c r="H120" s="40" t="s">
        <v>133</v>
      </c>
    </row>
    <row r="121" spans="1:8" x14ac:dyDescent="0.2">
      <c r="A121" s="51"/>
      <c r="B121" s="51"/>
      <c r="C121" s="52" t="s">
        <v>145</v>
      </c>
      <c r="D121" s="51"/>
      <c r="E121" s="51"/>
      <c r="F121" s="53">
        <f>F119</f>
        <v>190.02191999999999</v>
      </c>
      <c r="G121" s="54">
        <f>G119</f>
        <v>1.4204053599974019E-4</v>
      </c>
      <c r="H121" s="40" t="s">
        <v>133</v>
      </c>
    </row>
    <row r="122" spans="1:8" x14ac:dyDescent="0.2">
      <c r="A122" s="51"/>
      <c r="B122" s="51"/>
      <c r="C122" s="55"/>
      <c r="D122" s="51"/>
      <c r="E122" s="51"/>
      <c r="F122" s="56"/>
      <c r="G122" s="56"/>
      <c r="H122" s="40" t="s">
        <v>133</v>
      </c>
    </row>
    <row r="123" spans="1:8" x14ac:dyDescent="0.2">
      <c r="A123" s="51"/>
      <c r="B123" s="51"/>
      <c r="C123" s="52" t="s">
        <v>146</v>
      </c>
      <c r="D123" s="51"/>
      <c r="E123" s="51"/>
      <c r="F123" s="56"/>
      <c r="G123" s="56"/>
      <c r="H123" s="40" t="s">
        <v>133</v>
      </c>
    </row>
    <row r="124" spans="1:8" x14ac:dyDescent="0.2">
      <c r="A124" s="51"/>
      <c r="B124" s="51"/>
      <c r="C124" s="52" t="s">
        <v>147</v>
      </c>
      <c r="D124" s="51"/>
      <c r="E124" s="51"/>
      <c r="F124" s="56"/>
      <c r="G124" s="56"/>
      <c r="H124" s="40" t="s">
        <v>133</v>
      </c>
    </row>
    <row r="125" spans="1:8" x14ac:dyDescent="0.2">
      <c r="A125" s="51"/>
      <c r="B125" s="51"/>
      <c r="C125" s="52" t="s">
        <v>132</v>
      </c>
      <c r="D125" s="51"/>
      <c r="E125" s="51" t="s">
        <v>133</v>
      </c>
      <c r="F125" s="57" t="s">
        <v>135</v>
      </c>
      <c r="G125" s="54">
        <v>0</v>
      </c>
      <c r="H125" s="40" t="s">
        <v>133</v>
      </c>
    </row>
    <row r="126" spans="1:8" x14ac:dyDescent="0.2">
      <c r="A126" s="51"/>
      <c r="B126" s="51"/>
      <c r="C126" s="55"/>
      <c r="D126" s="51"/>
      <c r="E126" s="51"/>
      <c r="F126" s="56"/>
      <c r="G126" s="56"/>
      <c r="H126" s="40" t="s">
        <v>133</v>
      </c>
    </row>
    <row r="127" spans="1:8" x14ac:dyDescent="0.2">
      <c r="A127" s="51"/>
      <c r="B127" s="51"/>
      <c r="C127" s="52" t="s">
        <v>148</v>
      </c>
      <c r="D127" s="51"/>
      <c r="E127" s="51"/>
      <c r="F127" s="56"/>
      <c r="G127" s="56"/>
      <c r="H127" s="40" t="s">
        <v>133</v>
      </c>
    </row>
    <row r="128" spans="1:8" x14ac:dyDescent="0.2">
      <c r="A128" s="51"/>
      <c r="B128" s="51"/>
      <c r="C128" s="52" t="s">
        <v>132</v>
      </c>
      <c r="D128" s="51"/>
      <c r="E128" s="51" t="s">
        <v>133</v>
      </c>
      <c r="F128" s="57" t="s">
        <v>135</v>
      </c>
      <c r="G128" s="54">
        <v>0</v>
      </c>
      <c r="H128" s="40" t="s">
        <v>133</v>
      </c>
    </row>
    <row r="129" spans="1:8" x14ac:dyDescent="0.2">
      <c r="A129" s="51"/>
      <c r="B129" s="51"/>
      <c r="C129" s="55"/>
      <c r="D129" s="51"/>
      <c r="E129" s="51"/>
      <c r="F129" s="56"/>
      <c r="G129" s="56"/>
      <c r="H129" s="40" t="s">
        <v>133</v>
      </c>
    </row>
    <row r="130" spans="1:8" x14ac:dyDescent="0.2">
      <c r="A130" s="51"/>
      <c r="B130" s="51"/>
      <c r="C130" s="52" t="s">
        <v>149</v>
      </c>
      <c r="D130" s="51"/>
      <c r="E130" s="51"/>
      <c r="F130" s="56"/>
      <c r="G130" s="56"/>
      <c r="H130" s="40" t="s">
        <v>133</v>
      </c>
    </row>
    <row r="131" spans="1:8" x14ac:dyDescent="0.2">
      <c r="A131" s="51"/>
      <c r="B131" s="51"/>
      <c r="C131" s="52" t="s">
        <v>132</v>
      </c>
      <c r="D131" s="51"/>
      <c r="E131" s="51" t="s">
        <v>133</v>
      </c>
      <c r="F131" s="57" t="s">
        <v>135</v>
      </c>
      <c r="G131" s="54">
        <v>0</v>
      </c>
      <c r="H131" s="40" t="s">
        <v>133</v>
      </c>
    </row>
    <row r="132" spans="1:8" x14ac:dyDescent="0.2">
      <c r="A132" s="51"/>
      <c r="B132" s="51"/>
      <c r="C132" s="55"/>
      <c r="D132" s="51"/>
      <c r="E132" s="51"/>
      <c r="F132" s="56"/>
      <c r="G132" s="56"/>
      <c r="H132" s="40" t="s">
        <v>133</v>
      </c>
    </row>
    <row r="133" spans="1:8" x14ac:dyDescent="0.2">
      <c r="A133" s="51"/>
      <c r="B133" s="51"/>
      <c r="C133" s="52" t="s">
        <v>150</v>
      </c>
      <c r="D133" s="51"/>
      <c r="E133" s="51"/>
      <c r="F133" s="56"/>
      <c r="G133" s="56"/>
      <c r="H133" s="40" t="s">
        <v>133</v>
      </c>
    </row>
    <row r="134" spans="1:8" x14ac:dyDescent="0.2">
      <c r="A134" s="46">
        <v>1</v>
      </c>
      <c r="B134" s="47"/>
      <c r="C134" s="47" t="s">
        <v>151</v>
      </c>
      <c r="D134" s="47"/>
      <c r="E134" s="58"/>
      <c r="F134" s="49">
        <v>31899.821601168998</v>
      </c>
      <c r="G134" s="50">
        <v>2.384497E-2</v>
      </c>
      <c r="H134" s="40">
        <v>5.22</v>
      </c>
    </row>
    <row r="135" spans="1:8" x14ac:dyDescent="0.2">
      <c r="A135" s="51"/>
      <c r="B135" s="51"/>
      <c r="C135" s="52" t="s">
        <v>132</v>
      </c>
      <c r="D135" s="51"/>
      <c r="E135" s="51" t="s">
        <v>133</v>
      </c>
      <c r="F135" s="53">
        <v>31899.821601168998</v>
      </c>
      <c r="G135" s="54">
        <v>2.384497E-2</v>
      </c>
      <c r="H135" s="40" t="s">
        <v>133</v>
      </c>
    </row>
    <row r="136" spans="1:8" x14ac:dyDescent="0.2">
      <c r="A136" s="51"/>
      <c r="B136" s="51"/>
      <c r="C136" s="55"/>
      <c r="D136" s="51"/>
      <c r="E136" s="51"/>
      <c r="F136" s="56"/>
      <c r="G136" s="56"/>
      <c r="H136" s="40" t="s">
        <v>133</v>
      </c>
    </row>
    <row r="137" spans="1:8" x14ac:dyDescent="0.2">
      <c r="A137" s="51"/>
      <c r="B137" s="51"/>
      <c r="C137" s="52" t="s">
        <v>152</v>
      </c>
      <c r="D137" s="51"/>
      <c r="E137" s="51"/>
      <c r="F137" s="53">
        <v>31899.821601168998</v>
      </c>
      <c r="G137" s="54">
        <v>2.384497E-2</v>
      </c>
      <c r="H137" s="40" t="s">
        <v>133</v>
      </c>
    </row>
    <row r="138" spans="1:8" x14ac:dyDescent="0.2">
      <c r="A138" s="51"/>
      <c r="B138" s="51"/>
      <c r="C138" s="56"/>
      <c r="D138" s="51"/>
      <c r="E138" s="51"/>
      <c r="F138" s="51"/>
      <c r="G138" s="51"/>
      <c r="H138" s="40" t="s">
        <v>133</v>
      </c>
    </row>
    <row r="139" spans="1:8" x14ac:dyDescent="0.2">
      <c r="A139" s="51"/>
      <c r="B139" s="51"/>
      <c r="C139" s="52" t="s">
        <v>153</v>
      </c>
      <c r="D139" s="51"/>
      <c r="E139" s="51"/>
      <c r="F139" s="51"/>
      <c r="G139" s="51"/>
      <c r="H139" s="40" t="s">
        <v>133</v>
      </c>
    </row>
    <row r="140" spans="1:8" x14ac:dyDescent="0.2">
      <c r="A140" s="51"/>
      <c r="B140" s="51"/>
      <c r="C140" s="52" t="s">
        <v>154</v>
      </c>
      <c r="D140" s="51"/>
      <c r="E140" s="51"/>
      <c r="F140" s="51"/>
      <c r="G140" s="51"/>
      <c r="H140" s="40" t="s">
        <v>133</v>
      </c>
    </row>
    <row r="141" spans="1:8" x14ac:dyDescent="0.2">
      <c r="A141" s="46">
        <v>1</v>
      </c>
      <c r="B141" s="47" t="s">
        <v>320</v>
      </c>
      <c r="C141" s="47" t="s">
        <v>946</v>
      </c>
      <c r="D141" s="47"/>
      <c r="E141" s="101">
        <v>231364.02650000001</v>
      </c>
      <c r="F141" s="49">
        <v>5669.0056197849999</v>
      </c>
      <c r="G141" s="50">
        <v>4.2375599999999996E-3</v>
      </c>
      <c r="H141" s="40" t="s">
        <v>133</v>
      </c>
    </row>
    <row r="142" spans="1:8" x14ac:dyDescent="0.2">
      <c r="A142" s="51"/>
      <c r="B142" s="51"/>
      <c r="C142" s="52" t="s">
        <v>132</v>
      </c>
      <c r="D142" s="51"/>
      <c r="E142" s="51" t="s">
        <v>133</v>
      </c>
      <c r="F142" s="53">
        <v>5669.0056197849999</v>
      </c>
      <c r="G142" s="54">
        <v>4.2375599999999996E-3</v>
      </c>
      <c r="H142" s="40" t="s">
        <v>133</v>
      </c>
    </row>
    <row r="143" spans="1:8" x14ac:dyDescent="0.2">
      <c r="A143" s="51"/>
      <c r="B143" s="51"/>
      <c r="C143" s="55"/>
      <c r="D143" s="51"/>
      <c r="E143" s="51"/>
      <c r="F143" s="56"/>
      <c r="G143" s="56"/>
      <c r="H143" s="40" t="s">
        <v>133</v>
      </c>
    </row>
    <row r="144" spans="1:8" x14ac:dyDescent="0.2">
      <c r="A144" s="51"/>
      <c r="B144" s="51"/>
      <c r="C144" s="52" t="s">
        <v>155</v>
      </c>
      <c r="D144" s="51"/>
      <c r="E144" s="51"/>
      <c r="F144" s="51"/>
      <c r="G144" s="51"/>
      <c r="H144" s="40" t="s">
        <v>133</v>
      </c>
    </row>
    <row r="145" spans="1:17" x14ac:dyDescent="0.2">
      <c r="A145" s="51"/>
      <c r="B145" s="51"/>
      <c r="C145" s="52" t="s">
        <v>156</v>
      </c>
      <c r="D145" s="51"/>
      <c r="E145" s="51"/>
      <c r="F145" s="51"/>
      <c r="G145" s="51"/>
      <c r="H145" s="40" t="s">
        <v>133</v>
      </c>
    </row>
    <row r="146" spans="1:17" x14ac:dyDescent="0.2">
      <c r="A146" s="51"/>
      <c r="B146" s="51"/>
      <c r="C146" s="52" t="s">
        <v>132</v>
      </c>
      <c r="D146" s="51"/>
      <c r="E146" s="51" t="s">
        <v>133</v>
      </c>
      <c r="F146" s="57" t="s">
        <v>135</v>
      </c>
      <c r="G146" s="54">
        <v>0</v>
      </c>
      <c r="H146" s="40" t="s">
        <v>133</v>
      </c>
    </row>
    <row r="147" spans="1:17" x14ac:dyDescent="0.2">
      <c r="A147" s="51"/>
      <c r="B147" s="51"/>
      <c r="C147" s="55"/>
      <c r="D147" s="51"/>
      <c r="E147" s="51"/>
      <c r="F147" s="56"/>
      <c r="G147" s="56"/>
      <c r="H147" s="40" t="s">
        <v>133</v>
      </c>
    </row>
    <row r="148" spans="1:17" x14ac:dyDescent="0.2">
      <c r="A148" s="51"/>
      <c r="B148" s="51"/>
      <c r="C148" s="52" t="s">
        <v>157</v>
      </c>
      <c r="D148" s="51"/>
      <c r="E148" s="51"/>
      <c r="F148" s="56"/>
      <c r="G148" s="56"/>
      <c r="H148" s="40" t="s">
        <v>133</v>
      </c>
    </row>
    <row r="149" spans="1:17" x14ac:dyDescent="0.2">
      <c r="A149" s="51"/>
      <c r="B149" s="51"/>
      <c r="C149" s="52" t="s">
        <v>132</v>
      </c>
      <c r="D149" s="51"/>
      <c r="E149" s="51" t="s">
        <v>133</v>
      </c>
      <c r="F149" s="57" t="s">
        <v>135</v>
      </c>
      <c r="G149" s="54">
        <v>0</v>
      </c>
      <c r="H149" s="40" t="s">
        <v>133</v>
      </c>
    </row>
    <row r="150" spans="1:17" x14ac:dyDescent="0.2">
      <c r="A150" s="51"/>
      <c r="B150" s="51"/>
      <c r="C150" s="55"/>
      <c r="D150" s="51"/>
      <c r="E150" s="51"/>
      <c r="F150" s="56"/>
      <c r="G150" s="56"/>
      <c r="H150" s="40" t="s">
        <v>133</v>
      </c>
    </row>
    <row r="151" spans="1:17" x14ac:dyDescent="0.2">
      <c r="A151" s="58"/>
      <c r="B151" s="47"/>
      <c r="C151" s="47" t="s">
        <v>158</v>
      </c>
      <c r="D151" s="47"/>
      <c r="E151" s="58"/>
      <c r="F151" s="49">
        <v>5361.2210163299997</v>
      </c>
      <c r="G151" s="50">
        <v>4.0074899999999998E-3</v>
      </c>
      <c r="H151" s="40" t="s">
        <v>133</v>
      </c>
    </row>
    <row r="152" spans="1:17" x14ac:dyDescent="0.2">
      <c r="A152" s="55"/>
      <c r="B152" s="55"/>
      <c r="C152" s="52" t="s">
        <v>159</v>
      </c>
      <c r="D152" s="56"/>
      <c r="E152" s="56"/>
      <c r="F152" s="53">
        <v>1337800.640236584</v>
      </c>
      <c r="G152" s="59">
        <v>1.00000003</v>
      </c>
      <c r="H152" s="40" t="s">
        <v>133</v>
      </c>
    </row>
    <row r="153" spans="1:17" ht="12.75" customHeight="1" x14ac:dyDescent="0.2">
      <c r="A153" s="60"/>
      <c r="B153" s="60"/>
      <c r="C153" s="61"/>
      <c r="D153" s="62"/>
      <c r="E153" s="62"/>
      <c r="F153" s="63"/>
      <c r="G153" s="64"/>
      <c r="H153" s="65"/>
    </row>
    <row r="154" spans="1:17" x14ac:dyDescent="0.2">
      <c r="A154" s="60"/>
      <c r="B154" s="66" t="s">
        <v>930</v>
      </c>
      <c r="C154" s="66"/>
      <c r="D154" s="66"/>
      <c r="E154" s="66"/>
      <c r="F154" s="66"/>
      <c r="G154" s="66"/>
      <c r="H154" s="66"/>
      <c r="J154" s="67"/>
    </row>
    <row r="155" spans="1:17" x14ac:dyDescent="0.2">
      <c r="A155" s="60"/>
      <c r="B155" s="66" t="s">
        <v>931</v>
      </c>
      <c r="C155" s="66"/>
      <c r="D155" s="66"/>
      <c r="E155" s="66"/>
      <c r="F155" s="66"/>
      <c r="G155" s="66"/>
      <c r="H155" s="66"/>
      <c r="J155" s="67"/>
    </row>
    <row r="156" spans="1:17" x14ac:dyDescent="0.2">
      <c r="A156" s="60"/>
      <c r="B156" s="66" t="s">
        <v>932</v>
      </c>
      <c r="C156" s="66"/>
      <c r="D156" s="66"/>
      <c r="E156" s="66"/>
      <c r="F156" s="66"/>
      <c r="G156" s="66"/>
      <c r="H156" s="66"/>
      <c r="J156" s="67"/>
    </row>
    <row r="157" spans="1:17" s="70" customFormat="1" ht="52.5" customHeight="1" x14ac:dyDescent="0.25">
      <c r="A157" s="68"/>
      <c r="B157" s="69" t="s">
        <v>933</v>
      </c>
      <c r="C157" s="69"/>
      <c r="D157" s="69"/>
      <c r="E157" s="69"/>
      <c r="F157" s="69"/>
      <c r="G157" s="69"/>
      <c r="H157" s="69"/>
      <c r="I157" s="34"/>
      <c r="J157" s="67"/>
      <c r="K157" s="34"/>
      <c r="L157" s="34"/>
      <c r="M157" s="34"/>
      <c r="N157" s="34"/>
      <c r="O157" s="34"/>
      <c r="P157" s="34"/>
      <c r="Q157" s="34"/>
    </row>
    <row r="158" spans="1:17" x14ac:dyDescent="0.2">
      <c r="A158" s="60"/>
      <c r="B158" s="66" t="s">
        <v>934</v>
      </c>
      <c r="C158" s="66"/>
      <c r="D158" s="66"/>
      <c r="E158" s="66"/>
      <c r="F158" s="66"/>
      <c r="G158" s="66"/>
      <c r="H158" s="66"/>
      <c r="J158" s="67"/>
    </row>
    <row r="159" spans="1:17" x14ac:dyDescent="0.2">
      <c r="A159" s="60"/>
      <c r="B159" s="60"/>
      <c r="C159" s="60"/>
      <c r="D159" s="62"/>
      <c r="E159" s="62"/>
      <c r="F159" s="62"/>
      <c r="G159" s="62"/>
    </row>
    <row r="160" spans="1:17" x14ac:dyDescent="0.2">
      <c r="A160" s="60"/>
      <c r="B160" s="72" t="s">
        <v>160</v>
      </c>
      <c r="C160" s="73"/>
      <c r="D160" s="74"/>
      <c r="E160" s="75"/>
      <c r="F160" s="62"/>
      <c r="G160" s="62"/>
    </row>
    <row r="161" spans="1:10" ht="27.75" customHeight="1" x14ac:dyDescent="0.2">
      <c r="A161" s="60"/>
      <c r="B161" s="76" t="s">
        <v>161</v>
      </c>
      <c r="C161" s="77"/>
      <c r="D161" s="39" t="s">
        <v>162</v>
      </c>
      <c r="E161" s="75"/>
      <c r="F161" s="62"/>
      <c r="G161" s="62"/>
    </row>
    <row r="162" spans="1:10" ht="12.75" customHeight="1" x14ac:dyDescent="0.2">
      <c r="A162" s="60"/>
      <c r="B162" s="76" t="s">
        <v>936</v>
      </c>
      <c r="C162" s="77"/>
      <c r="D162" s="39" t="s">
        <v>162</v>
      </c>
      <c r="E162" s="75"/>
      <c r="F162" s="62"/>
      <c r="G162" s="62"/>
    </row>
    <row r="163" spans="1:10" x14ac:dyDescent="0.2">
      <c r="A163" s="60"/>
      <c r="B163" s="76" t="s">
        <v>163</v>
      </c>
      <c r="C163" s="77"/>
      <c r="D163" s="78" t="s">
        <v>133</v>
      </c>
      <c r="E163" s="75"/>
      <c r="F163" s="62"/>
      <c r="G163" s="62"/>
    </row>
    <row r="164" spans="1:10" x14ac:dyDescent="0.2">
      <c r="A164" s="79"/>
      <c r="B164" s="80" t="s">
        <v>133</v>
      </c>
      <c r="C164" s="80" t="s">
        <v>937</v>
      </c>
      <c r="D164" s="80" t="s">
        <v>164</v>
      </c>
      <c r="E164" s="79"/>
      <c r="F164" s="79"/>
      <c r="G164" s="79"/>
      <c r="H164" s="79"/>
      <c r="J164" s="67"/>
    </row>
    <row r="165" spans="1:10" x14ac:dyDescent="0.2">
      <c r="A165" s="79"/>
      <c r="B165" s="81" t="s">
        <v>165</v>
      </c>
      <c r="C165" s="82">
        <v>46112</v>
      </c>
      <c r="D165" s="82">
        <v>46142</v>
      </c>
      <c r="E165" s="79"/>
      <c r="F165" s="79"/>
      <c r="G165" s="79"/>
      <c r="J165" s="67"/>
    </row>
    <row r="166" spans="1:10" x14ac:dyDescent="0.2">
      <c r="A166" s="83"/>
      <c r="B166" s="42" t="s">
        <v>166</v>
      </c>
      <c r="C166" s="84">
        <v>1392.7901999999999</v>
      </c>
      <c r="D166" s="84">
        <v>1556.5151000000001</v>
      </c>
      <c r="E166" s="83"/>
      <c r="F166" s="85"/>
      <c r="G166" s="86"/>
    </row>
    <row r="167" spans="1:10" x14ac:dyDescent="0.2">
      <c r="A167" s="83"/>
      <c r="B167" s="42" t="s">
        <v>938</v>
      </c>
      <c r="C167" s="84">
        <v>65.401700000000005</v>
      </c>
      <c r="D167" s="84">
        <v>73.089799999999997</v>
      </c>
      <c r="E167" s="83"/>
      <c r="F167" s="85"/>
      <c r="G167" s="86"/>
    </row>
    <row r="168" spans="1:10" x14ac:dyDescent="0.2">
      <c r="A168" s="83"/>
      <c r="B168" s="42" t="s">
        <v>167</v>
      </c>
      <c r="C168" s="84">
        <v>1268.0963999999999</v>
      </c>
      <c r="D168" s="84">
        <v>1416.1932999999999</v>
      </c>
      <c r="E168" s="83"/>
      <c r="F168" s="85"/>
      <c r="G168" s="86"/>
    </row>
    <row r="169" spans="1:10" x14ac:dyDescent="0.2">
      <c r="A169" s="83"/>
      <c r="B169" s="42" t="s">
        <v>939</v>
      </c>
      <c r="C169" s="84">
        <v>58.696599999999997</v>
      </c>
      <c r="D169" s="84">
        <v>65.551599999999993</v>
      </c>
      <c r="E169" s="83"/>
      <c r="F169" s="85"/>
      <c r="G169" s="86"/>
    </row>
    <row r="170" spans="1:10" x14ac:dyDescent="0.2">
      <c r="A170" s="83"/>
      <c r="B170" s="83"/>
      <c r="C170" s="83"/>
      <c r="D170" s="83"/>
      <c r="E170" s="83"/>
      <c r="F170" s="83"/>
      <c r="G170" s="83"/>
    </row>
    <row r="171" spans="1:10" ht="14.25" customHeight="1" x14ac:dyDescent="0.2">
      <c r="A171" s="79"/>
      <c r="B171" s="76" t="s">
        <v>940</v>
      </c>
      <c r="C171" s="77"/>
      <c r="D171" s="39" t="s">
        <v>162</v>
      </c>
      <c r="E171" s="79"/>
      <c r="F171" s="79"/>
      <c r="G171" s="79"/>
    </row>
    <row r="172" spans="1:10" x14ac:dyDescent="0.2">
      <c r="A172" s="79"/>
      <c r="B172" s="87"/>
      <c r="C172" s="87"/>
      <c r="D172" s="88"/>
      <c r="E172" s="79"/>
      <c r="F172" s="89"/>
      <c r="G172" s="90"/>
    </row>
    <row r="173" spans="1:10" x14ac:dyDescent="0.2">
      <c r="A173" s="79"/>
      <c r="B173" s="76" t="s">
        <v>169</v>
      </c>
      <c r="C173" s="77"/>
      <c r="D173" s="39" t="s">
        <v>162</v>
      </c>
      <c r="E173" s="97"/>
      <c r="F173" s="97"/>
      <c r="G173" s="97"/>
    </row>
    <row r="174" spans="1:10" x14ac:dyDescent="0.2">
      <c r="A174" s="79"/>
      <c r="B174" s="76" t="s">
        <v>170</v>
      </c>
      <c r="C174" s="77"/>
      <c r="D174" s="39" t="s">
        <v>162</v>
      </c>
      <c r="E174" s="79"/>
      <c r="F174" s="79"/>
      <c r="G174" s="79"/>
    </row>
    <row r="175" spans="1:10" x14ac:dyDescent="0.2">
      <c r="A175" s="79"/>
      <c r="B175" s="76" t="s">
        <v>171</v>
      </c>
      <c r="C175" s="77"/>
      <c r="D175" s="39" t="s">
        <v>162</v>
      </c>
      <c r="E175" s="91"/>
      <c r="F175" s="79"/>
      <c r="G175" s="79"/>
    </row>
    <row r="176" spans="1:10" x14ac:dyDescent="0.2">
      <c r="A176" s="79"/>
      <c r="B176" s="76" t="s">
        <v>172</v>
      </c>
      <c r="C176" s="77"/>
      <c r="D176" s="92">
        <v>0.40836942063913767</v>
      </c>
      <c r="E176" s="91"/>
      <c r="F176" s="79"/>
      <c r="G176" s="79"/>
    </row>
    <row r="178" spans="2:4" x14ac:dyDescent="0.2">
      <c r="B178" s="93" t="s">
        <v>941</v>
      </c>
      <c r="C178" s="93"/>
    </row>
    <row r="180" spans="2:4" ht="153.75" customHeight="1" x14ac:dyDescent="0.2">
      <c r="B180" s="94"/>
      <c r="C180" s="95"/>
      <c r="D180" s="94"/>
    </row>
    <row r="181" spans="2:4" x14ac:dyDescent="0.2">
      <c r="B181" s="94"/>
      <c r="D181" s="94"/>
    </row>
    <row r="182" spans="2:4" x14ac:dyDescent="0.2">
      <c r="B182" s="94" t="s">
        <v>942</v>
      </c>
      <c r="C182" s="95"/>
      <c r="D182" s="94" t="s">
        <v>947</v>
      </c>
    </row>
    <row r="183" spans="2:4" x14ac:dyDescent="0.2">
      <c r="B183" s="94" t="s">
        <v>948</v>
      </c>
      <c r="D183" s="94" t="s">
        <v>949</v>
      </c>
    </row>
    <row r="200" s="34" customFormat="1" ht="12.75" customHeight="1" x14ac:dyDescent="0.2"/>
    <row r="201" s="34" customFormat="1" ht="12.75" customHeight="1" x14ac:dyDescent="0.2"/>
    <row r="202" s="34" customFormat="1" ht="12.75" customHeight="1" x14ac:dyDescent="0.2"/>
    <row r="203" s="34" customFormat="1" ht="12.75" customHeight="1" x14ac:dyDescent="0.2"/>
    <row r="204" s="34" customFormat="1" ht="12.75" customHeight="1" x14ac:dyDescent="0.2"/>
    <row r="205" s="34" customFormat="1" ht="12.75" customHeight="1" x14ac:dyDescent="0.2"/>
    <row r="206" s="34" customFormat="1" ht="12.75" customHeight="1" x14ac:dyDescent="0.2"/>
  </sheetData>
  <mergeCells count="18">
    <mergeCell ref="B162:C162"/>
    <mergeCell ref="B163:C163"/>
    <mergeCell ref="B178:C178"/>
    <mergeCell ref="B171:C171"/>
    <mergeCell ref="B175:C175"/>
    <mergeCell ref="B176:C176"/>
    <mergeCell ref="B173:C173"/>
    <mergeCell ref="B174:C174"/>
    <mergeCell ref="B156:H156"/>
    <mergeCell ref="B157:H157"/>
    <mergeCell ref="B158:H158"/>
    <mergeCell ref="B160:D160"/>
    <mergeCell ref="B161:C161"/>
    <mergeCell ref="A1:H1"/>
    <mergeCell ref="A2:H2"/>
    <mergeCell ref="A3:H3"/>
    <mergeCell ref="B154:H154"/>
    <mergeCell ref="B155:H155"/>
  </mergeCells>
  <hyperlinks>
    <hyperlink ref="I1" location="Index!B2" display="Index" xr:uid="{551F1F2C-181D-4136-89AD-E420FDCD88EA}"/>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A0F29-3202-4F5F-B2C8-285E9A15D304}">
  <sheetPr>
    <outlinePr summaryBelow="0" summaryRight="0"/>
  </sheetPr>
  <dimension ref="A1:Q184"/>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33" t="s">
        <v>321</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322</v>
      </c>
      <c r="C7" s="47" t="s">
        <v>323</v>
      </c>
      <c r="D7" s="47" t="s">
        <v>176</v>
      </c>
      <c r="E7" s="48">
        <v>2706141</v>
      </c>
      <c r="F7" s="49">
        <v>25366.012663500002</v>
      </c>
      <c r="G7" s="50">
        <v>3.8580530000000002E-2</v>
      </c>
      <c r="H7" s="40" t="s">
        <v>133</v>
      </c>
    </row>
    <row r="8" spans="1:9" x14ac:dyDescent="0.2">
      <c r="A8" s="46">
        <v>2</v>
      </c>
      <c r="B8" s="47" t="s">
        <v>36</v>
      </c>
      <c r="C8" s="47" t="s">
        <v>37</v>
      </c>
      <c r="D8" s="47" t="s">
        <v>38</v>
      </c>
      <c r="E8" s="48">
        <v>2253000</v>
      </c>
      <c r="F8" s="49">
        <v>24072.178500000002</v>
      </c>
      <c r="G8" s="50">
        <v>3.661267E-2</v>
      </c>
      <c r="H8" s="40" t="s">
        <v>133</v>
      </c>
    </row>
    <row r="9" spans="1:9" x14ac:dyDescent="0.2">
      <c r="A9" s="46">
        <v>3</v>
      </c>
      <c r="B9" s="47" t="s">
        <v>324</v>
      </c>
      <c r="C9" s="47" t="s">
        <v>325</v>
      </c>
      <c r="D9" s="47" t="s">
        <v>211</v>
      </c>
      <c r="E9" s="48">
        <v>224804</v>
      </c>
      <c r="F9" s="49">
        <v>21865.56106</v>
      </c>
      <c r="G9" s="50">
        <v>3.3256500000000001E-2</v>
      </c>
      <c r="H9" s="40" t="s">
        <v>133</v>
      </c>
    </row>
    <row r="10" spans="1:9" x14ac:dyDescent="0.2">
      <c r="A10" s="46">
        <v>4</v>
      </c>
      <c r="B10" s="47" t="s">
        <v>309</v>
      </c>
      <c r="C10" s="47" t="s">
        <v>310</v>
      </c>
      <c r="D10" s="47" t="s">
        <v>311</v>
      </c>
      <c r="E10" s="48">
        <v>5205311</v>
      </c>
      <c r="F10" s="49">
        <v>20784.806822999999</v>
      </c>
      <c r="G10" s="50">
        <v>3.1612729999999999E-2</v>
      </c>
      <c r="H10" s="40" t="s">
        <v>133</v>
      </c>
    </row>
    <row r="11" spans="1:9" x14ac:dyDescent="0.2">
      <c r="A11" s="46">
        <v>5</v>
      </c>
      <c r="B11" s="47" t="s">
        <v>306</v>
      </c>
      <c r="C11" s="47" t="s">
        <v>307</v>
      </c>
      <c r="D11" s="47" t="s">
        <v>308</v>
      </c>
      <c r="E11" s="48">
        <v>576943</v>
      </c>
      <c r="F11" s="49">
        <v>19749.335833000001</v>
      </c>
      <c r="G11" s="50">
        <v>3.003782E-2</v>
      </c>
      <c r="H11" s="40" t="s">
        <v>133</v>
      </c>
    </row>
    <row r="12" spans="1:9" x14ac:dyDescent="0.2">
      <c r="A12" s="46">
        <v>6</v>
      </c>
      <c r="B12" s="47" t="s">
        <v>11</v>
      </c>
      <c r="C12" s="47" t="s">
        <v>12</v>
      </c>
      <c r="D12" s="47" t="s">
        <v>13</v>
      </c>
      <c r="E12" s="48">
        <v>491202</v>
      </c>
      <c r="F12" s="49">
        <v>19716.848279999998</v>
      </c>
      <c r="G12" s="50">
        <v>2.998841E-2</v>
      </c>
      <c r="H12" s="40" t="s">
        <v>133</v>
      </c>
    </row>
    <row r="13" spans="1:9" x14ac:dyDescent="0.2">
      <c r="A13" s="46">
        <v>7</v>
      </c>
      <c r="B13" s="47" t="s">
        <v>326</v>
      </c>
      <c r="C13" s="47" t="s">
        <v>327</v>
      </c>
      <c r="D13" s="47" t="s">
        <v>256</v>
      </c>
      <c r="E13" s="48">
        <v>7945379</v>
      </c>
      <c r="F13" s="49">
        <v>19627.4697437</v>
      </c>
      <c r="G13" s="50">
        <v>2.9852469999999999E-2</v>
      </c>
      <c r="H13" s="40" t="s">
        <v>133</v>
      </c>
    </row>
    <row r="14" spans="1:9" x14ac:dyDescent="0.2">
      <c r="A14" s="46">
        <v>8</v>
      </c>
      <c r="B14" s="47" t="s">
        <v>93</v>
      </c>
      <c r="C14" s="47" t="s">
        <v>94</v>
      </c>
      <c r="D14" s="47" t="s">
        <v>88</v>
      </c>
      <c r="E14" s="48">
        <v>417063</v>
      </c>
      <c r="F14" s="49">
        <v>17914.107038999999</v>
      </c>
      <c r="G14" s="50">
        <v>2.7246530000000001E-2</v>
      </c>
      <c r="H14" s="40" t="s">
        <v>133</v>
      </c>
    </row>
    <row r="15" spans="1:9" x14ac:dyDescent="0.2">
      <c r="A15" s="46">
        <v>9</v>
      </c>
      <c r="B15" s="47" t="s">
        <v>254</v>
      </c>
      <c r="C15" s="47" t="s">
        <v>255</v>
      </c>
      <c r="D15" s="47" t="s">
        <v>256</v>
      </c>
      <c r="E15" s="48">
        <v>6457549</v>
      </c>
      <c r="F15" s="49">
        <v>17097.006732400001</v>
      </c>
      <c r="G15" s="50">
        <v>2.6003749999999999E-2</v>
      </c>
      <c r="H15" s="40" t="s">
        <v>133</v>
      </c>
    </row>
    <row r="16" spans="1:9" x14ac:dyDescent="0.2">
      <c r="A16" s="46">
        <v>10</v>
      </c>
      <c r="B16" s="47" t="s">
        <v>14</v>
      </c>
      <c r="C16" s="47" t="s">
        <v>15</v>
      </c>
      <c r="D16" s="47" t="s">
        <v>16</v>
      </c>
      <c r="E16" s="48">
        <v>900000</v>
      </c>
      <c r="F16" s="49">
        <v>16981.2</v>
      </c>
      <c r="G16" s="50">
        <v>2.5827619999999999E-2</v>
      </c>
      <c r="H16" s="40" t="s">
        <v>133</v>
      </c>
    </row>
    <row r="17" spans="1:8" x14ac:dyDescent="0.2">
      <c r="A17" s="46">
        <v>11</v>
      </c>
      <c r="B17" s="47" t="s">
        <v>55</v>
      </c>
      <c r="C17" s="47" t="s">
        <v>56</v>
      </c>
      <c r="D17" s="47" t="s">
        <v>57</v>
      </c>
      <c r="E17" s="48">
        <v>208413</v>
      </c>
      <c r="F17" s="49">
        <v>16723.059120000002</v>
      </c>
      <c r="G17" s="50">
        <v>2.5434999999999999E-2</v>
      </c>
      <c r="H17" s="40" t="s">
        <v>133</v>
      </c>
    </row>
    <row r="18" spans="1:8" x14ac:dyDescent="0.2">
      <c r="A18" s="46">
        <v>12</v>
      </c>
      <c r="B18" s="47" t="s">
        <v>328</v>
      </c>
      <c r="C18" s="47" t="s">
        <v>329</v>
      </c>
      <c r="D18" s="47" t="s">
        <v>249</v>
      </c>
      <c r="E18" s="48">
        <v>1167145</v>
      </c>
      <c r="F18" s="49">
        <v>16593.300465</v>
      </c>
      <c r="G18" s="50">
        <v>2.5237639999999999E-2</v>
      </c>
      <c r="H18" s="40" t="s">
        <v>133</v>
      </c>
    </row>
    <row r="19" spans="1:8" x14ac:dyDescent="0.2">
      <c r="A19" s="46">
        <v>13</v>
      </c>
      <c r="B19" s="47" t="s">
        <v>23</v>
      </c>
      <c r="C19" s="47" t="s">
        <v>24</v>
      </c>
      <c r="D19" s="47" t="s">
        <v>25</v>
      </c>
      <c r="E19" s="48">
        <v>142477</v>
      </c>
      <c r="F19" s="49">
        <v>16507.38522</v>
      </c>
      <c r="G19" s="50">
        <v>2.5106969999999999E-2</v>
      </c>
      <c r="H19" s="40" t="s">
        <v>133</v>
      </c>
    </row>
    <row r="20" spans="1:8" x14ac:dyDescent="0.2">
      <c r="A20" s="46">
        <v>14</v>
      </c>
      <c r="B20" s="47" t="s">
        <v>46</v>
      </c>
      <c r="C20" s="47" t="s">
        <v>47</v>
      </c>
      <c r="D20" s="47" t="s">
        <v>38</v>
      </c>
      <c r="E20" s="48">
        <v>1300000</v>
      </c>
      <c r="F20" s="49">
        <v>16424.2</v>
      </c>
      <c r="G20" s="50">
        <v>2.4980450000000001E-2</v>
      </c>
      <c r="H20" s="40" t="s">
        <v>133</v>
      </c>
    </row>
    <row r="21" spans="1:8" x14ac:dyDescent="0.2">
      <c r="A21" s="46">
        <v>15</v>
      </c>
      <c r="B21" s="47" t="s">
        <v>330</v>
      </c>
      <c r="C21" s="47" t="s">
        <v>331</v>
      </c>
      <c r="D21" s="47" t="s">
        <v>179</v>
      </c>
      <c r="E21" s="48">
        <v>546288</v>
      </c>
      <c r="F21" s="49">
        <v>16232.947920000001</v>
      </c>
      <c r="G21" s="50">
        <v>2.4689559999999999E-2</v>
      </c>
      <c r="H21" s="40" t="s">
        <v>133</v>
      </c>
    </row>
    <row r="22" spans="1:8" x14ac:dyDescent="0.2">
      <c r="A22" s="46">
        <v>16</v>
      </c>
      <c r="B22" s="47" t="s">
        <v>332</v>
      </c>
      <c r="C22" s="47" t="s">
        <v>333</v>
      </c>
      <c r="D22" s="47" t="s">
        <v>176</v>
      </c>
      <c r="E22" s="48">
        <v>3357697</v>
      </c>
      <c r="F22" s="49">
        <v>16101.8359635</v>
      </c>
      <c r="G22" s="50">
        <v>2.4490149999999999E-2</v>
      </c>
      <c r="H22" s="40" t="s">
        <v>133</v>
      </c>
    </row>
    <row r="23" spans="1:8" x14ac:dyDescent="0.2">
      <c r="A23" s="46">
        <v>17</v>
      </c>
      <c r="B23" s="47" t="s">
        <v>86</v>
      </c>
      <c r="C23" s="47" t="s">
        <v>87</v>
      </c>
      <c r="D23" s="47" t="s">
        <v>88</v>
      </c>
      <c r="E23" s="48">
        <v>3440414</v>
      </c>
      <c r="F23" s="49">
        <v>16068.453587</v>
      </c>
      <c r="G23" s="50">
        <v>2.4439369999999998E-2</v>
      </c>
      <c r="H23" s="40" t="s">
        <v>133</v>
      </c>
    </row>
    <row r="24" spans="1:8" x14ac:dyDescent="0.2">
      <c r="A24" s="46">
        <v>18</v>
      </c>
      <c r="B24" s="47" t="s">
        <v>334</v>
      </c>
      <c r="C24" s="47" t="s">
        <v>335</v>
      </c>
      <c r="D24" s="47" t="s">
        <v>179</v>
      </c>
      <c r="E24" s="48">
        <v>5069119</v>
      </c>
      <c r="F24" s="49">
        <v>15648.8772649</v>
      </c>
      <c r="G24" s="50">
        <v>2.3801220000000001E-2</v>
      </c>
      <c r="H24" s="40" t="s">
        <v>133</v>
      </c>
    </row>
    <row r="25" spans="1:8" x14ac:dyDescent="0.2">
      <c r="A25" s="46">
        <v>19</v>
      </c>
      <c r="B25" s="47" t="s">
        <v>336</v>
      </c>
      <c r="C25" s="47" t="s">
        <v>337</v>
      </c>
      <c r="D25" s="47" t="s">
        <v>308</v>
      </c>
      <c r="E25" s="48">
        <v>2726329</v>
      </c>
      <c r="F25" s="49">
        <v>14005.152072999999</v>
      </c>
      <c r="G25" s="50">
        <v>2.1301190000000001E-2</v>
      </c>
      <c r="H25" s="40" t="s">
        <v>133</v>
      </c>
    </row>
    <row r="26" spans="1:8" x14ac:dyDescent="0.2">
      <c r="A26" s="46">
        <v>20</v>
      </c>
      <c r="B26" s="47" t="s">
        <v>205</v>
      </c>
      <c r="C26" s="47" t="s">
        <v>206</v>
      </c>
      <c r="D26" s="47" t="s">
        <v>41</v>
      </c>
      <c r="E26" s="48">
        <v>168497</v>
      </c>
      <c r="F26" s="49">
        <v>13665.949184999999</v>
      </c>
      <c r="G26" s="50">
        <v>2.0785270000000002E-2</v>
      </c>
      <c r="H26" s="40" t="s">
        <v>133</v>
      </c>
    </row>
    <row r="27" spans="1:8" x14ac:dyDescent="0.2">
      <c r="A27" s="46">
        <v>21</v>
      </c>
      <c r="B27" s="47" t="s">
        <v>219</v>
      </c>
      <c r="C27" s="47" t="s">
        <v>220</v>
      </c>
      <c r="D27" s="47" t="s">
        <v>19</v>
      </c>
      <c r="E27" s="48">
        <v>3612982</v>
      </c>
      <c r="F27" s="49">
        <v>13532.424080999999</v>
      </c>
      <c r="G27" s="50">
        <v>2.058219E-2</v>
      </c>
      <c r="H27" s="40" t="s">
        <v>133</v>
      </c>
    </row>
    <row r="28" spans="1:8" x14ac:dyDescent="0.2">
      <c r="A28" s="46">
        <v>22</v>
      </c>
      <c r="B28" s="47" t="s">
        <v>338</v>
      </c>
      <c r="C28" s="47" t="s">
        <v>339</v>
      </c>
      <c r="D28" s="47" t="s">
        <v>38</v>
      </c>
      <c r="E28" s="48">
        <v>1039198</v>
      </c>
      <c r="F28" s="49">
        <v>13180.148234</v>
      </c>
      <c r="G28" s="50">
        <v>2.0046390000000001E-2</v>
      </c>
      <c r="H28" s="40" t="s">
        <v>133</v>
      </c>
    </row>
    <row r="29" spans="1:8" x14ac:dyDescent="0.2">
      <c r="A29" s="46">
        <v>23</v>
      </c>
      <c r="B29" s="47" t="s">
        <v>68</v>
      </c>
      <c r="C29" s="47" t="s">
        <v>69</v>
      </c>
      <c r="D29" s="47" t="s">
        <v>22</v>
      </c>
      <c r="E29" s="48">
        <v>755412</v>
      </c>
      <c r="F29" s="49">
        <v>13113.95232</v>
      </c>
      <c r="G29" s="50">
        <v>1.9945709999999998E-2</v>
      </c>
      <c r="H29" s="40" t="s">
        <v>133</v>
      </c>
    </row>
    <row r="30" spans="1:8" x14ac:dyDescent="0.2">
      <c r="A30" s="46">
        <v>24</v>
      </c>
      <c r="B30" s="47" t="s">
        <v>274</v>
      </c>
      <c r="C30" s="47" t="s">
        <v>275</v>
      </c>
      <c r="D30" s="47" t="s">
        <v>22</v>
      </c>
      <c r="E30" s="48">
        <v>2330735</v>
      </c>
      <c r="F30" s="49">
        <v>13078.9194525</v>
      </c>
      <c r="G30" s="50">
        <v>1.9892429999999999E-2</v>
      </c>
      <c r="H30" s="40" t="s">
        <v>133</v>
      </c>
    </row>
    <row r="31" spans="1:8" x14ac:dyDescent="0.2">
      <c r="A31" s="46">
        <v>25</v>
      </c>
      <c r="B31" s="47" t="s">
        <v>250</v>
      </c>
      <c r="C31" s="47" t="s">
        <v>251</v>
      </c>
      <c r="D31" s="47" t="s">
        <v>108</v>
      </c>
      <c r="E31" s="48">
        <v>870000</v>
      </c>
      <c r="F31" s="49">
        <v>12305.28</v>
      </c>
      <c r="G31" s="50">
        <v>1.8715760000000001E-2</v>
      </c>
      <c r="H31" s="40" t="s">
        <v>133</v>
      </c>
    </row>
    <row r="32" spans="1:8" x14ac:dyDescent="0.2">
      <c r="A32" s="46">
        <v>26</v>
      </c>
      <c r="B32" s="47" t="s">
        <v>187</v>
      </c>
      <c r="C32" s="47" t="s">
        <v>188</v>
      </c>
      <c r="D32" s="47" t="s">
        <v>38</v>
      </c>
      <c r="E32" s="48">
        <v>17423535</v>
      </c>
      <c r="F32" s="49">
        <v>12133.749774</v>
      </c>
      <c r="G32" s="50">
        <v>1.8454870000000002E-2</v>
      </c>
      <c r="H32" s="40" t="s">
        <v>133</v>
      </c>
    </row>
    <row r="33" spans="1:8" x14ac:dyDescent="0.2">
      <c r="A33" s="46">
        <v>27</v>
      </c>
      <c r="B33" s="47" t="s">
        <v>209</v>
      </c>
      <c r="C33" s="47" t="s">
        <v>210</v>
      </c>
      <c r="D33" s="47" t="s">
        <v>211</v>
      </c>
      <c r="E33" s="48">
        <v>997680</v>
      </c>
      <c r="F33" s="49">
        <v>11931.25512</v>
      </c>
      <c r="G33" s="50">
        <v>1.8146889999999999E-2</v>
      </c>
      <c r="H33" s="40" t="s">
        <v>133</v>
      </c>
    </row>
    <row r="34" spans="1:8" x14ac:dyDescent="0.2">
      <c r="A34" s="46">
        <v>28</v>
      </c>
      <c r="B34" s="47" t="s">
        <v>214</v>
      </c>
      <c r="C34" s="47" t="s">
        <v>215</v>
      </c>
      <c r="D34" s="47" t="s">
        <v>216</v>
      </c>
      <c r="E34" s="48">
        <v>2435000</v>
      </c>
      <c r="F34" s="49">
        <v>11653.91</v>
      </c>
      <c r="G34" s="50">
        <v>1.7725060000000001E-2</v>
      </c>
      <c r="H34" s="40" t="s">
        <v>133</v>
      </c>
    </row>
    <row r="35" spans="1:8" x14ac:dyDescent="0.2">
      <c r="A35" s="46">
        <v>29</v>
      </c>
      <c r="B35" s="47" t="s">
        <v>197</v>
      </c>
      <c r="C35" s="47" t="s">
        <v>198</v>
      </c>
      <c r="D35" s="47" t="s">
        <v>108</v>
      </c>
      <c r="E35" s="48">
        <v>659764</v>
      </c>
      <c r="F35" s="49">
        <v>11644.8346</v>
      </c>
      <c r="G35" s="50">
        <v>1.7711250000000001E-2</v>
      </c>
      <c r="H35" s="40" t="s">
        <v>133</v>
      </c>
    </row>
    <row r="36" spans="1:8" x14ac:dyDescent="0.2">
      <c r="A36" s="46">
        <v>30</v>
      </c>
      <c r="B36" s="47" t="s">
        <v>80</v>
      </c>
      <c r="C36" s="47" t="s">
        <v>81</v>
      </c>
      <c r="D36" s="47" t="s">
        <v>41</v>
      </c>
      <c r="E36" s="48">
        <v>220171</v>
      </c>
      <c r="F36" s="49">
        <v>11595.085544</v>
      </c>
      <c r="G36" s="50">
        <v>1.763559E-2</v>
      </c>
      <c r="H36" s="40" t="s">
        <v>133</v>
      </c>
    </row>
    <row r="37" spans="1:8" x14ac:dyDescent="0.2">
      <c r="A37" s="46">
        <v>31</v>
      </c>
      <c r="B37" s="47" t="s">
        <v>340</v>
      </c>
      <c r="C37" s="47" t="s">
        <v>341</v>
      </c>
      <c r="D37" s="47" t="s">
        <v>229</v>
      </c>
      <c r="E37" s="48">
        <v>350000</v>
      </c>
      <c r="F37" s="49">
        <v>10841.25</v>
      </c>
      <c r="G37" s="50">
        <v>1.648904E-2</v>
      </c>
      <c r="H37" s="40" t="s">
        <v>133</v>
      </c>
    </row>
    <row r="38" spans="1:8" x14ac:dyDescent="0.2">
      <c r="A38" s="46">
        <v>32</v>
      </c>
      <c r="B38" s="47" t="s">
        <v>39</v>
      </c>
      <c r="C38" s="47" t="s">
        <v>40</v>
      </c>
      <c r="D38" s="47" t="s">
        <v>41</v>
      </c>
      <c r="E38" s="48">
        <v>624448</v>
      </c>
      <c r="F38" s="49">
        <v>10604.375936</v>
      </c>
      <c r="G38" s="50">
        <v>1.6128759999999999E-2</v>
      </c>
      <c r="H38" s="40" t="s">
        <v>133</v>
      </c>
    </row>
    <row r="39" spans="1:8" x14ac:dyDescent="0.2">
      <c r="A39" s="46">
        <v>33</v>
      </c>
      <c r="B39" s="47" t="s">
        <v>195</v>
      </c>
      <c r="C39" s="47" t="s">
        <v>196</v>
      </c>
      <c r="D39" s="47" t="s">
        <v>111</v>
      </c>
      <c r="E39" s="48">
        <v>1100000</v>
      </c>
      <c r="F39" s="49">
        <v>10152.450000000001</v>
      </c>
      <c r="G39" s="50">
        <v>1.5441409999999999E-2</v>
      </c>
      <c r="H39" s="40" t="s">
        <v>133</v>
      </c>
    </row>
    <row r="40" spans="1:8" x14ac:dyDescent="0.2">
      <c r="A40" s="46">
        <v>34</v>
      </c>
      <c r="B40" s="47" t="s">
        <v>268</v>
      </c>
      <c r="C40" s="47" t="s">
        <v>269</v>
      </c>
      <c r="D40" s="47" t="s">
        <v>50</v>
      </c>
      <c r="E40" s="48">
        <v>900000</v>
      </c>
      <c r="F40" s="49">
        <v>10012.5</v>
      </c>
      <c r="G40" s="50">
        <v>1.522855E-2</v>
      </c>
      <c r="H40" s="40" t="s">
        <v>133</v>
      </c>
    </row>
    <row r="41" spans="1:8" x14ac:dyDescent="0.2">
      <c r="A41" s="46">
        <v>35</v>
      </c>
      <c r="B41" s="47" t="s">
        <v>342</v>
      </c>
      <c r="C41" s="47" t="s">
        <v>343</v>
      </c>
      <c r="D41" s="47" t="s">
        <v>38</v>
      </c>
      <c r="E41" s="48">
        <v>3740429</v>
      </c>
      <c r="F41" s="49">
        <v>9854.5342433999995</v>
      </c>
      <c r="G41" s="50">
        <v>1.498829E-2</v>
      </c>
      <c r="H41" s="40" t="s">
        <v>133</v>
      </c>
    </row>
    <row r="42" spans="1:8" x14ac:dyDescent="0.2">
      <c r="A42" s="46">
        <v>36</v>
      </c>
      <c r="B42" s="47" t="s">
        <v>189</v>
      </c>
      <c r="C42" s="47" t="s">
        <v>190</v>
      </c>
      <c r="D42" s="47" t="s">
        <v>191</v>
      </c>
      <c r="E42" s="48">
        <v>600000</v>
      </c>
      <c r="F42" s="49">
        <v>9514.2000000000007</v>
      </c>
      <c r="G42" s="50">
        <v>1.447066E-2</v>
      </c>
      <c r="H42" s="40" t="s">
        <v>133</v>
      </c>
    </row>
    <row r="43" spans="1:8" x14ac:dyDescent="0.2">
      <c r="A43" s="46">
        <v>37</v>
      </c>
      <c r="B43" s="47" t="s">
        <v>78</v>
      </c>
      <c r="C43" s="47" t="s">
        <v>79</v>
      </c>
      <c r="D43" s="47" t="s">
        <v>25</v>
      </c>
      <c r="E43" s="48">
        <v>161083</v>
      </c>
      <c r="F43" s="49">
        <v>8516.4582100000007</v>
      </c>
      <c r="G43" s="50">
        <v>1.295314E-2</v>
      </c>
      <c r="H43" s="40" t="s">
        <v>133</v>
      </c>
    </row>
    <row r="44" spans="1:8" ht="25.5" x14ac:dyDescent="0.2">
      <c r="A44" s="46">
        <v>38</v>
      </c>
      <c r="B44" s="47" t="s">
        <v>230</v>
      </c>
      <c r="C44" s="47" t="s">
        <v>231</v>
      </c>
      <c r="D44" s="47" t="s">
        <v>201</v>
      </c>
      <c r="E44" s="48">
        <v>450647</v>
      </c>
      <c r="F44" s="49">
        <v>7889.9276760000002</v>
      </c>
      <c r="G44" s="50">
        <v>1.2000210000000001E-2</v>
      </c>
      <c r="H44" s="40" t="s">
        <v>133</v>
      </c>
    </row>
    <row r="45" spans="1:8" x14ac:dyDescent="0.2">
      <c r="A45" s="46">
        <v>39</v>
      </c>
      <c r="B45" s="47" t="s">
        <v>344</v>
      </c>
      <c r="C45" s="47" t="s">
        <v>345</v>
      </c>
      <c r="D45" s="47" t="s">
        <v>33</v>
      </c>
      <c r="E45" s="48">
        <v>109526</v>
      </c>
      <c r="F45" s="49">
        <v>7072.2033460000002</v>
      </c>
      <c r="G45" s="50">
        <v>1.075649E-2</v>
      </c>
      <c r="H45" s="40" t="s">
        <v>133</v>
      </c>
    </row>
    <row r="46" spans="1:8" x14ac:dyDescent="0.2">
      <c r="A46" s="46">
        <v>40</v>
      </c>
      <c r="B46" s="47" t="s">
        <v>44</v>
      </c>
      <c r="C46" s="47" t="s">
        <v>45</v>
      </c>
      <c r="D46" s="47" t="s">
        <v>33</v>
      </c>
      <c r="E46" s="48">
        <v>573975</v>
      </c>
      <c r="F46" s="49">
        <v>6616.2098249999999</v>
      </c>
      <c r="G46" s="50">
        <v>1.0062949999999999E-2</v>
      </c>
      <c r="H46" s="40" t="s">
        <v>133</v>
      </c>
    </row>
    <row r="47" spans="1:8" ht="25.5" x14ac:dyDescent="0.2">
      <c r="A47" s="46">
        <v>41</v>
      </c>
      <c r="B47" s="47" t="s">
        <v>236</v>
      </c>
      <c r="C47" s="47" t="s">
        <v>237</v>
      </c>
      <c r="D47" s="47" t="s">
        <v>201</v>
      </c>
      <c r="E47" s="48">
        <v>122412</v>
      </c>
      <c r="F47" s="49">
        <v>6610.2479999999996</v>
      </c>
      <c r="G47" s="50">
        <v>1.0053879999999999E-2</v>
      </c>
      <c r="H47" s="40" t="s">
        <v>133</v>
      </c>
    </row>
    <row r="48" spans="1:8" x14ac:dyDescent="0.2">
      <c r="A48" s="46">
        <v>42</v>
      </c>
      <c r="B48" s="47" t="s">
        <v>346</v>
      </c>
      <c r="C48" s="47" t="s">
        <v>347</v>
      </c>
      <c r="D48" s="47" t="s">
        <v>38</v>
      </c>
      <c r="E48" s="48">
        <v>11523230</v>
      </c>
      <c r="F48" s="49">
        <v>6554.4132239999999</v>
      </c>
      <c r="G48" s="50">
        <v>9.9689600000000007E-3</v>
      </c>
      <c r="H48" s="40" t="s">
        <v>133</v>
      </c>
    </row>
    <row r="49" spans="1:8" x14ac:dyDescent="0.2">
      <c r="A49" s="46">
        <v>43</v>
      </c>
      <c r="B49" s="47" t="s">
        <v>185</v>
      </c>
      <c r="C49" s="47" t="s">
        <v>186</v>
      </c>
      <c r="D49" s="47" t="s">
        <v>57</v>
      </c>
      <c r="E49" s="48">
        <v>1476729</v>
      </c>
      <c r="F49" s="49">
        <v>6095.1989475</v>
      </c>
      <c r="G49" s="50">
        <v>9.2705099999999992E-3</v>
      </c>
      <c r="H49" s="40" t="s">
        <v>133</v>
      </c>
    </row>
    <row r="50" spans="1:8" ht="25.5" x14ac:dyDescent="0.2">
      <c r="A50" s="46">
        <v>44</v>
      </c>
      <c r="B50" s="47" t="s">
        <v>192</v>
      </c>
      <c r="C50" s="47" t="s">
        <v>193</v>
      </c>
      <c r="D50" s="47" t="s">
        <v>194</v>
      </c>
      <c r="E50" s="48">
        <v>700000</v>
      </c>
      <c r="F50" s="49">
        <v>5425</v>
      </c>
      <c r="G50" s="50">
        <v>8.2511700000000004E-3</v>
      </c>
      <c r="H50" s="40" t="s">
        <v>133</v>
      </c>
    </row>
    <row r="51" spans="1:8" x14ac:dyDescent="0.2">
      <c r="A51" s="46">
        <v>45</v>
      </c>
      <c r="B51" s="47" t="s">
        <v>348</v>
      </c>
      <c r="C51" s="47" t="s">
        <v>349</v>
      </c>
      <c r="D51" s="47" t="s">
        <v>211</v>
      </c>
      <c r="E51" s="48">
        <v>852026</v>
      </c>
      <c r="F51" s="49">
        <v>5134.3086759999997</v>
      </c>
      <c r="G51" s="50">
        <v>7.8090499999999997E-3</v>
      </c>
      <c r="H51" s="40" t="s">
        <v>133</v>
      </c>
    </row>
    <row r="52" spans="1:8" x14ac:dyDescent="0.2">
      <c r="A52" s="46">
        <v>46</v>
      </c>
      <c r="B52" s="47" t="s">
        <v>72</v>
      </c>
      <c r="C52" s="47" t="s">
        <v>73</v>
      </c>
      <c r="D52" s="47" t="s">
        <v>50</v>
      </c>
      <c r="E52" s="48">
        <v>11223</v>
      </c>
      <c r="F52" s="49">
        <v>1649.66877</v>
      </c>
      <c r="G52" s="50">
        <v>2.50907E-3</v>
      </c>
      <c r="H52" s="40" t="s">
        <v>133</v>
      </c>
    </row>
    <row r="53" spans="1:8" x14ac:dyDescent="0.2">
      <c r="A53" s="46">
        <v>47</v>
      </c>
      <c r="B53" s="47" t="s">
        <v>350</v>
      </c>
      <c r="C53" s="47" t="s">
        <v>351</v>
      </c>
      <c r="D53" s="47" t="s">
        <v>179</v>
      </c>
      <c r="E53" s="48">
        <v>40623</v>
      </c>
      <c r="F53" s="49">
        <v>1336.5779460000001</v>
      </c>
      <c r="G53" s="50">
        <v>2.03287E-3</v>
      </c>
      <c r="H53" s="40" t="s">
        <v>133</v>
      </c>
    </row>
    <row r="54" spans="1:8" ht="25.5" x14ac:dyDescent="0.2">
      <c r="A54" s="46">
        <v>48</v>
      </c>
      <c r="B54" s="47" t="s">
        <v>352</v>
      </c>
      <c r="C54" s="47" t="s">
        <v>353</v>
      </c>
      <c r="D54" s="47" t="s">
        <v>201</v>
      </c>
      <c r="E54" s="48">
        <v>2273</v>
      </c>
      <c r="F54" s="49">
        <v>341.01819</v>
      </c>
      <c r="G54" s="50">
        <v>5.1867000000000005E-4</v>
      </c>
      <c r="H54" s="40" t="s">
        <v>133</v>
      </c>
    </row>
    <row r="55" spans="1:8" x14ac:dyDescent="0.2">
      <c r="A55" s="46">
        <v>49</v>
      </c>
      <c r="B55" s="47" t="s">
        <v>302</v>
      </c>
      <c r="C55" s="47" t="s">
        <v>303</v>
      </c>
      <c r="D55" s="47" t="s">
        <v>111</v>
      </c>
      <c r="E55" s="48">
        <v>46459</v>
      </c>
      <c r="F55" s="49">
        <v>232.1788525</v>
      </c>
      <c r="G55" s="50">
        <v>3.5313E-4</v>
      </c>
      <c r="H55" s="40" t="s">
        <v>133</v>
      </c>
    </row>
    <row r="56" spans="1:8" x14ac:dyDescent="0.2">
      <c r="A56" s="46">
        <v>50</v>
      </c>
      <c r="B56" s="47" t="s">
        <v>225</v>
      </c>
      <c r="C56" s="47" t="s">
        <v>226</v>
      </c>
      <c r="D56" s="47" t="s">
        <v>211</v>
      </c>
      <c r="E56" s="48">
        <v>2000</v>
      </c>
      <c r="F56" s="49">
        <v>96</v>
      </c>
      <c r="G56" s="50">
        <v>1.4600999999999999E-4</v>
      </c>
      <c r="H56" s="40" t="s">
        <v>133</v>
      </c>
    </row>
    <row r="57" spans="1:8" x14ac:dyDescent="0.2">
      <c r="A57" s="51"/>
      <c r="B57" s="51"/>
      <c r="C57" s="52" t="s">
        <v>132</v>
      </c>
      <c r="D57" s="51"/>
      <c r="E57" s="51" t="s">
        <v>133</v>
      </c>
      <c r="F57" s="53">
        <v>609863.96844089997</v>
      </c>
      <c r="G57" s="54">
        <v>0.92757480999999997</v>
      </c>
      <c r="H57" s="40" t="s">
        <v>133</v>
      </c>
    </row>
    <row r="58" spans="1:8" x14ac:dyDescent="0.2">
      <c r="A58" s="51"/>
      <c r="B58" s="51"/>
      <c r="C58" s="55"/>
      <c r="D58" s="51"/>
      <c r="E58" s="51"/>
      <c r="F58" s="56"/>
      <c r="G58" s="56"/>
      <c r="H58" s="40" t="s">
        <v>133</v>
      </c>
    </row>
    <row r="59" spans="1:8" x14ac:dyDescent="0.2">
      <c r="A59" s="51"/>
      <c r="B59" s="51"/>
      <c r="C59" s="52" t="s">
        <v>134</v>
      </c>
      <c r="D59" s="51"/>
      <c r="E59" s="51"/>
      <c r="F59" s="51"/>
      <c r="G59" s="51"/>
      <c r="H59" s="40" t="s">
        <v>133</v>
      </c>
    </row>
    <row r="60" spans="1:8" x14ac:dyDescent="0.2">
      <c r="A60" s="51"/>
      <c r="B60" s="51"/>
      <c r="C60" s="52" t="s">
        <v>132</v>
      </c>
      <c r="D60" s="51"/>
      <c r="E60" s="51" t="s">
        <v>133</v>
      </c>
      <c r="F60" s="57" t="s">
        <v>135</v>
      </c>
      <c r="G60" s="54">
        <v>0</v>
      </c>
      <c r="H60" s="40" t="s">
        <v>133</v>
      </c>
    </row>
    <row r="61" spans="1:8" x14ac:dyDescent="0.2">
      <c r="A61" s="51"/>
      <c r="B61" s="51"/>
      <c r="C61" s="55"/>
      <c r="D61" s="51"/>
      <c r="E61" s="51"/>
      <c r="F61" s="56"/>
      <c r="G61" s="56"/>
      <c r="H61" s="40" t="s">
        <v>133</v>
      </c>
    </row>
    <row r="62" spans="1:8" x14ac:dyDescent="0.2">
      <c r="A62" s="51"/>
      <c r="B62" s="51"/>
      <c r="C62" s="52" t="s">
        <v>136</v>
      </c>
      <c r="D62" s="51"/>
      <c r="E62" s="51"/>
      <c r="F62" s="51"/>
      <c r="G62" s="51"/>
      <c r="H62" s="40" t="s">
        <v>133</v>
      </c>
    </row>
    <row r="63" spans="1:8" x14ac:dyDescent="0.2">
      <c r="A63" s="51"/>
      <c r="B63" s="51"/>
      <c r="C63" s="52" t="s">
        <v>132</v>
      </c>
      <c r="D63" s="51"/>
      <c r="E63" s="51" t="s">
        <v>133</v>
      </c>
      <c r="F63" s="57" t="s">
        <v>135</v>
      </c>
      <c r="G63" s="54">
        <v>0</v>
      </c>
      <c r="H63" s="40" t="s">
        <v>133</v>
      </c>
    </row>
    <row r="64" spans="1:8" x14ac:dyDescent="0.2">
      <c r="A64" s="51"/>
      <c r="B64" s="51"/>
      <c r="C64" s="55"/>
      <c r="D64" s="51"/>
      <c r="E64" s="51"/>
      <c r="F64" s="56"/>
      <c r="G64" s="56"/>
      <c r="H64" s="40" t="s">
        <v>133</v>
      </c>
    </row>
    <row r="65" spans="1:8" x14ac:dyDescent="0.2">
      <c r="A65" s="51"/>
      <c r="B65" s="51"/>
      <c r="C65" s="52" t="s">
        <v>137</v>
      </c>
      <c r="D65" s="51"/>
      <c r="E65" s="51"/>
      <c r="F65" s="51"/>
      <c r="G65" s="51"/>
      <c r="H65" s="40" t="s">
        <v>133</v>
      </c>
    </row>
    <row r="66" spans="1:8" x14ac:dyDescent="0.2">
      <c r="A66" s="51"/>
      <c r="B66" s="51"/>
      <c r="C66" s="52" t="s">
        <v>132</v>
      </c>
      <c r="D66" s="51"/>
      <c r="E66" s="51" t="s">
        <v>133</v>
      </c>
      <c r="F66" s="57" t="s">
        <v>135</v>
      </c>
      <c r="G66" s="54">
        <v>0</v>
      </c>
      <c r="H66" s="40" t="s">
        <v>133</v>
      </c>
    </row>
    <row r="67" spans="1:8" x14ac:dyDescent="0.2">
      <c r="A67" s="51"/>
      <c r="B67" s="51"/>
      <c r="C67" s="55"/>
      <c r="D67" s="51"/>
      <c r="E67" s="51"/>
      <c r="F67" s="56"/>
      <c r="G67" s="56"/>
      <c r="H67" s="40" t="s">
        <v>133</v>
      </c>
    </row>
    <row r="68" spans="1:8" x14ac:dyDescent="0.2">
      <c r="A68" s="51"/>
      <c r="B68" s="51"/>
      <c r="C68" s="52" t="s">
        <v>138</v>
      </c>
      <c r="D68" s="51"/>
      <c r="E68" s="51"/>
      <c r="F68" s="56"/>
      <c r="G68" s="56"/>
      <c r="H68" s="40" t="s">
        <v>133</v>
      </c>
    </row>
    <row r="69" spans="1:8" x14ac:dyDescent="0.2">
      <c r="A69" s="51"/>
      <c r="B69" s="51"/>
      <c r="C69" s="52" t="s">
        <v>132</v>
      </c>
      <c r="D69" s="51"/>
      <c r="E69" s="51" t="s">
        <v>133</v>
      </c>
      <c r="F69" s="57" t="s">
        <v>135</v>
      </c>
      <c r="G69" s="54">
        <v>0</v>
      </c>
      <c r="H69" s="40" t="s">
        <v>133</v>
      </c>
    </row>
    <row r="70" spans="1:8" x14ac:dyDescent="0.2">
      <c r="A70" s="51"/>
      <c r="B70" s="51"/>
      <c r="C70" s="55"/>
      <c r="D70" s="51"/>
      <c r="E70" s="51"/>
      <c r="F70" s="56"/>
      <c r="G70" s="56"/>
      <c r="H70" s="40" t="s">
        <v>133</v>
      </c>
    </row>
    <row r="71" spans="1:8" x14ac:dyDescent="0.2">
      <c r="A71" s="51"/>
      <c r="B71" s="51"/>
      <c r="C71" s="52" t="s">
        <v>139</v>
      </c>
      <c r="D71" s="51"/>
      <c r="E71" s="51"/>
      <c r="F71" s="56"/>
      <c r="G71" s="56"/>
      <c r="H71" s="40" t="s">
        <v>133</v>
      </c>
    </row>
    <row r="72" spans="1:8" x14ac:dyDescent="0.2">
      <c r="A72" s="51"/>
      <c r="B72" s="51"/>
      <c r="C72" s="52" t="s">
        <v>132</v>
      </c>
      <c r="D72" s="51"/>
      <c r="E72" s="51" t="s">
        <v>133</v>
      </c>
      <c r="F72" s="57" t="s">
        <v>135</v>
      </c>
      <c r="G72" s="54">
        <v>0</v>
      </c>
      <c r="H72" s="40" t="s">
        <v>133</v>
      </c>
    </row>
    <row r="73" spans="1:8" x14ac:dyDescent="0.2">
      <c r="A73" s="51"/>
      <c r="B73" s="51"/>
      <c r="C73" s="55"/>
      <c r="D73" s="51"/>
      <c r="E73" s="51"/>
      <c r="F73" s="56"/>
      <c r="G73" s="56"/>
      <c r="H73" s="40" t="s">
        <v>133</v>
      </c>
    </row>
    <row r="74" spans="1:8" x14ac:dyDescent="0.2">
      <c r="A74" s="51"/>
      <c r="B74" s="51"/>
      <c r="C74" s="52" t="s">
        <v>140</v>
      </c>
      <c r="D74" s="51"/>
      <c r="E74" s="51"/>
      <c r="F74" s="53">
        <v>609863.96844089997</v>
      </c>
      <c r="G74" s="54">
        <v>0.92757480999999997</v>
      </c>
      <c r="H74" s="40" t="s">
        <v>133</v>
      </c>
    </row>
    <row r="75" spans="1:8" x14ac:dyDescent="0.2">
      <c r="A75" s="51"/>
      <c r="B75" s="51"/>
      <c r="C75" s="55"/>
      <c r="D75" s="51"/>
      <c r="E75" s="51"/>
      <c r="F75" s="56"/>
      <c r="G75" s="56"/>
      <c r="H75" s="40" t="s">
        <v>133</v>
      </c>
    </row>
    <row r="76" spans="1:8" x14ac:dyDescent="0.2">
      <c r="A76" s="51"/>
      <c r="B76" s="51"/>
      <c r="C76" s="52" t="s">
        <v>141</v>
      </c>
      <c r="D76" s="51"/>
      <c r="E76" s="51"/>
      <c r="F76" s="56"/>
      <c r="G76" s="56"/>
      <c r="H76" s="40" t="s">
        <v>133</v>
      </c>
    </row>
    <row r="77" spans="1:8" x14ac:dyDescent="0.2">
      <c r="A77" s="51"/>
      <c r="B77" s="51"/>
      <c r="C77" s="52" t="s">
        <v>10</v>
      </c>
      <c r="D77" s="51"/>
      <c r="E77" s="51"/>
      <c r="F77" s="56"/>
      <c r="G77" s="56"/>
      <c r="H77" s="40" t="s">
        <v>133</v>
      </c>
    </row>
    <row r="78" spans="1:8" x14ac:dyDescent="0.2">
      <c r="A78" s="51"/>
      <c r="B78" s="51"/>
      <c r="C78" s="52" t="s">
        <v>132</v>
      </c>
      <c r="D78" s="51"/>
      <c r="E78" s="51" t="s">
        <v>133</v>
      </c>
      <c r="F78" s="57" t="s">
        <v>135</v>
      </c>
      <c r="G78" s="54">
        <v>0</v>
      </c>
      <c r="H78" s="40" t="s">
        <v>133</v>
      </c>
    </row>
    <row r="79" spans="1:8" x14ac:dyDescent="0.2">
      <c r="A79" s="51"/>
      <c r="B79" s="51"/>
      <c r="C79" s="55"/>
      <c r="D79" s="51"/>
      <c r="E79" s="51"/>
      <c r="F79" s="56"/>
      <c r="G79" s="56"/>
      <c r="H79" s="40" t="s">
        <v>133</v>
      </c>
    </row>
    <row r="80" spans="1:8" x14ac:dyDescent="0.2">
      <c r="A80" s="51"/>
      <c r="B80" s="51"/>
      <c r="C80" s="52" t="s">
        <v>142</v>
      </c>
      <c r="D80" s="51"/>
      <c r="E80" s="51"/>
      <c r="F80" s="51"/>
      <c r="G80" s="51"/>
      <c r="H80" s="40" t="s">
        <v>133</v>
      </c>
    </row>
    <row r="81" spans="1:8" x14ac:dyDescent="0.2">
      <c r="A81" s="51"/>
      <c r="B81" s="51"/>
      <c r="C81" s="52" t="s">
        <v>132</v>
      </c>
      <c r="D81" s="51"/>
      <c r="E81" s="51" t="s">
        <v>133</v>
      </c>
      <c r="F81" s="57" t="s">
        <v>135</v>
      </c>
      <c r="G81" s="54">
        <v>0</v>
      </c>
      <c r="H81" s="40" t="s">
        <v>133</v>
      </c>
    </row>
    <row r="82" spans="1:8" x14ac:dyDescent="0.2">
      <c r="A82" s="51"/>
      <c r="B82" s="51"/>
      <c r="C82" s="55"/>
      <c r="D82" s="51"/>
      <c r="E82" s="51"/>
      <c r="F82" s="56"/>
      <c r="G82" s="56"/>
      <c r="H82" s="40" t="s">
        <v>133</v>
      </c>
    </row>
    <row r="83" spans="1:8" x14ac:dyDescent="0.2">
      <c r="A83" s="51"/>
      <c r="B83" s="51"/>
      <c r="C83" s="52" t="s">
        <v>143</v>
      </c>
      <c r="D83" s="51"/>
      <c r="E83" s="51"/>
      <c r="F83" s="51"/>
      <c r="G83" s="51"/>
      <c r="H83" s="40" t="s">
        <v>133</v>
      </c>
    </row>
    <row r="84" spans="1:8" x14ac:dyDescent="0.2">
      <c r="A84" s="51"/>
      <c r="B84" s="51"/>
      <c r="C84" s="52" t="s">
        <v>132</v>
      </c>
      <c r="D84" s="51"/>
      <c r="E84" s="51" t="s">
        <v>133</v>
      </c>
      <c r="F84" s="57" t="s">
        <v>135</v>
      </c>
      <c r="G84" s="54">
        <v>0</v>
      </c>
      <c r="H84" s="40" t="s">
        <v>133</v>
      </c>
    </row>
    <row r="85" spans="1:8" x14ac:dyDescent="0.2">
      <c r="A85" s="51"/>
      <c r="B85" s="51"/>
      <c r="C85" s="55"/>
      <c r="D85" s="51"/>
      <c r="E85" s="51"/>
      <c r="F85" s="56"/>
      <c r="G85" s="56"/>
      <c r="H85" s="40" t="s">
        <v>133</v>
      </c>
    </row>
    <row r="86" spans="1:8" x14ac:dyDescent="0.2">
      <c r="A86" s="51"/>
      <c r="B86" s="51"/>
      <c r="C86" s="52" t="s">
        <v>144</v>
      </c>
      <c r="D86" s="51"/>
      <c r="E86" s="51"/>
      <c r="F86" s="56"/>
      <c r="G86" s="56"/>
      <c r="H86" s="40" t="s">
        <v>133</v>
      </c>
    </row>
    <row r="87" spans="1:8" x14ac:dyDescent="0.2">
      <c r="A87" s="51"/>
      <c r="B87" s="51"/>
      <c r="C87" s="52" t="s">
        <v>132</v>
      </c>
      <c r="D87" s="51"/>
      <c r="E87" s="51" t="s">
        <v>133</v>
      </c>
      <c r="F87" s="57" t="s">
        <v>135</v>
      </c>
      <c r="G87" s="54">
        <v>0</v>
      </c>
      <c r="H87" s="40" t="s">
        <v>133</v>
      </c>
    </row>
    <row r="88" spans="1:8" x14ac:dyDescent="0.2">
      <c r="A88" s="51"/>
      <c r="B88" s="51"/>
      <c r="C88" s="55"/>
      <c r="D88" s="51"/>
      <c r="E88" s="51"/>
      <c r="F88" s="56"/>
      <c r="G88" s="56"/>
      <c r="H88" s="40" t="s">
        <v>133</v>
      </c>
    </row>
    <row r="89" spans="1:8" x14ac:dyDescent="0.2">
      <c r="A89" s="51"/>
      <c r="B89" s="51"/>
      <c r="C89" s="52" t="s">
        <v>145</v>
      </c>
      <c r="D89" s="51"/>
      <c r="E89" s="51"/>
      <c r="F89" s="53">
        <v>0</v>
      </c>
      <c r="G89" s="54">
        <v>0</v>
      </c>
      <c r="H89" s="40" t="s">
        <v>133</v>
      </c>
    </row>
    <row r="90" spans="1:8" x14ac:dyDescent="0.2">
      <c r="A90" s="51"/>
      <c r="B90" s="51"/>
      <c r="C90" s="55"/>
      <c r="D90" s="51"/>
      <c r="E90" s="51"/>
      <c r="F90" s="56"/>
      <c r="G90" s="56"/>
      <c r="H90" s="40" t="s">
        <v>133</v>
      </c>
    </row>
    <row r="91" spans="1:8" x14ac:dyDescent="0.2">
      <c r="A91" s="51"/>
      <c r="B91" s="51"/>
      <c r="C91" s="52" t="s">
        <v>146</v>
      </c>
      <c r="D91" s="51"/>
      <c r="E91" s="51"/>
      <c r="F91" s="56"/>
      <c r="G91" s="56"/>
      <c r="H91" s="40" t="s">
        <v>133</v>
      </c>
    </row>
    <row r="92" spans="1:8" x14ac:dyDescent="0.2">
      <c r="A92" s="51"/>
      <c r="B92" s="51"/>
      <c r="C92" s="52" t="s">
        <v>147</v>
      </c>
      <c r="D92" s="51"/>
      <c r="E92" s="51"/>
      <c r="F92" s="56"/>
      <c r="G92" s="56"/>
      <c r="H92" s="40" t="s">
        <v>133</v>
      </c>
    </row>
    <row r="93" spans="1:8" x14ac:dyDescent="0.2">
      <c r="A93" s="51"/>
      <c r="B93" s="51"/>
      <c r="C93" s="52" t="s">
        <v>132</v>
      </c>
      <c r="D93" s="51"/>
      <c r="E93" s="51" t="s">
        <v>133</v>
      </c>
      <c r="F93" s="57" t="s">
        <v>135</v>
      </c>
      <c r="G93" s="54">
        <v>0</v>
      </c>
      <c r="H93" s="40" t="s">
        <v>133</v>
      </c>
    </row>
    <row r="94" spans="1:8" x14ac:dyDescent="0.2">
      <c r="A94" s="51"/>
      <c r="B94" s="51"/>
      <c r="C94" s="55"/>
      <c r="D94" s="51"/>
      <c r="E94" s="51"/>
      <c r="F94" s="56"/>
      <c r="G94" s="56"/>
      <c r="H94" s="40" t="s">
        <v>133</v>
      </c>
    </row>
    <row r="95" spans="1:8" x14ac:dyDescent="0.2">
      <c r="A95" s="51"/>
      <c r="B95" s="51"/>
      <c r="C95" s="52" t="s">
        <v>148</v>
      </c>
      <c r="D95" s="51"/>
      <c r="E95" s="51"/>
      <c r="F95" s="56"/>
      <c r="G95" s="56"/>
      <c r="H95" s="40" t="s">
        <v>133</v>
      </c>
    </row>
    <row r="96" spans="1:8" x14ac:dyDescent="0.2">
      <c r="A96" s="51"/>
      <c r="B96" s="51"/>
      <c r="C96" s="52" t="s">
        <v>132</v>
      </c>
      <c r="D96" s="51"/>
      <c r="E96" s="51" t="s">
        <v>133</v>
      </c>
      <c r="F96" s="57" t="s">
        <v>135</v>
      </c>
      <c r="G96" s="54">
        <v>0</v>
      </c>
      <c r="H96" s="40" t="s">
        <v>133</v>
      </c>
    </row>
    <row r="97" spans="1:8" x14ac:dyDescent="0.2">
      <c r="A97" s="51"/>
      <c r="B97" s="51"/>
      <c r="C97" s="55"/>
      <c r="D97" s="51"/>
      <c r="E97" s="51"/>
      <c r="F97" s="56"/>
      <c r="G97" s="56"/>
      <c r="H97" s="40" t="s">
        <v>133</v>
      </c>
    </row>
    <row r="98" spans="1:8" x14ac:dyDescent="0.2">
      <c r="A98" s="51"/>
      <c r="B98" s="51"/>
      <c r="C98" s="52" t="s">
        <v>149</v>
      </c>
      <c r="D98" s="51"/>
      <c r="E98" s="51"/>
      <c r="F98" s="56"/>
      <c r="G98" s="56"/>
      <c r="H98" s="40" t="s">
        <v>133</v>
      </c>
    </row>
    <row r="99" spans="1:8" x14ac:dyDescent="0.2">
      <c r="A99" s="51"/>
      <c r="B99" s="51"/>
      <c r="C99" s="52" t="s">
        <v>132</v>
      </c>
      <c r="D99" s="51"/>
      <c r="E99" s="51" t="s">
        <v>133</v>
      </c>
      <c r="F99" s="57" t="s">
        <v>135</v>
      </c>
      <c r="G99" s="54">
        <v>0</v>
      </c>
      <c r="H99" s="40" t="s">
        <v>133</v>
      </c>
    </row>
    <row r="100" spans="1:8" x14ac:dyDescent="0.2">
      <c r="A100" s="51"/>
      <c r="B100" s="51"/>
      <c r="C100" s="55"/>
      <c r="D100" s="51"/>
      <c r="E100" s="51"/>
      <c r="F100" s="56"/>
      <c r="G100" s="56"/>
      <c r="H100" s="40" t="s">
        <v>133</v>
      </c>
    </row>
    <row r="101" spans="1:8" x14ac:dyDescent="0.2">
      <c r="A101" s="51"/>
      <c r="B101" s="51"/>
      <c r="C101" s="52" t="s">
        <v>150</v>
      </c>
      <c r="D101" s="51"/>
      <c r="E101" s="51"/>
      <c r="F101" s="56"/>
      <c r="G101" s="56"/>
      <c r="H101" s="40" t="s">
        <v>133</v>
      </c>
    </row>
    <row r="102" spans="1:8" x14ac:dyDescent="0.2">
      <c r="A102" s="46">
        <v>1</v>
      </c>
      <c r="B102" s="47"/>
      <c r="C102" s="47" t="s">
        <v>151</v>
      </c>
      <c r="D102" s="47"/>
      <c r="E102" s="58"/>
      <c r="F102" s="49">
        <v>13120.611003061</v>
      </c>
      <c r="G102" s="50">
        <v>1.9955839999999999E-2</v>
      </c>
      <c r="H102" s="40">
        <v>5.22</v>
      </c>
    </row>
    <row r="103" spans="1:8" x14ac:dyDescent="0.2">
      <c r="A103" s="51"/>
      <c r="B103" s="51"/>
      <c r="C103" s="52" t="s">
        <v>132</v>
      </c>
      <c r="D103" s="51"/>
      <c r="E103" s="51" t="s">
        <v>133</v>
      </c>
      <c r="F103" s="53">
        <v>13120.611003061</v>
      </c>
      <c r="G103" s="54">
        <v>1.9955839999999999E-2</v>
      </c>
      <c r="H103" s="40" t="s">
        <v>133</v>
      </c>
    </row>
    <row r="104" spans="1:8" x14ac:dyDescent="0.2">
      <c r="A104" s="51"/>
      <c r="B104" s="51"/>
      <c r="C104" s="55"/>
      <c r="D104" s="51"/>
      <c r="E104" s="51"/>
      <c r="F104" s="56"/>
      <c r="G104" s="56"/>
      <c r="H104" s="40" t="s">
        <v>133</v>
      </c>
    </row>
    <row r="105" spans="1:8" x14ac:dyDescent="0.2">
      <c r="A105" s="51"/>
      <c r="B105" s="51"/>
      <c r="C105" s="52" t="s">
        <v>152</v>
      </c>
      <c r="D105" s="51"/>
      <c r="E105" s="51"/>
      <c r="F105" s="53">
        <v>13120.611003061</v>
      </c>
      <c r="G105" s="54">
        <v>1.9955839999999999E-2</v>
      </c>
      <c r="H105" s="40" t="s">
        <v>133</v>
      </c>
    </row>
    <row r="106" spans="1:8" x14ac:dyDescent="0.2">
      <c r="A106" s="51"/>
      <c r="B106" s="51"/>
      <c r="C106" s="56"/>
      <c r="D106" s="51"/>
      <c r="E106" s="51"/>
      <c r="F106" s="51"/>
      <c r="G106" s="51"/>
      <c r="H106" s="40" t="s">
        <v>133</v>
      </c>
    </row>
    <row r="107" spans="1:8" x14ac:dyDescent="0.2">
      <c r="A107" s="51"/>
      <c r="B107" s="51"/>
      <c r="C107" s="52" t="s">
        <v>153</v>
      </c>
      <c r="D107" s="51"/>
      <c r="E107" s="51"/>
      <c r="F107" s="51"/>
      <c r="G107" s="51"/>
      <c r="H107" s="40" t="s">
        <v>133</v>
      </c>
    </row>
    <row r="108" spans="1:8" x14ac:dyDescent="0.2">
      <c r="A108" s="51"/>
      <c r="B108" s="51"/>
      <c r="C108" s="52" t="s">
        <v>154</v>
      </c>
      <c r="D108" s="51"/>
      <c r="E108" s="51"/>
      <c r="F108" s="51"/>
      <c r="G108" s="51"/>
      <c r="H108" s="40" t="s">
        <v>133</v>
      </c>
    </row>
    <row r="109" spans="1:8" x14ac:dyDescent="0.2">
      <c r="A109" s="51"/>
      <c r="B109" s="51"/>
      <c r="C109" s="52" t="s">
        <v>132</v>
      </c>
      <c r="D109" s="51"/>
      <c r="E109" s="51" t="s">
        <v>133</v>
      </c>
      <c r="F109" s="57" t="s">
        <v>135</v>
      </c>
      <c r="G109" s="54">
        <v>0</v>
      </c>
      <c r="H109" s="40" t="s">
        <v>133</v>
      </c>
    </row>
    <row r="110" spans="1:8" x14ac:dyDescent="0.2">
      <c r="A110" s="51"/>
      <c r="B110" s="51"/>
      <c r="C110" s="55"/>
      <c r="D110" s="51"/>
      <c r="E110" s="51"/>
      <c r="F110" s="56"/>
      <c r="G110" s="56"/>
      <c r="H110" s="40" t="s">
        <v>133</v>
      </c>
    </row>
    <row r="111" spans="1:8" x14ac:dyDescent="0.2">
      <c r="A111" s="51"/>
      <c r="B111" s="51"/>
      <c r="C111" s="52" t="s">
        <v>155</v>
      </c>
      <c r="D111" s="51"/>
      <c r="E111" s="51"/>
      <c r="F111" s="51"/>
      <c r="G111" s="51"/>
      <c r="H111" s="40" t="s">
        <v>133</v>
      </c>
    </row>
    <row r="112" spans="1:8" x14ac:dyDescent="0.2">
      <c r="A112" s="51"/>
      <c r="B112" s="51"/>
      <c r="C112" s="52" t="s">
        <v>156</v>
      </c>
      <c r="D112" s="51"/>
      <c r="E112" s="51"/>
      <c r="F112" s="51"/>
      <c r="G112" s="51"/>
      <c r="H112" s="40" t="s">
        <v>133</v>
      </c>
    </row>
    <row r="113" spans="1:17" x14ac:dyDescent="0.2">
      <c r="A113" s="51"/>
      <c r="B113" s="51"/>
      <c r="C113" s="52" t="s">
        <v>132</v>
      </c>
      <c r="D113" s="51"/>
      <c r="E113" s="51" t="s">
        <v>133</v>
      </c>
      <c r="F113" s="57" t="s">
        <v>135</v>
      </c>
      <c r="G113" s="54">
        <v>0</v>
      </c>
      <c r="H113" s="40" t="s">
        <v>133</v>
      </c>
    </row>
    <row r="114" spans="1:17" x14ac:dyDescent="0.2">
      <c r="A114" s="51"/>
      <c r="B114" s="51"/>
      <c r="C114" s="55"/>
      <c r="D114" s="51"/>
      <c r="E114" s="51"/>
      <c r="F114" s="56"/>
      <c r="G114" s="56"/>
      <c r="H114" s="40" t="s">
        <v>133</v>
      </c>
    </row>
    <row r="115" spans="1:17" x14ac:dyDescent="0.2">
      <c r="A115" s="51"/>
      <c r="B115" s="51"/>
      <c r="C115" s="52" t="s">
        <v>157</v>
      </c>
      <c r="D115" s="51"/>
      <c r="E115" s="51"/>
      <c r="F115" s="56"/>
      <c r="G115" s="56"/>
      <c r="H115" s="40" t="s">
        <v>133</v>
      </c>
    </row>
    <row r="116" spans="1:17" x14ac:dyDescent="0.2">
      <c r="A116" s="51"/>
      <c r="B116" s="51"/>
      <c r="C116" s="52" t="s">
        <v>132</v>
      </c>
      <c r="D116" s="51"/>
      <c r="E116" s="51" t="s">
        <v>133</v>
      </c>
      <c r="F116" s="57" t="s">
        <v>135</v>
      </c>
      <c r="G116" s="54">
        <v>0</v>
      </c>
      <c r="H116" s="40" t="s">
        <v>133</v>
      </c>
    </row>
    <row r="117" spans="1:17" x14ac:dyDescent="0.2">
      <c r="A117" s="51"/>
      <c r="B117" s="51"/>
      <c r="C117" s="55"/>
      <c r="D117" s="51"/>
      <c r="E117" s="51"/>
      <c r="F117" s="56"/>
      <c r="G117" s="56"/>
      <c r="H117" s="40" t="s">
        <v>133</v>
      </c>
    </row>
    <row r="118" spans="1:17" x14ac:dyDescent="0.2">
      <c r="A118" s="58"/>
      <c r="B118" s="47"/>
      <c r="C118" s="47" t="s">
        <v>354</v>
      </c>
      <c r="D118" s="47"/>
      <c r="E118" s="58"/>
      <c r="F118" s="49">
        <v>17500.0002757</v>
      </c>
      <c r="G118" s="50">
        <v>2.6616689999999998E-2</v>
      </c>
      <c r="H118" s="40" t="s">
        <v>133</v>
      </c>
    </row>
    <row r="119" spans="1:17" x14ac:dyDescent="0.2">
      <c r="A119" s="58"/>
      <c r="B119" s="47"/>
      <c r="C119" s="47" t="s">
        <v>158</v>
      </c>
      <c r="D119" s="47"/>
      <c r="E119" s="58"/>
      <c r="F119" s="49">
        <v>16997.69509723</v>
      </c>
      <c r="G119" s="50">
        <v>2.5852710000000001E-2</v>
      </c>
      <c r="H119" s="40" t="s">
        <v>133</v>
      </c>
    </row>
    <row r="120" spans="1:17" x14ac:dyDescent="0.2">
      <c r="A120" s="55"/>
      <c r="B120" s="55"/>
      <c r="C120" s="52" t="s">
        <v>159</v>
      </c>
      <c r="D120" s="56"/>
      <c r="E120" s="56"/>
      <c r="F120" s="53">
        <v>657482.27481689095</v>
      </c>
      <c r="G120" s="59">
        <v>1.0000000499999999</v>
      </c>
      <c r="H120" s="40" t="s">
        <v>133</v>
      </c>
    </row>
    <row r="121" spans="1:17" ht="12.75" customHeight="1" x14ac:dyDescent="0.2">
      <c r="A121" s="60"/>
      <c r="B121" s="60"/>
      <c r="C121" s="61"/>
      <c r="D121" s="62"/>
      <c r="E121" s="62"/>
      <c r="F121" s="63"/>
      <c r="G121" s="64"/>
      <c r="H121" s="65"/>
    </row>
    <row r="122" spans="1:17" x14ac:dyDescent="0.2">
      <c r="A122" s="60"/>
      <c r="B122" s="66" t="s">
        <v>930</v>
      </c>
      <c r="C122" s="66"/>
      <c r="D122" s="66"/>
      <c r="E122" s="66"/>
      <c r="F122" s="66"/>
      <c r="G122" s="66"/>
      <c r="H122" s="66"/>
      <c r="J122" s="67"/>
    </row>
    <row r="123" spans="1:17" x14ac:dyDescent="0.2">
      <c r="A123" s="60"/>
      <c r="B123" s="66" t="s">
        <v>931</v>
      </c>
      <c r="C123" s="66"/>
      <c r="D123" s="66"/>
      <c r="E123" s="66"/>
      <c r="F123" s="66"/>
      <c r="G123" s="66"/>
      <c r="H123" s="66"/>
      <c r="J123" s="67"/>
    </row>
    <row r="124" spans="1:17" x14ac:dyDescent="0.2">
      <c r="A124" s="60"/>
      <c r="B124" s="66" t="s">
        <v>932</v>
      </c>
      <c r="C124" s="66"/>
      <c r="D124" s="66"/>
      <c r="E124" s="66"/>
      <c r="F124" s="66"/>
      <c r="G124" s="66"/>
      <c r="H124" s="66"/>
      <c r="J124" s="67"/>
    </row>
    <row r="125" spans="1:17" s="70" customFormat="1" ht="52.5" customHeight="1" x14ac:dyDescent="0.25">
      <c r="A125" s="68"/>
      <c r="B125" s="69" t="s">
        <v>933</v>
      </c>
      <c r="C125" s="69"/>
      <c r="D125" s="69"/>
      <c r="E125" s="69"/>
      <c r="F125" s="69"/>
      <c r="G125" s="69"/>
      <c r="H125" s="69"/>
      <c r="I125" s="34"/>
      <c r="J125" s="67"/>
      <c r="K125" s="34"/>
      <c r="L125" s="34"/>
      <c r="M125" s="34"/>
      <c r="N125" s="34"/>
      <c r="O125" s="34"/>
      <c r="P125" s="34"/>
      <c r="Q125" s="34"/>
    </row>
    <row r="126" spans="1:17" x14ac:dyDescent="0.2">
      <c r="A126" s="60"/>
      <c r="B126" s="66" t="s">
        <v>934</v>
      </c>
      <c r="C126" s="66"/>
      <c r="D126" s="66"/>
      <c r="E126" s="66"/>
      <c r="F126" s="66"/>
      <c r="G126" s="66"/>
      <c r="H126" s="66"/>
      <c r="J126" s="67"/>
    </row>
    <row r="127" spans="1:17" x14ac:dyDescent="0.2">
      <c r="A127" s="60"/>
      <c r="B127" s="60"/>
      <c r="C127" s="60"/>
      <c r="D127" s="62"/>
      <c r="E127" s="62"/>
      <c r="F127" s="62"/>
      <c r="G127" s="62"/>
    </row>
    <row r="128" spans="1:17" x14ac:dyDescent="0.2">
      <c r="A128" s="60"/>
      <c r="B128" s="72" t="s">
        <v>160</v>
      </c>
      <c r="C128" s="73"/>
      <c r="D128" s="74"/>
      <c r="E128" s="75"/>
      <c r="F128" s="62"/>
      <c r="G128" s="62"/>
    </row>
    <row r="129" spans="1:10" ht="27.75" customHeight="1" x14ac:dyDescent="0.2">
      <c r="A129" s="60"/>
      <c r="B129" s="76" t="s">
        <v>161</v>
      </c>
      <c r="C129" s="77"/>
      <c r="D129" s="39" t="s">
        <v>162</v>
      </c>
      <c r="E129" s="75"/>
      <c r="F129" s="62"/>
      <c r="G129" s="62"/>
    </row>
    <row r="130" spans="1:10" ht="12.75" customHeight="1" x14ac:dyDescent="0.2">
      <c r="A130" s="60"/>
      <c r="B130" s="76" t="s">
        <v>936</v>
      </c>
      <c r="C130" s="77"/>
      <c r="D130" s="39" t="s">
        <v>162</v>
      </c>
      <c r="E130" s="75"/>
      <c r="F130" s="62"/>
      <c r="G130" s="62"/>
    </row>
    <row r="131" spans="1:10" x14ac:dyDescent="0.2">
      <c r="A131" s="60"/>
      <c r="B131" s="76" t="s">
        <v>163</v>
      </c>
      <c r="C131" s="77"/>
      <c r="D131" s="78" t="s">
        <v>133</v>
      </c>
      <c r="E131" s="75"/>
      <c r="F131" s="62"/>
      <c r="G131" s="62"/>
    </row>
    <row r="132" spans="1:10" x14ac:dyDescent="0.2">
      <c r="A132" s="79"/>
      <c r="B132" s="80" t="s">
        <v>133</v>
      </c>
      <c r="C132" s="80" t="s">
        <v>937</v>
      </c>
      <c r="D132" s="80" t="s">
        <v>164</v>
      </c>
      <c r="E132" s="79"/>
      <c r="F132" s="79"/>
      <c r="G132" s="79"/>
      <c r="H132" s="79"/>
      <c r="J132" s="67"/>
    </row>
    <row r="133" spans="1:10" x14ac:dyDescent="0.2">
      <c r="A133" s="79"/>
      <c r="B133" s="81" t="s">
        <v>165</v>
      </c>
      <c r="C133" s="82">
        <v>46112</v>
      </c>
      <c r="D133" s="82">
        <v>46142</v>
      </c>
      <c r="E133" s="79"/>
      <c r="F133" s="79"/>
      <c r="G133" s="79"/>
      <c r="J133" s="67"/>
    </row>
    <row r="134" spans="1:10" x14ac:dyDescent="0.2">
      <c r="A134" s="83"/>
      <c r="B134" s="42" t="s">
        <v>166</v>
      </c>
      <c r="C134" s="84">
        <v>86.690299999999993</v>
      </c>
      <c r="D134" s="84">
        <v>94.737300000000005</v>
      </c>
      <c r="E134" s="83"/>
      <c r="F134" s="85"/>
      <c r="G134" s="86"/>
    </row>
    <row r="135" spans="1:10" x14ac:dyDescent="0.2">
      <c r="A135" s="83"/>
      <c r="B135" s="42" t="s">
        <v>938</v>
      </c>
      <c r="C135" s="84">
        <v>29.9053</v>
      </c>
      <c r="D135" s="84">
        <v>32.6813</v>
      </c>
      <c r="E135" s="83"/>
      <c r="F135" s="85"/>
      <c r="G135" s="86"/>
    </row>
    <row r="136" spans="1:10" x14ac:dyDescent="0.2">
      <c r="A136" s="83"/>
      <c r="B136" s="42" t="s">
        <v>167</v>
      </c>
      <c r="C136" s="84">
        <v>76.499899999999997</v>
      </c>
      <c r="D136" s="84">
        <v>83.529300000000006</v>
      </c>
      <c r="E136" s="83"/>
      <c r="F136" s="85"/>
      <c r="G136" s="86"/>
    </row>
    <row r="137" spans="1:10" x14ac:dyDescent="0.2">
      <c r="A137" s="83"/>
      <c r="B137" s="42" t="s">
        <v>939</v>
      </c>
      <c r="C137" s="84">
        <v>25.8184</v>
      </c>
      <c r="D137" s="84">
        <v>28.190799999999999</v>
      </c>
      <c r="E137" s="83"/>
      <c r="F137" s="85"/>
      <c r="G137" s="86"/>
    </row>
    <row r="138" spans="1:10" x14ac:dyDescent="0.2">
      <c r="A138" s="83"/>
      <c r="B138" s="83"/>
      <c r="C138" s="83"/>
      <c r="D138" s="83"/>
      <c r="E138" s="83"/>
      <c r="F138" s="83"/>
      <c r="G138" s="83"/>
    </row>
    <row r="139" spans="1:10" x14ac:dyDescent="0.2">
      <c r="A139" s="79"/>
      <c r="B139" s="76" t="s">
        <v>940</v>
      </c>
      <c r="C139" s="77"/>
      <c r="D139" s="39" t="s">
        <v>162</v>
      </c>
      <c r="E139" s="79"/>
      <c r="F139" s="79"/>
      <c r="G139" s="79"/>
    </row>
    <row r="140" spans="1:10" x14ac:dyDescent="0.2">
      <c r="A140" s="79"/>
      <c r="B140" s="87"/>
      <c r="C140" s="87"/>
      <c r="D140" s="88"/>
      <c r="E140" s="79"/>
      <c r="F140" s="89"/>
      <c r="G140" s="90"/>
    </row>
    <row r="141" spans="1:10" x14ac:dyDescent="0.2">
      <c r="A141" s="79"/>
      <c r="B141" s="76" t="s">
        <v>169</v>
      </c>
      <c r="C141" s="77"/>
      <c r="D141" s="39" t="s">
        <v>162</v>
      </c>
      <c r="E141" s="91"/>
      <c r="F141" s="79"/>
      <c r="G141" s="79"/>
    </row>
    <row r="142" spans="1:10" x14ac:dyDescent="0.2">
      <c r="A142" s="79"/>
      <c r="B142" s="76" t="s">
        <v>170</v>
      </c>
      <c r="C142" s="77"/>
      <c r="D142" s="39" t="s">
        <v>162</v>
      </c>
      <c r="E142" s="91"/>
      <c r="F142" s="79"/>
      <c r="G142" s="79"/>
    </row>
    <row r="143" spans="1:10" x14ac:dyDescent="0.2">
      <c r="A143" s="79"/>
      <c r="B143" s="76" t="s">
        <v>171</v>
      </c>
      <c r="C143" s="77"/>
      <c r="D143" s="39" t="s">
        <v>162</v>
      </c>
      <c r="E143" s="91"/>
      <c r="F143" s="79"/>
      <c r="G143" s="79"/>
    </row>
    <row r="144" spans="1:10" x14ac:dyDescent="0.2">
      <c r="A144" s="79"/>
      <c r="B144" s="76" t="s">
        <v>172</v>
      </c>
      <c r="C144" s="77"/>
      <c r="D144" s="92">
        <v>0.99698591757653698</v>
      </c>
      <c r="E144" s="79"/>
      <c r="F144" s="89"/>
      <c r="G144" s="90"/>
    </row>
    <row r="146" spans="2:3" x14ac:dyDescent="0.2">
      <c r="B146" s="93" t="s">
        <v>941</v>
      </c>
      <c r="C146" s="93"/>
    </row>
    <row r="161" spans="2:10" x14ac:dyDescent="0.2">
      <c r="B161" s="94" t="s">
        <v>942</v>
      </c>
      <c r="C161" s="95"/>
      <c r="D161" s="94"/>
    </row>
    <row r="162" spans="2:10" x14ac:dyDescent="0.2">
      <c r="B162" s="94" t="s">
        <v>950</v>
      </c>
      <c r="D162" s="94"/>
    </row>
    <row r="165" spans="2:10" x14ac:dyDescent="0.2">
      <c r="J165" s="37"/>
    </row>
    <row r="177" s="34" customFormat="1" ht="12.75" customHeight="1" x14ac:dyDescent="0.2"/>
    <row r="178" s="34" customFormat="1" ht="12.75" customHeight="1" x14ac:dyDescent="0.2"/>
    <row r="179" s="34" customFormat="1" ht="12.75" customHeight="1" x14ac:dyDescent="0.2"/>
    <row r="180" s="34" customFormat="1" ht="12.75" customHeight="1" x14ac:dyDescent="0.2"/>
    <row r="181" s="34" customFormat="1" ht="12.75" customHeight="1" x14ac:dyDescent="0.2"/>
    <row r="182" s="34" customFormat="1" ht="12.75" customHeight="1" x14ac:dyDescent="0.2"/>
    <row r="183" s="34" customFormat="1" ht="12.75" customHeight="1" x14ac:dyDescent="0.2"/>
    <row r="184" s="34" customFormat="1" ht="12.75" customHeight="1" x14ac:dyDescent="0.2"/>
  </sheetData>
  <mergeCells count="18">
    <mergeCell ref="B130:C130"/>
    <mergeCell ref="B131:C131"/>
    <mergeCell ref="B146:C146"/>
    <mergeCell ref="B139:C139"/>
    <mergeCell ref="B143:C143"/>
    <mergeCell ref="B144:C144"/>
    <mergeCell ref="B141:C141"/>
    <mergeCell ref="B142:C142"/>
    <mergeCell ref="B124:H124"/>
    <mergeCell ref="B125:H125"/>
    <mergeCell ref="B126:H126"/>
    <mergeCell ref="B128:D128"/>
    <mergeCell ref="B129:C129"/>
    <mergeCell ref="A1:H1"/>
    <mergeCell ref="A2:H2"/>
    <mergeCell ref="A3:H3"/>
    <mergeCell ref="B122:H122"/>
    <mergeCell ref="B123:H123"/>
  </mergeCells>
  <hyperlinks>
    <hyperlink ref="I1" location="Index!B2" display="Index" xr:uid="{45BB9A3D-ABA6-4BC0-BE99-3D6FA0419897}"/>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3AB6-013C-48C9-B675-80654108B65B}">
  <sheetPr>
    <outlinePr summaryBelow="0" summaryRight="0"/>
  </sheetPr>
  <dimension ref="A1:Q147"/>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355</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356</v>
      </c>
      <c r="C7" s="47" t="s">
        <v>357</v>
      </c>
      <c r="D7" s="47" t="s">
        <v>111</v>
      </c>
      <c r="E7" s="48">
        <v>31964</v>
      </c>
      <c r="F7" s="49">
        <v>224.08362199999999</v>
      </c>
      <c r="G7" s="50">
        <v>6.6102939999999999E-2</v>
      </c>
      <c r="H7" s="40" t="s">
        <v>133</v>
      </c>
    </row>
    <row r="8" spans="1:9" x14ac:dyDescent="0.2">
      <c r="A8" s="46">
        <v>2</v>
      </c>
      <c r="B8" s="47" t="s">
        <v>344</v>
      </c>
      <c r="C8" s="47" t="s">
        <v>345</v>
      </c>
      <c r="D8" s="47" t="s">
        <v>33</v>
      </c>
      <c r="E8" s="48">
        <v>3207</v>
      </c>
      <c r="F8" s="49">
        <v>207.07919699999999</v>
      </c>
      <c r="G8" s="50">
        <v>6.1086759999999997E-2</v>
      </c>
      <c r="H8" s="40" t="s">
        <v>133</v>
      </c>
    </row>
    <row r="9" spans="1:9" x14ac:dyDescent="0.2">
      <c r="A9" s="46">
        <v>3</v>
      </c>
      <c r="B9" s="47" t="s">
        <v>70</v>
      </c>
      <c r="C9" s="47" t="s">
        <v>71</v>
      </c>
      <c r="D9" s="47" t="s">
        <v>41</v>
      </c>
      <c r="E9" s="48">
        <v>18540</v>
      </c>
      <c r="F9" s="49">
        <v>181.43244000000001</v>
      </c>
      <c r="G9" s="50">
        <v>5.352117E-2</v>
      </c>
      <c r="H9" s="40" t="s">
        <v>133</v>
      </c>
    </row>
    <row r="10" spans="1:9" x14ac:dyDescent="0.2">
      <c r="A10" s="46">
        <v>4</v>
      </c>
      <c r="B10" s="47" t="s">
        <v>217</v>
      </c>
      <c r="C10" s="47" t="s">
        <v>218</v>
      </c>
      <c r="D10" s="47" t="s">
        <v>176</v>
      </c>
      <c r="E10" s="48">
        <v>1151</v>
      </c>
      <c r="F10" s="49">
        <v>164.10957999999999</v>
      </c>
      <c r="G10" s="50">
        <v>4.8411059999999999E-2</v>
      </c>
      <c r="H10" s="40" t="s">
        <v>133</v>
      </c>
    </row>
    <row r="11" spans="1:9" x14ac:dyDescent="0.2">
      <c r="A11" s="46">
        <v>5</v>
      </c>
      <c r="B11" s="47" t="s">
        <v>346</v>
      </c>
      <c r="C11" s="47" t="s">
        <v>347</v>
      </c>
      <c r="D11" s="47" t="s">
        <v>38</v>
      </c>
      <c r="E11" s="48">
        <v>268914</v>
      </c>
      <c r="F11" s="49">
        <v>152.95828320000001</v>
      </c>
      <c r="G11" s="50">
        <v>4.5121509999999997E-2</v>
      </c>
      <c r="H11" s="40" t="s">
        <v>133</v>
      </c>
    </row>
    <row r="12" spans="1:9" x14ac:dyDescent="0.2">
      <c r="A12" s="46">
        <v>6</v>
      </c>
      <c r="B12" s="47" t="s">
        <v>328</v>
      </c>
      <c r="C12" s="47" t="s">
        <v>329</v>
      </c>
      <c r="D12" s="47" t="s">
        <v>249</v>
      </c>
      <c r="E12" s="48">
        <v>9566</v>
      </c>
      <c r="F12" s="49">
        <v>135.99982199999999</v>
      </c>
      <c r="G12" s="50">
        <v>4.0118899999999999E-2</v>
      </c>
      <c r="H12" s="40" t="s">
        <v>133</v>
      </c>
    </row>
    <row r="13" spans="1:9" x14ac:dyDescent="0.2">
      <c r="A13" s="46">
        <v>7</v>
      </c>
      <c r="B13" s="47" t="s">
        <v>358</v>
      </c>
      <c r="C13" s="47" t="s">
        <v>359</v>
      </c>
      <c r="D13" s="47" t="s">
        <v>38</v>
      </c>
      <c r="E13" s="48">
        <v>33313</v>
      </c>
      <c r="F13" s="49">
        <v>127.2390035</v>
      </c>
      <c r="G13" s="50">
        <v>3.7534520000000002E-2</v>
      </c>
      <c r="H13" s="40" t="s">
        <v>133</v>
      </c>
    </row>
    <row r="14" spans="1:9" x14ac:dyDescent="0.2">
      <c r="A14" s="46">
        <v>8</v>
      </c>
      <c r="B14" s="47" t="s">
        <v>334</v>
      </c>
      <c r="C14" s="47" t="s">
        <v>335</v>
      </c>
      <c r="D14" s="47" t="s">
        <v>179</v>
      </c>
      <c r="E14" s="48">
        <v>36720</v>
      </c>
      <c r="F14" s="49">
        <v>113.358312</v>
      </c>
      <c r="G14" s="50">
        <v>3.3439829999999997E-2</v>
      </c>
      <c r="H14" s="40" t="s">
        <v>133</v>
      </c>
    </row>
    <row r="15" spans="1:9" x14ac:dyDescent="0.2">
      <c r="A15" s="46">
        <v>9</v>
      </c>
      <c r="B15" s="47" t="s">
        <v>326</v>
      </c>
      <c r="C15" s="47" t="s">
        <v>327</v>
      </c>
      <c r="D15" s="47" t="s">
        <v>256</v>
      </c>
      <c r="E15" s="48">
        <v>41502</v>
      </c>
      <c r="F15" s="49">
        <v>102.52239059999999</v>
      </c>
      <c r="G15" s="50">
        <v>3.0243309999999999E-2</v>
      </c>
      <c r="H15" s="40" t="s">
        <v>133</v>
      </c>
    </row>
    <row r="16" spans="1:9" x14ac:dyDescent="0.2">
      <c r="A16" s="46">
        <v>10</v>
      </c>
      <c r="B16" s="47" t="s">
        <v>360</v>
      </c>
      <c r="C16" s="47" t="s">
        <v>361</v>
      </c>
      <c r="D16" s="47" t="s">
        <v>38</v>
      </c>
      <c r="E16" s="48">
        <v>149355</v>
      </c>
      <c r="F16" s="49">
        <v>99.8438175</v>
      </c>
      <c r="G16" s="50">
        <v>2.9453159999999999E-2</v>
      </c>
      <c r="H16" s="40" t="s">
        <v>133</v>
      </c>
    </row>
    <row r="17" spans="1:8" x14ac:dyDescent="0.2">
      <c r="A17" s="46">
        <v>11</v>
      </c>
      <c r="B17" s="47" t="s">
        <v>362</v>
      </c>
      <c r="C17" s="47" t="s">
        <v>363</v>
      </c>
      <c r="D17" s="47" t="s">
        <v>57</v>
      </c>
      <c r="E17" s="48">
        <v>43192</v>
      </c>
      <c r="F17" s="49">
        <v>98.870807200000002</v>
      </c>
      <c r="G17" s="50">
        <v>2.9166129999999998E-2</v>
      </c>
      <c r="H17" s="40" t="s">
        <v>133</v>
      </c>
    </row>
    <row r="18" spans="1:8" x14ac:dyDescent="0.2">
      <c r="A18" s="46">
        <v>12</v>
      </c>
      <c r="B18" s="47" t="s">
        <v>364</v>
      </c>
      <c r="C18" s="47" t="s">
        <v>365</v>
      </c>
      <c r="D18" s="47" t="s">
        <v>216</v>
      </c>
      <c r="E18" s="48">
        <v>44850</v>
      </c>
      <c r="F18" s="49">
        <v>92.216085000000007</v>
      </c>
      <c r="G18" s="50">
        <v>2.720303E-2</v>
      </c>
      <c r="H18" s="40" t="s">
        <v>133</v>
      </c>
    </row>
    <row r="19" spans="1:8" ht="25.5" x14ac:dyDescent="0.2">
      <c r="A19" s="46">
        <v>13</v>
      </c>
      <c r="B19" s="47" t="s">
        <v>366</v>
      </c>
      <c r="C19" s="47" t="s">
        <v>367</v>
      </c>
      <c r="D19" s="47" t="s">
        <v>201</v>
      </c>
      <c r="E19" s="48">
        <v>1748</v>
      </c>
      <c r="F19" s="49">
        <v>91.191412</v>
      </c>
      <c r="G19" s="50">
        <v>2.6900759999999999E-2</v>
      </c>
      <c r="H19" s="40" t="s">
        <v>133</v>
      </c>
    </row>
    <row r="20" spans="1:8" x14ac:dyDescent="0.2">
      <c r="A20" s="46">
        <v>14</v>
      </c>
      <c r="B20" s="47" t="s">
        <v>348</v>
      </c>
      <c r="C20" s="47" t="s">
        <v>349</v>
      </c>
      <c r="D20" s="47" t="s">
        <v>211</v>
      </c>
      <c r="E20" s="48">
        <v>14636</v>
      </c>
      <c r="F20" s="49">
        <v>88.196535999999995</v>
      </c>
      <c r="G20" s="50">
        <v>2.60173E-2</v>
      </c>
      <c r="H20" s="40" t="s">
        <v>133</v>
      </c>
    </row>
    <row r="21" spans="1:8" x14ac:dyDescent="0.2">
      <c r="A21" s="46">
        <v>15</v>
      </c>
      <c r="B21" s="47" t="s">
        <v>368</v>
      </c>
      <c r="C21" s="47" t="s">
        <v>369</v>
      </c>
      <c r="D21" s="47" t="s">
        <v>57</v>
      </c>
      <c r="E21" s="48">
        <v>6144</v>
      </c>
      <c r="F21" s="49">
        <v>86.784000000000006</v>
      </c>
      <c r="G21" s="50">
        <v>2.5600609999999999E-2</v>
      </c>
      <c r="H21" s="40" t="s">
        <v>133</v>
      </c>
    </row>
    <row r="22" spans="1:8" x14ac:dyDescent="0.2">
      <c r="A22" s="46">
        <v>16</v>
      </c>
      <c r="B22" s="47" t="s">
        <v>370</v>
      </c>
      <c r="C22" s="47" t="s">
        <v>371</v>
      </c>
      <c r="D22" s="47" t="s">
        <v>176</v>
      </c>
      <c r="E22" s="48">
        <v>9319</v>
      </c>
      <c r="F22" s="49">
        <v>80.632647500000004</v>
      </c>
      <c r="G22" s="50">
        <v>2.378601E-2</v>
      </c>
      <c r="H22" s="40" t="s">
        <v>133</v>
      </c>
    </row>
    <row r="23" spans="1:8" x14ac:dyDescent="0.2">
      <c r="A23" s="46">
        <v>17</v>
      </c>
      <c r="B23" s="47" t="s">
        <v>372</v>
      </c>
      <c r="C23" s="47" t="s">
        <v>373</v>
      </c>
      <c r="D23" s="47" t="s">
        <v>374</v>
      </c>
      <c r="E23" s="48">
        <v>6861</v>
      </c>
      <c r="F23" s="49">
        <v>73.337228999999994</v>
      </c>
      <c r="G23" s="50">
        <v>2.1633920000000001E-2</v>
      </c>
      <c r="H23" s="40" t="s">
        <v>133</v>
      </c>
    </row>
    <row r="24" spans="1:8" x14ac:dyDescent="0.2">
      <c r="A24" s="46">
        <v>18</v>
      </c>
      <c r="B24" s="47" t="s">
        <v>78</v>
      </c>
      <c r="C24" s="47" t="s">
        <v>79</v>
      </c>
      <c r="D24" s="47" t="s">
        <v>25</v>
      </c>
      <c r="E24" s="48">
        <v>1334</v>
      </c>
      <c r="F24" s="49">
        <v>70.528580000000005</v>
      </c>
      <c r="G24" s="50">
        <v>2.080539E-2</v>
      </c>
      <c r="H24" s="40" t="s">
        <v>133</v>
      </c>
    </row>
    <row r="25" spans="1:8" ht="25.5" x14ac:dyDescent="0.2">
      <c r="A25" s="46">
        <v>19</v>
      </c>
      <c r="B25" s="47" t="s">
        <v>375</v>
      </c>
      <c r="C25" s="47" t="s">
        <v>376</v>
      </c>
      <c r="D25" s="47" t="s">
        <v>201</v>
      </c>
      <c r="E25" s="48">
        <v>3445</v>
      </c>
      <c r="F25" s="49">
        <v>70.395129999999995</v>
      </c>
      <c r="G25" s="50">
        <v>2.076602E-2</v>
      </c>
      <c r="H25" s="40" t="s">
        <v>133</v>
      </c>
    </row>
    <row r="26" spans="1:8" x14ac:dyDescent="0.2">
      <c r="A26" s="46">
        <v>20</v>
      </c>
      <c r="B26" s="47" t="s">
        <v>377</v>
      </c>
      <c r="C26" s="47" t="s">
        <v>378</v>
      </c>
      <c r="D26" s="47" t="s">
        <v>379</v>
      </c>
      <c r="E26" s="48">
        <v>19755</v>
      </c>
      <c r="F26" s="49">
        <v>70.219147500000005</v>
      </c>
      <c r="G26" s="50">
        <v>2.0714110000000001E-2</v>
      </c>
      <c r="H26" s="40" t="s">
        <v>133</v>
      </c>
    </row>
    <row r="27" spans="1:8" ht="25.5" x14ac:dyDescent="0.2">
      <c r="A27" s="46">
        <v>21</v>
      </c>
      <c r="B27" s="47" t="s">
        <v>380</v>
      </c>
      <c r="C27" s="47" t="s">
        <v>381</v>
      </c>
      <c r="D27" s="47" t="s">
        <v>201</v>
      </c>
      <c r="E27" s="48">
        <v>5676</v>
      </c>
      <c r="F27" s="49">
        <v>62.194769999999998</v>
      </c>
      <c r="G27" s="50">
        <v>1.8346979999999999E-2</v>
      </c>
      <c r="H27" s="40" t="s">
        <v>133</v>
      </c>
    </row>
    <row r="28" spans="1:8" x14ac:dyDescent="0.2">
      <c r="A28" s="46">
        <v>22</v>
      </c>
      <c r="B28" s="47" t="s">
        <v>382</v>
      </c>
      <c r="C28" s="47" t="s">
        <v>383</v>
      </c>
      <c r="D28" s="47" t="s">
        <v>176</v>
      </c>
      <c r="E28" s="48">
        <v>5806</v>
      </c>
      <c r="F28" s="49">
        <v>60.710439000000001</v>
      </c>
      <c r="G28" s="50">
        <v>1.7909109999999999E-2</v>
      </c>
      <c r="H28" s="40" t="s">
        <v>133</v>
      </c>
    </row>
    <row r="29" spans="1:8" x14ac:dyDescent="0.2">
      <c r="A29" s="46">
        <v>23</v>
      </c>
      <c r="B29" s="47" t="s">
        <v>384</v>
      </c>
      <c r="C29" s="47" t="s">
        <v>385</v>
      </c>
      <c r="D29" s="47" t="s">
        <v>176</v>
      </c>
      <c r="E29" s="48">
        <v>3675</v>
      </c>
      <c r="F29" s="49">
        <v>57.186675000000001</v>
      </c>
      <c r="G29" s="50">
        <v>1.686963E-2</v>
      </c>
      <c r="H29" s="40" t="s">
        <v>133</v>
      </c>
    </row>
    <row r="30" spans="1:8" x14ac:dyDescent="0.2">
      <c r="A30" s="46">
        <v>24</v>
      </c>
      <c r="B30" s="47" t="s">
        <v>386</v>
      </c>
      <c r="C30" s="47" t="s">
        <v>387</v>
      </c>
      <c r="D30" s="47" t="s">
        <v>41</v>
      </c>
      <c r="E30" s="48">
        <v>9561</v>
      </c>
      <c r="F30" s="49">
        <v>56.935755</v>
      </c>
      <c r="G30" s="50">
        <v>1.6795609999999999E-2</v>
      </c>
      <c r="H30" s="40" t="s">
        <v>133</v>
      </c>
    </row>
    <row r="31" spans="1:8" x14ac:dyDescent="0.2">
      <c r="A31" s="46">
        <v>25</v>
      </c>
      <c r="B31" s="47" t="s">
        <v>388</v>
      </c>
      <c r="C31" s="47" t="s">
        <v>389</v>
      </c>
      <c r="D31" s="47" t="s">
        <v>108</v>
      </c>
      <c r="E31" s="48">
        <v>6696</v>
      </c>
      <c r="F31" s="49">
        <v>52.898400000000002</v>
      </c>
      <c r="G31" s="50">
        <v>1.560462E-2</v>
      </c>
      <c r="H31" s="40" t="s">
        <v>133</v>
      </c>
    </row>
    <row r="32" spans="1:8" x14ac:dyDescent="0.2">
      <c r="A32" s="46">
        <v>26</v>
      </c>
      <c r="B32" s="47" t="s">
        <v>390</v>
      </c>
      <c r="C32" s="47" t="s">
        <v>391</v>
      </c>
      <c r="D32" s="47" t="s">
        <v>41</v>
      </c>
      <c r="E32" s="48">
        <v>12724</v>
      </c>
      <c r="F32" s="49">
        <v>51.392235999999997</v>
      </c>
      <c r="G32" s="50">
        <v>1.516031E-2</v>
      </c>
      <c r="H32" s="40" t="s">
        <v>133</v>
      </c>
    </row>
    <row r="33" spans="1:8" x14ac:dyDescent="0.2">
      <c r="A33" s="46">
        <v>27</v>
      </c>
      <c r="B33" s="47" t="s">
        <v>392</v>
      </c>
      <c r="C33" s="47" t="s">
        <v>393</v>
      </c>
      <c r="D33" s="47" t="s">
        <v>267</v>
      </c>
      <c r="E33" s="48">
        <v>3116</v>
      </c>
      <c r="F33" s="49">
        <v>51.024500000000003</v>
      </c>
      <c r="G33" s="50">
        <v>1.505183E-2</v>
      </c>
      <c r="H33" s="40" t="s">
        <v>133</v>
      </c>
    </row>
    <row r="34" spans="1:8" x14ac:dyDescent="0.2">
      <c r="A34" s="46">
        <v>28</v>
      </c>
      <c r="B34" s="47" t="s">
        <v>394</v>
      </c>
      <c r="C34" s="47" t="s">
        <v>395</v>
      </c>
      <c r="D34" s="47" t="s">
        <v>229</v>
      </c>
      <c r="E34" s="48">
        <v>11374</v>
      </c>
      <c r="F34" s="49">
        <v>45.774662999999997</v>
      </c>
      <c r="G34" s="50">
        <v>1.350317E-2</v>
      </c>
      <c r="H34" s="40" t="s">
        <v>133</v>
      </c>
    </row>
    <row r="35" spans="1:8" x14ac:dyDescent="0.2">
      <c r="A35" s="46">
        <v>29</v>
      </c>
      <c r="B35" s="47" t="s">
        <v>114</v>
      </c>
      <c r="C35" s="47" t="s">
        <v>115</v>
      </c>
      <c r="D35" s="47" t="s">
        <v>33</v>
      </c>
      <c r="E35" s="48">
        <v>8567</v>
      </c>
      <c r="F35" s="49">
        <v>43.404705499999999</v>
      </c>
      <c r="G35" s="50">
        <v>1.2804050000000001E-2</v>
      </c>
      <c r="H35" s="40" t="s">
        <v>133</v>
      </c>
    </row>
    <row r="36" spans="1:8" x14ac:dyDescent="0.2">
      <c r="A36" s="46">
        <v>30</v>
      </c>
      <c r="B36" s="47" t="s">
        <v>55</v>
      </c>
      <c r="C36" s="47" t="s">
        <v>56</v>
      </c>
      <c r="D36" s="47" t="s">
        <v>57</v>
      </c>
      <c r="E36" s="48">
        <v>538</v>
      </c>
      <c r="F36" s="49">
        <v>43.169119999999999</v>
      </c>
      <c r="G36" s="50">
        <v>1.2734560000000001E-2</v>
      </c>
      <c r="H36" s="40" t="s">
        <v>133</v>
      </c>
    </row>
    <row r="37" spans="1:8" x14ac:dyDescent="0.2">
      <c r="A37" s="46">
        <v>31</v>
      </c>
      <c r="B37" s="47" t="s">
        <v>396</v>
      </c>
      <c r="C37" s="47" t="s">
        <v>397</v>
      </c>
      <c r="D37" s="47" t="s">
        <v>211</v>
      </c>
      <c r="E37" s="48">
        <v>11397</v>
      </c>
      <c r="F37" s="49">
        <v>42.106216500000002</v>
      </c>
      <c r="G37" s="50">
        <v>1.242101E-2</v>
      </c>
      <c r="H37" s="40" t="s">
        <v>133</v>
      </c>
    </row>
    <row r="38" spans="1:8" x14ac:dyDescent="0.2">
      <c r="A38" s="46">
        <v>32</v>
      </c>
      <c r="B38" s="47" t="s">
        <v>398</v>
      </c>
      <c r="C38" s="47" t="s">
        <v>399</v>
      </c>
      <c r="D38" s="47" t="s">
        <v>57</v>
      </c>
      <c r="E38" s="48">
        <v>5239</v>
      </c>
      <c r="F38" s="49">
        <v>41.788883499999997</v>
      </c>
      <c r="G38" s="50">
        <v>1.2327400000000001E-2</v>
      </c>
      <c r="H38" s="40" t="s">
        <v>133</v>
      </c>
    </row>
    <row r="39" spans="1:8" x14ac:dyDescent="0.2">
      <c r="A39" s="46">
        <v>33</v>
      </c>
      <c r="B39" s="47" t="s">
        <v>400</v>
      </c>
      <c r="C39" s="47" t="s">
        <v>401</v>
      </c>
      <c r="D39" s="47" t="s">
        <v>41</v>
      </c>
      <c r="E39" s="48">
        <v>2916</v>
      </c>
      <c r="F39" s="49">
        <v>40.173732000000001</v>
      </c>
      <c r="G39" s="50">
        <v>1.1850940000000001E-2</v>
      </c>
      <c r="H39" s="40" t="s">
        <v>133</v>
      </c>
    </row>
    <row r="40" spans="1:8" x14ac:dyDescent="0.2">
      <c r="A40" s="46">
        <v>34</v>
      </c>
      <c r="B40" s="47" t="s">
        <v>402</v>
      </c>
      <c r="C40" s="47" t="s">
        <v>403</v>
      </c>
      <c r="D40" s="47" t="s">
        <v>216</v>
      </c>
      <c r="E40" s="48">
        <v>8151</v>
      </c>
      <c r="F40" s="49">
        <v>38.786533499999997</v>
      </c>
      <c r="G40" s="50">
        <v>1.1441730000000001E-2</v>
      </c>
      <c r="H40" s="40" t="s">
        <v>133</v>
      </c>
    </row>
    <row r="41" spans="1:8" x14ac:dyDescent="0.2">
      <c r="A41" s="46">
        <v>35</v>
      </c>
      <c r="B41" s="47" t="s">
        <v>404</v>
      </c>
      <c r="C41" s="47" t="s">
        <v>405</v>
      </c>
      <c r="D41" s="47" t="s">
        <v>176</v>
      </c>
      <c r="E41" s="48">
        <v>2521</v>
      </c>
      <c r="F41" s="49">
        <v>34.807447000000003</v>
      </c>
      <c r="G41" s="50">
        <v>1.026793E-2</v>
      </c>
      <c r="H41" s="40" t="s">
        <v>133</v>
      </c>
    </row>
    <row r="42" spans="1:8" x14ac:dyDescent="0.2">
      <c r="A42" s="46">
        <v>36</v>
      </c>
      <c r="B42" s="47" t="s">
        <v>300</v>
      </c>
      <c r="C42" s="47" t="s">
        <v>301</v>
      </c>
      <c r="D42" s="47" t="s">
        <v>41</v>
      </c>
      <c r="E42" s="48">
        <v>2184</v>
      </c>
      <c r="F42" s="49">
        <v>34.417656000000001</v>
      </c>
      <c r="G42" s="50">
        <v>1.0152939999999999E-2</v>
      </c>
      <c r="H42" s="40" t="s">
        <v>133</v>
      </c>
    </row>
    <row r="43" spans="1:8" x14ac:dyDescent="0.2">
      <c r="A43" s="46">
        <v>37</v>
      </c>
      <c r="B43" s="47" t="s">
        <v>406</v>
      </c>
      <c r="C43" s="47" t="s">
        <v>407</v>
      </c>
      <c r="D43" s="47" t="s">
        <v>408</v>
      </c>
      <c r="E43" s="48">
        <v>3092</v>
      </c>
      <c r="F43" s="49">
        <v>32.452086000000001</v>
      </c>
      <c r="G43" s="50">
        <v>9.5731199999999992E-3</v>
      </c>
      <c r="H43" s="40" t="s">
        <v>133</v>
      </c>
    </row>
    <row r="44" spans="1:8" x14ac:dyDescent="0.2">
      <c r="A44" s="46">
        <v>38</v>
      </c>
      <c r="B44" s="47" t="s">
        <v>409</v>
      </c>
      <c r="C44" s="47" t="s">
        <v>410</v>
      </c>
      <c r="D44" s="47" t="s">
        <v>249</v>
      </c>
      <c r="E44" s="48">
        <v>11897</v>
      </c>
      <c r="F44" s="49">
        <v>31.3057658</v>
      </c>
      <c r="G44" s="50">
        <v>9.2349600000000004E-3</v>
      </c>
      <c r="H44" s="40" t="s">
        <v>133</v>
      </c>
    </row>
    <row r="45" spans="1:8" x14ac:dyDescent="0.2">
      <c r="A45" s="46">
        <v>39</v>
      </c>
      <c r="B45" s="47" t="s">
        <v>411</v>
      </c>
      <c r="C45" s="47" t="s">
        <v>412</v>
      </c>
      <c r="D45" s="47" t="s">
        <v>413</v>
      </c>
      <c r="E45" s="48">
        <v>3332</v>
      </c>
      <c r="F45" s="49">
        <v>28.12208</v>
      </c>
      <c r="G45" s="50">
        <v>8.2958000000000007E-3</v>
      </c>
      <c r="H45" s="40" t="s">
        <v>133</v>
      </c>
    </row>
    <row r="46" spans="1:8" x14ac:dyDescent="0.2">
      <c r="A46" s="46">
        <v>40</v>
      </c>
      <c r="B46" s="47" t="s">
        <v>414</v>
      </c>
      <c r="C46" s="47" t="s">
        <v>415</v>
      </c>
      <c r="D46" s="47" t="s">
        <v>57</v>
      </c>
      <c r="E46" s="48">
        <v>4246</v>
      </c>
      <c r="F46" s="49">
        <v>25.418679000000001</v>
      </c>
      <c r="G46" s="50">
        <v>7.4983100000000002E-3</v>
      </c>
      <c r="H46" s="40" t="s">
        <v>133</v>
      </c>
    </row>
    <row r="47" spans="1:8" x14ac:dyDescent="0.2">
      <c r="A47" s="46">
        <v>41</v>
      </c>
      <c r="B47" s="47" t="s">
        <v>416</v>
      </c>
      <c r="C47" s="47" t="s">
        <v>417</v>
      </c>
      <c r="D47" s="47" t="s">
        <v>41</v>
      </c>
      <c r="E47" s="48">
        <v>471</v>
      </c>
      <c r="F47" s="49">
        <v>22.878824999999999</v>
      </c>
      <c r="G47" s="50">
        <v>6.7490800000000002E-3</v>
      </c>
      <c r="H47" s="40" t="s">
        <v>133</v>
      </c>
    </row>
    <row r="48" spans="1:8" x14ac:dyDescent="0.2">
      <c r="A48" s="46">
        <v>42</v>
      </c>
      <c r="B48" s="47" t="s">
        <v>418</v>
      </c>
      <c r="C48" s="47" t="s">
        <v>419</v>
      </c>
      <c r="D48" s="47" t="s">
        <v>41</v>
      </c>
      <c r="E48" s="48">
        <v>2283</v>
      </c>
      <c r="F48" s="49">
        <v>21.7284525</v>
      </c>
      <c r="G48" s="50">
        <v>6.4097299999999998E-3</v>
      </c>
      <c r="H48" s="40" t="s">
        <v>133</v>
      </c>
    </row>
    <row r="49" spans="1:8" x14ac:dyDescent="0.2">
      <c r="A49" s="51"/>
      <c r="B49" s="51"/>
      <c r="C49" s="52" t="s">
        <v>132</v>
      </c>
      <c r="D49" s="51"/>
      <c r="E49" s="51" t="s">
        <v>133</v>
      </c>
      <c r="F49" s="53">
        <v>3249.6756623000001</v>
      </c>
      <c r="G49" s="54">
        <v>0.95862926000000004</v>
      </c>
      <c r="H49" s="40" t="s">
        <v>133</v>
      </c>
    </row>
    <row r="50" spans="1:8" x14ac:dyDescent="0.2">
      <c r="A50" s="51"/>
      <c r="B50" s="51"/>
      <c r="C50" s="55"/>
      <c r="D50" s="51"/>
      <c r="E50" s="51"/>
      <c r="F50" s="56"/>
      <c r="G50" s="56"/>
      <c r="H50" s="40" t="s">
        <v>133</v>
      </c>
    </row>
    <row r="51" spans="1:8" x14ac:dyDescent="0.2">
      <c r="A51" s="51"/>
      <c r="B51" s="51"/>
      <c r="C51" s="52" t="s">
        <v>134</v>
      </c>
      <c r="D51" s="51"/>
      <c r="E51" s="51"/>
      <c r="F51" s="51"/>
      <c r="G51" s="51"/>
      <c r="H51" s="40" t="s">
        <v>133</v>
      </c>
    </row>
    <row r="52" spans="1:8" x14ac:dyDescent="0.2">
      <c r="A52" s="51"/>
      <c r="B52" s="51"/>
      <c r="C52" s="52" t="s">
        <v>132</v>
      </c>
      <c r="D52" s="51"/>
      <c r="E52" s="51" t="s">
        <v>133</v>
      </c>
      <c r="F52" s="57" t="s">
        <v>135</v>
      </c>
      <c r="G52" s="54">
        <v>0</v>
      </c>
      <c r="H52" s="40" t="s">
        <v>133</v>
      </c>
    </row>
    <row r="53" spans="1:8" x14ac:dyDescent="0.2">
      <c r="A53" s="51"/>
      <c r="B53" s="51"/>
      <c r="C53" s="55"/>
      <c r="D53" s="51"/>
      <c r="E53" s="51"/>
      <c r="F53" s="56"/>
      <c r="G53" s="56"/>
      <c r="H53" s="40" t="s">
        <v>133</v>
      </c>
    </row>
    <row r="54" spans="1:8" x14ac:dyDescent="0.2">
      <c r="A54" s="51"/>
      <c r="B54" s="51"/>
      <c r="C54" s="52" t="s">
        <v>136</v>
      </c>
      <c r="D54" s="51"/>
      <c r="E54" s="51"/>
      <c r="F54" s="51"/>
      <c r="G54" s="51"/>
      <c r="H54" s="40" t="s">
        <v>133</v>
      </c>
    </row>
    <row r="55" spans="1:8" x14ac:dyDescent="0.2">
      <c r="A55" s="51"/>
      <c r="B55" s="51"/>
      <c r="C55" s="52" t="s">
        <v>132</v>
      </c>
      <c r="D55" s="51"/>
      <c r="E55" s="51" t="s">
        <v>133</v>
      </c>
      <c r="F55" s="57" t="s">
        <v>135</v>
      </c>
      <c r="G55" s="54">
        <v>0</v>
      </c>
      <c r="H55" s="40" t="s">
        <v>133</v>
      </c>
    </row>
    <row r="56" spans="1:8" x14ac:dyDescent="0.2">
      <c r="A56" s="51"/>
      <c r="B56" s="51"/>
      <c r="C56" s="55"/>
      <c r="D56" s="51"/>
      <c r="E56" s="51"/>
      <c r="F56" s="56"/>
      <c r="G56" s="56"/>
      <c r="H56" s="40" t="s">
        <v>133</v>
      </c>
    </row>
    <row r="57" spans="1:8" x14ac:dyDescent="0.2">
      <c r="A57" s="51"/>
      <c r="B57" s="51"/>
      <c r="C57" s="52" t="s">
        <v>137</v>
      </c>
      <c r="D57" s="51"/>
      <c r="E57" s="51"/>
      <c r="F57" s="51"/>
      <c r="G57" s="51"/>
      <c r="H57" s="40" t="s">
        <v>133</v>
      </c>
    </row>
    <row r="58" spans="1:8" x14ac:dyDescent="0.2">
      <c r="A58" s="51"/>
      <c r="B58" s="51"/>
      <c r="C58" s="52" t="s">
        <v>132</v>
      </c>
      <c r="D58" s="51"/>
      <c r="E58" s="51" t="s">
        <v>133</v>
      </c>
      <c r="F58" s="57" t="s">
        <v>135</v>
      </c>
      <c r="G58" s="54">
        <v>0</v>
      </c>
      <c r="H58" s="40" t="s">
        <v>133</v>
      </c>
    </row>
    <row r="59" spans="1:8" x14ac:dyDescent="0.2">
      <c r="A59" s="51"/>
      <c r="B59" s="51"/>
      <c r="C59" s="55"/>
      <c r="D59" s="51"/>
      <c r="E59" s="51"/>
      <c r="F59" s="56"/>
      <c r="G59" s="56"/>
      <c r="H59" s="40" t="s">
        <v>133</v>
      </c>
    </row>
    <row r="60" spans="1:8" x14ac:dyDescent="0.2">
      <c r="A60" s="51"/>
      <c r="B60" s="51"/>
      <c r="C60" s="52" t="s">
        <v>138</v>
      </c>
      <c r="D60" s="51"/>
      <c r="E60" s="51"/>
      <c r="F60" s="56"/>
      <c r="G60" s="56"/>
      <c r="H60" s="40" t="s">
        <v>133</v>
      </c>
    </row>
    <row r="61" spans="1:8" x14ac:dyDescent="0.2">
      <c r="A61" s="51"/>
      <c r="B61" s="51"/>
      <c r="C61" s="52" t="s">
        <v>132</v>
      </c>
      <c r="D61" s="51"/>
      <c r="E61" s="51" t="s">
        <v>133</v>
      </c>
      <c r="F61" s="57" t="s">
        <v>135</v>
      </c>
      <c r="G61" s="54">
        <v>0</v>
      </c>
      <c r="H61" s="40" t="s">
        <v>133</v>
      </c>
    </row>
    <row r="62" spans="1:8" x14ac:dyDescent="0.2">
      <c r="A62" s="51"/>
      <c r="B62" s="51"/>
      <c r="C62" s="55"/>
      <c r="D62" s="51"/>
      <c r="E62" s="51"/>
      <c r="F62" s="56"/>
      <c r="G62" s="56"/>
      <c r="H62" s="40" t="s">
        <v>133</v>
      </c>
    </row>
    <row r="63" spans="1:8" x14ac:dyDescent="0.2">
      <c r="A63" s="51"/>
      <c r="B63" s="51"/>
      <c r="C63" s="52" t="s">
        <v>139</v>
      </c>
      <c r="D63" s="51"/>
      <c r="E63" s="51"/>
      <c r="F63" s="56"/>
      <c r="G63" s="56"/>
      <c r="H63" s="40" t="s">
        <v>133</v>
      </c>
    </row>
    <row r="64" spans="1:8" x14ac:dyDescent="0.2">
      <c r="A64" s="51"/>
      <c r="B64" s="51"/>
      <c r="C64" s="52" t="s">
        <v>132</v>
      </c>
      <c r="D64" s="51"/>
      <c r="E64" s="51" t="s">
        <v>133</v>
      </c>
      <c r="F64" s="57" t="s">
        <v>135</v>
      </c>
      <c r="G64" s="54">
        <v>0</v>
      </c>
      <c r="H64" s="40" t="s">
        <v>133</v>
      </c>
    </row>
    <row r="65" spans="1:8" x14ac:dyDescent="0.2">
      <c r="A65" s="51"/>
      <c r="B65" s="51"/>
      <c r="C65" s="55"/>
      <c r="D65" s="51"/>
      <c r="E65" s="51"/>
      <c r="F65" s="56"/>
      <c r="G65" s="56"/>
      <c r="H65" s="40" t="s">
        <v>133</v>
      </c>
    </row>
    <row r="66" spans="1:8" x14ac:dyDescent="0.2">
      <c r="A66" s="51"/>
      <c r="B66" s="51"/>
      <c r="C66" s="52" t="s">
        <v>140</v>
      </c>
      <c r="D66" s="51"/>
      <c r="E66" s="51"/>
      <c r="F66" s="53">
        <v>3249.6756623000001</v>
      </c>
      <c r="G66" s="54">
        <v>0.95862926000000004</v>
      </c>
      <c r="H66" s="40" t="s">
        <v>133</v>
      </c>
    </row>
    <row r="67" spans="1:8" x14ac:dyDescent="0.2">
      <c r="A67" s="51"/>
      <c r="B67" s="51"/>
      <c r="C67" s="55"/>
      <c r="D67" s="51"/>
      <c r="E67" s="51"/>
      <c r="F67" s="56"/>
      <c r="G67" s="56"/>
      <c r="H67" s="40" t="s">
        <v>133</v>
      </c>
    </row>
    <row r="68" spans="1:8" x14ac:dyDescent="0.2">
      <c r="A68" s="51"/>
      <c r="B68" s="51"/>
      <c r="C68" s="52" t="s">
        <v>141</v>
      </c>
      <c r="D68" s="51"/>
      <c r="E68" s="51"/>
      <c r="F68" s="56"/>
      <c r="G68" s="56"/>
      <c r="H68" s="40" t="s">
        <v>133</v>
      </c>
    </row>
    <row r="69" spans="1:8" x14ac:dyDescent="0.2">
      <c r="A69" s="51"/>
      <c r="B69" s="51"/>
      <c r="C69" s="52" t="s">
        <v>10</v>
      </c>
      <c r="D69" s="51"/>
      <c r="E69" s="51"/>
      <c r="F69" s="56"/>
      <c r="G69" s="56"/>
      <c r="H69" s="40" t="s">
        <v>133</v>
      </c>
    </row>
    <row r="70" spans="1:8" x14ac:dyDescent="0.2">
      <c r="A70" s="51"/>
      <c r="B70" s="51"/>
      <c r="C70" s="52" t="s">
        <v>132</v>
      </c>
      <c r="D70" s="51"/>
      <c r="E70" s="51" t="s">
        <v>133</v>
      </c>
      <c r="F70" s="57" t="s">
        <v>135</v>
      </c>
      <c r="G70" s="54">
        <v>0</v>
      </c>
      <c r="H70" s="40" t="s">
        <v>133</v>
      </c>
    </row>
    <row r="71" spans="1:8" x14ac:dyDescent="0.2">
      <c r="A71" s="51"/>
      <c r="B71" s="51"/>
      <c r="C71" s="55"/>
      <c r="D71" s="51"/>
      <c r="E71" s="51"/>
      <c r="F71" s="56"/>
      <c r="G71" s="56"/>
      <c r="H71" s="40" t="s">
        <v>133</v>
      </c>
    </row>
    <row r="72" spans="1:8" x14ac:dyDescent="0.2">
      <c r="A72" s="51"/>
      <c r="B72" s="51"/>
      <c r="C72" s="52" t="s">
        <v>142</v>
      </c>
      <c r="D72" s="51"/>
      <c r="E72" s="51"/>
      <c r="F72" s="51"/>
      <c r="G72" s="51"/>
      <c r="H72" s="40" t="s">
        <v>133</v>
      </c>
    </row>
    <row r="73" spans="1:8" x14ac:dyDescent="0.2">
      <c r="A73" s="51"/>
      <c r="B73" s="51"/>
      <c r="C73" s="52" t="s">
        <v>132</v>
      </c>
      <c r="D73" s="51"/>
      <c r="E73" s="51" t="s">
        <v>133</v>
      </c>
      <c r="F73" s="57" t="s">
        <v>135</v>
      </c>
      <c r="G73" s="54">
        <v>0</v>
      </c>
      <c r="H73" s="40" t="s">
        <v>133</v>
      </c>
    </row>
    <row r="74" spans="1:8" x14ac:dyDescent="0.2">
      <c r="A74" s="51"/>
      <c r="B74" s="51"/>
      <c r="C74" s="55"/>
      <c r="D74" s="51"/>
      <c r="E74" s="51"/>
      <c r="F74" s="56"/>
      <c r="G74" s="56"/>
      <c r="H74" s="40" t="s">
        <v>133</v>
      </c>
    </row>
    <row r="75" spans="1:8" x14ac:dyDescent="0.2">
      <c r="A75" s="51"/>
      <c r="B75" s="51"/>
      <c r="C75" s="52" t="s">
        <v>143</v>
      </c>
      <c r="D75" s="51"/>
      <c r="E75" s="51"/>
      <c r="F75" s="51"/>
      <c r="G75" s="51"/>
      <c r="H75" s="40" t="s">
        <v>133</v>
      </c>
    </row>
    <row r="76" spans="1:8" x14ac:dyDescent="0.2">
      <c r="A76" s="51"/>
      <c r="B76" s="51"/>
      <c r="C76" s="52" t="s">
        <v>132</v>
      </c>
      <c r="D76" s="51"/>
      <c r="E76" s="51" t="s">
        <v>133</v>
      </c>
      <c r="F76" s="57" t="s">
        <v>135</v>
      </c>
      <c r="G76" s="54">
        <v>0</v>
      </c>
      <c r="H76" s="40" t="s">
        <v>133</v>
      </c>
    </row>
    <row r="77" spans="1:8" x14ac:dyDescent="0.2">
      <c r="A77" s="51"/>
      <c r="B77" s="51"/>
      <c r="C77" s="55"/>
      <c r="D77" s="51"/>
      <c r="E77" s="51"/>
      <c r="F77" s="56"/>
      <c r="G77" s="56"/>
      <c r="H77" s="40" t="s">
        <v>133</v>
      </c>
    </row>
    <row r="78" spans="1:8" x14ac:dyDescent="0.2">
      <c r="A78" s="51"/>
      <c r="B78" s="51"/>
      <c r="C78" s="52" t="s">
        <v>144</v>
      </c>
      <c r="D78" s="51"/>
      <c r="E78" s="51"/>
      <c r="F78" s="56"/>
      <c r="G78" s="56"/>
      <c r="H78" s="40" t="s">
        <v>133</v>
      </c>
    </row>
    <row r="79" spans="1:8" x14ac:dyDescent="0.2">
      <c r="A79" s="51"/>
      <c r="B79" s="51"/>
      <c r="C79" s="52" t="s">
        <v>132</v>
      </c>
      <c r="D79" s="51"/>
      <c r="E79" s="51" t="s">
        <v>133</v>
      </c>
      <c r="F79" s="57" t="s">
        <v>135</v>
      </c>
      <c r="G79" s="54">
        <v>0</v>
      </c>
      <c r="H79" s="40" t="s">
        <v>133</v>
      </c>
    </row>
    <row r="80" spans="1:8" x14ac:dyDescent="0.2">
      <c r="A80" s="51"/>
      <c r="B80" s="51"/>
      <c r="C80" s="55"/>
      <c r="D80" s="51"/>
      <c r="E80" s="51"/>
      <c r="F80" s="56"/>
      <c r="G80" s="56"/>
      <c r="H80" s="40" t="s">
        <v>133</v>
      </c>
    </row>
    <row r="81" spans="1:8" x14ac:dyDescent="0.2">
      <c r="A81" s="51"/>
      <c r="B81" s="51"/>
      <c r="C81" s="52" t="s">
        <v>145</v>
      </c>
      <c r="D81" s="51"/>
      <c r="E81" s="51"/>
      <c r="F81" s="53">
        <v>0</v>
      </c>
      <c r="G81" s="54">
        <v>0</v>
      </c>
      <c r="H81" s="40" t="s">
        <v>133</v>
      </c>
    </row>
    <row r="82" spans="1:8" x14ac:dyDescent="0.2">
      <c r="A82" s="51"/>
      <c r="B82" s="51"/>
      <c r="C82" s="55"/>
      <c r="D82" s="51"/>
      <c r="E82" s="51"/>
      <c r="F82" s="56"/>
      <c r="G82" s="56"/>
      <c r="H82" s="40" t="s">
        <v>133</v>
      </c>
    </row>
    <row r="83" spans="1:8" x14ac:dyDescent="0.2">
      <c r="A83" s="51"/>
      <c r="B83" s="51"/>
      <c r="C83" s="52" t="s">
        <v>146</v>
      </c>
      <c r="D83" s="51"/>
      <c r="E83" s="51"/>
      <c r="F83" s="56"/>
      <c r="G83" s="56"/>
      <c r="H83" s="40" t="s">
        <v>133</v>
      </c>
    </row>
    <row r="84" spans="1:8" x14ac:dyDescent="0.2">
      <c r="A84" s="51"/>
      <c r="B84" s="51"/>
      <c r="C84" s="52" t="s">
        <v>147</v>
      </c>
      <c r="D84" s="51"/>
      <c r="E84" s="51"/>
      <c r="F84" s="56"/>
      <c r="G84" s="56"/>
      <c r="H84" s="40" t="s">
        <v>133</v>
      </c>
    </row>
    <row r="85" spans="1:8" x14ac:dyDescent="0.2">
      <c r="A85" s="51"/>
      <c r="B85" s="51"/>
      <c r="C85" s="52" t="s">
        <v>132</v>
      </c>
      <c r="D85" s="51"/>
      <c r="E85" s="51" t="s">
        <v>133</v>
      </c>
      <c r="F85" s="57" t="s">
        <v>135</v>
      </c>
      <c r="G85" s="54">
        <v>0</v>
      </c>
      <c r="H85" s="40" t="s">
        <v>133</v>
      </c>
    </row>
    <row r="86" spans="1:8" x14ac:dyDescent="0.2">
      <c r="A86" s="51"/>
      <c r="B86" s="51"/>
      <c r="C86" s="55"/>
      <c r="D86" s="51"/>
      <c r="E86" s="51"/>
      <c r="F86" s="56"/>
      <c r="G86" s="56"/>
      <c r="H86" s="40" t="s">
        <v>133</v>
      </c>
    </row>
    <row r="87" spans="1:8" x14ac:dyDescent="0.2">
      <c r="A87" s="51"/>
      <c r="B87" s="51"/>
      <c r="C87" s="52" t="s">
        <v>148</v>
      </c>
      <c r="D87" s="51"/>
      <c r="E87" s="51"/>
      <c r="F87" s="56"/>
      <c r="G87" s="56"/>
      <c r="H87" s="40" t="s">
        <v>133</v>
      </c>
    </row>
    <row r="88" spans="1:8" x14ac:dyDescent="0.2">
      <c r="A88" s="51"/>
      <c r="B88" s="51"/>
      <c r="C88" s="52" t="s">
        <v>132</v>
      </c>
      <c r="D88" s="51"/>
      <c r="E88" s="51" t="s">
        <v>133</v>
      </c>
      <c r="F88" s="57" t="s">
        <v>135</v>
      </c>
      <c r="G88" s="54">
        <v>0</v>
      </c>
      <c r="H88" s="40" t="s">
        <v>133</v>
      </c>
    </row>
    <row r="89" spans="1:8" x14ac:dyDescent="0.2">
      <c r="A89" s="51"/>
      <c r="B89" s="51"/>
      <c r="C89" s="55"/>
      <c r="D89" s="51"/>
      <c r="E89" s="51"/>
      <c r="F89" s="56"/>
      <c r="G89" s="56"/>
      <c r="H89" s="40" t="s">
        <v>133</v>
      </c>
    </row>
    <row r="90" spans="1:8" x14ac:dyDescent="0.2">
      <c r="A90" s="51"/>
      <c r="B90" s="51"/>
      <c r="C90" s="52" t="s">
        <v>149</v>
      </c>
      <c r="D90" s="51"/>
      <c r="E90" s="51"/>
      <c r="F90" s="56"/>
      <c r="G90" s="56"/>
      <c r="H90" s="40" t="s">
        <v>133</v>
      </c>
    </row>
    <row r="91" spans="1:8" x14ac:dyDescent="0.2">
      <c r="A91" s="51"/>
      <c r="B91" s="51"/>
      <c r="C91" s="52" t="s">
        <v>132</v>
      </c>
      <c r="D91" s="51"/>
      <c r="E91" s="51" t="s">
        <v>133</v>
      </c>
      <c r="F91" s="57" t="s">
        <v>135</v>
      </c>
      <c r="G91" s="54">
        <v>0</v>
      </c>
      <c r="H91" s="40" t="s">
        <v>133</v>
      </c>
    </row>
    <row r="92" spans="1:8" x14ac:dyDescent="0.2">
      <c r="A92" s="51"/>
      <c r="B92" s="51"/>
      <c r="C92" s="55"/>
      <c r="D92" s="51"/>
      <c r="E92" s="51"/>
      <c r="F92" s="56"/>
      <c r="G92" s="56"/>
      <c r="H92" s="40" t="s">
        <v>133</v>
      </c>
    </row>
    <row r="93" spans="1:8" x14ac:dyDescent="0.2">
      <c r="A93" s="51"/>
      <c r="B93" s="51"/>
      <c r="C93" s="52" t="s">
        <v>150</v>
      </c>
      <c r="D93" s="51"/>
      <c r="E93" s="51"/>
      <c r="F93" s="56"/>
      <c r="G93" s="56"/>
      <c r="H93" s="40" t="s">
        <v>133</v>
      </c>
    </row>
    <row r="94" spans="1:8" x14ac:dyDescent="0.2">
      <c r="A94" s="46">
        <v>1</v>
      </c>
      <c r="B94" s="47"/>
      <c r="C94" s="47" t="s">
        <v>151</v>
      </c>
      <c r="D94" s="47"/>
      <c r="E94" s="58"/>
      <c r="F94" s="49">
        <v>140.66621070100001</v>
      </c>
      <c r="G94" s="50">
        <v>4.1495450000000003E-2</v>
      </c>
      <c r="H94" s="40">
        <v>5.22</v>
      </c>
    </row>
    <row r="95" spans="1:8" x14ac:dyDescent="0.2">
      <c r="A95" s="51"/>
      <c r="B95" s="51"/>
      <c r="C95" s="52" t="s">
        <v>132</v>
      </c>
      <c r="D95" s="51"/>
      <c r="E95" s="51" t="s">
        <v>133</v>
      </c>
      <c r="F95" s="53">
        <v>140.66621070100001</v>
      </c>
      <c r="G95" s="54">
        <v>4.1495450000000003E-2</v>
      </c>
      <c r="H95" s="40" t="s">
        <v>133</v>
      </c>
    </row>
    <row r="96" spans="1:8" x14ac:dyDescent="0.2">
      <c r="A96" s="51"/>
      <c r="B96" s="51"/>
      <c r="C96" s="55"/>
      <c r="D96" s="51"/>
      <c r="E96" s="51"/>
      <c r="F96" s="56"/>
      <c r="G96" s="56"/>
      <c r="H96" s="40" t="s">
        <v>133</v>
      </c>
    </row>
    <row r="97" spans="1:8" x14ac:dyDescent="0.2">
      <c r="A97" s="51"/>
      <c r="B97" s="51"/>
      <c r="C97" s="52" t="s">
        <v>152</v>
      </c>
      <c r="D97" s="51"/>
      <c r="E97" s="51"/>
      <c r="F97" s="53">
        <v>140.66621070100001</v>
      </c>
      <c r="G97" s="54">
        <v>4.1495450000000003E-2</v>
      </c>
      <c r="H97" s="40" t="s">
        <v>133</v>
      </c>
    </row>
    <row r="98" spans="1:8" x14ac:dyDescent="0.2">
      <c r="A98" s="51"/>
      <c r="B98" s="51"/>
      <c r="C98" s="56"/>
      <c r="D98" s="51"/>
      <c r="E98" s="51"/>
      <c r="F98" s="51"/>
      <c r="G98" s="51"/>
      <c r="H98" s="40" t="s">
        <v>133</v>
      </c>
    </row>
    <row r="99" spans="1:8" x14ac:dyDescent="0.2">
      <c r="A99" s="51"/>
      <c r="B99" s="51"/>
      <c r="C99" s="52" t="s">
        <v>153</v>
      </c>
      <c r="D99" s="51"/>
      <c r="E99" s="51"/>
      <c r="F99" s="51"/>
      <c r="G99" s="51"/>
      <c r="H99" s="40" t="s">
        <v>133</v>
      </c>
    </row>
    <row r="100" spans="1:8" x14ac:dyDescent="0.2">
      <c r="A100" s="51"/>
      <c r="B100" s="51"/>
      <c r="C100" s="52" t="s">
        <v>154</v>
      </c>
      <c r="D100" s="51"/>
      <c r="E100" s="51"/>
      <c r="F100" s="51"/>
      <c r="G100" s="51"/>
      <c r="H100" s="40" t="s">
        <v>133</v>
      </c>
    </row>
    <row r="101" spans="1:8" x14ac:dyDescent="0.2">
      <c r="A101" s="51"/>
      <c r="B101" s="51"/>
      <c r="C101" s="52" t="s">
        <v>132</v>
      </c>
      <c r="D101" s="51"/>
      <c r="E101" s="51" t="s">
        <v>133</v>
      </c>
      <c r="F101" s="57" t="s">
        <v>135</v>
      </c>
      <c r="G101" s="54">
        <v>0</v>
      </c>
      <c r="H101" s="40" t="s">
        <v>133</v>
      </c>
    </row>
    <row r="102" spans="1:8" x14ac:dyDescent="0.2">
      <c r="A102" s="51"/>
      <c r="B102" s="51"/>
      <c r="C102" s="55"/>
      <c r="D102" s="51"/>
      <c r="E102" s="51"/>
      <c r="F102" s="56"/>
      <c r="G102" s="56"/>
      <c r="H102" s="40" t="s">
        <v>133</v>
      </c>
    </row>
    <row r="103" spans="1:8" x14ac:dyDescent="0.2">
      <c r="A103" s="51"/>
      <c r="B103" s="51"/>
      <c r="C103" s="52" t="s">
        <v>155</v>
      </c>
      <c r="D103" s="51"/>
      <c r="E103" s="51"/>
      <c r="F103" s="51"/>
      <c r="G103" s="51"/>
      <c r="H103" s="40" t="s">
        <v>133</v>
      </c>
    </row>
    <row r="104" spans="1:8" x14ac:dyDescent="0.2">
      <c r="A104" s="51"/>
      <c r="B104" s="51"/>
      <c r="C104" s="52" t="s">
        <v>156</v>
      </c>
      <c r="D104" s="51"/>
      <c r="E104" s="51"/>
      <c r="F104" s="51"/>
      <c r="G104" s="51"/>
      <c r="H104" s="40" t="s">
        <v>133</v>
      </c>
    </row>
    <row r="105" spans="1:8" x14ac:dyDescent="0.2">
      <c r="A105" s="51"/>
      <c r="B105" s="51"/>
      <c r="C105" s="52" t="s">
        <v>132</v>
      </c>
      <c r="D105" s="51"/>
      <c r="E105" s="51" t="s">
        <v>133</v>
      </c>
      <c r="F105" s="57" t="s">
        <v>135</v>
      </c>
      <c r="G105" s="54">
        <v>0</v>
      </c>
      <c r="H105" s="40" t="s">
        <v>133</v>
      </c>
    </row>
    <row r="106" spans="1:8" x14ac:dyDescent="0.2">
      <c r="A106" s="51"/>
      <c r="B106" s="51"/>
      <c r="C106" s="55"/>
      <c r="D106" s="51"/>
      <c r="E106" s="51"/>
      <c r="F106" s="56"/>
      <c r="G106" s="56"/>
      <c r="H106" s="40" t="s">
        <v>133</v>
      </c>
    </row>
    <row r="107" spans="1:8" x14ac:dyDescent="0.2">
      <c r="A107" s="51"/>
      <c r="B107" s="51"/>
      <c r="C107" s="52" t="s">
        <v>157</v>
      </c>
      <c r="D107" s="51"/>
      <c r="E107" s="51"/>
      <c r="F107" s="56"/>
      <c r="G107" s="56"/>
      <c r="H107" s="40" t="s">
        <v>133</v>
      </c>
    </row>
    <row r="108" spans="1:8" x14ac:dyDescent="0.2">
      <c r="A108" s="51"/>
      <c r="B108" s="51"/>
      <c r="C108" s="52" t="s">
        <v>132</v>
      </c>
      <c r="D108" s="51"/>
      <c r="E108" s="51" t="s">
        <v>133</v>
      </c>
      <c r="F108" s="57" t="s">
        <v>135</v>
      </c>
      <c r="G108" s="54">
        <v>0</v>
      </c>
      <c r="H108" s="40" t="s">
        <v>133</v>
      </c>
    </row>
    <row r="109" spans="1:8" x14ac:dyDescent="0.2">
      <c r="A109" s="51"/>
      <c r="B109" s="51"/>
      <c r="C109" s="55"/>
      <c r="D109" s="51"/>
      <c r="E109" s="51"/>
      <c r="F109" s="56"/>
      <c r="G109" s="56"/>
      <c r="H109" s="40" t="s">
        <v>133</v>
      </c>
    </row>
    <row r="110" spans="1:8" x14ac:dyDescent="0.2">
      <c r="A110" s="51"/>
      <c r="B110" s="47"/>
      <c r="C110" s="47"/>
      <c r="D110" s="52"/>
      <c r="E110" s="51"/>
      <c r="F110" s="47"/>
      <c r="G110" s="58"/>
      <c r="H110" s="40" t="s">
        <v>133</v>
      </c>
    </row>
    <row r="111" spans="1:8" x14ac:dyDescent="0.2">
      <c r="A111" s="58"/>
      <c r="B111" s="47"/>
      <c r="C111" s="47" t="s">
        <v>158</v>
      </c>
      <c r="D111" s="47"/>
      <c r="E111" s="58"/>
      <c r="F111" s="49">
        <v>-0.42264012000000001</v>
      </c>
      <c r="G111" s="50">
        <v>-1.2468000000000001E-4</v>
      </c>
      <c r="H111" s="40" t="s">
        <v>133</v>
      </c>
    </row>
    <row r="112" spans="1:8" x14ac:dyDescent="0.2">
      <c r="A112" s="55"/>
      <c r="B112" s="55"/>
      <c r="C112" s="52" t="s">
        <v>159</v>
      </c>
      <c r="D112" s="56"/>
      <c r="E112" s="56"/>
      <c r="F112" s="53">
        <v>3389.919232881</v>
      </c>
      <c r="G112" s="59">
        <v>1.00000003</v>
      </c>
      <c r="H112" s="40" t="s">
        <v>133</v>
      </c>
    </row>
    <row r="113" spans="1:17" ht="12.75" customHeight="1" x14ac:dyDescent="0.2">
      <c r="A113" s="60"/>
      <c r="B113" s="60"/>
      <c r="C113" s="61"/>
      <c r="D113" s="62"/>
      <c r="E113" s="62"/>
      <c r="F113" s="63"/>
      <c r="G113" s="64"/>
      <c r="H113" s="65"/>
    </row>
    <row r="114" spans="1:17" x14ac:dyDescent="0.2">
      <c r="A114" s="60"/>
      <c r="B114" s="66" t="s">
        <v>930</v>
      </c>
      <c r="C114" s="66"/>
      <c r="D114" s="66"/>
      <c r="E114" s="66"/>
      <c r="F114" s="66"/>
      <c r="G114" s="66"/>
      <c r="H114" s="66"/>
      <c r="J114" s="67"/>
    </row>
    <row r="115" spans="1:17" x14ac:dyDescent="0.2">
      <c r="A115" s="60"/>
      <c r="B115" s="66" t="s">
        <v>931</v>
      </c>
      <c r="C115" s="66"/>
      <c r="D115" s="66"/>
      <c r="E115" s="66"/>
      <c r="F115" s="66"/>
      <c r="G115" s="66"/>
      <c r="H115" s="66"/>
      <c r="J115" s="67"/>
    </row>
    <row r="116" spans="1:17" x14ac:dyDescent="0.2">
      <c r="A116" s="60"/>
      <c r="B116" s="66" t="s">
        <v>932</v>
      </c>
      <c r="C116" s="66"/>
      <c r="D116" s="66"/>
      <c r="E116" s="66"/>
      <c r="F116" s="66"/>
      <c r="G116" s="66"/>
      <c r="H116" s="66"/>
      <c r="J116" s="67"/>
    </row>
    <row r="117" spans="1:17" s="70" customFormat="1" ht="52.5" customHeight="1" x14ac:dyDescent="0.25">
      <c r="A117" s="68"/>
      <c r="B117" s="69" t="s">
        <v>933</v>
      </c>
      <c r="C117" s="69"/>
      <c r="D117" s="69"/>
      <c r="E117" s="69"/>
      <c r="F117" s="69"/>
      <c r="G117" s="69"/>
      <c r="H117" s="69"/>
      <c r="I117" s="34"/>
      <c r="J117" s="67"/>
      <c r="K117" s="34"/>
      <c r="L117" s="34"/>
      <c r="M117" s="34"/>
      <c r="N117" s="34"/>
      <c r="O117" s="34"/>
      <c r="P117" s="34"/>
      <c r="Q117" s="34"/>
    </row>
    <row r="118" spans="1:17" x14ac:dyDescent="0.2">
      <c r="A118" s="60"/>
      <c r="B118" s="66" t="s">
        <v>934</v>
      </c>
      <c r="C118" s="66"/>
      <c r="D118" s="66"/>
      <c r="E118" s="66"/>
      <c r="F118" s="66"/>
      <c r="G118" s="66"/>
      <c r="H118" s="66"/>
      <c r="J118" s="67"/>
    </row>
    <row r="119" spans="1:17" x14ac:dyDescent="0.2">
      <c r="A119" s="60"/>
      <c r="B119" s="60"/>
      <c r="C119" s="60"/>
      <c r="D119" s="62"/>
      <c r="E119" s="62"/>
      <c r="F119" s="62"/>
      <c r="G119" s="62"/>
    </row>
    <row r="120" spans="1:17" x14ac:dyDescent="0.2">
      <c r="A120" s="60"/>
      <c r="B120" s="72" t="s">
        <v>160</v>
      </c>
      <c r="C120" s="73"/>
      <c r="D120" s="74"/>
      <c r="E120" s="75"/>
      <c r="F120" s="62"/>
      <c r="G120" s="62"/>
    </row>
    <row r="121" spans="1:17" ht="27.75" customHeight="1" x14ac:dyDescent="0.2">
      <c r="A121" s="60"/>
      <c r="B121" s="76" t="s">
        <v>161</v>
      </c>
      <c r="C121" s="77"/>
      <c r="D121" s="39" t="s">
        <v>162</v>
      </c>
      <c r="E121" s="75"/>
      <c r="F121" s="62"/>
      <c r="G121" s="62"/>
    </row>
    <row r="122" spans="1:17" ht="12.75" customHeight="1" x14ac:dyDescent="0.2">
      <c r="A122" s="60"/>
      <c r="B122" s="76" t="s">
        <v>936</v>
      </c>
      <c r="C122" s="77"/>
      <c r="D122" s="39" t="s">
        <v>162</v>
      </c>
      <c r="E122" s="75"/>
      <c r="F122" s="62"/>
      <c r="G122" s="62"/>
    </row>
    <row r="123" spans="1:17" x14ac:dyDescent="0.2">
      <c r="A123" s="60"/>
      <c r="B123" s="76" t="s">
        <v>163</v>
      </c>
      <c r="C123" s="77"/>
      <c r="D123" s="78" t="s">
        <v>133</v>
      </c>
      <c r="E123" s="75"/>
      <c r="F123" s="62"/>
      <c r="G123" s="62"/>
    </row>
    <row r="124" spans="1:17" x14ac:dyDescent="0.2">
      <c r="A124" s="79"/>
      <c r="B124" s="80" t="s">
        <v>133</v>
      </c>
      <c r="C124" s="80" t="s">
        <v>937</v>
      </c>
      <c r="D124" s="80" t="s">
        <v>164</v>
      </c>
      <c r="E124" s="79"/>
      <c r="F124" s="79"/>
      <c r="G124" s="79"/>
      <c r="H124" s="79"/>
      <c r="J124" s="67"/>
    </row>
    <row r="125" spans="1:17" x14ac:dyDescent="0.2">
      <c r="A125" s="79"/>
      <c r="B125" s="81" t="s">
        <v>165</v>
      </c>
      <c r="C125" s="82">
        <v>46112</v>
      </c>
      <c r="D125" s="82">
        <v>46142</v>
      </c>
      <c r="E125" s="79"/>
      <c r="F125" s="79"/>
      <c r="G125" s="79"/>
      <c r="J125" s="67"/>
    </row>
    <row r="126" spans="1:17" x14ac:dyDescent="0.2">
      <c r="A126" s="83"/>
      <c r="B126" s="42" t="s">
        <v>166</v>
      </c>
      <c r="C126" s="84">
        <v>26.183299999999999</v>
      </c>
      <c r="D126" s="84">
        <v>30.831499999999998</v>
      </c>
      <c r="E126" s="83"/>
      <c r="F126" s="85"/>
      <c r="G126" s="86"/>
    </row>
    <row r="127" spans="1:17" x14ac:dyDescent="0.2">
      <c r="A127" s="83"/>
      <c r="B127" s="42" t="s">
        <v>938</v>
      </c>
      <c r="C127" s="84">
        <v>24.926400000000001</v>
      </c>
      <c r="D127" s="84">
        <v>29.351500000000001</v>
      </c>
      <c r="E127" s="83"/>
      <c r="F127" s="85"/>
      <c r="G127" s="86"/>
    </row>
    <row r="128" spans="1:17" x14ac:dyDescent="0.2">
      <c r="A128" s="83"/>
      <c r="B128" s="42" t="s">
        <v>167</v>
      </c>
      <c r="C128" s="84">
        <v>25.3262</v>
      </c>
      <c r="D128" s="84">
        <v>29.8154</v>
      </c>
      <c r="E128" s="83"/>
      <c r="F128" s="85"/>
      <c r="G128" s="86"/>
    </row>
    <row r="129" spans="1:7" x14ac:dyDescent="0.2">
      <c r="A129" s="83"/>
      <c r="B129" s="42" t="s">
        <v>939</v>
      </c>
      <c r="C129" s="84">
        <v>24.0761</v>
      </c>
      <c r="D129" s="84">
        <v>28.343599999999999</v>
      </c>
      <c r="E129" s="83"/>
      <c r="F129" s="85"/>
      <c r="G129" s="86"/>
    </row>
    <row r="130" spans="1:7" x14ac:dyDescent="0.2">
      <c r="A130" s="83"/>
      <c r="B130" s="83"/>
      <c r="C130" s="83"/>
      <c r="D130" s="83"/>
      <c r="E130" s="83"/>
      <c r="F130" s="83"/>
      <c r="G130" s="83"/>
    </row>
    <row r="131" spans="1:7" x14ac:dyDescent="0.2">
      <c r="A131" s="79"/>
      <c r="B131" s="76" t="s">
        <v>940</v>
      </c>
      <c r="C131" s="77"/>
      <c r="D131" s="39" t="s">
        <v>162</v>
      </c>
      <c r="E131" s="79"/>
      <c r="F131" s="79"/>
      <c r="G131" s="79"/>
    </row>
    <row r="132" spans="1:7" x14ac:dyDescent="0.2">
      <c r="A132" s="79"/>
      <c r="B132" s="97"/>
      <c r="C132" s="97"/>
      <c r="D132" s="97"/>
      <c r="E132" s="79"/>
      <c r="F132" s="79"/>
      <c r="G132" s="79"/>
    </row>
    <row r="133" spans="1:7" x14ac:dyDescent="0.2">
      <c r="A133" s="79"/>
      <c r="B133" s="76" t="s">
        <v>169</v>
      </c>
      <c r="C133" s="77"/>
      <c r="D133" s="39" t="s">
        <v>162</v>
      </c>
      <c r="E133" s="91"/>
      <c r="F133" s="79"/>
      <c r="G133" s="79"/>
    </row>
    <row r="134" spans="1:7" x14ac:dyDescent="0.2">
      <c r="A134" s="79"/>
      <c r="B134" s="76" t="s">
        <v>170</v>
      </c>
      <c r="C134" s="77"/>
      <c r="D134" s="39" t="s">
        <v>162</v>
      </c>
      <c r="E134" s="91"/>
      <c r="F134" s="79"/>
      <c r="G134" s="79"/>
    </row>
    <row r="135" spans="1:7" x14ac:dyDescent="0.2">
      <c r="A135" s="79"/>
      <c r="B135" s="76" t="s">
        <v>171</v>
      </c>
      <c r="C135" s="77"/>
      <c r="D135" s="39" t="s">
        <v>162</v>
      </c>
      <c r="E135" s="91"/>
      <c r="F135" s="79"/>
      <c r="G135" s="79"/>
    </row>
    <row r="136" spans="1:7" x14ac:dyDescent="0.2">
      <c r="A136" s="79"/>
      <c r="B136" s="76" t="s">
        <v>172</v>
      </c>
      <c r="C136" s="77"/>
      <c r="D136" s="92">
        <v>0.20230563178364205</v>
      </c>
      <c r="E136" s="79"/>
      <c r="F136" s="89"/>
      <c r="G136" s="90"/>
    </row>
    <row r="138" spans="1:7" x14ac:dyDescent="0.2">
      <c r="B138" s="93" t="s">
        <v>941</v>
      </c>
      <c r="C138" s="93"/>
    </row>
    <row r="140" spans="1:7" ht="153.75" customHeight="1" x14ac:dyDescent="0.2"/>
    <row r="143" spans="1:7" x14ac:dyDescent="0.2">
      <c r="B143" s="94" t="s">
        <v>942</v>
      </c>
      <c r="C143" s="95"/>
      <c r="D143" s="94"/>
    </row>
    <row r="144" spans="1:7" x14ac:dyDescent="0.2">
      <c r="B144" s="94" t="s">
        <v>951</v>
      </c>
      <c r="D144" s="94"/>
    </row>
    <row r="145" spans="10:10" ht="165" customHeight="1" x14ac:dyDescent="0.2"/>
    <row r="147" spans="10:10" x14ac:dyDescent="0.2">
      <c r="J147" s="37"/>
    </row>
  </sheetData>
  <mergeCells count="18">
    <mergeCell ref="B122:C122"/>
    <mergeCell ref="B123:C123"/>
    <mergeCell ref="B138:C138"/>
    <mergeCell ref="B131:C131"/>
    <mergeCell ref="B135:C135"/>
    <mergeCell ref="B136:C136"/>
    <mergeCell ref="B133:C133"/>
    <mergeCell ref="B134:C134"/>
    <mergeCell ref="B116:H116"/>
    <mergeCell ref="B117:H117"/>
    <mergeCell ref="B118:H118"/>
    <mergeCell ref="B120:D120"/>
    <mergeCell ref="B121:C121"/>
    <mergeCell ref="A1:H1"/>
    <mergeCell ref="A2:H2"/>
    <mergeCell ref="A3:H3"/>
    <mergeCell ref="B114:H114"/>
    <mergeCell ref="B115:H115"/>
  </mergeCells>
  <hyperlinks>
    <hyperlink ref="I1" location="Index!B2" display="Index" xr:uid="{397AED88-7251-4E47-AFA1-1D4D6A2D99F5}"/>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90044-06EB-4864-8F9A-CFED1E75B9A2}">
  <sheetPr>
    <outlinePr summaryBelow="0" summaryRight="0"/>
  </sheetPr>
  <dimension ref="A1:Q147"/>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33" t="s">
        <v>420</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356</v>
      </c>
      <c r="C7" s="47" t="s">
        <v>357</v>
      </c>
      <c r="D7" s="47" t="s">
        <v>111</v>
      </c>
      <c r="E7" s="48">
        <v>21323</v>
      </c>
      <c r="F7" s="49">
        <v>149.4848915</v>
      </c>
      <c r="G7" s="50">
        <v>6.6053470000000003E-2</v>
      </c>
      <c r="H7" s="40" t="s">
        <v>133</v>
      </c>
    </row>
    <row r="8" spans="1:9" x14ac:dyDescent="0.2">
      <c r="A8" s="46">
        <v>2</v>
      </c>
      <c r="B8" s="47" t="s">
        <v>344</v>
      </c>
      <c r="C8" s="47" t="s">
        <v>345</v>
      </c>
      <c r="D8" s="47" t="s">
        <v>33</v>
      </c>
      <c r="E8" s="48">
        <v>2115</v>
      </c>
      <c r="F8" s="49">
        <v>136.56766500000001</v>
      </c>
      <c r="G8" s="50">
        <v>6.034569E-2</v>
      </c>
      <c r="H8" s="40" t="s">
        <v>133</v>
      </c>
    </row>
    <row r="9" spans="1:9" x14ac:dyDescent="0.2">
      <c r="A9" s="46">
        <v>3</v>
      </c>
      <c r="B9" s="47" t="s">
        <v>70</v>
      </c>
      <c r="C9" s="47" t="s">
        <v>71</v>
      </c>
      <c r="D9" s="47" t="s">
        <v>41</v>
      </c>
      <c r="E9" s="48">
        <v>10955</v>
      </c>
      <c r="F9" s="49">
        <v>107.20563</v>
      </c>
      <c r="G9" s="50">
        <v>4.7371370000000003E-2</v>
      </c>
      <c r="H9" s="40" t="s">
        <v>133</v>
      </c>
    </row>
    <row r="10" spans="1:9" x14ac:dyDescent="0.2">
      <c r="A10" s="46">
        <v>4</v>
      </c>
      <c r="B10" s="47" t="s">
        <v>346</v>
      </c>
      <c r="C10" s="47" t="s">
        <v>347</v>
      </c>
      <c r="D10" s="47" t="s">
        <v>38</v>
      </c>
      <c r="E10" s="48">
        <v>178820</v>
      </c>
      <c r="F10" s="49">
        <v>101.712816</v>
      </c>
      <c r="G10" s="50">
        <v>4.4944240000000003E-2</v>
      </c>
      <c r="H10" s="40" t="s">
        <v>133</v>
      </c>
    </row>
    <row r="11" spans="1:9" x14ac:dyDescent="0.2">
      <c r="A11" s="46">
        <v>5</v>
      </c>
      <c r="B11" s="47" t="s">
        <v>217</v>
      </c>
      <c r="C11" s="47" t="s">
        <v>218</v>
      </c>
      <c r="D11" s="47" t="s">
        <v>176</v>
      </c>
      <c r="E11" s="48">
        <v>700</v>
      </c>
      <c r="F11" s="49">
        <v>99.805999999999997</v>
      </c>
      <c r="G11" s="50">
        <v>4.4101670000000003E-2</v>
      </c>
      <c r="H11" s="40" t="s">
        <v>133</v>
      </c>
    </row>
    <row r="12" spans="1:9" x14ac:dyDescent="0.2">
      <c r="A12" s="46">
        <v>6</v>
      </c>
      <c r="B12" s="47" t="s">
        <v>328</v>
      </c>
      <c r="C12" s="47" t="s">
        <v>329</v>
      </c>
      <c r="D12" s="47" t="s">
        <v>249</v>
      </c>
      <c r="E12" s="48">
        <v>6568</v>
      </c>
      <c r="F12" s="49">
        <v>93.377256000000003</v>
      </c>
      <c r="G12" s="50">
        <v>4.1260970000000001E-2</v>
      </c>
      <c r="H12" s="40" t="s">
        <v>133</v>
      </c>
    </row>
    <row r="13" spans="1:9" x14ac:dyDescent="0.2">
      <c r="A13" s="46">
        <v>7</v>
      </c>
      <c r="B13" s="47" t="s">
        <v>358</v>
      </c>
      <c r="C13" s="47" t="s">
        <v>359</v>
      </c>
      <c r="D13" s="47" t="s">
        <v>38</v>
      </c>
      <c r="E13" s="48">
        <v>22305</v>
      </c>
      <c r="F13" s="49">
        <v>85.193947499999993</v>
      </c>
      <c r="G13" s="50">
        <v>3.7644980000000001E-2</v>
      </c>
      <c r="H13" s="40" t="s">
        <v>133</v>
      </c>
    </row>
    <row r="14" spans="1:9" x14ac:dyDescent="0.2">
      <c r="A14" s="46">
        <v>8</v>
      </c>
      <c r="B14" s="47" t="s">
        <v>368</v>
      </c>
      <c r="C14" s="47" t="s">
        <v>369</v>
      </c>
      <c r="D14" s="47" t="s">
        <v>57</v>
      </c>
      <c r="E14" s="48">
        <v>5638</v>
      </c>
      <c r="F14" s="49">
        <v>79.636750000000006</v>
      </c>
      <c r="G14" s="50">
        <v>3.5189400000000003E-2</v>
      </c>
      <c r="H14" s="40" t="s">
        <v>133</v>
      </c>
    </row>
    <row r="15" spans="1:9" x14ac:dyDescent="0.2">
      <c r="A15" s="46">
        <v>9</v>
      </c>
      <c r="B15" s="47" t="s">
        <v>416</v>
      </c>
      <c r="C15" s="47" t="s">
        <v>417</v>
      </c>
      <c r="D15" s="47" t="s">
        <v>41</v>
      </c>
      <c r="E15" s="48">
        <v>1537</v>
      </c>
      <c r="F15" s="49">
        <v>74.659774999999996</v>
      </c>
      <c r="G15" s="50">
        <v>3.2990209999999999E-2</v>
      </c>
      <c r="H15" s="40" t="s">
        <v>133</v>
      </c>
    </row>
    <row r="16" spans="1:9" x14ac:dyDescent="0.2">
      <c r="A16" s="46">
        <v>10</v>
      </c>
      <c r="B16" s="47" t="s">
        <v>326</v>
      </c>
      <c r="C16" s="47" t="s">
        <v>327</v>
      </c>
      <c r="D16" s="47" t="s">
        <v>256</v>
      </c>
      <c r="E16" s="48">
        <v>27708</v>
      </c>
      <c r="F16" s="49">
        <v>68.447072399999996</v>
      </c>
      <c r="G16" s="50">
        <v>3.0244980000000001E-2</v>
      </c>
      <c r="H16" s="40" t="s">
        <v>133</v>
      </c>
    </row>
    <row r="17" spans="1:8" x14ac:dyDescent="0.2">
      <c r="A17" s="46">
        <v>11</v>
      </c>
      <c r="B17" s="47" t="s">
        <v>360</v>
      </c>
      <c r="C17" s="47" t="s">
        <v>361</v>
      </c>
      <c r="D17" s="47" t="s">
        <v>38</v>
      </c>
      <c r="E17" s="48">
        <v>101192</v>
      </c>
      <c r="F17" s="49">
        <v>67.646851999999996</v>
      </c>
      <c r="G17" s="50">
        <v>2.9891379999999999E-2</v>
      </c>
      <c r="H17" s="40" t="s">
        <v>133</v>
      </c>
    </row>
    <row r="18" spans="1:8" ht="25.5" x14ac:dyDescent="0.2">
      <c r="A18" s="46">
        <v>12</v>
      </c>
      <c r="B18" s="47" t="s">
        <v>366</v>
      </c>
      <c r="C18" s="47" t="s">
        <v>367</v>
      </c>
      <c r="D18" s="47" t="s">
        <v>201</v>
      </c>
      <c r="E18" s="48">
        <v>1238</v>
      </c>
      <c r="F18" s="49">
        <v>64.585222000000002</v>
      </c>
      <c r="G18" s="50">
        <v>2.8538520000000001E-2</v>
      </c>
      <c r="H18" s="40" t="s">
        <v>133</v>
      </c>
    </row>
    <row r="19" spans="1:8" x14ac:dyDescent="0.2">
      <c r="A19" s="46">
        <v>13</v>
      </c>
      <c r="B19" s="47" t="s">
        <v>362</v>
      </c>
      <c r="C19" s="47" t="s">
        <v>363</v>
      </c>
      <c r="D19" s="47" t="s">
        <v>57</v>
      </c>
      <c r="E19" s="48">
        <v>27896</v>
      </c>
      <c r="F19" s="49">
        <v>63.856733599999998</v>
      </c>
      <c r="G19" s="50">
        <v>2.8216620000000001E-2</v>
      </c>
      <c r="H19" s="40" t="s">
        <v>133</v>
      </c>
    </row>
    <row r="20" spans="1:8" x14ac:dyDescent="0.2">
      <c r="A20" s="46">
        <v>14</v>
      </c>
      <c r="B20" s="47" t="s">
        <v>364</v>
      </c>
      <c r="C20" s="47" t="s">
        <v>365</v>
      </c>
      <c r="D20" s="47" t="s">
        <v>216</v>
      </c>
      <c r="E20" s="48">
        <v>30085</v>
      </c>
      <c r="F20" s="49">
        <v>61.857768499999999</v>
      </c>
      <c r="G20" s="50">
        <v>2.7333329999999999E-2</v>
      </c>
      <c r="H20" s="40" t="s">
        <v>133</v>
      </c>
    </row>
    <row r="21" spans="1:8" x14ac:dyDescent="0.2">
      <c r="A21" s="46">
        <v>15</v>
      </c>
      <c r="B21" s="47" t="s">
        <v>334</v>
      </c>
      <c r="C21" s="47" t="s">
        <v>335</v>
      </c>
      <c r="D21" s="47" t="s">
        <v>179</v>
      </c>
      <c r="E21" s="48">
        <v>19880</v>
      </c>
      <c r="F21" s="49">
        <v>61.371547999999997</v>
      </c>
      <c r="G21" s="50">
        <v>2.7118489999999999E-2</v>
      </c>
      <c r="H21" s="40" t="s">
        <v>133</v>
      </c>
    </row>
    <row r="22" spans="1:8" x14ac:dyDescent="0.2">
      <c r="A22" s="46">
        <v>16</v>
      </c>
      <c r="B22" s="47" t="s">
        <v>348</v>
      </c>
      <c r="C22" s="47" t="s">
        <v>349</v>
      </c>
      <c r="D22" s="47" t="s">
        <v>211</v>
      </c>
      <c r="E22" s="48">
        <v>9732</v>
      </c>
      <c r="F22" s="49">
        <v>58.645032</v>
      </c>
      <c r="G22" s="50">
        <v>2.591371E-2</v>
      </c>
      <c r="H22" s="40" t="s">
        <v>133</v>
      </c>
    </row>
    <row r="23" spans="1:8" x14ac:dyDescent="0.2">
      <c r="A23" s="46">
        <v>17</v>
      </c>
      <c r="B23" s="47" t="s">
        <v>78</v>
      </c>
      <c r="C23" s="47" t="s">
        <v>79</v>
      </c>
      <c r="D23" s="47" t="s">
        <v>25</v>
      </c>
      <c r="E23" s="48">
        <v>936</v>
      </c>
      <c r="F23" s="49">
        <v>49.486319999999999</v>
      </c>
      <c r="G23" s="50">
        <v>2.1866710000000001E-2</v>
      </c>
      <c r="H23" s="40" t="s">
        <v>133</v>
      </c>
    </row>
    <row r="24" spans="1:8" ht="25.5" x14ac:dyDescent="0.2">
      <c r="A24" s="46">
        <v>18</v>
      </c>
      <c r="B24" s="47" t="s">
        <v>375</v>
      </c>
      <c r="C24" s="47" t="s">
        <v>376</v>
      </c>
      <c r="D24" s="47" t="s">
        <v>201</v>
      </c>
      <c r="E24" s="48">
        <v>2376</v>
      </c>
      <c r="F24" s="49">
        <v>48.551183999999999</v>
      </c>
      <c r="G24" s="50">
        <v>2.14535E-2</v>
      </c>
      <c r="H24" s="40" t="s">
        <v>133</v>
      </c>
    </row>
    <row r="25" spans="1:8" x14ac:dyDescent="0.2">
      <c r="A25" s="46">
        <v>19</v>
      </c>
      <c r="B25" s="47" t="s">
        <v>372</v>
      </c>
      <c r="C25" s="47" t="s">
        <v>373</v>
      </c>
      <c r="D25" s="47" t="s">
        <v>374</v>
      </c>
      <c r="E25" s="48">
        <v>4462</v>
      </c>
      <c r="F25" s="49">
        <v>47.694318000000003</v>
      </c>
      <c r="G25" s="50">
        <v>2.1074869999999999E-2</v>
      </c>
      <c r="H25" s="40" t="s">
        <v>133</v>
      </c>
    </row>
    <row r="26" spans="1:8" x14ac:dyDescent="0.2">
      <c r="A26" s="46">
        <v>20</v>
      </c>
      <c r="B26" s="47" t="s">
        <v>377</v>
      </c>
      <c r="C26" s="47" t="s">
        <v>378</v>
      </c>
      <c r="D26" s="47" t="s">
        <v>379</v>
      </c>
      <c r="E26" s="48">
        <v>13188</v>
      </c>
      <c r="F26" s="49">
        <v>46.876745999999997</v>
      </c>
      <c r="G26" s="50">
        <v>2.071361E-2</v>
      </c>
      <c r="H26" s="40" t="s">
        <v>133</v>
      </c>
    </row>
    <row r="27" spans="1:8" ht="25.5" x14ac:dyDescent="0.2">
      <c r="A27" s="46">
        <v>21</v>
      </c>
      <c r="B27" s="47" t="s">
        <v>380</v>
      </c>
      <c r="C27" s="47" t="s">
        <v>381</v>
      </c>
      <c r="D27" s="47" t="s">
        <v>201</v>
      </c>
      <c r="E27" s="48">
        <v>3747</v>
      </c>
      <c r="F27" s="49">
        <v>41.057752499999999</v>
      </c>
      <c r="G27" s="50">
        <v>1.8142350000000002E-2</v>
      </c>
      <c r="H27" s="40" t="s">
        <v>133</v>
      </c>
    </row>
    <row r="28" spans="1:8" x14ac:dyDescent="0.2">
      <c r="A28" s="46">
        <v>22</v>
      </c>
      <c r="B28" s="47" t="s">
        <v>382</v>
      </c>
      <c r="C28" s="47" t="s">
        <v>383</v>
      </c>
      <c r="D28" s="47" t="s">
        <v>176</v>
      </c>
      <c r="E28" s="48">
        <v>3800</v>
      </c>
      <c r="F28" s="49">
        <v>39.734699999999997</v>
      </c>
      <c r="G28" s="50">
        <v>1.7557730000000001E-2</v>
      </c>
      <c r="H28" s="40" t="s">
        <v>133</v>
      </c>
    </row>
    <row r="29" spans="1:8" x14ac:dyDescent="0.2">
      <c r="A29" s="46">
        <v>23</v>
      </c>
      <c r="B29" s="47" t="s">
        <v>384</v>
      </c>
      <c r="C29" s="47" t="s">
        <v>385</v>
      </c>
      <c r="D29" s="47" t="s">
        <v>176</v>
      </c>
      <c r="E29" s="48">
        <v>2453</v>
      </c>
      <c r="F29" s="49">
        <v>38.171132999999998</v>
      </c>
      <c r="G29" s="50">
        <v>1.6866829999999999E-2</v>
      </c>
      <c r="H29" s="40" t="s">
        <v>133</v>
      </c>
    </row>
    <row r="30" spans="1:8" x14ac:dyDescent="0.2">
      <c r="A30" s="46">
        <v>24</v>
      </c>
      <c r="B30" s="47" t="s">
        <v>386</v>
      </c>
      <c r="C30" s="47" t="s">
        <v>387</v>
      </c>
      <c r="D30" s="47" t="s">
        <v>41</v>
      </c>
      <c r="E30" s="48">
        <v>6274</v>
      </c>
      <c r="F30" s="49">
        <v>37.361669999999997</v>
      </c>
      <c r="G30" s="50">
        <v>1.650915E-2</v>
      </c>
      <c r="H30" s="40" t="s">
        <v>133</v>
      </c>
    </row>
    <row r="31" spans="1:8" x14ac:dyDescent="0.2">
      <c r="A31" s="46">
        <v>25</v>
      </c>
      <c r="B31" s="47" t="s">
        <v>388</v>
      </c>
      <c r="C31" s="47" t="s">
        <v>389</v>
      </c>
      <c r="D31" s="47" t="s">
        <v>108</v>
      </c>
      <c r="E31" s="48">
        <v>4377</v>
      </c>
      <c r="F31" s="49">
        <v>34.578299999999999</v>
      </c>
      <c r="G31" s="50">
        <v>1.5279249999999999E-2</v>
      </c>
      <c r="H31" s="40" t="s">
        <v>133</v>
      </c>
    </row>
    <row r="32" spans="1:8" x14ac:dyDescent="0.2">
      <c r="A32" s="46">
        <v>26</v>
      </c>
      <c r="B32" s="47" t="s">
        <v>390</v>
      </c>
      <c r="C32" s="47" t="s">
        <v>391</v>
      </c>
      <c r="D32" s="47" t="s">
        <v>41</v>
      </c>
      <c r="E32" s="48">
        <v>8416</v>
      </c>
      <c r="F32" s="49">
        <v>33.992224</v>
      </c>
      <c r="G32" s="50">
        <v>1.502028E-2</v>
      </c>
      <c r="H32" s="40" t="s">
        <v>133</v>
      </c>
    </row>
    <row r="33" spans="1:8" x14ac:dyDescent="0.2">
      <c r="A33" s="46">
        <v>27</v>
      </c>
      <c r="B33" s="47" t="s">
        <v>392</v>
      </c>
      <c r="C33" s="47" t="s">
        <v>393</v>
      </c>
      <c r="D33" s="47" t="s">
        <v>267</v>
      </c>
      <c r="E33" s="48">
        <v>2043</v>
      </c>
      <c r="F33" s="49">
        <v>33.454124999999998</v>
      </c>
      <c r="G33" s="50">
        <v>1.478251E-2</v>
      </c>
      <c r="H33" s="40" t="s">
        <v>133</v>
      </c>
    </row>
    <row r="34" spans="1:8" x14ac:dyDescent="0.2">
      <c r="A34" s="46">
        <v>28</v>
      </c>
      <c r="B34" s="47" t="s">
        <v>394</v>
      </c>
      <c r="C34" s="47" t="s">
        <v>395</v>
      </c>
      <c r="D34" s="47" t="s">
        <v>229</v>
      </c>
      <c r="E34" s="48">
        <v>7525</v>
      </c>
      <c r="F34" s="49">
        <v>30.2843625</v>
      </c>
      <c r="G34" s="50">
        <v>1.3381870000000001E-2</v>
      </c>
      <c r="H34" s="40" t="s">
        <v>133</v>
      </c>
    </row>
    <row r="35" spans="1:8" x14ac:dyDescent="0.2">
      <c r="A35" s="46">
        <v>29</v>
      </c>
      <c r="B35" s="47" t="s">
        <v>114</v>
      </c>
      <c r="C35" s="47" t="s">
        <v>115</v>
      </c>
      <c r="D35" s="47" t="s">
        <v>33</v>
      </c>
      <c r="E35" s="48">
        <v>5737</v>
      </c>
      <c r="F35" s="49">
        <v>29.0665105</v>
      </c>
      <c r="G35" s="50">
        <v>1.2843729999999999E-2</v>
      </c>
      <c r="H35" s="40" t="s">
        <v>133</v>
      </c>
    </row>
    <row r="36" spans="1:8" x14ac:dyDescent="0.2">
      <c r="A36" s="46">
        <v>30</v>
      </c>
      <c r="B36" s="47" t="s">
        <v>55</v>
      </c>
      <c r="C36" s="47" t="s">
        <v>56</v>
      </c>
      <c r="D36" s="47" t="s">
        <v>57</v>
      </c>
      <c r="E36" s="48">
        <v>353</v>
      </c>
      <c r="F36" s="49">
        <v>28.324719999999999</v>
      </c>
      <c r="G36" s="50">
        <v>1.251596E-2</v>
      </c>
      <c r="H36" s="40" t="s">
        <v>133</v>
      </c>
    </row>
    <row r="37" spans="1:8" x14ac:dyDescent="0.2">
      <c r="A37" s="46">
        <v>31</v>
      </c>
      <c r="B37" s="47" t="s">
        <v>396</v>
      </c>
      <c r="C37" s="47" t="s">
        <v>397</v>
      </c>
      <c r="D37" s="47" t="s">
        <v>211</v>
      </c>
      <c r="E37" s="48">
        <v>7579</v>
      </c>
      <c r="F37" s="49">
        <v>28.000615499999999</v>
      </c>
      <c r="G37" s="50">
        <v>1.237274E-2</v>
      </c>
      <c r="H37" s="40" t="s">
        <v>133</v>
      </c>
    </row>
    <row r="38" spans="1:8" x14ac:dyDescent="0.2">
      <c r="A38" s="46">
        <v>32</v>
      </c>
      <c r="B38" s="47" t="s">
        <v>300</v>
      </c>
      <c r="C38" s="47" t="s">
        <v>301</v>
      </c>
      <c r="D38" s="47" t="s">
        <v>41</v>
      </c>
      <c r="E38" s="48">
        <v>1691</v>
      </c>
      <c r="F38" s="49">
        <v>26.648468999999999</v>
      </c>
      <c r="G38" s="50">
        <v>1.1775259999999999E-2</v>
      </c>
      <c r="H38" s="40" t="s">
        <v>133</v>
      </c>
    </row>
    <row r="39" spans="1:8" x14ac:dyDescent="0.2">
      <c r="A39" s="46">
        <v>33</v>
      </c>
      <c r="B39" s="47" t="s">
        <v>400</v>
      </c>
      <c r="C39" s="47" t="s">
        <v>401</v>
      </c>
      <c r="D39" s="47" t="s">
        <v>41</v>
      </c>
      <c r="E39" s="48">
        <v>1910</v>
      </c>
      <c r="F39" s="49">
        <v>26.314070000000001</v>
      </c>
      <c r="G39" s="50">
        <v>1.1627500000000001E-2</v>
      </c>
      <c r="H39" s="40" t="s">
        <v>133</v>
      </c>
    </row>
    <row r="40" spans="1:8" x14ac:dyDescent="0.2">
      <c r="A40" s="46">
        <v>34</v>
      </c>
      <c r="B40" s="47" t="s">
        <v>402</v>
      </c>
      <c r="C40" s="47" t="s">
        <v>403</v>
      </c>
      <c r="D40" s="47" t="s">
        <v>216</v>
      </c>
      <c r="E40" s="48">
        <v>5099</v>
      </c>
      <c r="F40" s="49">
        <v>24.2635915</v>
      </c>
      <c r="G40" s="50">
        <v>1.072145E-2</v>
      </c>
      <c r="H40" s="40" t="s">
        <v>133</v>
      </c>
    </row>
    <row r="41" spans="1:8" x14ac:dyDescent="0.2">
      <c r="A41" s="46">
        <v>35</v>
      </c>
      <c r="B41" s="47" t="s">
        <v>404</v>
      </c>
      <c r="C41" s="47" t="s">
        <v>405</v>
      </c>
      <c r="D41" s="47" t="s">
        <v>176</v>
      </c>
      <c r="E41" s="48">
        <v>1697</v>
      </c>
      <c r="F41" s="49">
        <v>23.430478999999998</v>
      </c>
      <c r="G41" s="50">
        <v>1.0353319999999999E-2</v>
      </c>
      <c r="H41" s="40" t="s">
        <v>133</v>
      </c>
    </row>
    <row r="42" spans="1:8" x14ac:dyDescent="0.2">
      <c r="A42" s="46">
        <v>36</v>
      </c>
      <c r="B42" s="47" t="s">
        <v>398</v>
      </c>
      <c r="C42" s="47" t="s">
        <v>399</v>
      </c>
      <c r="D42" s="47" t="s">
        <v>57</v>
      </c>
      <c r="E42" s="48">
        <v>2745</v>
      </c>
      <c r="F42" s="49">
        <v>21.8954925</v>
      </c>
      <c r="G42" s="50">
        <v>9.6750499999999993E-3</v>
      </c>
      <c r="H42" s="40" t="s">
        <v>133</v>
      </c>
    </row>
    <row r="43" spans="1:8" x14ac:dyDescent="0.2">
      <c r="A43" s="46">
        <v>37</v>
      </c>
      <c r="B43" s="47" t="s">
        <v>370</v>
      </c>
      <c r="C43" s="47" t="s">
        <v>371</v>
      </c>
      <c r="D43" s="47" t="s">
        <v>176</v>
      </c>
      <c r="E43" s="48">
        <v>2512</v>
      </c>
      <c r="F43" s="49">
        <v>21.73508</v>
      </c>
      <c r="G43" s="50">
        <v>9.6041700000000004E-3</v>
      </c>
      <c r="H43" s="40" t="s">
        <v>133</v>
      </c>
    </row>
    <row r="44" spans="1:8" x14ac:dyDescent="0.2">
      <c r="A44" s="46">
        <v>38</v>
      </c>
      <c r="B44" s="47" t="s">
        <v>406</v>
      </c>
      <c r="C44" s="47" t="s">
        <v>407</v>
      </c>
      <c r="D44" s="47" t="s">
        <v>408</v>
      </c>
      <c r="E44" s="48">
        <v>2030</v>
      </c>
      <c r="F44" s="49">
        <v>21.305865000000001</v>
      </c>
      <c r="G44" s="50">
        <v>9.4145099999999992E-3</v>
      </c>
      <c r="H44" s="40" t="s">
        <v>133</v>
      </c>
    </row>
    <row r="45" spans="1:8" x14ac:dyDescent="0.2">
      <c r="A45" s="46">
        <v>39</v>
      </c>
      <c r="B45" s="47" t="s">
        <v>409</v>
      </c>
      <c r="C45" s="47" t="s">
        <v>410</v>
      </c>
      <c r="D45" s="47" t="s">
        <v>249</v>
      </c>
      <c r="E45" s="48">
        <v>7431</v>
      </c>
      <c r="F45" s="49">
        <v>19.553933399999998</v>
      </c>
      <c r="G45" s="50">
        <v>8.6403699999999996E-3</v>
      </c>
      <c r="H45" s="40" t="s">
        <v>133</v>
      </c>
    </row>
    <row r="46" spans="1:8" x14ac:dyDescent="0.2">
      <c r="A46" s="46">
        <v>40</v>
      </c>
      <c r="B46" s="47" t="s">
        <v>411</v>
      </c>
      <c r="C46" s="47" t="s">
        <v>412</v>
      </c>
      <c r="D46" s="47" t="s">
        <v>413</v>
      </c>
      <c r="E46" s="48">
        <v>2187</v>
      </c>
      <c r="F46" s="49">
        <v>18.458279999999998</v>
      </c>
      <c r="G46" s="50">
        <v>8.1562300000000004E-3</v>
      </c>
      <c r="H46" s="40" t="s">
        <v>133</v>
      </c>
    </row>
    <row r="47" spans="1:8" x14ac:dyDescent="0.2">
      <c r="A47" s="46">
        <v>41</v>
      </c>
      <c r="B47" s="47" t="s">
        <v>414</v>
      </c>
      <c r="C47" s="47" t="s">
        <v>415</v>
      </c>
      <c r="D47" s="47" t="s">
        <v>57</v>
      </c>
      <c r="E47" s="48">
        <v>2810</v>
      </c>
      <c r="F47" s="49">
        <v>16.822064999999998</v>
      </c>
      <c r="G47" s="50">
        <v>7.4332299999999999E-3</v>
      </c>
      <c r="H47" s="40" t="s">
        <v>133</v>
      </c>
    </row>
    <row r="48" spans="1:8" x14ac:dyDescent="0.2">
      <c r="A48" s="46">
        <v>42</v>
      </c>
      <c r="B48" s="47" t="s">
        <v>418</v>
      </c>
      <c r="C48" s="47" t="s">
        <v>419</v>
      </c>
      <c r="D48" s="47" t="s">
        <v>41</v>
      </c>
      <c r="E48" s="48">
        <v>1475</v>
      </c>
      <c r="F48" s="49">
        <v>14.0383125</v>
      </c>
      <c r="G48" s="50">
        <v>6.2031600000000001E-3</v>
      </c>
      <c r="H48" s="40" t="s">
        <v>133</v>
      </c>
    </row>
    <row r="49" spans="1:8" x14ac:dyDescent="0.2">
      <c r="A49" s="51"/>
      <c r="B49" s="51"/>
      <c r="C49" s="52" t="s">
        <v>132</v>
      </c>
      <c r="D49" s="51"/>
      <c r="E49" s="51" t="s">
        <v>133</v>
      </c>
      <c r="F49" s="53">
        <v>2175.1552784</v>
      </c>
      <c r="G49" s="54">
        <v>0.96114436999999997</v>
      </c>
      <c r="H49" s="40" t="s">
        <v>133</v>
      </c>
    </row>
    <row r="50" spans="1:8" x14ac:dyDescent="0.2">
      <c r="A50" s="51"/>
      <c r="B50" s="51"/>
      <c r="C50" s="55"/>
      <c r="D50" s="51"/>
      <c r="E50" s="51"/>
      <c r="F50" s="56"/>
      <c r="G50" s="56"/>
      <c r="H50" s="40" t="s">
        <v>133</v>
      </c>
    </row>
    <row r="51" spans="1:8" x14ac:dyDescent="0.2">
      <c r="A51" s="51"/>
      <c r="B51" s="51"/>
      <c r="C51" s="52" t="s">
        <v>134</v>
      </c>
      <c r="D51" s="51"/>
      <c r="E51" s="51"/>
      <c r="F51" s="51"/>
      <c r="G51" s="51"/>
      <c r="H51" s="40" t="s">
        <v>133</v>
      </c>
    </row>
    <row r="52" spans="1:8" x14ac:dyDescent="0.2">
      <c r="A52" s="51"/>
      <c r="B52" s="51"/>
      <c r="C52" s="52" t="s">
        <v>132</v>
      </c>
      <c r="D52" s="51"/>
      <c r="E52" s="51" t="s">
        <v>133</v>
      </c>
      <c r="F52" s="57" t="s">
        <v>135</v>
      </c>
      <c r="G52" s="54">
        <v>0</v>
      </c>
      <c r="H52" s="40" t="s">
        <v>133</v>
      </c>
    </row>
    <row r="53" spans="1:8" x14ac:dyDescent="0.2">
      <c r="A53" s="51"/>
      <c r="B53" s="51"/>
      <c r="C53" s="55"/>
      <c r="D53" s="51"/>
      <c r="E53" s="51"/>
      <c r="F53" s="56"/>
      <c r="G53" s="56"/>
      <c r="H53" s="40" t="s">
        <v>133</v>
      </c>
    </row>
    <row r="54" spans="1:8" x14ac:dyDescent="0.2">
      <c r="A54" s="51"/>
      <c r="B54" s="51"/>
      <c r="C54" s="52" t="s">
        <v>136</v>
      </c>
      <c r="D54" s="51"/>
      <c r="E54" s="51"/>
      <c r="F54" s="51"/>
      <c r="G54" s="51"/>
      <c r="H54" s="40" t="s">
        <v>133</v>
      </c>
    </row>
    <row r="55" spans="1:8" x14ac:dyDescent="0.2">
      <c r="A55" s="51"/>
      <c r="B55" s="51"/>
      <c r="C55" s="52" t="s">
        <v>132</v>
      </c>
      <c r="D55" s="51"/>
      <c r="E55" s="51" t="s">
        <v>133</v>
      </c>
      <c r="F55" s="57" t="s">
        <v>135</v>
      </c>
      <c r="G55" s="54">
        <v>0</v>
      </c>
      <c r="H55" s="40" t="s">
        <v>133</v>
      </c>
    </row>
    <row r="56" spans="1:8" x14ac:dyDescent="0.2">
      <c r="A56" s="51"/>
      <c r="B56" s="51"/>
      <c r="C56" s="55"/>
      <c r="D56" s="51"/>
      <c r="E56" s="51"/>
      <c r="F56" s="56"/>
      <c r="G56" s="56"/>
      <c r="H56" s="40" t="s">
        <v>133</v>
      </c>
    </row>
    <row r="57" spans="1:8" x14ac:dyDescent="0.2">
      <c r="A57" s="51"/>
      <c r="B57" s="51"/>
      <c r="C57" s="52" t="s">
        <v>137</v>
      </c>
      <c r="D57" s="51"/>
      <c r="E57" s="51"/>
      <c r="F57" s="51"/>
      <c r="G57" s="51"/>
      <c r="H57" s="40" t="s">
        <v>133</v>
      </c>
    </row>
    <row r="58" spans="1:8" x14ac:dyDescent="0.2">
      <c r="A58" s="51"/>
      <c r="B58" s="51"/>
      <c r="C58" s="52" t="s">
        <v>132</v>
      </c>
      <c r="D58" s="51"/>
      <c r="E58" s="51" t="s">
        <v>133</v>
      </c>
      <c r="F58" s="57" t="s">
        <v>135</v>
      </c>
      <c r="G58" s="54">
        <v>0</v>
      </c>
      <c r="H58" s="40" t="s">
        <v>133</v>
      </c>
    </row>
    <row r="59" spans="1:8" x14ac:dyDescent="0.2">
      <c r="A59" s="51"/>
      <c r="B59" s="51"/>
      <c r="C59" s="55"/>
      <c r="D59" s="51"/>
      <c r="E59" s="51"/>
      <c r="F59" s="56"/>
      <c r="G59" s="56"/>
      <c r="H59" s="40" t="s">
        <v>133</v>
      </c>
    </row>
    <row r="60" spans="1:8" x14ac:dyDescent="0.2">
      <c r="A60" s="51"/>
      <c r="B60" s="51"/>
      <c r="C60" s="52" t="s">
        <v>138</v>
      </c>
      <c r="D60" s="51"/>
      <c r="E60" s="51"/>
      <c r="F60" s="56"/>
      <c r="G60" s="56"/>
      <c r="H60" s="40" t="s">
        <v>133</v>
      </c>
    </row>
    <row r="61" spans="1:8" x14ac:dyDescent="0.2">
      <c r="A61" s="51"/>
      <c r="B61" s="51"/>
      <c r="C61" s="52" t="s">
        <v>132</v>
      </c>
      <c r="D61" s="51"/>
      <c r="E61" s="51" t="s">
        <v>133</v>
      </c>
      <c r="F61" s="57" t="s">
        <v>135</v>
      </c>
      <c r="G61" s="54">
        <v>0</v>
      </c>
      <c r="H61" s="40" t="s">
        <v>133</v>
      </c>
    </row>
    <row r="62" spans="1:8" x14ac:dyDescent="0.2">
      <c r="A62" s="51"/>
      <c r="B62" s="51"/>
      <c r="C62" s="55"/>
      <c r="D62" s="51"/>
      <c r="E62" s="51"/>
      <c r="F62" s="56"/>
      <c r="G62" s="56"/>
      <c r="H62" s="40" t="s">
        <v>133</v>
      </c>
    </row>
    <row r="63" spans="1:8" x14ac:dyDescent="0.2">
      <c r="A63" s="51"/>
      <c r="B63" s="51"/>
      <c r="C63" s="52" t="s">
        <v>139</v>
      </c>
      <c r="D63" s="51"/>
      <c r="E63" s="51"/>
      <c r="F63" s="56"/>
      <c r="G63" s="56"/>
      <c r="H63" s="40" t="s">
        <v>133</v>
      </c>
    </row>
    <row r="64" spans="1:8" x14ac:dyDescent="0.2">
      <c r="A64" s="51"/>
      <c r="B64" s="51"/>
      <c r="C64" s="52" t="s">
        <v>132</v>
      </c>
      <c r="D64" s="51"/>
      <c r="E64" s="51" t="s">
        <v>133</v>
      </c>
      <c r="F64" s="57" t="s">
        <v>135</v>
      </c>
      <c r="G64" s="54">
        <v>0</v>
      </c>
      <c r="H64" s="40" t="s">
        <v>133</v>
      </c>
    </row>
    <row r="65" spans="1:8" x14ac:dyDescent="0.2">
      <c r="A65" s="51"/>
      <c r="B65" s="51"/>
      <c r="C65" s="55"/>
      <c r="D65" s="51"/>
      <c r="E65" s="51"/>
      <c r="F65" s="56"/>
      <c r="G65" s="56"/>
      <c r="H65" s="40" t="s">
        <v>133</v>
      </c>
    </row>
    <row r="66" spans="1:8" x14ac:dyDescent="0.2">
      <c r="A66" s="51"/>
      <c r="B66" s="51"/>
      <c r="C66" s="52" t="s">
        <v>140</v>
      </c>
      <c r="D66" s="51"/>
      <c r="E66" s="51"/>
      <c r="F66" s="53">
        <v>2175.1552784</v>
      </c>
      <c r="G66" s="54">
        <v>0.96114436999999997</v>
      </c>
      <c r="H66" s="40" t="s">
        <v>133</v>
      </c>
    </row>
    <row r="67" spans="1:8" x14ac:dyDescent="0.2">
      <c r="A67" s="51"/>
      <c r="B67" s="51"/>
      <c r="C67" s="55"/>
      <c r="D67" s="51"/>
      <c r="E67" s="51"/>
      <c r="F67" s="56"/>
      <c r="G67" s="56"/>
      <c r="H67" s="40" t="s">
        <v>133</v>
      </c>
    </row>
    <row r="68" spans="1:8" x14ac:dyDescent="0.2">
      <c r="A68" s="51"/>
      <c r="B68" s="51"/>
      <c r="C68" s="52" t="s">
        <v>141</v>
      </c>
      <c r="D68" s="51"/>
      <c r="E68" s="51"/>
      <c r="F68" s="56"/>
      <c r="G68" s="56"/>
      <c r="H68" s="40" t="s">
        <v>133</v>
      </c>
    </row>
    <row r="69" spans="1:8" x14ac:dyDescent="0.2">
      <c r="A69" s="51"/>
      <c r="B69" s="51"/>
      <c r="C69" s="52" t="s">
        <v>10</v>
      </c>
      <c r="D69" s="51"/>
      <c r="E69" s="51"/>
      <c r="F69" s="56"/>
      <c r="G69" s="56"/>
      <c r="H69" s="40" t="s">
        <v>133</v>
      </c>
    </row>
    <row r="70" spans="1:8" x14ac:dyDescent="0.2">
      <c r="A70" s="51"/>
      <c r="B70" s="51"/>
      <c r="C70" s="52" t="s">
        <v>132</v>
      </c>
      <c r="D70" s="51"/>
      <c r="E70" s="51" t="s">
        <v>133</v>
      </c>
      <c r="F70" s="57" t="s">
        <v>135</v>
      </c>
      <c r="G70" s="54">
        <v>0</v>
      </c>
      <c r="H70" s="40" t="s">
        <v>133</v>
      </c>
    </row>
    <row r="71" spans="1:8" x14ac:dyDescent="0.2">
      <c r="A71" s="51"/>
      <c r="B71" s="51"/>
      <c r="C71" s="55"/>
      <c r="D71" s="51"/>
      <c r="E71" s="51"/>
      <c r="F71" s="56"/>
      <c r="G71" s="56"/>
      <c r="H71" s="40" t="s">
        <v>133</v>
      </c>
    </row>
    <row r="72" spans="1:8" x14ac:dyDescent="0.2">
      <c r="A72" s="51"/>
      <c r="B72" s="51"/>
      <c r="C72" s="52" t="s">
        <v>142</v>
      </c>
      <c r="D72" s="51"/>
      <c r="E72" s="51"/>
      <c r="F72" s="51"/>
      <c r="G72" s="51"/>
      <c r="H72" s="40" t="s">
        <v>133</v>
      </c>
    </row>
    <row r="73" spans="1:8" x14ac:dyDescent="0.2">
      <c r="A73" s="51"/>
      <c r="B73" s="51"/>
      <c r="C73" s="52" t="s">
        <v>132</v>
      </c>
      <c r="D73" s="51"/>
      <c r="E73" s="51" t="s">
        <v>133</v>
      </c>
      <c r="F73" s="57" t="s">
        <v>135</v>
      </c>
      <c r="G73" s="54">
        <v>0</v>
      </c>
      <c r="H73" s="40" t="s">
        <v>133</v>
      </c>
    </row>
    <row r="74" spans="1:8" x14ac:dyDescent="0.2">
      <c r="A74" s="51"/>
      <c r="B74" s="51"/>
      <c r="C74" s="55"/>
      <c r="D74" s="51"/>
      <c r="E74" s="51"/>
      <c r="F74" s="56"/>
      <c r="G74" s="56"/>
      <c r="H74" s="40" t="s">
        <v>133</v>
      </c>
    </row>
    <row r="75" spans="1:8" x14ac:dyDescent="0.2">
      <c r="A75" s="51"/>
      <c r="B75" s="51"/>
      <c r="C75" s="52" t="s">
        <v>143</v>
      </c>
      <c r="D75" s="51"/>
      <c r="E75" s="51"/>
      <c r="F75" s="51"/>
      <c r="G75" s="51"/>
      <c r="H75" s="40" t="s">
        <v>133</v>
      </c>
    </row>
    <row r="76" spans="1:8" x14ac:dyDescent="0.2">
      <c r="A76" s="51"/>
      <c r="B76" s="51"/>
      <c r="C76" s="52" t="s">
        <v>132</v>
      </c>
      <c r="D76" s="51"/>
      <c r="E76" s="51" t="s">
        <v>133</v>
      </c>
      <c r="F76" s="57" t="s">
        <v>135</v>
      </c>
      <c r="G76" s="54">
        <v>0</v>
      </c>
      <c r="H76" s="40" t="s">
        <v>133</v>
      </c>
    </row>
    <row r="77" spans="1:8" x14ac:dyDescent="0.2">
      <c r="A77" s="51"/>
      <c r="B77" s="51"/>
      <c r="C77" s="55"/>
      <c r="D77" s="51"/>
      <c r="E77" s="51"/>
      <c r="F77" s="56"/>
      <c r="G77" s="56"/>
      <c r="H77" s="40" t="s">
        <v>133</v>
      </c>
    </row>
    <row r="78" spans="1:8" x14ac:dyDescent="0.2">
      <c r="A78" s="51"/>
      <c r="B78" s="51"/>
      <c r="C78" s="52" t="s">
        <v>144</v>
      </c>
      <c r="D78" s="51"/>
      <c r="E78" s="51"/>
      <c r="F78" s="56"/>
      <c r="G78" s="56"/>
      <c r="H78" s="40" t="s">
        <v>133</v>
      </c>
    </row>
    <row r="79" spans="1:8" x14ac:dyDescent="0.2">
      <c r="A79" s="51"/>
      <c r="B79" s="51"/>
      <c r="C79" s="52" t="s">
        <v>132</v>
      </c>
      <c r="D79" s="51"/>
      <c r="E79" s="51" t="s">
        <v>133</v>
      </c>
      <c r="F79" s="57" t="s">
        <v>135</v>
      </c>
      <c r="G79" s="54">
        <v>0</v>
      </c>
      <c r="H79" s="40" t="s">
        <v>133</v>
      </c>
    </row>
    <row r="80" spans="1:8" x14ac:dyDescent="0.2">
      <c r="A80" s="51"/>
      <c r="B80" s="51"/>
      <c r="C80" s="55"/>
      <c r="D80" s="51"/>
      <c r="E80" s="51"/>
      <c r="F80" s="56"/>
      <c r="G80" s="56"/>
      <c r="H80" s="40" t="s">
        <v>133</v>
      </c>
    </row>
    <row r="81" spans="1:8" x14ac:dyDescent="0.2">
      <c r="A81" s="51"/>
      <c r="B81" s="51"/>
      <c r="C81" s="52" t="s">
        <v>145</v>
      </c>
      <c r="D81" s="51"/>
      <c r="E81" s="51"/>
      <c r="F81" s="53">
        <v>0</v>
      </c>
      <c r="G81" s="54">
        <v>0</v>
      </c>
      <c r="H81" s="40" t="s">
        <v>133</v>
      </c>
    </row>
    <row r="82" spans="1:8" x14ac:dyDescent="0.2">
      <c r="A82" s="51"/>
      <c r="B82" s="51"/>
      <c r="C82" s="55"/>
      <c r="D82" s="51"/>
      <c r="E82" s="51"/>
      <c r="F82" s="56"/>
      <c r="G82" s="56"/>
      <c r="H82" s="40" t="s">
        <v>133</v>
      </c>
    </row>
    <row r="83" spans="1:8" x14ac:dyDescent="0.2">
      <c r="A83" s="51"/>
      <c r="B83" s="51"/>
      <c r="C83" s="52" t="s">
        <v>146</v>
      </c>
      <c r="D83" s="51"/>
      <c r="E83" s="51"/>
      <c r="F83" s="56"/>
      <c r="G83" s="56"/>
      <c r="H83" s="40" t="s">
        <v>133</v>
      </c>
    </row>
    <row r="84" spans="1:8" x14ac:dyDescent="0.2">
      <c r="A84" s="51"/>
      <c r="B84" s="51"/>
      <c r="C84" s="52" t="s">
        <v>147</v>
      </c>
      <c r="D84" s="51"/>
      <c r="E84" s="51"/>
      <c r="F84" s="56"/>
      <c r="G84" s="56"/>
      <c r="H84" s="40" t="s">
        <v>133</v>
      </c>
    </row>
    <row r="85" spans="1:8" x14ac:dyDescent="0.2">
      <c r="A85" s="51"/>
      <c r="B85" s="51"/>
      <c r="C85" s="52" t="s">
        <v>132</v>
      </c>
      <c r="D85" s="51"/>
      <c r="E85" s="51" t="s">
        <v>133</v>
      </c>
      <c r="F85" s="57" t="s">
        <v>135</v>
      </c>
      <c r="G85" s="54">
        <v>0</v>
      </c>
      <c r="H85" s="40" t="s">
        <v>133</v>
      </c>
    </row>
    <row r="86" spans="1:8" x14ac:dyDescent="0.2">
      <c r="A86" s="51"/>
      <c r="B86" s="51"/>
      <c r="C86" s="55"/>
      <c r="D86" s="51"/>
      <c r="E86" s="51"/>
      <c r="F86" s="56"/>
      <c r="G86" s="56"/>
      <c r="H86" s="40" t="s">
        <v>133</v>
      </c>
    </row>
    <row r="87" spans="1:8" x14ac:dyDescent="0.2">
      <c r="A87" s="51"/>
      <c r="B87" s="51"/>
      <c r="C87" s="52" t="s">
        <v>148</v>
      </c>
      <c r="D87" s="51"/>
      <c r="E87" s="51"/>
      <c r="F87" s="56"/>
      <c r="G87" s="56"/>
      <c r="H87" s="40" t="s">
        <v>133</v>
      </c>
    </row>
    <row r="88" spans="1:8" x14ac:dyDescent="0.2">
      <c r="A88" s="51"/>
      <c r="B88" s="51"/>
      <c r="C88" s="52" t="s">
        <v>132</v>
      </c>
      <c r="D88" s="51"/>
      <c r="E88" s="51" t="s">
        <v>133</v>
      </c>
      <c r="F88" s="57" t="s">
        <v>135</v>
      </c>
      <c r="G88" s="54">
        <v>0</v>
      </c>
      <c r="H88" s="40" t="s">
        <v>133</v>
      </c>
    </row>
    <row r="89" spans="1:8" x14ac:dyDescent="0.2">
      <c r="A89" s="51"/>
      <c r="B89" s="51"/>
      <c r="C89" s="55"/>
      <c r="D89" s="51"/>
      <c r="E89" s="51"/>
      <c r="F89" s="56"/>
      <c r="G89" s="56"/>
      <c r="H89" s="40" t="s">
        <v>133</v>
      </c>
    </row>
    <row r="90" spans="1:8" x14ac:dyDescent="0.2">
      <c r="A90" s="51"/>
      <c r="B90" s="51"/>
      <c r="C90" s="52" t="s">
        <v>149</v>
      </c>
      <c r="D90" s="51"/>
      <c r="E90" s="51"/>
      <c r="F90" s="56"/>
      <c r="G90" s="56"/>
      <c r="H90" s="40" t="s">
        <v>133</v>
      </c>
    </row>
    <row r="91" spans="1:8" x14ac:dyDescent="0.2">
      <c r="A91" s="51"/>
      <c r="B91" s="51"/>
      <c r="C91" s="52" t="s">
        <v>132</v>
      </c>
      <c r="D91" s="51"/>
      <c r="E91" s="51" t="s">
        <v>133</v>
      </c>
      <c r="F91" s="57" t="s">
        <v>135</v>
      </c>
      <c r="G91" s="54">
        <v>0</v>
      </c>
      <c r="H91" s="40" t="s">
        <v>133</v>
      </c>
    </row>
    <row r="92" spans="1:8" x14ac:dyDescent="0.2">
      <c r="A92" s="51"/>
      <c r="B92" s="51"/>
      <c r="C92" s="55"/>
      <c r="D92" s="51"/>
      <c r="E92" s="51"/>
      <c r="F92" s="56"/>
      <c r="G92" s="56"/>
      <c r="H92" s="40" t="s">
        <v>133</v>
      </c>
    </row>
    <row r="93" spans="1:8" x14ac:dyDescent="0.2">
      <c r="A93" s="51"/>
      <c r="B93" s="51"/>
      <c r="C93" s="52" t="s">
        <v>150</v>
      </c>
      <c r="D93" s="51"/>
      <c r="E93" s="51"/>
      <c r="F93" s="56"/>
      <c r="G93" s="56"/>
      <c r="H93" s="40" t="s">
        <v>133</v>
      </c>
    </row>
    <row r="94" spans="1:8" x14ac:dyDescent="0.2">
      <c r="A94" s="46">
        <v>1</v>
      </c>
      <c r="B94" s="47"/>
      <c r="C94" s="47" t="s">
        <v>151</v>
      </c>
      <c r="D94" s="47"/>
      <c r="E94" s="58"/>
      <c r="F94" s="49">
        <v>92.772760599999998</v>
      </c>
      <c r="G94" s="50">
        <v>4.099386E-2</v>
      </c>
      <c r="H94" s="40">
        <v>5.22</v>
      </c>
    </row>
    <row r="95" spans="1:8" x14ac:dyDescent="0.2">
      <c r="A95" s="51"/>
      <c r="B95" s="51"/>
      <c r="C95" s="52" t="s">
        <v>132</v>
      </c>
      <c r="D95" s="51"/>
      <c r="E95" s="51" t="s">
        <v>133</v>
      </c>
      <c r="F95" s="53">
        <v>92.772760599999998</v>
      </c>
      <c r="G95" s="54">
        <v>4.099386E-2</v>
      </c>
      <c r="H95" s="40" t="s">
        <v>133</v>
      </c>
    </row>
    <row r="96" spans="1:8" x14ac:dyDescent="0.2">
      <c r="A96" s="51"/>
      <c r="B96" s="51"/>
      <c r="C96" s="55"/>
      <c r="D96" s="51"/>
      <c r="E96" s="51"/>
      <c r="F96" s="56"/>
      <c r="G96" s="56"/>
      <c r="H96" s="40" t="s">
        <v>133</v>
      </c>
    </row>
    <row r="97" spans="1:8" x14ac:dyDescent="0.2">
      <c r="A97" s="51"/>
      <c r="B97" s="51"/>
      <c r="C97" s="52" t="s">
        <v>152</v>
      </c>
      <c r="D97" s="51"/>
      <c r="E97" s="51"/>
      <c r="F97" s="53">
        <v>92.772760599999998</v>
      </c>
      <c r="G97" s="54">
        <v>4.099386E-2</v>
      </c>
      <c r="H97" s="40" t="s">
        <v>133</v>
      </c>
    </row>
    <row r="98" spans="1:8" x14ac:dyDescent="0.2">
      <c r="A98" s="51"/>
      <c r="B98" s="51"/>
      <c r="C98" s="56"/>
      <c r="D98" s="51"/>
      <c r="E98" s="51"/>
      <c r="F98" s="51"/>
      <c r="G98" s="51"/>
      <c r="H98" s="40" t="s">
        <v>133</v>
      </c>
    </row>
    <row r="99" spans="1:8" x14ac:dyDescent="0.2">
      <c r="A99" s="51"/>
      <c r="B99" s="51"/>
      <c r="C99" s="52" t="s">
        <v>153</v>
      </c>
      <c r="D99" s="51"/>
      <c r="E99" s="51"/>
      <c r="F99" s="51"/>
      <c r="G99" s="51"/>
      <c r="H99" s="40" t="s">
        <v>133</v>
      </c>
    </row>
    <row r="100" spans="1:8" x14ac:dyDescent="0.2">
      <c r="A100" s="51"/>
      <c r="B100" s="51"/>
      <c r="C100" s="52" t="s">
        <v>154</v>
      </c>
      <c r="D100" s="51"/>
      <c r="E100" s="51"/>
      <c r="F100" s="51"/>
      <c r="G100" s="51"/>
      <c r="H100" s="40" t="s">
        <v>133</v>
      </c>
    </row>
    <row r="101" spans="1:8" x14ac:dyDescent="0.2">
      <c r="A101" s="51"/>
      <c r="B101" s="51"/>
      <c r="C101" s="52" t="s">
        <v>132</v>
      </c>
      <c r="D101" s="51"/>
      <c r="E101" s="51" t="s">
        <v>133</v>
      </c>
      <c r="F101" s="57" t="s">
        <v>135</v>
      </c>
      <c r="G101" s="54">
        <v>0</v>
      </c>
      <c r="H101" s="40" t="s">
        <v>133</v>
      </c>
    </row>
    <row r="102" spans="1:8" x14ac:dyDescent="0.2">
      <c r="A102" s="51"/>
      <c r="B102" s="51"/>
      <c r="C102" s="55"/>
      <c r="D102" s="51"/>
      <c r="E102" s="51"/>
      <c r="F102" s="56"/>
      <c r="G102" s="56"/>
      <c r="H102" s="40" t="s">
        <v>133</v>
      </c>
    </row>
    <row r="103" spans="1:8" x14ac:dyDescent="0.2">
      <c r="A103" s="51"/>
      <c r="B103" s="51"/>
      <c r="C103" s="52" t="s">
        <v>155</v>
      </c>
      <c r="D103" s="51"/>
      <c r="E103" s="51"/>
      <c r="F103" s="51"/>
      <c r="G103" s="51"/>
      <c r="H103" s="40" t="s">
        <v>133</v>
      </c>
    </row>
    <row r="104" spans="1:8" x14ac:dyDescent="0.2">
      <c r="A104" s="51"/>
      <c r="B104" s="51"/>
      <c r="C104" s="52" t="s">
        <v>156</v>
      </c>
      <c r="D104" s="51"/>
      <c r="E104" s="51"/>
      <c r="F104" s="51"/>
      <c r="G104" s="51"/>
      <c r="H104" s="40" t="s">
        <v>133</v>
      </c>
    </row>
    <row r="105" spans="1:8" x14ac:dyDescent="0.2">
      <c r="A105" s="51"/>
      <c r="B105" s="51"/>
      <c r="C105" s="52" t="s">
        <v>132</v>
      </c>
      <c r="D105" s="51"/>
      <c r="E105" s="51" t="s">
        <v>133</v>
      </c>
      <c r="F105" s="57" t="s">
        <v>135</v>
      </c>
      <c r="G105" s="54">
        <v>0</v>
      </c>
      <c r="H105" s="40" t="s">
        <v>133</v>
      </c>
    </row>
    <row r="106" spans="1:8" x14ac:dyDescent="0.2">
      <c r="A106" s="51"/>
      <c r="B106" s="51"/>
      <c r="C106" s="55"/>
      <c r="D106" s="51"/>
      <c r="E106" s="51"/>
      <c r="F106" s="56"/>
      <c r="G106" s="56"/>
      <c r="H106" s="40" t="s">
        <v>133</v>
      </c>
    </row>
    <row r="107" spans="1:8" x14ac:dyDescent="0.2">
      <c r="A107" s="51"/>
      <c r="B107" s="51"/>
      <c r="C107" s="52" t="s">
        <v>157</v>
      </c>
      <c r="D107" s="51"/>
      <c r="E107" s="51"/>
      <c r="F107" s="56"/>
      <c r="G107" s="56"/>
      <c r="H107" s="40" t="s">
        <v>133</v>
      </c>
    </row>
    <row r="108" spans="1:8" x14ac:dyDescent="0.2">
      <c r="A108" s="51"/>
      <c r="B108" s="51"/>
      <c r="C108" s="52" t="s">
        <v>132</v>
      </c>
      <c r="D108" s="51"/>
      <c r="E108" s="51" t="s">
        <v>133</v>
      </c>
      <c r="F108" s="57" t="s">
        <v>135</v>
      </c>
      <c r="G108" s="54">
        <v>0</v>
      </c>
      <c r="H108" s="40" t="s">
        <v>133</v>
      </c>
    </row>
    <row r="109" spans="1:8" x14ac:dyDescent="0.2">
      <c r="A109" s="51"/>
      <c r="B109" s="51"/>
      <c r="C109" s="55"/>
      <c r="D109" s="51"/>
      <c r="E109" s="51"/>
      <c r="F109" s="56"/>
      <c r="G109" s="56"/>
      <c r="H109" s="40" t="s">
        <v>133</v>
      </c>
    </row>
    <row r="110" spans="1:8" x14ac:dyDescent="0.2">
      <c r="A110" s="58"/>
      <c r="B110" s="47"/>
      <c r="C110" s="47" t="s">
        <v>158</v>
      </c>
      <c r="D110" s="47"/>
      <c r="E110" s="58"/>
      <c r="F110" s="49">
        <v>-4.8389603799999996</v>
      </c>
      <c r="G110" s="50">
        <v>-2.1382100000000002E-3</v>
      </c>
      <c r="H110" s="40" t="s">
        <v>133</v>
      </c>
    </row>
    <row r="111" spans="1:8" x14ac:dyDescent="0.2">
      <c r="A111" s="55"/>
      <c r="B111" s="55"/>
      <c r="C111" s="52" t="s">
        <v>159</v>
      </c>
      <c r="D111" s="56"/>
      <c r="E111" s="56"/>
      <c r="F111" s="53">
        <v>2263.0890786199998</v>
      </c>
      <c r="G111" s="59">
        <v>1.0000000200000001</v>
      </c>
      <c r="H111" s="40" t="s">
        <v>133</v>
      </c>
    </row>
    <row r="112" spans="1:8" ht="12.75" customHeight="1" x14ac:dyDescent="0.2">
      <c r="A112" s="60"/>
      <c r="B112" s="60"/>
      <c r="C112" s="61"/>
      <c r="D112" s="62"/>
      <c r="E112" s="62"/>
      <c r="F112" s="63"/>
      <c r="G112" s="64"/>
      <c r="H112" s="65"/>
    </row>
    <row r="113" spans="1:17" x14ac:dyDescent="0.2">
      <c r="A113" s="60"/>
      <c r="B113" s="66" t="s">
        <v>930</v>
      </c>
      <c r="C113" s="66"/>
      <c r="D113" s="66"/>
      <c r="E113" s="66"/>
      <c r="F113" s="66"/>
      <c r="G113" s="66"/>
      <c r="H113" s="66"/>
      <c r="J113" s="67"/>
    </row>
    <row r="114" spans="1:17" x14ac:dyDescent="0.2">
      <c r="A114" s="60"/>
      <c r="B114" s="66" t="s">
        <v>931</v>
      </c>
      <c r="C114" s="66"/>
      <c r="D114" s="66"/>
      <c r="E114" s="66"/>
      <c r="F114" s="66"/>
      <c r="G114" s="66"/>
      <c r="H114" s="66"/>
      <c r="J114" s="67"/>
    </row>
    <row r="115" spans="1:17" x14ac:dyDescent="0.2">
      <c r="A115" s="60"/>
      <c r="B115" s="66" t="s">
        <v>932</v>
      </c>
      <c r="C115" s="66"/>
      <c r="D115" s="66"/>
      <c r="E115" s="66"/>
      <c r="F115" s="66"/>
      <c r="G115" s="66"/>
      <c r="H115" s="66"/>
      <c r="J115" s="67"/>
    </row>
    <row r="116" spans="1:17" s="70" customFormat="1" ht="52.5" customHeight="1" x14ac:dyDescent="0.25">
      <c r="A116" s="68"/>
      <c r="B116" s="69" t="s">
        <v>933</v>
      </c>
      <c r="C116" s="69"/>
      <c r="D116" s="69"/>
      <c r="E116" s="69"/>
      <c r="F116" s="69"/>
      <c r="G116" s="69"/>
      <c r="H116" s="69"/>
      <c r="I116" s="34"/>
      <c r="J116" s="67"/>
      <c r="K116" s="34"/>
      <c r="L116" s="34"/>
      <c r="M116" s="34"/>
      <c r="N116" s="34"/>
      <c r="O116" s="34"/>
      <c r="P116" s="34"/>
      <c r="Q116" s="34"/>
    </row>
    <row r="117" spans="1:17" x14ac:dyDescent="0.2">
      <c r="A117" s="60"/>
      <c r="B117" s="66" t="s">
        <v>934</v>
      </c>
      <c r="C117" s="66"/>
      <c r="D117" s="66"/>
      <c r="E117" s="66"/>
      <c r="F117" s="66"/>
      <c r="G117" s="66"/>
      <c r="H117" s="66"/>
      <c r="J117" s="67"/>
    </row>
    <row r="118" spans="1:17" x14ac:dyDescent="0.2">
      <c r="A118" s="60"/>
      <c r="B118" s="60"/>
      <c r="C118" s="60"/>
      <c r="D118" s="62"/>
      <c r="E118" s="62"/>
      <c r="F118" s="62"/>
      <c r="G118" s="62"/>
    </row>
    <row r="119" spans="1:17" x14ac:dyDescent="0.2">
      <c r="A119" s="60"/>
      <c r="B119" s="72" t="s">
        <v>160</v>
      </c>
      <c r="C119" s="73"/>
      <c r="D119" s="74"/>
      <c r="E119" s="75"/>
      <c r="F119" s="62"/>
      <c r="G119" s="62"/>
    </row>
    <row r="120" spans="1:17" ht="27.75" customHeight="1" x14ac:dyDescent="0.2">
      <c r="A120" s="60"/>
      <c r="B120" s="76" t="s">
        <v>161</v>
      </c>
      <c r="C120" s="77"/>
      <c r="D120" s="39" t="s">
        <v>162</v>
      </c>
      <c r="E120" s="75"/>
      <c r="F120" s="62"/>
      <c r="G120" s="62"/>
    </row>
    <row r="121" spans="1:17" ht="12.75" customHeight="1" x14ac:dyDescent="0.2">
      <c r="A121" s="60"/>
      <c r="B121" s="76" t="s">
        <v>936</v>
      </c>
      <c r="C121" s="77"/>
      <c r="D121" s="39" t="s">
        <v>162</v>
      </c>
      <c r="E121" s="75"/>
      <c r="F121" s="62"/>
      <c r="G121" s="62"/>
    </row>
    <row r="122" spans="1:17" x14ac:dyDescent="0.2">
      <c r="A122" s="60"/>
      <c r="B122" s="76" t="s">
        <v>163</v>
      </c>
      <c r="C122" s="77"/>
      <c r="D122" s="78" t="s">
        <v>133</v>
      </c>
      <c r="E122" s="75"/>
      <c r="F122" s="62"/>
      <c r="G122" s="62"/>
    </row>
    <row r="123" spans="1:17" x14ac:dyDescent="0.2">
      <c r="A123" s="79"/>
      <c r="B123" s="80" t="s">
        <v>133</v>
      </c>
      <c r="C123" s="80" t="s">
        <v>937</v>
      </c>
      <c r="D123" s="80" t="s">
        <v>164</v>
      </c>
      <c r="E123" s="79"/>
      <c r="F123" s="79"/>
      <c r="G123" s="79"/>
      <c r="H123" s="79"/>
      <c r="J123" s="67"/>
    </row>
    <row r="124" spans="1:17" x14ac:dyDescent="0.2">
      <c r="A124" s="79"/>
      <c r="B124" s="81" t="s">
        <v>165</v>
      </c>
      <c r="C124" s="82">
        <v>46112</v>
      </c>
      <c r="D124" s="82">
        <v>46142</v>
      </c>
      <c r="E124" s="79"/>
      <c r="F124" s="79"/>
      <c r="G124" s="79"/>
      <c r="J124" s="67"/>
    </row>
    <row r="125" spans="1:17" x14ac:dyDescent="0.2">
      <c r="A125" s="83"/>
      <c r="B125" s="42" t="s">
        <v>166</v>
      </c>
      <c r="C125" s="84">
        <v>30.110900000000001</v>
      </c>
      <c r="D125" s="84">
        <v>35.327100000000002</v>
      </c>
      <c r="E125" s="83"/>
      <c r="F125" s="85"/>
      <c r="G125" s="86"/>
    </row>
    <row r="126" spans="1:17" x14ac:dyDescent="0.2">
      <c r="A126" s="83"/>
      <c r="B126" s="42" t="s">
        <v>938</v>
      </c>
      <c r="C126" s="84">
        <v>27.665199999999999</v>
      </c>
      <c r="D126" s="84">
        <v>32.457799999999999</v>
      </c>
      <c r="E126" s="83"/>
      <c r="F126" s="85"/>
      <c r="G126" s="86"/>
    </row>
    <row r="127" spans="1:17" x14ac:dyDescent="0.2">
      <c r="A127" s="83"/>
      <c r="B127" s="42" t="s">
        <v>167</v>
      </c>
      <c r="C127" s="84">
        <v>29.4863</v>
      </c>
      <c r="D127" s="84">
        <v>34.587800000000001</v>
      </c>
      <c r="E127" s="83"/>
      <c r="F127" s="85"/>
      <c r="G127" s="86"/>
    </row>
    <row r="128" spans="1:17" x14ac:dyDescent="0.2">
      <c r="A128" s="83"/>
      <c r="B128" s="42" t="s">
        <v>939</v>
      </c>
      <c r="C128" s="84">
        <v>27.058399999999999</v>
      </c>
      <c r="D128" s="84">
        <v>31.739899999999999</v>
      </c>
      <c r="E128" s="83"/>
      <c r="F128" s="85"/>
      <c r="G128" s="86"/>
    </row>
    <row r="129" spans="1:7" x14ac:dyDescent="0.2">
      <c r="A129" s="83"/>
      <c r="B129" s="83"/>
      <c r="C129" s="83"/>
      <c r="D129" s="83"/>
      <c r="E129" s="83"/>
      <c r="F129" s="83"/>
      <c r="G129" s="83"/>
    </row>
    <row r="130" spans="1:7" x14ac:dyDescent="0.2">
      <c r="A130" s="79"/>
      <c r="B130" s="76" t="s">
        <v>940</v>
      </c>
      <c r="C130" s="77"/>
      <c r="D130" s="39" t="s">
        <v>162</v>
      </c>
      <c r="E130" s="79"/>
      <c r="F130" s="79"/>
      <c r="G130" s="79"/>
    </row>
    <row r="131" spans="1:7" x14ac:dyDescent="0.2">
      <c r="A131" s="79"/>
      <c r="B131" s="97"/>
      <c r="C131" s="97"/>
      <c r="D131" s="97"/>
      <c r="E131" s="79"/>
      <c r="F131" s="79"/>
      <c r="G131" s="79"/>
    </row>
    <row r="132" spans="1:7" x14ac:dyDescent="0.2">
      <c r="A132" s="79"/>
      <c r="B132" s="76" t="s">
        <v>169</v>
      </c>
      <c r="C132" s="77"/>
      <c r="D132" s="39" t="s">
        <v>162</v>
      </c>
      <c r="E132" s="97"/>
      <c r="F132" s="97"/>
      <c r="G132" s="97"/>
    </row>
    <row r="133" spans="1:7" x14ac:dyDescent="0.2">
      <c r="A133" s="79"/>
      <c r="B133" s="76" t="s">
        <v>170</v>
      </c>
      <c r="C133" s="77"/>
      <c r="D133" s="39" t="s">
        <v>162</v>
      </c>
      <c r="E133" s="79"/>
      <c r="F133" s="79"/>
      <c r="G133" s="79"/>
    </row>
    <row r="134" spans="1:7" ht="12.75" customHeight="1" x14ac:dyDescent="0.2">
      <c r="A134" s="79"/>
      <c r="B134" s="76" t="s">
        <v>171</v>
      </c>
      <c r="C134" s="77"/>
      <c r="D134" s="39" t="s">
        <v>162</v>
      </c>
      <c r="E134" s="91"/>
      <c r="F134" s="79"/>
      <c r="G134" s="79"/>
    </row>
    <row r="135" spans="1:7" ht="12.75" customHeight="1" x14ac:dyDescent="0.2">
      <c r="A135" s="79"/>
      <c r="B135" s="76" t="s">
        <v>172</v>
      </c>
      <c r="C135" s="77"/>
      <c r="D135" s="92">
        <v>0.20680516399967983</v>
      </c>
      <c r="E135" s="91"/>
      <c r="F135" s="79"/>
      <c r="G135" s="79"/>
    </row>
    <row r="138" spans="1:7" x14ac:dyDescent="0.2">
      <c r="B138" s="93" t="s">
        <v>941</v>
      </c>
      <c r="C138" s="93"/>
    </row>
    <row r="140" spans="1:7" ht="153.75" customHeight="1" x14ac:dyDescent="0.2"/>
    <row r="143" spans="1:7" x14ac:dyDescent="0.2">
      <c r="B143" s="94" t="s">
        <v>942</v>
      </c>
      <c r="C143" s="95"/>
      <c r="D143" s="94"/>
    </row>
    <row r="144" spans="1:7" x14ac:dyDescent="0.2">
      <c r="B144" s="94" t="s">
        <v>952</v>
      </c>
      <c r="D144" s="94"/>
    </row>
    <row r="145" spans="10:10" ht="165" customHeight="1" x14ac:dyDescent="0.2"/>
    <row r="147" spans="10:10" x14ac:dyDescent="0.2">
      <c r="J147" s="37"/>
    </row>
  </sheetData>
  <mergeCells count="18">
    <mergeCell ref="B121:C121"/>
    <mergeCell ref="B122:C122"/>
    <mergeCell ref="B138:C138"/>
    <mergeCell ref="B130:C130"/>
    <mergeCell ref="B134:C134"/>
    <mergeCell ref="B135:C135"/>
    <mergeCell ref="B132:C132"/>
    <mergeCell ref="B133:C133"/>
    <mergeCell ref="B115:H115"/>
    <mergeCell ref="B116:H116"/>
    <mergeCell ref="B117:H117"/>
    <mergeCell ref="B119:D119"/>
    <mergeCell ref="B120:C120"/>
    <mergeCell ref="A1:H1"/>
    <mergeCell ref="A2:H2"/>
    <mergeCell ref="A3:H3"/>
    <mergeCell ref="B113:H113"/>
    <mergeCell ref="B114:H114"/>
  </mergeCells>
  <hyperlinks>
    <hyperlink ref="I1" location="Index!B2" display="Index" xr:uid="{916CB9A1-1BA4-4D01-82D2-7B7C77DB15C2}"/>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8C8C1-117D-4304-ADB7-B2C7E8FD1459}">
  <sheetPr>
    <outlinePr summaryBelow="0" summaryRight="0"/>
  </sheetPr>
  <dimension ref="A1:Q144"/>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96" t="s">
        <v>421</v>
      </c>
      <c r="B2" s="96"/>
      <c r="C2" s="96"/>
      <c r="D2" s="96"/>
      <c r="E2" s="96"/>
      <c r="F2" s="96"/>
      <c r="G2" s="96"/>
      <c r="H2" s="96"/>
    </row>
    <row r="3" spans="1:9" ht="15" x14ac:dyDescent="0.2">
      <c r="A3" s="96" t="s">
        <v>944</v>
      </c>
      <c r="B3" s="96"/>
      <c r="C3" s="96"/>
      <c r="D3" s="96"/>
      <c r="E3" s="96"/>
      <c r="F3" s="96"/>
      <c r="G3" s="96"/>
      <c r="H3" s="96"/>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356</v>
      </c>
      <c r="C7" s="47" t="s">
        <v>357</v>
      </c>
      <c r="D7" s="47" t="s">
        <v>111</v>
      </c>
      <c r="E7" s="48">
        <v>71973</v>
      </c>
      <c r="F7" s="49">
        <v>504.56671649999998</v>
      </c>
      <c r="G7" s="50">
        <v>6.7250679999999993E-2</v>
      </c>
      <c r="H7" s="40" t="s">
        <v>133</v>
      </c>
    </row>
    <row r="8" spans="1:9" x14ac:dyDescent="0.2">
      <c r="A8" s="46">
        <v>2</v>
      </c>
      <c r="B8" s="47" t="s">
        <v>344</v>
      </c>
      <c r="C8" s="47" t="s">
        <v>345</v>
      </c>
      <c r="D8" s="47" t="s">
        <v>33</v>
      </c>
      <c r="E8" s="48">
        <v>7076</v>
      </c>
      <c r="F8" s="49">
        <v>456.90439600000002</v>
      </c>
      <c r="G8" s="50">
        <v>6.0898050000000002E-2</v>
      </c>
      <c r="H8" s="40" t="s">
        <v>133</v>
      </c>
    </row>
    <row r="9" spans="1:9" x14ac:dyDescent="0.2">
      <c r="A9" s="46">
        <v>3</v>
      </c>
      <c r="B9" s="47" t="s">
        <v>70</v>
      </c>
      <c r="C9" s="47" t="s">
        <v>71</v>
      </c>
      <c r="D9" s="47" t="s">
        <v>41</v>
      </c>
      <c r="E9" s="48">
        <v>38992</v>
      </c>
      <c r="F9" s="49">
        <v>381.57571200000001</v>
      </c>
      <c r="G9" s="50">
        <v>5.0857939999999997E-2</v>
      </c>
      <c r="H9" s="40" t="s">
        <v>133</v>
      </c>
    </row>
    <row r="10" spans="1:9" x14ac:dyDescent="0.2">
      <c r="A10" s="46">
        <v>4</v>
      </c>
      <c r="B10" s="47" t="s">
        <v>334</v>
      </c>
      <c r="C10" s="47" t="s">
        <v>335</v>
      </c>
      <c r="D10" s="47" t="s">
        <v>179</v>
      </c>
      <c r="E10" s="48">
        <v>107991</v>
      </c>
      <c r="F10" s="49">
        <v>333.3790161</v>
      </c>
      <c r="G10" s="50">
        <v>4.4434090000000002E-2</v>
      </c>
      <c r="H10" s="40" t="s">
        <v>133</v>
      </c>
    </row>
    <row r="11" spans="1:9" x14ac:dyDescent="0.2">
      <c r="A11" s="46">
        <v>5</v>
      </c>
      <c r="B11" s="47" t="s">
        <v>328</v>
      </c>
      <c r="C11" s="47" t="s">
        <v>329</v>
      </c>
      <c r="D11" s="47" t="s">
        <v>249</v>
      </c>
      <c r="E11" s="48">
        <v>21388</v>
      </c>
      <c r="F11" s="49">
        <v>304.073196</v>
      </c>
      <c r="G11" s="50">
        <v>4.0528099999999997E-2</v>
      </c>
      <c r="H11" s="40" t="s">
        <v>133</v>
      </c>
    </row>
    <row r="12" spans="1:9" x14ac:dyDescent="0.2">
      <c r="A12" s="46">
        <v>6</v>
      </c>
      <c r="B12" s="47" t="s">
        <v>358</v>
      </c>
      <c r="C12" s="47" t="s">
        <v>359</v>
      </c>
      <c r="D12" s="47" t="s">
        <v>38</v>
      </c>
      <c r="E12" s="48">
        <v>76163</v>
      </c>
      <c r="F12" s="49">
        <v>290.90457850000001</v>
      </c>
      <c r="G12" s="50">
        <v>3.8772929999999997E-2</v>
      </c>
      <c r="H12" s="40" t="s">
        <v>133</v>
      </c>
    </row>
    <row r="13" spans="1:9" x14ac:dyDescent="0.2">
      <c r="A13" s="46">
        <v>7</v>
      </c>
      <c r="B13" s="47" t="s">
        <v>368</v>
      </c>
      <c r="C13" s="47" t="s">
        <v>369</v>
      </c>
      <c r="D13" s="47" t="s">
        <v>57</v>
      </c>
      <c r="E13" s="48">
        <v>19836</v>
      </c>
      <c r="F13" s="49">
        <v>280.18349999999998</v>
      </c>
      <c r="G13" s="50">
        <v>3.7343979999999999E-2</v>
      </c>
      <c r="H13" s="40" t="s">
        <v>133</v>
      </c>
    </row>
    <row r="14" spans="1:9" x14ac:dyDescent="0.2">
      <c r="A14" s="46">
        <v>8</v>
      </c>
      <c r="B14" s="47" t="s">
        <v>346</v>
      </c>
      <c r="C14" s="47" t="s">
        <v>347</v>
      </c>
      <c r="D14" s="47" t="s">
        <v>38</v>
      </c>
      <c r="E14" s="48">
        <v>462376</v>
      </c>
      <c r="F14" s="49">
        <v>262.99946879999999</v>
      </c>
      <c r="G14" s="50">
        <v>3.5053620000000001E-2</v>
      </c>
      <c r="H14" s="40" t="s">
        <v>133</v>
      </c>
    </row>
    <row r="15" spans="1:9" x14ac:dyDescent="0.2">
      <c r="A15" s="46">
        <v>9</v>
      </c>
      <c r="B15" s="47" t="s">
        <v>360</v>
      </c>
      <c r="C15" s="47" t="s">
        <v>361</v>
      </c>
      <c r="D15" s="47" t="s">
        <v>38</v>
      </c>
      <c r="E15" s="48">
        <v>382570</v>
      </c>
      <c r="F15" s="49">
        <v>255.74804499999999</v>
      </c>
      <c r="G15" s="50">
        <v>3.408713E-2</v>
      </c>
      <c r="H15" s="40" t="s">
        <v>133</v>
      </c>
    </row>
    <row r="16" spans="1:9" x14ac:dyDescent="0.2">
      <c r="A16" s="46">
        <v>10</v>
      </c>
      <c r="B16" s="47" t="s">
        <v>362</v>
      </c>
      <c r="C16" s="47" t="s">
        <v>363</v>
      </c>
      <c r="D16" s="47" t="s">
        <v>57</v>
      </c>
      <c r="E16" s="48">
        <v>96717</v>
      </c>
      <c r="F16" s="49">
        <v>221.39488470000001</v>
      </c>
      <c r="G16" s="50">
        <v>2.9508400000000001E-2</v>
      </c>
      <c r="H16" s="40" t="s">
        <v>133</v>
      </c>
    </row>
    <row r="17" spans="1:8" x14ac:dyDescent="0.2">
      <c r="A17" s="46">
        <v>11</v>
      </c>
      <c r="B17" s="47" t="s">
        <v>364</v>
      </c>
      <c r="C17" s="47" t="s">
        <v>365</v>
      </c>
      <c r="D17" s="47" t="s">
        <v>216</v>
      </c>
      <c r="E17" s="48">
        <v>106345</v>
      </c>
      <c r="F17" s="49">
        <v>218.65595450000001</v>
      </c>
      <c r="G17" s="50">
        <v>2.914334E-2</v>
      </c>
      <c r="H17" s="40" t="s">
        <v>133</v>
      </c>
    </row>
    <row r="18" spans="1:8" x14ac:dyDescent="0.2">
      <c r="A18" s="46">
        <v>12</v>
      </c>
      <c r="B18" s="47" t="s">
        <v>217</v>
      </c>
      <c r="C18" s="47" t="s">
        <v>218</v>
      </c>
      <c r="D18" s="47" t="s">
        <v>176</v>
      </c>
      <c r="E18" s="48">
        <v>1412</v>
      </c>
      <c r="F18" s="49">
        <v>201.32295999999999</v>
      </c>
      <c r="G18" s="50">
        <v>2.683313E-2</v>
      </c>
      <c r="H18" s="40" t="s">
        <v>133</v>
      </c>
    </row>
    <row r="19" spans="1:8" x14ac:dyDescent="0.2">
      <c r="A19" s="46">
        <v>13</v>
      </c>
      <c r="B19" s="47" t="s">
        <v>348</v>
      </c>
      <c r="C19" s="47" t="s">
        <v>349</v>
      </c>
      <c r="D19" s="47" t="s">
        <v>211</v>
      </c>
      <c r="E19" s="48">
        <v>33039</v>
      </c>
      <c r="F19" s="49">
        <v>199.09301400000001</v>
      </c>
      <c r="G19" s="50">
        <v>2.6535920000000001E-2</v>
      </c>
      <c r="H19" s="40" t="s">
        <v>133</v>
      </c>
    </row>
    <row r="20" spans="1:8" x14ac:dyDescent="0.2">
      <c r="A20" s="46">
        <v>14</v>
      </c>
      <c r="B20" s="47" t="s">
        <v>370</v>
      </c>
      <c r="C20" s="47" t="s">
        <v>371</v>
      </c>
      <c r="D20" s="47" t="s">
        <v>176</v>
      </c>
      <c r="E20" s="48">
        <v>22434</v>
      </c>
      <c r="F20" s="49">
        <v>194.110185</v>
      </c>
      <c r="G20" s="50">
        <v>2.587178E-2</v>
      </c>
      <c r="H20" s="40" t="s">
        <v>133</v>
      </c>
    </row>
    <row r="21" spans="1:8" x14ac:dyDescent="0.2">
      <c r="A21" s="46">
        <v>15</v>
      </c>
      <c r="B21" s="47" t="s">
        <v>66</v>
      </c>
      <c r="C21" s="47" t="s">
        <v>67</v>
      </c>
      <c r="D21" s="47" t="s">
        <v>41</v>
      </c>
      <c r="E21" s="48">
        <v>3065</v>
      </c>
      <c r="F21" s="49">
        <v>192.08048500000001</v>
      </c>
      <c r="G21" s="50">
        <v>2.5601260000000001E-2</v>
      </c>
      <c r="H21" s="40" t="s">
        <v>133</v>
      </c>
    </row>
    <row r="22" spans="1:8" ht="25.5" x14ac:dyDescent="0.2">
      <c r="A22" s="46">
        <v>16</v>
      </c>
      <c r="B22" s="47" t="s">
        <v>366</v>
      </c>
      <c r="C22" s="47" t="s">
        <v>367</v>
      </c>
      <c r="D22" s="47" t="s">
        <v>201</v>
      </c>
      <c r="E22" s="48">
        <v>3653</v>
      </c>
      <c r="F22" s="49">
        <v>190.57335699999999</v>
      </c>
      <c r="G22" s="50">
        <v>2.540038E-2</v>
      </c>
      <c r="H22" s="40" t="s">
        <v>133</v>
      </c>
    </row>
    <row r="23" spans="1:8" x14ac:dyDescent="0.2">
      <c r="A23" s="46">
        <v>17</v>
      </c>
      <c r="B23" s="47" t="s">
        <v>53</v>
      </c>
      <c r="C23" s="47" t="s">
        <v>54</v>
      </c>
      <c r="D23" s="47" t="s">
        <v>13</v>
      </c>
      <c r="E23" s="48">
        <v>15091</v>
      </c>
      <c r="F23" s="49">
        <v>188.682773</v>
      </c>
      <c r="G23" s="50">
        <v>2.5148400000000001E-2</v>
      </c>
      <c r="H23" s="40" t="s">
        <v>133</v>
      </c>
    </row>
    <row r="24" spans="1:8" x14ac:dyDescent="0.2">
      <c r="A24" s="46">
        <v>18</v>
      </c>
      <c r="B24" s="47" t="s">
        <v>377</v>
      </c>
      <c r="C24" s="47" t="s">
        <v>378</v>
      </c>
      <c r="D24" s="47" t="s">
        <v>379</v>
      </c>
      <c r="E24" s="48">
        <v>48701</v>
      </c>
      <c r="F24" s="49">
        <v>173.10770450000001</v>
      </c>
      <c r="G24" s="50">
        <v>2.3072490000000001E-2</v>
      </c>
      <c r="H24" s="40" t="s">
        <v>133</v>
      </c>
    </row>
    <row r="25" spans="1:8" x14ac:dyDescent="0.2">
      <c r="A25" s="46">
        <v>19</v>
      </c>
      <c r="B25" s="47" t="s">
        <v>326</v>
      </c>
      <c r="C25" s="47" t="s">
        <v>327</v>
      </c>
      <c r="D25" s="47" t="s">
        <v>256</v>
      </c>
      <c r="E25" s="48">
        <v>65871</v>
      </c>
      <c r="F25" s="49">
        <v>162.7211313</v>
      </c>
      <c r="G25" s="50">
        <v>2.168813E-2</v>
      </c>
      <c r="H25" s="40" t="s">
        <v>133</v>
      </c>
    </row>
    <row r="26" spans="1:8" x14ac:dyDescent="0.2">
      <c r="A26" s="46">
        <v>20</v>
      </c>
      <c r="B26" s="47" t="s">
        <v>300</v>
      </c>
      <c r="C26" s="47" t="s">
        <v>301</v>
      </c>
      <c r="D26" s="47" t="s">
        <v>41</v>
      </c>
      <c r="E26" s="48">
        <v>10116</v>
      </c>
      <c r="F26" s="49">
        <v>159.41804400000001</v>
      </c>
      <c r="G26" s="50">
        <v>2.124788E-2</v>
      </c>
      <c r="H26" s="40" t="s">
        <v>133</v>
      </c>
    </row>
    <row r="27" spans="1:8" x14ac:dyDescent="0.2">
      <c r="A27" s="46">
        <v>21</v>
      </c>
      <c r="B27" s="47" t="s">
        <v>396</v>
      </c>
      <c r="C27" s="47" t="s">
        <v>397</v>
      </c>
      <c r="D27" s="47" t="s">
        <v>211</v>
      </c>
      <c r="E27" s="48">
        <v>38673</v>
      </c>
      <c r="F27" s="49">
        <v>142.8773985</v>
      </c>
      <c r="G27" s="50">
        <v>1.9043270000000001E-2</v>
      </c>
      <c r="H27" s="40" t="s">
        <v>133</v>
      </c>
    </row>
    <row r="28" spans="1:8" ht="25.5" x14ac:dyDescent="0.2">
      <c r="A28" s="46">
        <v>22</v>
      </c>
      <c r="B28" s="47" t="s">
        <v>380</v>
      </c>
      <c r="C28" s="47" t="s">
        <v>381</v>
      </c>
      <c r="D28" s="47" t="s">
        <v>201</v>
      </c>
      <c r="E28" s="48">
        <v>12965</v>
      </c>
      <c r="F28" s="49">
        <v>142.0639875</v>
      </c>
      <c r="G28" s="50">
        <v>1.8934860000000001E-2</v>
      </c>
      <c r="H28" s="40" t="s">
        <v>133</v>
      </c>
    </row>
    <row r="29" spans="1:8" x14ac:dyDescent="0.2">
      <c r="A29" s="46">
        <v>23</v>
      </c>
      <c r="B29" s="47" t="s">
        <v>78</v>
      </c>
      <c r="C29" s="47" t="s">
        <v>79</v>
      </c>
      <c r="D29" s="47" t="s">
        <v>25</v>
      </c>
      <c r="E29" s="48">
        <v>2622</v>
      </c>
      <c r="F29" s="49">
        <v>138.62513999999999</v>
      </c>
      <c r="G29" s="50">
        <v>1.8476510000000002E-2</v>
      </c>
      <c r="H29" s="40" t="s">
        <v>133</v>
      </c>
    </row>
    <row r="30" spans="1:8" x14ac:dyDescent="0.2">
      <c r="A30" s="46">
        <v>24</v>
      </c>
      <c r="B30" s="47" t="s">
        <v>372</v>
      </c>
      <c r="C30" s="47" t="s">
        <v>373</v>
      </c>
      <c r="D30" s="47" t="s">
        <v>374</v>
      </c>
      <c r="E30" s="48">
        <v>12930</v>
      </c>
      <c r="F30" s="49">
        <v>138.20876999999999</v>
      </c>
      <c r="G30" s="50">
        <v>1.842102E-2</v>
      </c>
      <c r="H30" s="40" t="s">
        <v>133</v>
      </c>
    </row>
    <row r="31" spans="1:8" x14ac:dyDescent="0.2">
      <c r="A31" s="46">
        <v>25</v>
      </c>
      <c r="B31" s="47" t="s">
        <v>384</v>
      </c>
      <c r="C31" s="47" t="s">
        <v>385</v>
      </c>
      <c r="D31" s="47" t="s">
        <v>176</v>
      </c>
      <c r="E31" s="48">
        <v>8289</v>
      </c>
      <c r="F31" s="49">
        <v>128.985129</v>
      </c>
      <c r="G31" s="50">
        <v>1.7191660000000001E-2</v>
      </c>
      <c r="H31" s="40" t="s">
        <v>133</v>
      </c>
    </row>
    <row r="32" spans="1:8" x14ac:dyDescent="0.2">
      <c r="A32" s="46">
        <v>26</v>
      </c>
      <c r="B32" s="47" t="s">
        <v>388</v>
      </c>
      <c r="C32" s="47" t="s">
        <v>389</v>
      </c>
      <c r="D32" s="47" t="s">
        <v>108</v>
      </c>
      <c r="E32" s="48">
        <v>16288</v>
      </c>
      <c r="F32" s="49">
        <v>128.67519999999999</v>
      </c>
      <c r="G32" s="50">
        <v>1.7150350000000002E-2</v>
      </c>
      <c r="H32" s="40" t="s">
        <v>133</v>
      </c>
    </row>
    <row r="33" spans="1:8" x14ac:dyDescent="0.2">
      <c r="A33" s="46">
        <v>27</v>
      </c>
      <c r="B33" s="47" t="s">
        <v>386</v>
      </c>
      <c r="C33" s="47" t="s">
        <v>387</v>
      </c>
      <c r="D33" s="47" t="s">
        <v>41</v>
      </c>
      <c r="E33" s="48">
        <v>20968</v>
      </c>
      <c r="F33" s="49">
        <v>124.86444</v>
      </c>
      <c r="G33" s="50">
        <v>1.664243E-2</v>
      </c>
      <c r="H33" s="40" t="s">
        <v>133</v>
      </c>
    </row>
    <row r="34" spans="1:8" x14ac:dyDescent="0.2">
      <c r="A34" s="46">
        <v>28</v>
      </c>
      <c r="B34" s="47" t="s">
        <v>390</v>
      </c>
      <c r="C34" s="47" t="s">
        <v>391</v>
      </c>
      <c r="D34" s="47" t="s">
        <v>41</v>
      </c>
      <c r="E34" s="48">
        <v>28519</v>
      </c>
      <c r="F34" s="49">
        <v>115.188241</v>
      </c>
      <c r="G34" s="50">
        <v>1.535275E-2</v>
      </c>
      <c r="H34" s="40" t="s">
        <v>133</v>
      </c>
    </row>
    <row r="35" spans="1:8" x14ac:dyDescent="0.2">
      <c r="A35" s="46">
        <v>29</v>
      </c>
      <c r="B35" s="47" t="s">
        <v>392</v>
      </c>
      <c r="C35" s="47" t="s">
        <v>393</v>
      </c>
      <c r="D35" s="47" t="s">
        <v>267</v>
      </c>
      <c r="E35" s="48">
        <v>6872</v>
      </c>
      <c r="F35" s="49">
        <v>112.529</v>
      </c>
      <c r="G35" s="50">
        <v>1.4998320000000001E-2</v>
      </c>
      <c r="H35" s="40" t="s">
        <v>133</v>
      </c>
    </row>
    <row r="36" spans="1:8" x14ac:dyDescent="0.2">
      <c r="A36" s="46">
        <v>30</v>
      </c>
      <c r="B36" s="47" t="s">
        <v>394</v>
      </c>
      <c r="C36" s="47" t="s">
        <v>395</v>
      </c>
      <c r="D36" s="47" t="s">
        <v>229</v>
      </c>
      <c r="E36" s="48">
        <v>25131</v>
      </c>
      <c r="F36" s="49">
        <v>101.1397095</v>
      </c>
      <c r="G36" s="50">
        <v>1.3480310000000001E-2</v>
      </c>
      <c r="H36" s="40" t="s">
        <v>133</v>
      </c>
    </row>
    <row r="37" spans="1:8" x14ac:dyDescent="0.2">
      <c r="A37" s="46">
        <v>31</v>
      </c>
      <c r="B37" s="47" t="s">
        <v>114</v>
      </c>
      <c r="C37" s="47" t="s">
        <v>115</v>
      </c>
      <c r="D37" s="47" t="s">
        <v>33</v>
      </c>
      <c r="E37" s="48">
        <v>18879</v>
      </c>
      <c r="F37" s="49">
        <v>95.650453499999998</v>
      </c>
      <c r="G37" s="50">
        <v>1.274868E-2</v>
      </c>
      <c r="H37" s="40" t="s">
        <v>133</v>
      </c>
    </row>
    <row r="38" spans="1:8" x14ac:dyDescent="0.2">
      <c r="A38" s="46">
        <v>32</v>
      </c>
      <c r="B38" s="47" t="s">
        <v>55</v>
      </c>
      <c r="C38" s="47" t="s">
        <v>56</v>
      </c>
      <c r="D38" s="47" t="s">
        <v>57</v>
      </c>
      <c r="E38" s="48">
        <v>1185</v>
      </c>
      <c r="F38" s="49">
        <v>95.084400000000002</v>
      </c>
      <c r="G38" s="50">
        <v>1.2673230000000001E-2</v>
      </c>
      <c r="H38" s="40" t="s">
        <v>133</v>
      </c>
    </row>
    <row r="39" spans="1:8" x14ac:dyDescent="0.2">
      <c r="A39" s="46">
        <v>33</v>
      </c>
      <c r="B39" s="47" t="s">
        <v>402</v>
      </c>
      <c r="C39" s="47" t="s">
        <v>403</v>
      </c>
      <c r="D39" s="47" t="s">
        <v>216</v>
      </c>
      <c r="E39" s="48">
        <v>18794</v>
      </c>
      <c r="F39" s="49">
        <v>89.431248999999994</v>
      </c>
      <c r="G39" s="50">
        <v>1.191976E-2</v>
      </c>
      <c r="H39" s="40" t="s">
        <v>133</v>
      </c>
    </row>
    <row r="40" spans="1:8" x14ac:dyDescent="0.2">
      <c r="A40" s="46">
        <v>34</v>
      </c>
      <c r="B40" s="47" t="s">
        <v>400</v>
      </c>
      <c r="C40" s="47" t="s">
        <v>401</v>
      </c>
      <c r="D40" s="47" t="s">
        <v>41</v>
      </c>
      <c r="E40" s="48">
        <v>6481</v>
      </c>
      <c r="F40" s="49">
        <v>89.288736999999998</v>
      </c>
      <c r="G40" s="50">
        <v>1.190076E-2</v>
      </c>
      <c r="H40" s="40" t="s">
        <v>133</v>
      </c>
    </row>
    <row r="41" spans="1:8" x14ac:dyDescent="0.2">
      <c r="A41" s="46">
        <v>35</v>
      </c>
      <c r="B41" s="47" t="s">
        <v>404</v>
      </c>
      <c r="C41" s="47" t="s">
        <v>405</v>
      </c>
      <c r="D41" s="47" t="s">
        <v>176</v>
      </c>
      <c r="E41" s="48">
        <v>5599</v>
      </c>
      <c r="F41" s="49">
        <v>77.305392999999995</v>
      </c>
      <c r="G41" s="50">
        <v>1.030357E-2</v>
      </c>
      <c r="H41" s="40" t="s">
        <v>133</v>
      </c>
    </row>
    <row r="42" spans="1:8" x14ac:dyDescent="0.2">
      <c r="A42" s="46">
        <v>36</v>
      </c>
      <c r="B42" s="47" t="s">
        <v>406</v>
      </c>
      <c r="C42" s="47" t="s">
        <v>407</v>
      </c>
      <c r="D42" s="47" t="s">
        <v>408</v>
      </c>
      <c r="E42" s="48">
        <v>7010</v>
      </c>
      <c r="F42" s="49">
        <v>73.573454999999996</v>
      </c>
      <c r="G42" s="50">
        <v>9.8061699999999995E-3</v>
      </c>
      <c r="H42" s="40" t="s">
        <v>133</v>
      </c>
    </row>
    <row r="43" spans="1:8" x14ac:dyDescent="0.2">
      <c r="A43" s="46">
        <v>37</v>
      </c>
      <c r="B43" s="47" t="s">
        <v>409</v>
      </c>
      <c r="C43" s="47" t="s">
        <v>410</v>
      </c>
      <c r="D43" s="47" t="s">
        <v>249</v>
      </c>
      <c r="E43" s="48">
        <v>26290</v>
      </c>
      <c r="F43" s="49">
        <v>69.179506000000003</v>
      </c>
      <c r="G43" s="50">
        <v>9.2205199999999994E-3</v>
      </c>
      <c r="H43" s="40" t="s">
        <v>133</v>
      </c>
    </row>
    <row r="44" spans="1:8" x14ac:dyDescent="0.2">
      <c r="A44" s="46">
        <v>38</v>
      </c>
      <c r="B44" s="47" t="s">
        <v>411</v>
      </c>
      <c r="C44" s="47" t="s">
        <v>412</v>
      </c>
      <c r="D44" s="47" t="s">
        <v>413</v>
      </c>
      <c r="E44" s="48">
        <v>7409</v>
      </c>
      <c r="F44" s="49">
        <v>62.531959999999998</v>
      </c>
      <c r="G44" s="50">
        <v>8.3345099999999998E-3</v>
      </c>
      <c r="H44" s="40" t="s">
        <v>133</v>
      </c>
    </row>
    <row r="45" spans="1:8" x14ac:dyDescent="0.2">
      <c r="A45" s="46">
        <v>39</v>
      </c>
      <c r="B45" s="47" t="s">
        <v>398</v>
      </c>
      <c r="C45" s="47" t="s">
        <v>399</v>
      </c>
      <c r="D45" s="47" t="s">
        <v>57</v>
      </c>
      <c r="E45" s="48">
        <v>7334</v>
      </c>
      <c r="F45" s="49">
        <v>58.499651</v>
      </c>
      <c r="G45" s="50">
        <v>7.7970699999999997E-3</v>
      </c>
      <c r="H45" s="40" t="s">
        <v>133</v>
      </c>
    </row>
    <row r="46" spans="1:8" x14ac:dyDescent="0.2">
      <c r="A46" s="46">
        <v>40</v>
      </c>
      <c r="B46" s="47" t="s">
        <v>414</v>
      </c>
      <c r="C46" s="47" t="s">
        <v>415</v>
      </c>
      <c r="D46" s="47" t="s">
        <v>57</v>
      </c>
      <c r="E46" s="48">
        <v>7757</v>
      </c>
      <c r="F46" s="49">
        <v>46.4372805</v>
      </c>
      <c r="G46" s="50">
        <v>6.1893499999999997E-3</v>
      </c>
      <c r="H46" s="40" t="s">
        <v>133</v>
      </c>
    </row>
    <row r="47" spans="1:8" x14ac:dyDescent="0.2">
      <c r="A47" s="51"/>
      <c r="B47" s="51"/>
      <c r="C47" s="52" t="s">
        <v>132</v>
      </c>
      <c r="D47" s="51"/>
      <c r="E47" s="51" t="s">
        <v>133</v>
      </c>
      <c r="F47" s="53">
        <v>7201.6342224</v>
      </c>
      <c r="G47" s="54">
        <v>0.95986273</v>
      </c>
      <c r="H47" s="40" t="s">
        <v>133</v>
      </c>
    </row>
    <row r="48" spans="1:8" x14ac:dyDescent="0.2">
      <c r="A48" s="51"/>
      <c r="B48" s="51"/>
      <c r="C48" s="55"/>
      <c r="D48" s="51"/>
      <c r="E48" s="51"/>
      <c r="F48" s="56"/>
      <c r="G48" s="56"/>
      <c r="H48" s="40" t="s">
        <v>133</v>
      </c>
    </row>
    <row r="49" spans="1:8" x14ac:dyDescent="0.2">
      <c r="A49" s="51"/>
      <c r="B49" s="51"/>
      <c r="C49" s="52" t="s">
        <v>134</v>
      </c>
      <c r="D49" s="51"/>
      <c r="E49" s="51"/>
      <c r="F49" s="51"/>
      <c r="G49" s="51"/>
      <c r="H49" s="40" t="s">
        <v>133</v>
      </c>
    </row>
    <row r="50" spans="1:8" x14ac:dyDescent="0.2">
      <c r="A50" s="51"/>
      <c r="B50" s="51"/>
      <c r="C50" s="52" t="s">
        <v>132</v>
      </c>
      <c r="D50" s="51"/>
      <c r="E50" s="51" t="s">
        <v>133</v>
      </c>
      <c r="F50" s="57" t="s">
        <v>135</v>
      </c>
      <c r="G50" s="54">
        <v>0</v>
      </c>
      <c r="H50" s="40" t="s">
        <v>133</v>
      </c>
    </row>
    <row r="51" spans="1:8" x14ac:dyDescent="0.2">
      <c r="A51" s="51"/>
      <c r="B51" s="51"/>
      <c r="C51" s="55"/>
      <c r="D51" s="51"/>
      <c r="E51" s="51"/>
      <c r="F51" s="56"/>
      <c r="G51" s="56"/>
      <c r="H51" s="40" t="s">
        <v>133</v>
      </c>
    </row>
    <row r="52" spans="1:8" x14ac:dyDescent="0.2">
      <c r="A52" s="51"/>
      <c r="B52" s="51"/>
      <c r="C52" s="52" t="s">
        <v>136</v>
      </c>
      <c r="D52" s="51"/>
      <c r="E52" s="51"/>
      <c r="F52" s="51"/>
      <c r="G52" s="51"/>
      <c r="H52" s="40" t="s">
        <v>133</v>
      </c>
    </row>
    <row r="53" spans="1:8" x14ac:dyDescent="0.2">
      <c r="A53" s="51"/>
      <c r="B53" s="51"/>
      <c r="C53" s="52" t="s">
        <v>132</v>
      </c>
      <c r="D53" s="51"/>
      <c r="E53" s="51" t="s">
        <v>133</v>
      </c>
      <c r="F53" s="57" t="s">
        <v>135</v>
      </c>
      <c r="G53" s="54">
        <v>0</v>
      </c>
      <c r="H53" s="40" t="s">
        <v>133</v>
      </c>
    </row>
    <row r="54" spans="1:8" x14ac:dyDescent="0.2">
      <c r="A54" s="51"/>
      <c r="B54" s="51"/>
      <c r="C54" s="55"/>
      <c r="D54" s="51"/>
      <c r="E54" s="51"/>
      <c r="F54" s="56"/>
      <c r="G54" s="56"/>
      <c r="H54" s="40" t="s">
        <v>133</v>
      </c>
    </row>
    <row r="55" spans="1:8" x14ac:dyDescent="0.2">
      <c r="A55" s="51"/>
      <c r="B55" s="51"/>
      <c r="C55" s="52" t="s">
        <v>137</v>
      </c>
      <c r="D55" s="51"/>
      <c r="E55" s="51"/>
      <c r="F55" s="51"/>
      <c r="G55" s="51"/>
      <c r="H55" s="40" t="s">
        <v>133</v>
      </c>
    </row>
    <row r="56" spans="1:8" x14ac:dyDescent="0.2">
      <c r="A56" s="51"/>
      <c r="B56" s="51"/>
      <c r="C56" s="52" t="s">
        <v>132</v>
      </c>
      <c r="D56" s="51"/>
      <c r="E56" s="51" t="s">
        <v>133</v>
      </c>
      <c r="F56" s="57" t="s">
        <v>135</v>
      </c>
      <c r="G56" s="54">
        <v>0</v>
      </c>
      <c r="H56" s="40" t="s">
        <v>133</v>
      </c>
    </row>
    <row r="57" spans="1:8" x14ac:dyDescent="0.2">
      <c r="A57" s="51"/>
      <c r="B57" s="51"/>
      <c r="C57" s="55"/>
      <c r="D57" s="51"/>
      <c r="E57" s="51"/>
      <c r="F57" s="56"/>
      <c r="G57" s="56"/>
      <c r="H57" s="40" t="s">
        <v>133</v>
      </c>
    </row>
    <row r="58" spans="1:8" x14ac:dyDescent="0.2">
      <c r="A58" s="51"/>
      <c r="B58" s="51"/>
      <c r="C58" s="52" t="s">
        <v>138</v>
      </c>
      <c r="D58" s="51"/>
      <c r="E58" s="51"/>
      <c r="F58" s="56"/>
      <c r="G58" s="56"/>
      <c r="H58" s="40" t="s">
        <v>133</v>
      </c>
    </row>
    <row r="59" spans="1:8" x14ac:dyDescent="0.2">
      <c r="A59" s="51"/>
      <c r="B59" s="51"/>
      <c r="C59" s="52" t="s">
        <v>132</v>
      </c>
      <c r="D59" s="51"/>
      <c r="E59" s="51" t="s">
        <v>133</v>
      </c>
      <c r="F59" s="57" t="s">
        <v>135</v>
      </c>
      <c r="G59" s="54">
        <v>0</v>
      </c>
      <c r="H59" s="40" t="s">
        <v>133</v>
      </c>
    </row>
    <row r="60" spans="1:8" x14ac:dyDescent="0.2">
      <c r="A60" s="51"/>
      <c r="B60" s="51"/>
      <c r="C60" s="55"/>
      <c r="D60" s="51"/>
      <c r="E60" s="51"/>
      <c r="F60" s="56"/>
      <c r="G60" s="56"/>
      <c r="H60" s="40" t="s">
        <v>133</v>
      </c>
    </row>
    <row r="61" spans="1:8" x14ac:dyDescent="0.2">
      <c r="A61" s="51"/>
      <c r="B61" s="51"/>
      <c r="C61" s="52" t="s">
        <v>139</v>
      </c>
      <c r="D61" s="51"/>
      <c r="E61" s="51"/>
      <c r="F61" s="56"/>
      <c r="G61" s="56"/>
      <c r="H61" s="40" t="s">
        <v>133</v>
      </c>
    </row>
    <row r="62" spans="1:8" x14ac:dyDescent="0.2">
      <c r="A62" s="51"/>
      <c r="B62" s="51"/>
      <c r="C62" s="52" t="s">
        <v>132</v>
      </c>
      <c r="D62" s="51"/>
      <c r="E62" s="51" t="s">
        <v>133</v>
      </c>
      <c r="F62" s="57" t="s">
        <v>135</v>
      </c>
      <c r="G62" s="54">
        <v>0</v>
      </c>
      <c r="H62" s="40" t="s">
        <v>133</v>
      </c>
    </row>
    <row r="63" spans="1:8" x14ac:dyDescent="0.2">
      <c r="A63" s="51"/>
      <c r="B63" s="51"/>
      <c r="C63" s="55"/>
      <c r="D63" s="51"/>
      <c r="E63" s="51"/>
      <c r="F63" s="56"/>
      <c r="G63" s="56"/>
      <c r="H63" s="40" t="s">
        <v>133</v>
      </c>
    </row>
    <row r="64" spans="1:8" x14ac:dyDescent="0.2">
      <c r="A64" s="51"/>
      <c r="B64" s="51"/>
      <c r="C64" s="52" t="s">
        <v>140</v>
      </c>
      <c r="D64" s="51"/>
      <c r="E64" s="51"/>
      <c r="F64" s="53">
        <v>7201.6342224</v>
      </c>
      <c r="G64" s="54">
        <v>0.95986273</v>
      </c>
      <c r="H64" s="40" t="s">
        <v>133</v>
      </c>
    </row>
    <row r="65" spans="1:8" x14ac:dyDescent="0.2">
      <c r="A65" s="51"/>
      <c r="B65" s="51"/>
      <c r="C65" s="55"/>
      <c r="D65" s="51"/>
      <c r="E65" s="51"/>
      <c r="F65" s="56"/>
      <c r="G65" s="56"/>
      <c r="H65" s="40" t="s">
        <v>133</v>
      </c>
    </row>
    <row r="66" spans="1:8" x14ac:dyDescent="0.2">
      <c r="A66" s="51"/>
      <c r="B66" s="51"/>
      <c r="C66" s="52" t="s">
        <v>141</v>
      </c>
      <c r="D66" s="51"/>
      <c r="E66" s="51"/>
      <c r="F66" s="56"/>
      <c r="G66" s="56"/>
      <c r="H66" s="40" t="s">
        <v>133</v>
      </c>
    </row>
    <row r="67" spans="1:8" x14ac:dyDescent="0.2">
      <c r="A67" s="51"/>
      <c r="B67" s="51"/>
      <c r="C67" s="52" t="s">
        <v>10</v>
      </c>
      <c r="D67" s="51"/>
      <c r="E67" s="51"/>
      <c r="F67" s="56"/>
      <c r="G67" s="56"/>
      <c r="H67" s="40" t="s">
        <v>133</v>
      </c>
    </row>
    <row r="68" spans="1:8" x14ac:dyDescent="0.2">
      <c r="A68" s="51"/>
      <c r="B68" s="51"/>
      <c r="C68" s="52" t="s">
        <v>132</v>
      </c>
      <c r="D68" s="51"/>
      <c r="E68" s="51" t="s">
        <v>133</v>
      </c>
      <c r="F68" s="57" t="s">
        <v>135</v>
      </c>
      <c r="G68" s="54">
        <v>0</v>
      </c>
      <c r="H68" s="40" t="s">
        <v>133</v>
      </c>
    </row>
    <row r="69" spans="1:8" x14ac:dyDescent="0.2">
      <c r="A69" s="51"/>
      <c r="B69" s="51"/>
      <c r="C69" s="55"/>
      <c r="D69" s="51"/>
      <c r="E69" s="51"/>
      <c r="F69" s="56"/>
      <c r="G69" s="56"/>
      <c r="H69" s="40" t="s">
        <v>133</v>
      </c>
    </row>
    <row r="70" spans="1:8" x14ac:dyDescent="0.2">
      <c r="A70" s="51"/>
      <c r="B70" s="51"/>
      <c r="C70" s="52" t="s">
        <v>142</v>
      </c>
      <c r="D70" s="51"/>
      <c r="E70" s="51"/>
      <c r="F70" s="51"/>
      <c r="G70" s="51"/>
      <c r="H70" s="40" t="s">
        <v>133</v>
      </c>
    </row>
    <row r="71" spans="1:8" x14ac:dyDescent="0.2">
      <c r="A71" s="51"/>
      <c r="B71" s="51"/>
      <c r="C71" s="52" t="s">
        <v>132</v>
      </c>
      <c r="D71" s="51"/>
      <c r="E71" s="51" t="s">
        <v>133</v>
      </c>
      <c r="F71" s="57" t="s">
        <v>135</v>
      </c>
      <c r="G71" s="54">
        <v>0</v>
      </c>
      <c r="H71" s="40" t="s">
        <v>133</v>
      </c>
    </row>
    <row r="72" spans="1:8" x14ac:dyDescent="0.2">
      <c r="A72" s="51"/>
      <c r="B72" s="51"/>
      <c r="C72" s="55"/>
      <c r="D72" s="51"/>
      <c r="E72" s="51"/>
      <c r="F72" s="56"/>
      <c r="G72" s="56"/>
      <c r="H72" s="40" t="s">
        <v>133</v>
      </c>
    </row>
    <row r="73" spans="1:8" x14ac:dyDescent="0.2">
      <c r="A73" s="51"/>
      <c r="B73" s="51"/>
      <c r="C73" s="52" t="s">
        <v>143</v>
      </c>
      <c r="D73" s="51"/>
      <c r="E73" s="51"/>
      <c r="F73" s="51"/>
      <c r="G73" s="51"/>
      <c r="H73" s="40" t="s">
        <v>133</v>
      </c>
    </row>
    <row r="74" spans="1:8" x14ac:dyDescent="0.2">
      <c r="A74" s="51"/>
      <c r="B74" s="51"/>
      <c r="C74" s="52" t="s">
        <v>132</v>
      </c>
      <c r="D74" s="51"/>
      <c r="E74" s="51" t="s">
        <v>133</v>
      </c>
      <c r="F74" s="57" t="s">
        <v>135</v>
      </c>
      <c r="G74" s="54">
        <v>0</v>
      </c>
      <c r="H74" s="40" t="s">
        <v>133</v>
      </c>
    </row>
    <row r="75" spans="1:8" x14ac:dyDescent="0.2">
      <c r="A75" s="51"/>
      <c r="B75" s="51"/>
      <c r="C75" s="55"/>
      <c r="D75" s="51"/>
      <c r="E75" s="51"/>
      <c r="F75" s="56"/>
      <c r="G75" s="56"/>
      <c r="H75" s="40" t="s">
        <v>133</v>
      </c>
    </row>
    <row r="76" spans="1:8" x14ac:dyDescent="0.2">
      <c r="A76" s="51"/>
      <c r="B76" s="51"/>
      <c r="C76" s="52" t="s">
        <v>144</v>
      </c>
      <c r="D76" s="51"/>
      <c r="E76" s="51"/>
      <c r="F76" s="56"/>
      <c r="G76" s="56"/>
      <c r="H76" s="40" t="s">
        <v>133</v>
      </c>
    </row>
    <row r="77" spans="1:8" x14ac:dyDescent="0.2">
      <c r="A77" s="51"/>
      <c r="B77" s="51"/>
      <c r="C77" s="52" t="s">
        <v>132</v>
      </c>
      <c r="D77" s="51"/>
      <c r="E77" s="51" t="s">
        <v>133</v>
      </c>
      <c r="F77" s="57" t="s">
        <v>135</v>
      </c>
      <c r="G77" s="54">
        <v>0</v>
      </c>
      <c r="H77" s="40" t="s">
        <v>133</v>
      </c>
    </row>
    <row r="78" spans="1:8" x14ac:dyDescent="0.2">
      <c r="A78" s="51"/>
      <c r="B78" s="51"/>
      <c r="C78" s="55"/>
      <c r="D78" s="51"/>
      <c r="E78" s="51"/>
      <c r="F78" s="56"/>
      <c r="G78" s="56"/>
      <c r="H78" s="40" t="s">
        <v>133</v>
      </c>
    </row>
    <row r="79" spans="1:8" x14ac:dyDescent="0.2">
      <c r="A79" s="51"/>
      <c r="B79" s="51"/>
      <c r="C79" s="52" t="s">
        <v>145</v>
      </c>
      <c r="D79" s="51"/>
      <c r="E79" s="51"/>
      <c r="F79" s="53">
        <v>0</v>
      </c>
      <c r="G79" s="54">
        <v>0</v>
      </c>
      <c r="H79" s="40" t="s">
        <v>133</v>
      </c>
    </row>
    <row r="80" spans="1:8" x14ac:dyDescent="0.2">
      <c r="A80" s="51"/>
      <c r="B80" s="51"/>
      <c r="C80" s="55"/>
      <c r="D80" s="51"/>
      <c r="E80" s="51"/>
      <c r="F80" s="56"/>
      <c r="G80" s="56"/>
      <c r="H80" s="40" t="s">
        <v>133</v>
      </c>
    </row>
    <row r="81" spans="1:8" x14ac:dyDescent="0.2">
      <c r="A81" s="51"/>
      <c r="B81" s="51"/>
      <c r="C81" s="52" t="s">
        <v>146</v>
      </c>
      <c r="D81" s="51"/>
      <c r="E81" s="51"/>
      <c r="F81" s="56"/>
      <c r="G81" s="56"/>
      <c r="H81" s="40" t="s">
        <v>133</v>
      </c>
    </row>
    <row r="82" spans="1:8" x14ac:dyDescent="0.2">
      <c r="A82" s="51"/>
      <c r="B82" s="51"/>
      <c r="C82" s="52" t="s">
        <v>147</v>
      </c>
      <c r="D82" s="51"/>
      <c r="E82" s="51"/>
      <c r="F82" s="56"/>
      <c r="G82" s="56"/>
      <c r="H82" s="40" t="s">
        <v>133</v>
      </c>
    </row>
    <row r="83" spans="1:8" x14ac:dyDescent="0.2">
      <c r="A83" s="51"/>
      <c r="B83" s="51"/>
      <c r="C83" s="52" t="s">
        <v>132</v>
      </c>
      <c r="D83" s="51"/>
      <c r="E83" s="51" t="s">
        <v>133</v>
      </c>
      <c r="F83" s="57" t="s">
        <v>135</v>
      </c>
      <c r="G83" s="54">
        <v>0</v>
      </c>
      <c r="H83" s="40" t="s">
        <v>133</v>
      </c>
    </row>
    <row r="84" spans="1:8" x14ac:dyDescent="0.2">
      <c r="A84" s="51"/>
      <c r="B84" s="51"/>
      <c r="C84" s="55"/>
      <c r="D84" s="51"/>
      <c r="E84" s="51"/>
      <c r="F84" s="56"/>
      <c r="G84" s="56"/>
      <c r="H84" s="40" t="s">
        <v>133</v>
      </c>
    </row>
    <row r="85" spans="1:8" x14ac:dyDescent="0.2">
      <c r="A85" s="51"/>
      <c r="B85" s="51"/>
      <c r="C85" s="52" t="s">
        <v>148</v>
      </c>
      <c r="D85" s="51"/>
      <c r="E85" s="51"/>
      <c r="F85" s="56"/>
      <c r="G85" s="56"/>
      <c r="H85" s="40" t="s">
        <v>133</v>
      </c>
    </row>
    <row r="86" spans="1:8" x14ac:dyDescent="0.2">
      <c r="A86" s="51"/>
      <c r="B86" s="51"/>
      <c r="C86" s="52" t="s">
        <v>132</v>
      </c>
      <c r="D86" s="51"/>
      <c r="E86" s="51" t="s">
        <v>133</v>
      </c>
      <c r="F86" s="57" t="s">
        <v>135</v>
      </c>
      <c r="G86" s="54">
        <v>0</v>
      </c>
      <c r="H86" s="40" t="s">
        <v>133</v>
      </c>
    </row>
    <row r="87" spans="1:8" x14ac:dyDescent="0.2">
      <c r="A87" s="51"/>
      <c r="B87" s="51"/>
      <c r="C87" s="55"/>
      <c r="D87" s="51"/>
      <c r="E87" s="51"/>
      <c r="F87" s="56"/>
      <c r="G87" s="56"/>
      <c r="H87" s="40" t="s">
        <v>133</v>
      </c>
    </row>
    <row r="88" spans="1:8" x14ac:dyDescent="0.2">
      <c r="A88" s="51"/>
      <c r="B88" s="51"/>
      <c r="C88" s="52" t="s">
        <v>149</v>
      </c>
      <c r="D88" s="51"/>
      <c r="E88" s="51"/>
      <c r="F88" s="56"/>
      <c r="G88" s="56"/>
      <c r="H88" s="40" t="s">
        <v>133</v>
      </c>
    </row>
    <row r="89" spans="1:8" x14ac:dyDescent="0.2">
      <c r="A89" s="51"/>
      <c r="B89" s="51"/>
      <c r="C89" s="52" t="s">
        <v>132</v>
      </c>
      <c r="D89" s="51"/>
      <c r="E89" s="51" t="s">
        <v>133</v>
      </c>
      <c r="F89" s="57" t="s">
        <v>135</v>
      </c>
      <c r="G89" s="54">
        <v>0</v>
      </c>
      <c r="H89" s="40" t="s">
        <v>133</v>
      </c>
    </row>
    <row r="90" spans="1:8" x14ac:dyDescent="0.2">
      <c r="A90" s="51"/>
      <c r="B90" s="51"/>
      <c r="C90" s="55"/>
      <c r="D90" s="51"/>
      <c r="E90" s="51"/>
      <c r="F90" s="56"/>
      <c r="G90" s="56"/>
      <c r="H90" s="40" t="s">
        <v>133</v>
      </c>
    </row>
    <row r="91" spans="1:8" x14ac:dyDescent="0.2">
      <c r="A91" s="51"/>
      <c r="B91" s="51"/>
      <c r="C91" s="52" t="s">
        <v>150</v>
      </c>
      <c r="D91" s="51"/>
      <c r="E91" s="51"/>
      <c r="F91" s="56"/>
      <c r="G91" s="56"/>
      <c r="H91" s="40" t="s">
        <v>133</v>
      </c>
    </row>
    <row r="92" spans="1:8" x14ac:dyDescent="0.2">
      <c r="A92" s="46">
        <v>1</v>
      </c>
      <c r="B92" s="47"/>
      <c r="C92" s="47" t="s">
        <v>151</v>
      </c>
      <c r="D92" s="47"/>
      <c r="E92" s="58"/>
      <c r="F92" s="49">
        <v>304.49540159999998</v>
      </c>
      <c r="G92" s="50">
        <v>4.0584370000000002E-2</v>
      </c>
      <c r="H92" s="40">
        <v>5.22</v>
      </c>
    </row>
    <row r="93" spans="1:8" x14ac:dyDescent="0.2">
      <c r="A93" s="51"/>
      <c r="B93" s="51"/>
      <c r="C93" s="52" t="s">
        <v>132</v>
      </c>
      <c r="D93" s="51"/>
      <c r="E93" s="51" t="s">
        <v>133</v>
      </c>
      <c r="F93" s="53">
        <v>304.49540159999998</v>
      </c>
      <c r="G93" s="54">
        <v>4.0584370000000002E-2</v>
      </c>
      <c r="H93" s="40" t="s">
        <v>133</v>
      </c>
    </row>
    <row r="94" spans="1:8" x14ac:dyDescent="0.2">
      <c r="A94" s="51"/>
      <c r="B94" s="51"/>
      <c r="C94" s="55"/>
      <c r="D94" s="51"/>
      <c r="E94" s="51"/>
      <c r="F94" s="56"/>
      <c r="G94" s="56"/>
      <c r="H94" s="40" t="s">
        <v>133</v>
      </c>
    </row>
    <row r="95" spans="1:8" x14ac:dyDescent="0.2">
      <c r="A95" s="51"/>
      <c r="B95" s="51"/>
      <c r="C95" s="52" t="s">
        <v>152</v>
      </c>
      <c r="D95" s="51"/>
      <c r="E95" s="51"/>
      <c r="F95" s="53">
        <v>304.49540159999998</v>
      </c>
      <c r="G95" s="54">
        <v>4.0584370000000002E-2</v>
      </c>
      <c r="H95" s="40" t="s">
        <v>133</v>
      </c>
    </row>
    <row r="96" spans="1:8" x14ac:dyDescent="0.2">
      <c r="A96" s="51"/>
      <c r="B96" s="51"/>
      <c r="C96" s="56"/>
      <c r="D96" s="51"/>
      <c r="E96" s="51"/>
      <c r="F96" s="51"/>
      <c r="G96" s="51"/>
      <c r="H96" s="40" t="s">
        <v>133</v>
      </c>
    </row>
    <row r="97" spans="1:10" x14ac:dyDescent="0.2">
      <c r="A97" s="51"/>
      <c r="B97" s="51"/>
      <c r="C97" s="52" t="s">
        <v>153</v>
      </c>
      <c r="D97" s="51"/>
      <c r="E97" s="51"/>
      <c r="F97" s="51"/>
      <c r="G97" s="51"/>
      <c r="H97" s="40" t="s">
        <v>133</v>
      </c>
    </row>
    <row r="98" spans="1:10" x14ac:dyDescent="0.2">
      <c r="A98" s="51"/>
      <c r="B98" s="51"/>
      <c r="C98" s="52" t="s">
        <v>154</v>
      </c>
      <c r="D98" s="51"/>
      <c r="E98" s="51"/>
      <c r="F98" s="51"/>
      <c r="G98" s="51"/>
      <c r="H98" s="40" t="s">
        <v>133</v>
      </c>
    </row>
    <row r="99" spans="1:10" x14ac:dyDescent="0.2">
      <c r="A99" s="51"/>
      <c r="B99" s="51"/>
      <c r="C99" s="52" t="s">
        <v>132</v>
      </c>
      <c r="D99" s="51"/>
      <c r="E99" s="51" t="s">
        <v>133</v>
      </c>
      <c r="F99" s="57" t="s">
        <v>135</v>
      </c>
      <c r="G99" s="54">
        <v>0</v>
      </c>
      <c r="H99" s="40" t="s">
        <v>133</v>
      </c>
    </row>
    <row r="100" spans="1:10" x14ac:dyDescent="0.2">
      <c r="A100" s="51"/>
      <c r="B100" s="51"/>
      <c r="C100" s="55"/>
      <c r="D100" s="51"/>
      <c r="E100" s="51"/>
      <c r="F100" s="56"/>
      <c r="G100" s="56"/>
      <c r="H100" s="40" t="s">
        <v>133</v>
      </c>
    </row>
    <row r="101" spans="1:10" x14ac:dyDescent="0.2">
      <c r="A101" s="51"/>
      <c r="B101" s="51"/>
      <c r="C101" s="52" t="s">
        <v>155</v>
      </c>
      <c r="D101" s="51"/>
      <c r="E101" s="51"/>
      <c r="F101" s="51"/>
      <c r="G101" s="51"/>
      <c r="H101" s="40" t="s">
        <v>133</v>
      </c>
    </row>
    <row r="102" spans="1:10" x14ac:dyDescent="0.2">
      <c r="A102" s="51"/>
      <c r="B102" s="51"/>
      <c r="C102" s="52" t="s">
        <v>156</v>
      </c>
      <c r="D102" s="51"/>
      <c r="E102" s="51"/>
      <c r="F102" s="51"/>
      <c r="G102" s="51"/>
      <c r="H102" s="40" t="s">
        <v>133</v>
      </c>
    </row>
    <row r="103" spans="1:10" x14ac:dyDescent="0.2">
      <c r="A103" s="51"/>
      <c r="B103" s="51"/>
      <c r="C103" s="52" t="s">
        <v>132</v>
      </c>
      <c r="D103" s="51"/>
      <c r="E103" s="51" t="s">
        <v>133</v>
      </c>
      <c r="F103" s="57" t="s">
        <v>135</v>
      </c>
      <c r="G103" s="54">
        <v>0</v>
      </c>
      <c r="H103" s="40" t="s">
        <v>133</v>
      </c>
    </row>
    <row r="104" spans="1:10" x14ac:dyDescent="0.2">
      <c r="A104" s="51"/>
      <c r="B104" s="51"/>
      <c r="C104" s="55"/>
      <c r="D104" s="51"/>
      <c r="E104" s="51"/>
      <c r="F104" s="56"/>
      <c r="G104" s="56"/>
      <c r="H104" s="40" t="s">
        <v>133</v>
      </c>
    </row>
    <row r="105" spans="1:10" x14ac:dyDescent="0.2">
      <c r="A105" s="51"/>
      <c r="B105" s="51"/>
      <c r="C105" s="52" t="s">
        <v>157</v>
      </c>
      <c r="D105" s="51"/>
      <c r="E105" s="51"/>
      <c r="F105" s="56"/>
      <c r="G105" s="56"/>
      <c r="H105" s="40" t="s">
        <v>133</v>
      </c>
    </row>
    <row r="106" spans="1:10" x14ac:dyDescent="0.2">
      <c r="A106" s="51"/>
      <c r="B106" s="51"/>
      <c r="C106" s="52" t="s">
        <v>132</v>
      </c>
      <c r="D106" s="51"/>
      <c r="E106" s="51" t="s">
        <v>133</v>
      </c>
      <c r="F106" s="57" t="s">
        <v>135</v>
      </c>
      <c r="G106" s="54">
        <v>0</v>
      </c>
      <c r="H106" s="40" t="s">
        <v>133</v>
      </c>
    </row>
    <row r="107" spans="1:10" x14ac:dyDescent="0.2">
      <c r="A107" s="51"/>
      <c r="B107" s="51"/>
      <c r="C107" s="55"/>
      <c r="D107" s="51"/>
      <c r="E107" s="51"/>
      <c r="F107" s="56"/>
      <c r="G107" s="56"/>
      <c r="H107" s="40" t="s">
        <v>133</v>
      </c>
    </row>
    <row r="108" spans="1:10" x14ac:dyDescent="0.2">
      <c r="A108" s="58"/>
      <c r="B108" s="47"/>
      <c r="C108" s="47" t="s">
        <v>158</v>
      </c>
      <c r="D108" s="47"/>
      <c r="E108" s="58"/>
      <c r="F108" s="49">
        <v>-3.3541321000000002</v>
      </c>
      <c r="G108" s="50">
        <v>-4.4705E-4</v>
      </c>
      <c r="H108" s="40" t="s">
        <v>133</v>
      </c>
    </row>
    <row r="109" spans="1:10" x14ac:dyDescent="0.2">
      <c r="A109" s="55"/>
      <c r="B109" s="55"/>
      <c r="C109" s="52" t="s">
        <v>159</v>
      </c>
      <c r="D109" s="56"/>
      <c r="E109" s="56"/>
      <c r="F109" s="53">
        <v>7502.7754918999999</v>
      </c>
      <c r="G109" s="59">
        <v>1.0000000499999999</v>
      </c>
      <c r="H109" s="40" t="s">
        <v>133</v>
      </c>
    </row>
    <row r="110" spans="1:10" ht="12.75" customHeight="1" x14ac:dyDescent="0.2">
      <c r="A110" s="60"/>
      <c r="B110" s="60"/>
      <c r="C110" s="61"/>
      <c r="D110" s="62"/>
      <c r="E110" s="62"/>
      <c r="F110" s="63"/>
      <c r="G110" s="64"/>
      <c r="H110" s="65"/>
    </row>
    <row r="111" spans="1:10" x14ac:dyDescent="0.2">
      <c r="A111" s="60"/>
      <c r="B111" s="66" t="s">
        <v>930</v>
      </c>
      <c r="C111" s="66"/>
      <c r="D111" s="66"/>
      <c r="E111" s="66"/>
      <c r="F111" s="66"/>
      <c r="G111" s="66"/>
      <c r="H111" s="66"/>
      <c r="J111" s="67"/>
    </row>
    <row r="112" spans="1:10" x14ac:dyDescent="0.2">
      <c r="A112" s="60"/>
      <c r="B112" s="66" t="s">
        <v>931</v>
      </c>
      <c r="C112" s="66"/>
      <c r="D112" s="66"/>
      <c r="E112" s="66"/>
      <c r="F112" s="66"/>
      <c r="G112" s="66"/>
      <c r="H112" s="66"/>
      <c r="J112" s="67"/>
    </row>
    <row r="113" spans="1:17" x14ac:dyDescent="0.2">
      <c r="A113" s="60"/>
      <c r="B113" s="66" t="s">
        <v>932</v>
      </c>
      <c r="C113" s="66"/>
      <c r="D113" s="66"/>
      <c r="E113" s="66"/>
      <c r="F113" s="66"/>
      <c r="G113" s="66"/>
      <c r="H113" s="66"/>
      <c r="J113" s="67"/>
    </row>
    <row r="114" spans="1:17" s="70" customFormat="1" ht="52.5" customHeight="1" x14ac:dyDescent="0.25">
      <c r="A114" s="68"/>
      <c r="B114" s="69" t="s">
        <v>933</v>
      </c>
      <c r="C114" s="69"/>
      <c r="D114" s="69"/>
      <c r="E114" s="69"/>
      <c r="F114" s="69"/>
      <c r="G114" s="69"/>
      <c r="H114" s="69"/>
      <c r="I114" s="34"/>
      <c r="J114" s="67"/>
      <c r="K114" s="34"/>
      <c r="L114" s="34"/>
      <c r="M114" s="34"/>
      <c r="N114" s="34"/>
      <c r="O114" s="34"/>
      <c r="P114" s="34"/>
      <c r="Q114" s="34"/>
    </row>
    <row r="115" spans="1:17" x14ac:dyDescent="0.2">
      <c r="A115" s="60"/>
      <c r="B115" s="66" t="s">
        <v>934</v>
      </c>
      <c r="C115" s="66"/>
      <c r="D115" s="66"/>
      <c r="E115" s="66"/>
      <c r="F115" s="66"/>
      <c r="G115" s="66"/>
      <c r="H115" s="66"/>
      <c r="J115" s="67"/>
    </row>
    <row r="116" spans="1:17" x14ac:dyDescent="0.2">
      <c r="A116" s="60"/>
      <c r="B116" s="60"/>
      <c r="C116" s="60"/>
      <c r="D116" s="62"/>
      <c r="E116" s="62"/>
      <c r="F116" s="62"/>
      <c r="G116" s="62"/>
    </row>
    <row r="117" spans="1:17" x14ac:dyDescent="0.2">
      <c r="A117" s="60"/>
      <c r="B117" s="72" t="s">
        <v>160</v>
      </c>
      <c r="C117" s="73"/>
      <c r="D117" s="74"/>
      <c r="E117" s="75"/>
      <c r="F117" s="62"/>
      <c r="G117" s="62"/>
    </row>
    <row r="118" spans="1:17" ht="27.75" customHeight="1" x14ac:dyDescent="0.2">
      <c r="A118" s="60"/>
      <c r="B118" s="76" t="s">
        <v>161</v>
      </c>
      <c r="C118" s="77"/>
      <c r="D118" s="39" t="s">
        <v>162</v>
      </c>
      <c r="E118" s="75"/>
      <c r="F118" s="62"/>
      <c r="G118" s="62"/>
    </row>
    <row r="119" spans="1:17" ht="12.75" customHeight="1" x14ac:dyDescent="0.2">
      <c r="A119" s="60"/>
      <c r="B119" s="76" t="s">
        <v>936</v>
      </c>
      <c r="C119" s="77"/>
      <c r="D119" s="39" t="s">
        <v>162</v>
      </c>
      <c r="E119" s="75"/>
      <c r="F119" s="62"/>
      <c r="G119" s="62"/>
    </row>
    <row r="120" spans="1:17" x14ac:dyDescent="0.2">
      <c r="A120" s="60"/>
      <c r="B120" s="76" t="s">
        <v>163</v>
      </c>
      <c r="C120" s="77"/>
      <c r="D120" s="78" t="s">
        <v>133</v>
      </c>
      <c r="E120" s="75"/>
      <c r="F120" s="62"/>
      <c r="G120" s="62"/>
    </row>
    <row r="121" spans="1:17" x14ac:dyDescent="0.2">
      <c r="A121" s="79"/>
      <c r="B121" s="80" t="s">
        <v>133</v>
      </c>
      <c r="C121" s="80" t="s">
        <v>937</v>
      </c>
      <c r="D121" s="80" t="s">
        <v>164</v>
      </c>
      <c r="E121" s="79"/>
      <c r="F121" s="79"/>
      <c r="G121" s="79"/>
      <c r="H121" s="79"/>
      <c r="J121" s="67"/>
    </row>
    <row r="122" spans="1:17" x14ac:dyDescent="0.2">
      <c r="A122" s="79"/>
      <c r="B122" s="81" t="s">
        <v>165</v>
      </c>
      <c r="C122" s="82">
        <v>46112</v>
      </c>
      <c r="D122" s="82">
        <v>46142</v>
      </c>
      <c r="E122" s="79"/>
      <c r="F122" s="79"/>
      <c r="G122" s="79"/>
      <c r="J122" s="67"/>
    </row>
    <row r="123" spans="1:17" x14ac:dyDescent="0.2">
      <c r="A123" s="83"/>
      <c r="B123" s="42" t="s">
        <v>166</v>
      </c>
      <c r="C123" s="84">
        <v>29.676200000000001</v>
      </c>
      <c r="D123" s="84">
        <v>35.228000000000002</v>
      </c>
      <c r="E123" s="83"/>
      <c r="F123" s="85"/>
      <c r="G123" s="86"/>
    </row>
    <row r="124" spans="1:17" x14ac:dyDescent="0.2">
      <c r="A124" s="83"/>
      <c r="B124" s="42" t="s">
        <v>938</v>
      </c>
      <c r="C124" s="84">
        <v>26.024899999999999</v>
      </c>
      <c r="D124" s="84">
        <v>30.893599999999999</v>
      </c>
      <c r="E124" s="83"/>
      <c r="F124" s="85"/>
      <c r="G124" s="86"/>
    </row>
    <row r="125" spans="1:17" x14ac:dyDescent="0.2">
      <c r="A125" s="83"/>
      <c r="B125" s="42" t="s">
        <v>167</v>
      </c>
      <c r="C125" s="84">
        <v>28.773299999999999</v>
      </c>
      <c r="D125" s="84">
        <v>34.150199999999998</v>
      </c>
      <c r="E125" s="83"/>
      <c r="F125" s="85"/>
      <c r="G125" s="86"/>
    </row>
    <row r="126" spans="1:17" x14ac:dyDescent="0.2">
      <c r="A126" s="83"/>
      <c r="B126" s="42" t="s">
        <v>939</v>
      </c>
      <c r="C126" s="84">
        <v>25.174499999999998</v>
      </c>
      <c r="D126" s="84">
        <v>29.878900000000002</v>
      </c>
      <c r="E126" s="83"/>
      <c r="F126" s="85"/>
      <c r="G126" s="86"/>
    </row>
    <row r="127" spans="1:17" x14ac:dyDescent="0.2">
      <c r="A127" s="83"/>
      <c r="B127" s="83"/>
      <c r="C127" s="83"/>
      <c r="D127" s="83"/>
      <c r="E127" s="83"/>
      <c r="F127" s="83"/>
      <c r="G127" s="83"/>
    </row>
    <row r="128" spans="1:17" x14ac:dyDescent="0.2">
      <c r="A128" s="79"/>
      <c r="B128" s="76" t="s">
        <v>940</v>
      </c>
      <c r="C128" s="77"/>
      <c r="D128" s="39" t="s">
        <v>162</v>
      </c>
      <c r="E128" s="79"/>
      <c r="F128" s="79"/>
      <c r="G128" s="79"/>
    </row>
    <row r="129" spans="1:10" x14ac:dyDescent="0.2">
      <c r="A129" s="79"/>
      <c r="B129" s="97"/>
      <c r="C129" s="97"/>
      <c r="D129" s="97"/>
      <c r="E129" s="79"/>
      <c r="F129" s="79"/>
      <c r="G129" s="79"/>
    </row>
    <row r="130" spans="1:10" x14ac:dyDescent="0.2">
      <c r="A130" s="79"/>
      <c r="B130" s="76" t="s">
        <v>169</v>
      </c>
      <c r="C130" s="77"/>
      <c r="D130" s="39" t="s">
        <v>162</v>
      </c>
      <c r="E130" s="91"/>
      <c r="F130" s="79"/>
      <c r="G130" s="79"/>
    </row>
    <row r="131" spans="1:10" x14ac:dyDescent="0.2">
      <c r="A131" s="79"/>
      <c r="B131" s="76" t="s">
        <v>170</v>
      </c>
      <c r="C131" s="77"/>
      <c r="D131" s="39" t="s">
        <v>162</v>
      </c>
      <c r="E131" s="91"/>
      <c r="F131" s="79"/>
      <c r="G131" s="79"/>
    </row>
    <row r="132" spans="1:10" x14ac:dyDescent="0.2">
      <c r="A132" s="79"/>
      <c r="B132" s="76" t="s">
        <v>171</v>
      </c>
      <c r="C132" s="77"/>
      <c r="D132" s="39" t="s">
        <v>162</v>
      </c>
      <c r="E132" s="91"/>
      <c r="F132" s="79"/>
      <c r="G132" s="79"/>
    </row>
    <row r="133" spans="1:10" x14ac:dyDescent="0.2">
      <c r="A133" s="79"/>
      <c r="B133" s="76" t="s">
        <v>172</v>
      </c>
      <c r="C133" s="77"/>
      <c r="D133" s="92">
        <v>0.15591648753583251</v>
      </c>
      <c r="E133" s="79"/>
      <c r="F133" s="89"/>
      <c r="G133" s="90"/>
    </row>
    <row r="135" spans="1:10" x14ac:dyDescent="0.2">
      <c r="B135" s="93" t="s">
        <v>941</v>
      </c>
      <c r="C135" s="93"/>
    </row>
    <row r="137" spans="1:10" ht="153.75" customHeight="1" x14ac:dyDescent="0.2"/>
    <row r="140" spans="1:10" x14ac:dyDescent="0.2">
      <c r="B140" s="94" t="s">
        <v>942</v>
      </c>
      <c r="C140" s="95"/>
      <c r="D140" s="94"/>
    </row>
    <row r="141" spans="1:10" x14ac:dyDescent="0.2">
      <c r="B141" s="94" t="s">
        <v>953</v>
      </c>
      <c r="D141" s="94"/>
    </row>
    <row r="142" spans="1:10" ht="165" customHeight="1" x14ac:dyDescent="0.2"/>
    <row r="143" spans="1:10" x14ac:dyDescent="0.2">
      <c r="B143" s="94"/>
      <c r="D143" s="94"/>
    </row>
    <row r="144" spans="1:10" x14ac:dyDescent="0.2">
      <c r="J144" s="37"/>
    </row>
  </sheetData>
  <mergeCells count="18">
    <mergeCell ref="B119:C119"/>
    <mergeCell ref="B120:C120"/>
    <mergeCell ref="B135:C135"/>
    <mergeCell ref="B128:C128"/>
    <mergeCell ref="B132:C132"/>
    <mergeCell ref="B133:C133"/>
    <mergeCell ref="B130:C130"/>
    <mergeCell ref="B131:C131"/>
    <mergeCell ref="B113:H113"/>
    <mergeCell ref="B114:H114"/>
    <mergeCell ref="B115:H115"/>
    <mergeCell ref="B117:D117"/>
    <mergeCell ref="B118:C118"/>
    <mergeCell ref="A1:H1"/>
    <mergeCell ref="A2:H2"/>
    <mergeCell ref="A3:H3"/>
    <mergeCell ref="B111:H111"/>
    <mergeCell ref="B112:H112"/>
  </mergeCells>
  <hyperlinks>
    <hyperlink ref="I1" location="Index!B2" display="Index" xr:uid="{FC44ED6F-5524-49C8-B72A-1E63E965D523}"/>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D29A0-1D69-4866-A4B3-59F1EABC5FE3}">
  <sheetPr>
    <outlinePr summaryBelow="0" summaryRight="0"/>
  </sheetPr>
  <dimension ref="A1:Q143"/>
  <sheetViews>
    <sheetView showGridLines="0" workbookViewId="0">
      <selection sqref="A1:H1"/>
    </sheetView>
  </sheetViews>
  <sheetFormatPr defaultRowHeight="12.75" x14ac:dyDescent="0.2"/>
  <cols>
    <col min="1" max="1" width="6.85546875" style="34" customWidth="1"/>
    <col min="2" max="2" width="20.5703125" style="34" customWidth="1"/>
    <col min="3" max="3" width="46.5703125" style="34" customWidth="1"/>
    <col min="4" max="4" width="24.28515625" style="34" customWidth="1"/>
    <col min="5" max="6" width="19.140625" style="34" customWidth="1"/>
    <col min="7" max="7" width="16.42578125" style="34" customWidth="1"/>
    <col min="8" max="16384" width="9.140625" style="34"/>
  </cols>
  <sheetData>
    <row r="1" spans="1:9" ht="15" x14ac:dyDescent="0.2">
      <c r="A1" s="96" t="s">
        <v>0</v>
      </c>
      <c r="B1" s="96"/>
      <c r="C1" s="96"/>
      <c r="D1" s="96"/>
      <c r="E1" s="96"/>
      <c r="F1" s="96"/>
      <c r="G1" s="96"/>
      <c r="H1" s="96"/>
      <c r="I1" s="1" t="s">
        <v>928</v>
      </c>
    </row>
    <row r="2" spans="1:9" ht="15" x14ac:dyDescent="0.2">
      <c r="A2" s="33" t="s">
        <v>422</v>
      </c>
      <c r="B2" s="33"/>
      <c r="C2" s="33"/>
      <c r="D2" s="33"/>
      <c r="E2" s="33"/>
      <c r="F2" s="33"/>
      <c r="G2" s="33"/>
      <c r="H2" s="33"/>
    </row>
    <row r="3" spans="1:9" ht="15" x14ac:dyDescent="0.2">
      <c r="A3" s="33" t="s">
        <v>944</v>
      </c>
      <c r="B3" s="33"/>
      <c r="C3" s="33"/>
      <c r="D3" s="33"/>
      <c r="E3" s="33"/>
      <c r="F3" s="33"/>
      <c r="G3" s="33"/>
      <c r="H3" s="33"/>
    </row>
    <row r="4" spans="1:9" s="37" customFormat="1" ht="30" x14ac:dyDescent="0.2">
      <c r="A4" s="35" t="s">
        <v>2</v>
      </c>
      <c r="B4" s="35" t="s">
        <v>3</v>
      </c>
      <c r="C4" s="35" t="s">
        <v>4</v>
      </c>
      <c r="D4" s="35" t="s">
        <v>5</v>
      </c>
      <c r="E4" s="35" t="s">
        <v>6</v>
      </c>
      <c r="F4" s="35" t="s">
        <v>7</v>
      </c>
      <c r="G4" s="35" t="s">
        <v>8</v>
      </c>
      <c r="H4" s="36" t="s">
        <v>927</v>
      </c>
    </row>
    <row r="5" spans="1:9" x14ac:dyDescent="0.2">
      <c r="A5" s="38"/>
      <c r="B5" s="38"/>
      <c r="C5" s="39" t="s">
        <v>9</v>
      </c>
      <c r="D5" s="38"/>
      <c r="E5" s="38"/>
      <c r="F5" s="38"/>
      <c r="G5" s="38"/>
      <c r="H5" s="40" t="s">
        <v>133</v>
      </c>
    </row>
    <row r="6" spans="1:9" x14ac:dyDescent="0.2">
      <c r="A6" s="41"/>
      <c r="B6" s="42"/>
      <c r="C6" s="42" t="s">
        <v>10</v>
      </c>
      <c r="D6" s="42"/>
      <c r="E6" s="43"/>
      <c r="F6" s="44"/>
      <c r="G6" s="45"/>
      <c r="H6" s="40" t="s">
        <v>133</v>
      </c>
    </row>
    <row r="7" spans="1:9" x14ac:dyDescent="0.2">
      <c r="A7" s="46">
        <v>1</v>
      </c>
      <c r="B7" s="47" t="s">
        <v>356</v>
      </c>
      <c r="C7" s="47" t="s">
        <v>357</v>
      </c>
      <c r="D7" s="47" t="s">
        <v>111</v>
      </c>
      <c r="E7" s="48">
        <v>33900</v>
      </c>
      <c r="F7" s="49">
        <v>237.65594999999999</v>
      </c>
      <c r="G7" s="50">
        <v>6.6238610000000003E-2</v>
      </c>
      <c r="H7" s="40" t="s">
        <v>133</v>
      </c>
    </row>
    <row r="8" spans="1:9" x14ac:dyDescent="0.2">
      <c r="A8" s="46">
        <v>2</v>
      </c>
      <c r="B8" s="47" t="s">
        <v>344</v>
      </c>
      <c r="C8" s="47" t="s">
        <v>345</v>
      </c>
      <c r="D8" s="47" t="s">
        <v>33</v>
      </c>
      <c r="E8" s="48">
        <v>3340</v>
      </c>
      <c r="F8" s="49">
        <v>215.66713999999999</v>
      </c>
      <c r="G8" s="50">
        <v>6.0109969999999999E-2</v>
      </c>
      <c r="H8" s="40" t="s">
        <v>133</v>
      </c>
    </row>
    <row r="9" spans="1:9" x14ac:dyDescent="0.2">
      <c r="A9" s="46">
        <v>3</v>
      </c>
      <c r="B9" s="47" t="s">
        <v>334</v>
      </c>
      <c r="C9" s="47" t="s">
        <v>335</v>
      </c>
      <c r="D9" s="47" t="s">
        <v>179</v>
      </c>
      <c r="E9" s="48">
        <v>60883</v>
      </c>
      <c r="F9" s="49">
        <v>187.95190930000001</v>
      </c>
      <c r="G9" s="50">
        <v>5.2385279999999999E-2</v>
      </c>
      <c r="H9" s="40" t="s">
        <v>133</v>
      </c>
    </row>
    <row r="10" spans="1:9" x14ac:dyDescent="0.2">
      <c r="A10" s="46">
        <v>4</v>
      </c>
      <c r="B10" s="47" t="s">
        <v>70</v>
      </c>
      <c r="C10" s="47" t="s">
        <v>71</v>
      </c>
      <c r="D10" s="47" t="s">
        <v>41</v>
      </c>
      <c r="E10" s="48">
        <v>16174</v>
      </c>
      <c r="F10" s="49">
        <v>158.278764</v>
      </c>
      <c r="G10" s="50">
        <v>4.4114889999999997E-2</v>
      </c>
      <c r="H10" s="40" t="s">
        <v>133</v>
      </c>
    </row>
    <row r="11" spans="1:9" x14ac:dyDescent="0.2">
      <c r="A11" s="46">
        <v>5</v>
      </c>
      <c r="B11" s="47" t="s">
        <v>346</v>
      </c>
      <c r="C11" s="47" t="s">
        <v>347</v>
      </c>
      <c r="D11" s="47" t="s">
        <v>38</v>
      </c>
      <c r="E11" s="48">
        <v>258815</v>
      </c>
      <c r="F11" s="49">
        <v>147.21397200000001</v>
      </c>
      <c r="G11" s="50">
        <v>4.1030949999999997E-2</v>
      </c>
      <c r="H11" s="40" t="s">
        <v>133</v>
      </c>
    </row>
    <row r="12" spans="1:9" x14ac:dyDescent="0.2">
      <c r="A12" s="46">
        <v>6</v>
      </c>
      <c r="B12" s="47" t="s">
        <v>358</v>
      </c>
      <c r="C12" s="47" t="s">
        <v>359</v>
      </c>
      <c r="D12" s="47" t="s">
        <v>38</v>
      </c>
      <c r="E12" s="48">
        <v>36437</v>
      </c>
      <c r="F12" s="49">
        <v>139.1711215</v>
      </c>
      <c r="G12" s="50">
        <v>3.8789270000000001E-2</v>
      </c>
      <c r="H12" s="40" t="s">
        <v>133</v>
      </c>
    </row>
    <row r="13" spans="1:9" x14ac:dyDescent="0.2">
      <c r="A13" s="46">
        <v>7</v>
      </c>
      <c r="B13" s="47" t="s">
        <v>368</v>
      </c>
      <c r="C13" s="47" t="s">
        <v>369</v>
      </c>
      <c r="D13" s="47" t="s">
        <v>57</v>
      </c>
      <c r="E13" s="48">
        <v>9824</v>
      </c>
      <c r="F13" s="49">
        <v>138.76400000000001</v>
      </c>
      <c r="G13" s="50">
        <v>3.8675800000000003E-2</v>
      </c>
      <c r="H13" s="40" t="s">
        <v>133</v>
      </c>
    </row>
    <row r="14" spans="1:9" x14ac:dyDescent="0.2">
      <c r="A14" s="46">
        <v>8</v>
      </c>
      <c r="B14" s="47" t="s">
        <v>328</v>
      </c>
      <c r="C14" s="47" t="s">
        <v>329</v>
      </c>
      <c r="D14" s="47" t="s">
        <v>249</v>
      </c>
      <c r="E14" s="48">
        <v>9043</v>
      </c>
      <c r="F14" s="49">
        <v>128.56433100000001</v>
      </c>
      <c r="G14" s="50">
        <v>3.5832990000000002E-2</v>
      </c>
      <c r="H14" s="40" t="s">
        <v>133</v>
      </c>
    </row>
    <row r="15" spans="1:9" x14ac:dyDescent="0.2">
      <c r="A15" s="46">
        <v>9</v>
      </c>
      <c r="B15" s="47" t="s">
        <v>360</v>
      </c>
      <c r="C15" s="47" t="s">
        <v>361</v>
      </c>
      <c r="D15" s="47" t="s">
        <v>38</v>
      </c>
      <c r="E15" s="48">
        <v>187038</v>
      </c>
      <c r="F15" s="49">
        <v>125.034903</v>
      </c>
      <c r="G15" s="50">
        <v>3.4849280000000003E-2</v>
      </c>
      <c r="H15" s="40" t="s">
        <v>133</v>
      </c>
    </row>
    <row r="16" spans="1:9" x14ac:dyDescent="0.2">
      <c r="A16" s="46">
        <v>10</v>
      </c>
      <c r="B16" s="47" t="s">
        <v>362</v>
      </c>
      <c r="C16" s="47" t="s">
        <v>363</v>
      </c>
      <c r="D16" s="47" t="s">
        <v>57</v>
      </c>
      <c r="E16" s="48">
        <v>47004</v>
      </c>
      <c r="F16" s="49">
        <v>107.59685639999999</v>
      </c>
      <c r="G16" s="50">
        <v>2.998901E-2</v>
      </c>
      <c r="H16" s="40" t="s">
        <v>133</v>
      </c>
    </row>
    <row r="17" spans="1:8" x14ac:dyDescent="0.2">
      <c r="A17" s="46">
        <v>11</v>
      </c>
      <c r="B17" s="47" t="s">
        <v>364</v>
      </c>
      <c r="C17" s="47" t="s">
        <v>365</v>
      </c>
      <c r="D17" s="47" t="s">
        <v>216</v>
      </c>
      <c r="E17" s="48">
        <v>48585</v>
      </c>
      <c r="F17" s="49">
        <v>99.895618499999998</v>
      </c>
      <c r="G17" s="50">
        <v>2.7842550000000001E-2</v>
      </c>
      <c r="H17" s="40" t="s">
        <v>133</v>
      </c>
    </row>
    <row r="18" spans="1:8" x14ac:dyDescent="0.2">
      <c r="A18" s="46">
        <v>12</v>
      </c>
      <c r="B18" s="47" t="s">
        <v>217</v>
      </c>
      <c r="C18" s="47" t="s">
        <v>218</v>
      </c>
      <c r="D18" s="47" t="s">
        <v>176</v>
      </c>
      <c r="E18" s="48">
        <v>692</v>
      </c>
      <c r="F18" s="49">
        <v>98.665360000000007</v>
      </c>
      <c r="G18" s="50">
        <v>2.749965E-2</v>
      </c>
      <c r="H18" s="40" t="s">
        <v>133</v>
      </c>
    </row>
    <row r="19" spans="1:8" x14ac:dyDescent="0.2">
      <c r="A19" s="46">
        <v>13</v>
      </c>
      <c r="B19" s="47" t="s">
        <v>348</v>
      </c>
      <c r="C19" s="47" t="s">
        <v>349</v>
      </c>
      <c r="D19" s="47" t="s">
        <v>211</v>
      </c>
      <c r="E19" s="48">
        <v>15581</v>
      </c>
      <c r="F19" s="49">
        <v>93.891105999999994</v>
      </c>
      <c r="G19" s="50">
        <v>2.616899E-2</v>
      </c>
      <c r="H19" s="40" t="s">
        <v>133</v>
      </c>
    </row>
    <row r="20" spans="1:8" x14ac:dyDescent="0.2">
      <c r="A20" s="46">
        <v>14</v>
      </c>
      <c r="B20" s="47" t="s">
        <v>370</v>
      </c>
      <c r="C20" s="47" t="s">
        <v>371</v>
      </c>
      <c r="D20" s="47" t="s">
        <v>176</v>
      </c>
      <c r="E20" s="48">
        <v>10638</v>
      </c>
      <c r="F20" s="49">
        <v>92.045294999999996</v>
      </c>
      <c r="G20" s="50">
        <v>2.5654529999999998E-2</v>
      </c>
      <c r="H20" s="40" t="s">
        <v>133</v>
      </c>
    </row>
    <row r="21" spans="1:8" x14ac:dyDescent="0.2">
      <c r="A21" s="46">
        <v>15</v>
      </c>
      <c r="B21" s="47" t="s">
        <v>66</v>
      </c>
      <c r="C21" s="47" t="s">
        <v>67</v>
      </c>
      <c r="D21" s="47" t="s">
        <v>41</v>
      </c>
      <c r="E21" s="48">
        <v>1446</v>
      </c>
      <c r="F21" s="49">
        <v>90.619373999999993</v>
      </c>
      <c r="G21" s="50">
        <v>2.5257109999999999E-2</v>
      </c>
      <c r="H21" s="40" t="s">
        <v>133</v>
      </c>
    </row>
    <row r="22" spans="1:8" x14ac:dyDescent="0.2">
      <c r="A22" s="46">
        <v>16</v>
      </c>
      <c r="B22" s="47" t="s">
        <v>53</v>
      </c>
      <c r="C22" s="47" t="s">
        <v>54</v>
      </c>
      <c r="D22" s="47" t="s">
        <v>13</v>
      </c>
      <c r="E22" s="48">
        <v>7151</v>
      </c>
      <c r="F22" s="49">
        <v>89.408952999999997</v>
      </c>
      <c r="G22" s="50">
        <v>2.4919739999999999E-2</v>
      </c>
      <c r="H22" s="40" t="s">
        <v>133</v>
      </c>
    </row>
    <row r="23" spans="1:8" ht="25.5" x14ac:dyDescent="0.2">
      <c r="A23" s="46">
        <v>17</v>
      </c>
      <c r="B23" s="47" t="s">
        <v>366</v>
      </c>
      <c r="C23" s="47" t="s">
        <v>367</v>
      </c>
      <c r="D23" s="47" t="s">
        <v>201</v>
      </c>
      <c r="E23" s="48">
        <v>1708</v>
      </c>
      <c r="F23" s="49">
        <v>89.104652000000002</v>
      </c>
      <c r="G23" s="50">
        <v>2.4834930000000002E-2</v>
      </c>
      <c r="H23" s="40" t="s">
        <v>133</v>
      </c>
    </row>
    <row r="24" spans="1:8" x14ac:dyDescent="0.2">
      <c r="A24" s="46">
        <v>18</v>
      </c>
      <c r="B24" s="47" t="s">
        <v>78</v>
      </c>
      <c r="C24" s="47" t="s">
        <v>79</v>
      </c>
      <c r="D24" s="47" t="s">
        <v>25</v>
      </c>
      <c r="E24" s="48">
        <v>1562</v>
      </c>
      <c r="F24" s="49">
        <v>82.582939999999994</v>
      </c>
      <c r="G24" s="50">
        <v>2.3017220000000001E-2</v>
      </c>
      <c r="H24" s="40" t="s">
        <v>133</v>
      </c>
    </row>
    <row r="25" spans="1:8" x14ac:dyDescent="0.2">
      <c r="A25" s="46">
        <v>19</v>
      </c>
      <c r="B25" s="47" t="s">
        <v>377</v>
      </c>
      <c r="C25" s="47" t="s">
        <v>378</v>
      </c>
      <c r="D25" s="47" t="s">
        <v>379</v>
      </c>
      <c r="E25" s="48">
        <v>22746</v>
      </c>
      <c r="F25" s="49">
        <v>80.850656999999998</v>
      </c>
      <c r="G25" s="50">
        <v>2.25344E-2</v>
      </c>
      <c r="H25" s="40" t="s">
        <v>133</v>
      </c>
    </row>
    <row r="26" spans="1:8" x14ac:dyDescent="0.2">
      <c r="A26" s="46">
        <v>20</v>
      </c>
      <c r="B26" s="47" t="s">
        <v>326</v>
      </c>
      <c r="C26" s="47" t="s">
        <v>327</v>
      </c>
      <c r="D26" s="47" t="s">
        <v>256</v>
      </c>
      <c r="E26" s="48">
        <v>31297</v>
      </c>
      <c r="F26" s="49">
        <v>77.312979100000007</v>
      </c>
      <c r="G26" s="50">
        <v>2.1548390000000001E-2</v>
      </c>
      <c r="H26" s="40" t="s">
        <v>133</v>
      </c>
    </row>
    <row r="27" spans="1:8" x14ac:dyDescent="0.2">
      <c r="A27" s="46">
        <v>21</v>
      </c>
      <c r="B27" s="47" t="s">
        <v>300</v>
      </c>
      <c r="C27" s="47" t="s">
        <v>301</v>
      </c>
      <c r="D27" s="47" t="s">
        <v>41</v>
      </c>
      <c r="E27" s="48">
        <v>4465</v>
      </c>
      <c r="F27" s="49">
        <v>70.363934999999998</v>
      </c>
      <c r="G27" s="50">
        <v>1.961158E-2</v>
      </c>
      <c r="H27" s="40" t="s">
        <v>133</v>
      </c>
    </row>
    <row r="28" spans="1:8" x14ac:dyDescent="0.2">
      <c r="A28" s="46">
        <v>22</v>
      </c>
      <c r="B28" s="47" t="s">
        <v>396</v>
      </c>
      <c r="C28" s="47" t="s">
        <v>397</v>
      </c>
      <c r="D28" s="47" t="s">
        <v>211</v>
      </c>
      <c r="E28" s="48">
        <v>18242</v>
      </c>
      <c r="F28" s="49">
        <v>67.395069000000007</v>
      </c>
      <c r="G28" s="50">
        <v>1.878411E-2</v>
      </c>
      <c r="H28" s="40" t="s">
        <v>133</v>
      </c>
    </row>
    <row r="29" spans="1:8" ht="25.5" x14ac:dyDescent="0.2">
      <c r="A29" s="46">
        <v>23</v>
      </c>
      <c r="B29" s="47" t="s">
        <v>380</v>
      </c>
      <c r="C29" s="47" t="s">
        <v>381</v>
      </c>
      <c r="D29" s="47" t="s">
        <v>201</v>
      </c>
      <c r="E29" s="48">
        <v>6109</v>
      </c>
      <c r="F29" s="49">
        <v>66.939367500000003</v>
      </c>
      <c r="G29" s="50">
        <v>1.8657099999999999E-2</v>
      </c>
      <c r="H29" s="40" t="s">
        <v>133</v>
      </c>
    </row>
    <row r="30" spans="1:8" x14ac:dyDescent="0.2">
      <c r="A30" s="46">
        <v>24</v>
      </c>
      <c r="B30" s="47" t="s">
        <v>372</v>
      </c>
      <c r="C30" s="47" t="s">
        <v>373</v>
      </c>
      <c r="D30" s="47" t="s">
        <v>374</v>
      </c>
      <c r="E30" s="48">
        <v>6011</v>
      </c>
      <c r="F30" s="49">
        <v>64.251579000000007</v>
      </c>
      <c r="G30" s="50">
        <v>1.7907969999999999E-2</v>
      </c>
      <c r="H30" s="40" t="s">
        <v>133</v>
      </c>
    </row>
    <row r="31" spans="1:8" x14ac:dyDescent="0.2">
      <c r="A31" s="46">
        <v>25</v>
      </c>
      <c r="B31" s="47" t="s">
        <v>384</v>
      </c>
      <c r="C31" s="47" t="s">
        <v>385</v>
      </c>
      <c r="D31" s="47" t="s">
        <v>176</v>
      </c>
      <c r="E31" s="48">
        <v>4021</v>
      </c>
      <c r="F31" s="49">
        <v>62.570780999999997</v>
      </c>
      <c r="G31" s="50">
        <v>1.74395E-2</v>
      </c>
      <c r="H31" s="40" t="s">
        <v>133</v>
      </c>
    </row>
    <row r="32" spans="1:8" x14ac:dyDescent="0.2">
      <c r="A32" s="46">
        <v>26</v>
      </c>
      <c r="B32" s="47" t="s">
        <v>386</v>
      </c>
      <c r="C32" s="47" t="s">
        <v>387</v>
      </c>
      <c r="D32" s="47" t="s">
        <v>41</v>
      </c>
      <c r="E32" s="48">
        <v>9769</v>
      </c>
      <c r="F32" s="49">
        <v>58.174394999999997</v>
      </c>
      <c r="G32" s="50">
        <v>1.6214159999999998E-2</v>
      </c>
      <c r="H32" s="40" t="s">
        <v>133</v>
      </c>
    </row>
    <row r="33" spans="1:8" x14ac:dyDescent="0.2">
      <c r="A33" s="46">
        <v>27</v>
      </c>
      <c r="B33" s="47" t="s">
        <v>390</v>
      </c>
      <c r="C33" s="47" t="s">
        <v>391</v>
      </c>
      <c r="D33" s="47" t="s">
        <v>41</v>
      </c>
      <c r="E33" s="48">
        <v>13623</v>
      </c>
      <c r="F33" s="49">
        <v>55.023296999999999</v>
      </c>
      <c r="G33" s="50">
        <v>1.53359E-2</v>
      </c>
      <c r="H33" s="40" t="s">
        <v>133</v>
      </c>
    </row>
    <row r="34" spans="1:8" x14ac:dyDescent="0.2">
      <c r="A34" s="46">
        <v>28</v>
      </c>
      <c r="B34" s="47" t="s">
        <v>388</v>
      </c>
      <c r="C34" s="47" t="s">
        <v>389</v>
      </c>
      <c r="D34" s="47" t="s">
        <v>108</v>
      </c>
      <c r="E34" s="48">
        <v>6875</v>
      </c>
      <c r="F34" s="49">
        <v>54.3125</v>
      </c>
      <c r="G34" s="50">
        <v>1.513778E-2</v>
      </c>
      <c r="H34" s="40" t="s">
        <v>133</v>
      </c>
    </row>
    <row r="35" spans="1:8" x14ac:dyDescent="0.2">
      <c r="A35" s="46">
        <v>29</v>
      </c>
      <c r="B35" s="47" t="s">
        <v>392</v>
      </c>
      <c r="C35" s="47" t="s">
        <v>393</v>
      </c>
      <c r="D35" s="47" t="s">
        <v>267</v>
      </c>
      <c r="E35" s="48">
        <v>3242</v>
      </c>
      <c r="F35" s="49">
        <v>53.08775</v>
      </c>
      <c r="G35" s="50">
        <v>1.4796429999999999E-2</v>
      </c>
      <c r="H35" s="40" t="s">
        <v>133</v>
      </c>
    </row>
    <row r="36" spans="1:8" x14ac:dyDescent="0.2">
      <c r="A36" s="46">
        <v>30</v>
      </c>
      <c r="B36" s="47" t="s">
        <v>394</v>
      </c>
      <c r="C36" s="47" t="s">
        <v>395</v>
      </c>
      <c r="D36" s="47" t="s">
        <v>229</v>
      </c>
      <c r="E36" s="48">
        <v>11900</v>
      </c>
      <c r="F36" s="49">
        <v>47.891550000000002</v>
      </c>
      <c r="G36" s="50">
        <v>1.334816E-2</v>
      </c>
      <c r="H36" s="40" t="s">
        <v>133</v>
      </c>
    </row>
    <row r="37" spans="1:8" x14ac:dyDescent="0.2">
      <c r="A37" s="46">
        <v>31</v>
      </c>
      <c r="B37" s="47" t="s">
        <v>114</v>
      </c>
      <c r="C37" s="47" t="s">
        <v>115</v>
      </c>
      <c r="D37" s="47" t="s">
        <v>33</v>
      </c>
      <c r="E37" s="48">
        <v>9041</v>
      </c>
      <c r="F37" s="49">
        <v>45.806226500000001</v>
      </c>
      <c r="G37" s="50">
        <v>1.2766950000000001E-2</v>
      </c>
      <c r="H37" s="40" t="s">
        <v>133</v>
      </c>
    </row>
    <row r="38" spans="1:8" x14ac:dyDescent="0.2">
      <c r="A38" s="46">
        <v>32</v>
      </c>
      <c r="B38" s="47" t="s">
        <v>55</v>
      </c>
      <c r="C38" s="47" t="s">
        <v>56</v>
      </c>
      <c r="D38" s="47" t="s">
        <v>57</v>
      </c>
      <c r="E38" s="48">
        <v>558</v>
      </c>
      <c r="F38" s="49">
        <v>44.773919999999997</v>
      </c>
      <c r="G38" s="50">
        <v>1.2479229999999999E-2</v>
      </c>
      <c r="H38" s="40" t="s">
        <v>133</v>
      </c>
    </row>
    <row r="39" spans="1:8" x14ac:dyDescent="0.2">
      <c r="A39" s="46">
        <v>33</v>
      </c>
      <c r="B39" s="47" t="s">
        <v>402</v>
      </c>
      <c r="C39" s="47" t="s">
        <v>403</v>
      </c>
      <c r="D39" s="47" t="s">
        <v>216</v>
      </c>
      <c r="E39" s="48">
        <v>9165</v>
      </c>
      <c r="F39" s="49">
        <v>43.611652499999998</v>
      </c>
      <c r="G39" s="50">
        <v>1.2155279999999999E-2</v>
      </c>
      <c r="H39" s="40" t="s">
        <v>133</v>
      </c>
    </row>
    <row r="40" spans="1:8" x14ac:dyDescent="0.2">
      <c r="A40" s="46">
        <v>34</v>
      </c>
      <c r="B40" s="47" t="s">
        <v>400</v>
      </c>
      <c r="C40" s="47" t="s">
        <v>401</v>
      </c>
      <c r="D40" s="47" t="s">
        <v>41</v>
      </c>
      <c r="E40" s="48">
        <v>3066</v>
      </c>
      <c r="F40" s="49">
        <v>42.240282000000001</v>
      </c>
      <c r="G40" s="50">
        <v>1.177306E-2</v>
      </c>
      <c r="H40" s="40" t="s">
        <v>133</v>
      </c>
    </row>
    <row r="41" spans="1:8" x14ac:dyDescent="0.2">
      <c r="A41" s="46">
        <v>35</v>
      </c>
      <c r="B41" s="47" t="s">
        <v>404</v>
      </c>
      <c r="C41" s="47" t="s">
        <v>405</v>
      </c>
      <c r="D41" s="47" t="s">
        <v>176</v>
      </c>
      <c r="E41" s="48">
        <v>2672</v>
      </c>
      <c r="F41" s="49">
        <v>36.892304000000003</v>
      </c>
      <c r="G41" s="50">
        <v>1.028249E-2</v>
      </c>
      <c r="H41" s="40" t="s">
        <v>133</v>
      </c>
    </row>
    <row r="42" spans="1:8" x14ac:dyDescent="0.2">
      <c r="A42" s="46">
        <v>36</v>
      </c>
      <c r="B42" s="47" t="s">
        <v>406</v>
      </c>
      <c r="C42" s="47" t="s">
        <v>407</v>
      </c>
      <c r="D42" s="47" t="s">
        <v>408</v>
      </c>
      <c r="E42" s="48">
        <v>3317</v>
      </c>
      <c r="F42" s="49">
        <v>34.813573499999997</v>
      </c>
      <c r="G42" s="50">
        <v>9.7031099999999992E-3</v>
      </c>
      <c r="H42" s="40" t="s">
        <v>133</v>
      </c>
    </row>
    <row r="43" spans="1:8" x14ac:dyDescent="0.2">
      <c r="A43" s="46">
        <v>37</v>
      </c>
      <c r="B43" s="47" t="s">
        <v>409</v>
      </c>
      <c r="C43" s="47" t="s">
        <v>410</v>
      </c>
      <c r="D43" s="47" t="s">
        <v>249</v>
      </c>
      <c r="E43" s="48">
        <v>12245</v>
      </c>
      <c r="F43" s="49">
        <v>32.221493000000002</v>
      </c>
      <c r="G43" s="50">
        <v>8.9806599999999997E-3</v>
      </c>
      <c r="H43" s="40" t="s">
        <v>133</v>
      </c>
    </row>
    <row r="44" spans="1:8" x14ac:dyDescent="0.2">
      <c r="A44" s="46">
        <v>38</v>
      </c>
      <c r="B44" s="47" t="s">
        <v>411</v>
      </c>
      <c r="C44" s="47" t="s">
        <v>412</v>
      </c>
      <c r="D44" s="47" t="s">
        <v>413</v>
      </c>
      <c r="E44" s="48">
        <v>3504</v>
      </c>
      <c r="F44" s="49">
        <v>29.57376</v>
      </c>
      <c r="G44" s="50">
        <v>8.2426900000000004E-3</v>
      </c>
      <c r="H44" s="40" t="s">
        <v>133</v>
      </c>
    </row>
    <row r="45" spans="1:8" x14ac:dyDescent="0.2">
      <c r="A45" s="46">
        <v>39</v>
      </c>
      <c r="B45" s="47" t="s">
        <v>398</v>
      </c>
      <c r="C45" s="47" t="s">
        <v>399</v>
      </c>
      <c r="D45" s="47" t="s">
        <v>57</v>
      </c>
      <c r="E45" s="48">
        <v>3447</v>
      </c>
      <c r="F45" s="49">
        <v>27.494995500000002</v>
      </c>
      <c r="G45" s="50">
        <v>7.6633099999999996E-3</v>
      </c>
      <c r="H45" s="40" t="s">
        <v>133</v>
      </c>
    </row>
    <row r="46" spans="1:8" x14ac:dyDescent="0.2">
      <c r="A46" s="46">
        <v>40</v>
      </c>
      <c r="B46" s="47" t="s">
        <v>414</v>
      </c>
      <c r="C46" s="47" t="s">
        <v>415</v>
      </c>
      <c r="D46" s="47" t="s">
        <v>57</v>
      </c>
      <c r="E46" s="48">
        <v>3832</v>
      </c>
      <c r="F46" s="49">
        <v>22.940268</v>
      </c>
      <c r="G46" s="50">
        <v>6.3938299999999997E-3</v>
      </c>
      <c r="H46" s="40" t="s">
        <v>133</v>
      </c>
    </row>
    <row r="47" spans="1:8" x14ac:dyDescent="0.2">
      <c r="A47" s="51"/>
      <c r="B47" s="51"/>
      <c r="C47" s="52" t="s">
        <v>132</v>
      </c>
      <c r="D47" s="51"/>
      <c r="E47" s="51" t="s">
        <v>133</v>
      </c>
      <c r="F47" s="53">
        <v>3440.6545802999999</v>
      </c>
      <c r="G47" s="54">
        <v>0.95896685999999998</v>
      </c>
      <c r="H47" s="40" t="s">
        <v>133</v>
      </c>
    </row>
    <row r="48" spans="1:8" x14ac:dyDescent="0.2">
      <c r="A48" s="51"/>
      <c r="B48" s="51"/>
      <c r="C48" s="55"/>
      <c r="D48" s="51"/>
      <c r="E48" s="51"/>
      <c r="F48" s="56"/>
      <c r="G48" s="56"/>
      <c r="H48" s="40" t="s">
        <v>133</v>
      </c>
    </row>
    <row r="49" spans="1:8" x14ac:dyDescent="0.2">
      <c r="A49" s="51"/>
      <c r="B49" s="51"/>
      <c r="C49" s="52" t="s">
        <v>134</v>
      </c>
      <c r="D49" s="51"/>
      <c r="E49" s="51"/>
      <c r="F49" s="51"/>
      <c r="G49" s="51"/>
      <c r="H49" s="40" t="s">
        <v>133</v>
      </c>
    </row>
    <row r="50" spans="1:8" x14ac:dyDescent="0.2">
      <c r="A50" s="51"/>
      <c r="B50" s="51"/>
      <c r="C50" s="52" t="s">
        <v>132</v>
      </c>
      <c r="D50" s="51"/>
      <c r="E50" s="51" t="s">
        <v>133</v>
      </c>
      <c r="F50" s="57" t="s">
        <v>135</v>
      </c>
      <c r="G50" s="54">
        <v>0</v>
      </c>
      <c r="H50" s="40" t="s">
        <v>133</v>
      </c>
    </row>
    <row r="51" spans="1:8" x14ac:dyDescent="0.2">
      <c r="A51" s="51"/>
      <c r="B51" s="51"/>
      <c r="C51" s="55"/>
      <c r="D51" s="51"/>
      <c r="E51" s="51"/>
      <c r="F51" s="56"/>
      <c r="G51" s="56"/>
      <c r="H51" s="40" t="s">
        <v>133</v>
      </c>
    </row>
    <row r="52" spans="1:8" x14ac:dyDescent="0.2">
      <c r="A52" s="51"/>
      <c r="B52" s="51"/>
      <c r="C52" s="52" t="s">
        <v>136</v>
      </c>
      <c r="D52" s="51"/>
      <c r="E52" s="51"/>
      <c r="F52" s="51"/>
      <c r="G52" s="51"/>
      <c r="H52" s="40" t="s">
        <v>133</v>
      </c>
    </row>
    <row r="53" spans="1:8" x14ac:dyDescent="0.2">
      <c r="A53" s="51"/>
      <c r="B53" s="51"/>
      <c r="C53" s="52" t="s">
        <v>132</v>
      </c>
      <c r="D53" s="51"/>
      <c r="E53" s="51" t="s">
        <v>133</v>
      </c>
      <c r="F53" s="57" t="s">
        <v>135</v>
      </c>
      <c r="G53" s="54">
        <v>0</v>
      </c>
      <c r="H53" s="40" t="s">
        <v>133</v>
      </c>
    </row>
    <row r="54" spans="1:8" x14ac:dyDescent="0.2">
      <c r="A54" s="51"/>
      <c r="B54" s="51"/>
      <c r="C54" s="55"/>
      <c r="D54" s="51"/>
      <c r="E54" s="51"/>
      <c r="F54" s="56"/>
      <c r="G54" s="56"/>
      <c r="H54" s="40" t="s">
        <v>133</v>
      </c>
    </row>
    <row r="55" spans="1:8" x14ac:dyDescent="0.2">
      <c r="A55" s="51"/>
      <c r="B55" s="51"/>
      <c r="C55" s="52" t="s">
        <v>137</v>
      </c>
      <c r="D55" s="51"/>
      <c r="E55" s="51"/>
      <c r="F55" s="51"/>
      <c r="G55" s="51"/>
      <c r="H55" s="40" t="s">
        <v>133</v>
      </c>
    </row>
    <row r="56" spans="1:8" x14ac:dyDescent="0.2">
      <c r="A56" s="51"/>
      <c r="B56" s="51"/>
      <c r="C56" s="52" t="s">
        <v>132</v>
      </c>
      <c r="D56" s="51"/>
      <c r="E56" s="51" t="s">
        <v>133</v>
      </c>
      <c r="F56" s="57" t="s">
        <v>135</v>
      </c>
      <c r="G56" s="54">
        <v>0</v>
      </c>
      <c r="H56" s="40" t="s">
        <v>133</v>
      </c>
    </row>
    <row r="57" spans="1:8" x14ac:dyDescent="0.2">
      <c r="A57" s="51"/>
      <c r="B57" s="51"/>
      <c r="C57" s="55"/>
      <c r="D57" s="51"/>
      <c r="E57" s="51"/>
      <c r="F57" s="56"/>
      <c r="G57" s="56"/>
      <c r="H57" s="40" t="s">
        <v>133</v>
      </c>
    </row>
    <row r="58" spans="1:8" x14ac:dyDescent="0.2">
      <c r="A58" s="51"/>
      <c r="B58" s="51"/>
      <c r="C58" s="52" t="s">
        <v>138</v>
      </c>
      <c r="D58" s="51"/>
      <c r="E58" s="51"/>
      <c r="F58" s="56"/>
      <c r="G58" s="56"/>
      <c r="H58" s="40" t="s">
        <v>133</v>
      </c>
    </row>
    <row r="59" spans="1:8" x14ac:dyDescent="0.2">
      <c r="A59" s="51"/>
      <c r="B59" s="51"/>
      <c r="C59" s="52" t="s">
        <v>132</v>
      </c>
      <c r="D59" s="51"/>
      <c r="E59" s="51" t="s">
        <v>133</v>
      </c>
      <c r="F59" s="57" t="s">
        <v>135</v>
      </c>
      <c r="G59" s="54">
        <v>0</v>
      </c>
      <c r="H59" s="40" t="s">
        <v>133</v>
      </c>
    </row>
    <row r="60" spans="1:8" x14ac:dyDescent="0.2">
      <c r="A60" s="51"/>
      <c r="B60" s="51"/>
      <c r="C60" s="55"/>
      <c r="D60" s="51"/>
      <c r="E60" s="51"/>
      <c r="F60" s="56"/>
      <c r="G60" s="56"/>
      <c r="H60" s="40" t="s">
        <v>133</v>
      </c>
    </row>
    <row r="61" spans="1:8" x14ac:dyDescent="0.2">
      <c r="A61" s="51"/>
      <c r="B61" s="51"/>
      <c r="C61" s="52" t="s">
        <v>139</v>
      </c>
      <c r="D61" s="51"/>
      <c r="E61" s="51"/>
      <c r="F61" s="56"/>
      <c r="G61" s="56"/>
      <c r="H61" s="40" t="s">
        <v>133</v>
      </c>
    </row>
    <row r="62" spans="1:8" x14ac:dyDescent="0.2">
      <c r="A62" s="51"/>
      <c r="B62" s="51"/>
      <c r="C62" s="52" t="s">
        <v>132</v>
      </c>
      <c r="D62" s="51"/>
      <c r="E62" s="51" t="s">
        <v>133</v>
      </c>
      <c r="F62" s="57" t="s">
        <v>135</v>
      </c>
      <c r="G62" s="54">
        <v>0</v>
      </c>
      <c r="H62" s="40" t="s">
        <v>133</v>
      </c>
    </row>
    <row r="63" spans="1:8" x14ac:dyDescent="0.2">
      <c r="A63" s="51"/>
      <c r="B63" s="51"/>
      <c r="C63" s="55"/>
      <c r="D63" s="51"/>
      <c r="E63" s="51"/>
      <c r="F63" s="56"/>
      <c r="G63" s="56"/>
      <c r="H63" s="40" t="s">
        <v>133</v>
      </c>
    </row>
    <row r="64" spans="1:8" x14ac:dyDescent="0.2">
      <c r="A64" s="51"/>
      <c r="B64" s="51"/>
      <c r="C64" s="52" t="s">
        <v>140</v>
      </c>
      <c r="D64" s="51"/>
      <c r="E64" s="51"/>
      <c r="F64" s="53">
        <v>3440.6545802999999</v>
      </c>
      <c r="G64" s="54">
        <v>0.95896685999999998</v>
      </c>
      <c r="H64" s="40" t="s">
        <v>133</v>
      </c>
    </row>
    <row r="65" spans="1:8" x14ac:dyDescent="0.2">
      <c r="A65" s="51"/>
      <c r="B65" s="51"/>
      <c r="C65" s="55"/>
      <c r="D65" s="51"/>
      <c r="E65" s="51"/>
      <c r="F65" s="56"/>
      <c r="G65" s="56"/>
      <c r="H65" s="40" t="s">
        <v>133</v>
      </c>
    </row>
    <row r="66" spans="1:8" x14ac:dyDescent="0.2">
      <c r="A66" s="51"/>
      <c r="B66" s="51"/>
      <c r="C66" s="52" t="s">
        <v>141</v>
      </c>
      <c r="D66" s="51"/>
      <c r="E66" s="51"/>
      <c r="F66" s="56"/>
      <c r="G66" s="56"/>
      <c r="H66" s="40" t="s">
        <v>133</v>
      </c>
    </row>
    <row r="67" spans="1:8" x14ac:dyDescent="0.2">
      <c r="A67" s="51"/>
      <c r="B67" s="51"/>
      <c r="C67" s="52" t="s">
        <v>10</v>
      </c>
      <c r="D67" s="51"/>
      <c r="E67" s="51"/>
      <c r="F67" s="56"/>
      <c r="G67" s="56"/>
      <c r="H67" s="40" t="s">
        <v>133</v>
      </c>
    </row>
    <row r="68" spans="1:8" x14ac:dyDescent="0.2">
      <c r="A68" s="51"/>
      <c r="B68" s="51"/>
      <c r="C68" s="52" t="s">
        <v>132</v>
      </c>
      <c r="D68" s="51"/>
      <c r="E68" s="51" t="s">
        <v>133</v>
      </c>
      <c r="F68" s="57" t="s">
        <v>135</v>
      </c>
      <c r="G68" s="54">
        <v>0</v>
      </c>
      <c r="H68" s="40" t="s">
        <v>133</v>
      </c>
    </row>
    <row r="69" spans="1:8" x14ac:dyDescent="0.2">
      <c r="A69" s="51"/>
      <c r="B69" s="51"/>
      <c r="C69" s="55"/>
      <c r="D69" s="51"/>
      <c r="E69" s="51"/>
      <c r="F69" s="56"/>
      <c r="G69" s="56"/>
      <c r="H69" s="40" t="s">
        <v>133</v>
      </c>
    </row>
    <row r="70" spans="1:8" x14ac:dyDescent="0.2">
      <c r="A70" s="51"/>
      <c r="B70" s="51"/>
      <c r="C70" s="52" t="s">
        <v>142</v>
      </c>
      <c r="D70" s="51"/>
      <c r="E70" s="51"/>
      <c r="F70" s="51"/>
      <c r="G70" s="51"/>
      <c r="H70" s="40" t="s">
        <v>133</v>
      </c>
    </row>
    <row r="71" spans="1:8" x14ac:dyDescent="0.2">
      <c r="A71" s="51"/>
      <c r="B71" s="51"/>
      <c r="C71" s="52" t="s">
        <v>132</v>
      </c>
      <c r="D71" s="51"/>
      <c r="E71" s="51" t="s">
        <v>133</v>
      </c>
      <c r="F71" s="57" t="s">
        <v>135</v>
      </c>
      <c r="G71" s="54">
        <v>0</v>
      </c>
      <c r="H71" s="40" t="s">
        <v>133</v>
      </c>
    </row>
    <row r="72" spans="1:8" x14ac:dyDescent="0.2">
      <c r="A72" s="51"/>
      <c r="B72" s="51"/>
      <c r="C72" s="55"/>
      <c r="D72" s="51"/>
      <c r="E72" s="51"/>
      <c r="F72" s="56"/>
      <c r="G72" s="56"/>
      <c r="H72" s="40" t="s">
        <v>133</v>
      </c>
    </row>
    <row r="73" spans="1:8" x14ac:dyDescent="0.2">
      <c r="A73" s="51"/>
      <c r="B73" s="51"/>
      <c r="C73" s="52" t="s">
        <v>143</v>
      </c>
      <c r="D73" s="51"/>
      <c r="E73" s="51"/>
      <c r="F73" s="51"/>
      <c r="G73" s="51"/>
      <c r="H73" s="40" t="s">
        <v>133</v>
      </c>
    </row>
    <row r="74" spans="1:8" x14ac:dyDescent="0.2">
      <c r="A74" s="51"/>
      <c r="B74" s="51"/>
      <c r="C74" s="52" t="s">
        <v>132</v>
      </c>
      <c r="D74" s="51"/>
      <c r="E74" s="51" t="s">
        <v>133</v>
      </c>
      <c r="F74" s="57" t="s">
        <v>135</v>
      </c>
      <c r="G74" s="54">
        <v>0</v>
      </c>
      <c r="H74" s="40" t="s">
        <v>133</v>
      </c>
    </row>
    <row r="75" spans="1:8" x14ac:dyDescent="0.2">
      <c r="A75" s="51"/>
      <c r="B75" s="51"/>
      <c r="C75" s="55"/>
      <c r="D75" s="51"/>
      <c r="E75" s="51"/>
      <c r="F75" s="56"/>
      <c r="G75" s="56"/>
      <c r="H75" s="40" t="s">
        <v>133</v>
      </c>
    </row>
    <row r="76" spans="1:8" x14ac:dyDescent="0.2">
      <c r="A76" s="51"/>
      <c r="B76" s="51"/>
      <c r="C76" s="52" t="s">
        <v>144</v>
      </c>
      <c r="D76" s="51"/>
      <c r="E76" s="51"/>
      <c r="F76" s="56"/>
      <c r="G76" s="56"/>
      <c r="H76" s="40" t="s">
        <v>133</v>
      </c>
    </row>
    <row r="77" spans="1:8" x14ac:dyDescent="0.2">
      <c r="A77" s="51"/>
      <c r="B77" s="51"/>
      <c r="C77" s="52" t="s">
        <v>132</v>
      </c>
      <c r="D77" s="51"/>
      <c r="E77" s="51" t="s">
        <v>133</v>
      </c>
      <c r="F77" s="57" t="s">
        <v>135</v>
      </c>
      <c r="G77" s="54">
        <v>0</v>
      </c>
      <c r="H77" s="40" t="s">
        <v>133</v>
      </c>
    </row>
    <row r="78" spans="1:8" x14ac:dyDescent="0.2">
      <c r="A78" s="51"/>
      <c r="B78" s="51"/>
      <c r="C78" s="55"/>
      <c r="D78" s="51"/>
      <c r="E78" s="51"/>
      <c r="F78" s="56"/>
      <c r="G78" s="56"/>
      <c r="H78" s="40" t="s">
        <v>133</v>
      </c>
    </row>
    <row r="79" spans="1:8" x14ac:dyDescent="0.2">
      <c r="A79" s="51"/>
      <c r="B79" s="51"/>
      <c r="C79" s="52" t="s">
        <v>145</v>
      </c>
      <c r="D79" s="51"/>
      <c r="E79" s="51"/>
      <c r="F79" s="53">
        <v>0</v>
      </c>
      <c r="G79" s="54">
        <v>0</v>
      </c>
      <c r="H79" s="40" t="s">
        <v>133</v>
      </c>
    </row>
    <row r="80" spans="1:8" x14ac:dyDescent="0.2">
      <c r="A80" s="51"/>
      <c r="B80" s="51"/>
      <c r="C80" s="55"/>
      <c r="D80" s="51"/>
      <c r="E80" s="51"/>
      <c r="F80" s="56"/>
      <c r="G80" s="56"/>
      <c r="H80" s="40" t="s">
        <v>133</v>
      </c>
    </row>
    <row r="81" spans="1:8" x14ac:dyDescent="0.2">
      <c r="A81" s="51"/>
      <c r="B81" s="51"/>
      <c r="C81" s="52" t="s">
        <v>146</v>
      </c>
      <c r="D81" s="51"/>
      <c r="E81" s="51"/>
      <c r="F81" s="56"/>
      <c r="G81" s="56"/>
      <c r="H81" s="40" t="s">
        <v>133</v>
      </c>
    </row>
    <row r="82" spans="1:8" x14ac:dyDescent="0.2">
      <c r="A82" s="51"/>
      <c r="B82" s="51"/>
      <c r="C82" s="52" t="s">
        <v>147</v>
      </c>
      <c r="D82" s="51"/>
      <c r="E82" s="51"/>
      <c r="F82" s="56"/>
      <c r="G82" s="56"/>
      <c r="H82" s="40" t="s">
        <v>133</v>
      </c>
    </row>
    <row r="83" spans="1:8" x14ac:dyDescent="0.2">
      <c r="A83" s="51"/>
      <c r="B83" s="51"/>
      <c r="C83" s="52" t="s">
        <v>132</v>
      </c>
      <c r="D83" s="51"/>
      <c r="E83" s="51" t="s">
        <v>133</v>
      </c>
      <c r="F83" s="57" t="s">
        <v>135</v>
      </c>
      <c r="G83" s="54">
        <v>0</v>
      </c>
      <c r="H83" s="40" t="s">
        <v>133</v>
      </c>
    </row>
    <row r="84" spans="1:8" x14ac:dyDescent="0.2">
      <c r="A84" s="51"/>
      <c r="B84" s="51"/>
      <c r="C84" s="55"/>
      <c r="D84" s="51"/>
      <c r="E84" s="51"/>
      <c r="F84" s="56"/>
      <c r="G84" s="56"/>
      <c r="H84" s="40" t="s">
        <v>133</v>
      </c>
    </row>
    <row r="85" spans="1:8" x14ac:dyDescent="0.2">
      <c r="A85" s="51"/>
      <c r="B85" s="51"/>
      <c r="C85" s="52" t="s">
        <v>148</v>
      </c>
      <c r="D85" s="51"/>
      <c r="E85" s="51"/>
      <c r="F85" s="56"/>
      <c r="G85" s="56"/>
      <c r="H85" s="40" t="s">
        <v>133</v>
      </c>
    </row>
    <row r="86" spans="1:8" x14ac:dyDescent="0.2">
      <c r="A86" s="51"/>
      <c r="B86" s="51"/>
      <c r="C86" s="52" t="s">
        <v>132</v>
      </c>
      <c r="D86" s="51"/>
      <c r="E86" s="51" t="s">
        <v>133</v>
      </c>
      <c r="F86" s="57" t="s">
        <v>135</v>
      </c>
      <c r="G86" s="54">
        <v>0</v>
      </c>
      <c r="H86" s="40" t="s">
        <v>133</v>
      </c>
    </row>
    <row r="87" spans="1:8" x14ac:dyDescent="0.2">
      <c r="A87" s="51"/>
      <c r="B87" s="51"/>
      <c r="C87" s="55"/>
      <c r="D87" s="51"/>
      <c r="E87" s="51"/>
      <c r="F87" s="56"/>
      <c r="G87" s="56"/>
      <c r="H87" s="40" t="s">
        <v>133</v>
      </c>
    </row>
    <row r="88" spans="1:8" x14ac:dyDescent="0.2">
      <c r="A88" s="51"/>
      <c r="B88" s="51"/>
      <c r="C88" s="52" t="s">
        <v>149</v>
      </c>
      <c r="D88" s="51"/>
      <c r="E88" s="51"/>
      <c r="F88" s="56"/>
      <c r="G88" s="56"/>
      <c r="H88" s="40" t="s">
        <v>133</v>
      </c>
    </row>
    <row r="89" spans="1:8" x14ac:dyDescent="0.2">
      <c r="A89" s="51"/>
      <c r="B89" s="51"/>
      <c r="C89" s="52" t="s">
        <v>132</v>
      </c>
      <c r="D89" s="51"/>
      <c r="E89" s="51" t="s">
        <v>133</v>
      </c>
      <c r="F89" s="57" t="s">
        <v>135</v>
      </c>
      <c r="G89" s="54">
        <v>0</v>
      </c>
      <c r="H89" s="40" t="s">
        <v>133</v>
      </c>
    </row>
    <row r="90" spans="1:8" x14ac:dyDescent="0.2">
      <c r="A90" s="51"/>
      <c r="B90" s="51"/>
      <c r="C90" s="55"/>
      <c r="D90" s="51"/>
      <c r="E90" s="51"/>
      <c r="F90" s="56"/>
      <c r="G90" s="56"/>
      <c r="H90" s="40" t="s">
        <v>133</v>
      </c>
    </row>
    <row r="91" spans="1:8" x14ac:dyDescent="0.2">
      <c r="A91" s="51"/>
      <c r="B91" s="51"/>
      <c r="C91" s="52" t="s">
        <v>150</v>
      </c>
      <c r="D91" s="51"/>
      <c r="E91" s="51"/>
      <c r="F91" s="56"/>
      <c r="G91" s="56"/>
      <c r="H91" s="40" t="s">
        <v>133</v>
      </c>
    </row>
    <row r="92" spans="1:8" x14ac:dyDescent="0.2">
      <c r="A92" s="46">
        <v>1</v>
      </c>
      <c r="B92" s="47"/>
      <c r="C92" s="47" t="s">
        <v>151</v>
      </c>
      <c r="D92" s="47"/>
      <c r="E92" s="58"/>
      <c r="F92" s="49">
        <v>147.76682510000001</v>
      </c>
      <c r="G92" s="50">
        <v>4.1185039999999999E-2</v>
      </c>
      <c r="H92" s="40" t="s">
        <v>133</v>
      </c>
    </row>
    <row r="93" spans="1:8" x14ac:dyDescent="0.2">
      <c r="A93" s="51"/>
      <c r="B93" s="51"/>
      <c r="C93" s="52" t="s">
        <v>132</v>
      </c>
      <c r="D93" s="51"/>
      <c r="E93" s="51" t="s">
        <v>133</v>
      </c>
      <c r="F93" s="53">
        <v>147.76682510000001</v>
      </c>
      <c r="G93" s="54">
        <v>4.1185039999999999E-2</v>
      </c>
      <c r="H93" s="40" t="s">
        <v>133</v>
      </c>
    </row>
    <row r="94" spans="1:8" x14ac:dyDescent="0.2">
      <c r="A94" s="51"/>
      <c r="B94" s="51"/>
      <c r="C94" s="55"/>
      <c r="D94" s="51"/>
      <c r="E94" s="51"/>
      <c r="F94" s="56"/>
      <c r="G94" s="56"/>
      <c r="H94" s="40" t="s">
        <v>133</v>
      </c>
    </row>
    <row r="95" spans="1:8" x14ac:dyDescent="0.2">
      <c r="A95" s="51"/>
      <c r="B95" s="51"/>
      <c r="C95" s="52" t="s">
        <v>152</v>
      </c>
      <c r="D95" s="51"/>
      <c r="E95" s="51"/>
      <c r="F95" s="53">
        <v>147.76682510000001</v>
      </c>
      <c r="G95" s="54">
        <v>4.1185039999999999E-2</v>
      </c>
      <c r="H95" s="40" t="s">
        <v>133</v>
      </c>
    </row>
    <row r="96" spans="1:8" x14ac:dyDescent="0.2">
      <c r="A96" s="51"/>
      <c r="B96" s="51"/>
      <c r="C96" s="56"/>
      <c r="D96" s="51"/>
      <c r="E96" s="51"/>
      <c r="F96" s="51"/>
      <c r="G96" s="51"/>
      <c r="H96" s="40" t="s">
        <v>133</v>
      </c>
    </row>
    <row r="97" spans="1:10" x14ac:dyDescent="0.2">
      <c r="A97" s="51"/>
      <c r="B97" s="51"/>
      <c r="C97" s="52" t="s">
        <v>153</v>
      </c>
      <c r="D97" s="51"/>
      <c r="E97" s="51"/>
      <c r="F97" s="51"/>
      <c r="G97" s="51"/>
      <c r="H97" s="40" t="s">
        <v>133</v>
      </c>
    </row>
    <row r="98" spans="1:10" x14ac:dyDescent="0.2">
      <c r="A98" s="51"/>
      <c r="B98" s="51"/>
      <c r="C98" s="52" t="s">
        <v>154</v>
      </c>
      <c r="D98" s="51"/>
      <c r="E98" s="51"/>
      <c r="F98" s="51"/>
      <c r="G98" s="51"/>
      <c r="H98" s="40" t="s">
        <v>133</v>
      </c>
    </row>
    <row r="99" spans="1:10" x14ac:dyDescent="0.2">
      <c r="A99" s="51"/>
      <c r="B99" s="51"/>
      <c r="C99" s="52" t="s">
        <v>132</v>
      </c>
      <c r="D99" s="51"/>
      <c r="E99" s="51" t="s">
        <v>133</v>
      </c>
      <c r="F99" s="57" t="s">
        <v>135</v>
      </c>
      <c r="G99" s="54">
        <v>0</v>
      </c>
      <c r="H99" s="40" t="s">
        <v>133</v>
      </c>
    </row>
    <row r="100" spans="1:10" x14ac:dyDescent="0.2">
      <c r="A100" s="51"/>
      <c r="B100" s="51"/>
      <c r="C100" s="55"/>
      <c r="D100" s="51"/>
      <c r="E100" s="51"/>
      <c r="F100" s="56"/>
      <c r="G100" s="56"/>
      <c r="H100" s="40" t="s">
        <v>133</v>
      </c>
    </row>
    <row r="101" spans="1:10" x14ac:dyDescent="0.2">
      <c r="A101" s="51"/>
      <c r="B101" s="51"/>
      <c r="C101" s="52" t="s">
        <v>155</v>
      </c>
      <c r="D101" s="51"/>
      <c r="E101" s="51"/>
      <c r="F101" s="51"/>
      <c r="G101" s="51"/>
      <c r="H101" s="40" t="s">
        <v>133</v>
      </c>
    </row>
    <row r="102" spans="1:10" x14ac:dyDescent="0.2">
      <c r="A102" s="51"/>
      <c r="B102" s="51"/>
      <c r="C102" s="52" t="s">
        <v>156</v>
      </c>
      <c r="D102" s="51"/>
      <c r="E102" s="51"/>
      <c r="F102" s="51"/>
      <c r="G102" s="51"/>
      <c r="H102" s="40" t="s">
        <v>133</v>
      </c>
    </row>
    <row r="103" spans="1:10" x14ac:dyDescent="0.2">
      <c r="A103" s="51"/>
      <c r="B103" s="51"/>
      <c r="C103" s="52" t="s">
        <v>132</v>
      </c>
      <c r="D103" s="51"/>
      <c r="E103" s="51" t="s">
        <v>133</v>
      </c>
      <c r="F103" s="57" t="s">
        <v>135</v>
      </c>
      <c r="G103" s="54">
        <v>0</v>
      </c>
      <c r="H103" s="40" t="s">
        <v>133</v>
      </c>
    </row>
    <row r="104" spans="1:10" x14ac:dyDescent="0.2">
      <c r="A104" s="51"/>
      <c r="B104" s="51"/>
      <c r="C104" s="55"/>
      <c r="D104" s="51"/>
      <c r="E104" s="51"/>
      <c r="F104" s="56"/>
      <c r="G104" s="56"/>
      <c r="H104" s="40" t="s">
        <v>133</v>
      </c>
    </row>
    <row r="105" spans="1:10" x14ac:dyDescent="0.2">
      <c r="A105" s="51"/>
      <c r="B105" s="51"/>
      <c r="C105" s="52" t="s">
        <v>157</v>
      </c>
      <c r="D105" s="51"/>
      <c r="E105" s="51"/>
      <c r="F105" s="56"/>
      <c r="G105" s="56"/>
      <c r="H105" s="40" t="s">
        <v>133</v>
      </c>
    </row>
    <row r="106" spans="1:10" x14ac:dyDescent="0.2">
      <c r="A106" s="51"/>
      <c r="B106" s="51"/>
      <c r="C106" s="52" t="s">
        <v>132</v>
      </c>
      <c r="D106" s="51"/>
      <c r="E106" s="51" t="s">
        <v>133</v>
      </c>
      <c r="F106" s="57" t="s">
        <v>135</v>
      </c>
      <c r="G106" s="54">
        <v>0</v>
      </c>
      <c r="H106" s="40" t="s">
        <v>133</v>
      </c>
    </row>
    <row r="107" spans="1:10" x14ac:dyDescent="0.2">
      <c r="A107" s="51"/>
      <c r="B107" s="47"/>
      <c r="C107" s="47"/>
      <c r="D107" s="52"/>
      <c r="E107" s="51"/>
      <c r="F107" s="47"/>
      <c r="G107" s="58"/>
      <c r="H107" s="40" t="s">
        <v>133</v>
      </c>
    </row>
    <row r="108" spans="1:10" x14ac:dyDescent="0.2">
      <c r="A108" s="58"/>
      <c r="B108" s="47"/>
      <c r="C108" s="47" t="s">
        <v>158</v>
      </c>
      <c r="D108" s="47"/>
      <c r="E108" s="58"/>
      <c r="F108" s="49">
        <v>-0.54483641000000005</v>
      </c>
      <c r="G108" s="50">
        <v>-1.5186E-4</v>
      </c>
      <c r="H108" s="40" t="s">
        <v>133</v>
      </c>
    </row>
    <row r="109" spans="1:10" x14ac:dyDescent="0.2">
      <c r="A109" s="55"/>
      <c r="B109" s="55"/>
      <c r="C109" s="52" t="s">
        <v>159</v>
      </c>
      <c r="D109" s="56"/>
      <c r="E109" s="56"/>
      <c r="F109" s="53">
        <v>3587.8765689900001</v>
      </c>
      <c r="G109" s="59">
        <v>1.00000004</v>
      </c>
      <c r="H109" s="40" t="s">
        <v>133</v>
      </c>
    </row>
    <row r="110" spans="1:10" ht="12.75" customHeight="1" x14ac:dyDescent="0.2">
      <c r="A110" s="60"/>
      <c r="B110" s="60"/>
      <c r="C110" s="61"/>
      <c r="D110" s="62"/>
      <c r="E110" s="62"/>
      <c r="F110" s="63"/>
      <c r="G110" s="64"/>
      <c r="H110" s="65"/>
    </row>
    <row r="111" spans="1:10" x14ac:dyDescent="0.2">
      <c r="A111" s="60"/>
      <c r="B111" s="66" t="s">
        <v>930</v>
      </c>
      <c r="C111" s="66"/>
      <c r="D111" s="66"/>
      <c r="E111" s="66"/>
      <c r="F111" s="66"/>
      <c r="G111" s="66"/>
      <c r="H111" s="66"/>
      <c r="J111" s="67"/>
    </row>
    <row r="112" spans="1:10" x14ac:dyDescent="0.2">
      <c r="A112" s="60"/>
      <c r="B112" s="66" t="s">
        <v>931</v>
      </c>
      <c r="C112" s="66"/>
      <c r="D112" s="66"/>
      <c r="E112" s="66"/>
      <c r="F112" s="66"/>
      <c r="G112" s="66"/>
      <c r="H112" s="66"/>
      <c r="J112" s="67"/>
    </row>
    <row r="113" spans="1:17" x14ac:dyDescent="0.2">
      <c r="A113" s="60"/>
      <c r="B113" s="66" t="s">
        <v>932</v>
      </c>
      <c r="C113" s="66"/>
      <c r="D113" s="66"/>
      <c r="E113" s="66"/>
      <c r="F113" s="66"/>
      <c r="G113" s="66"/>
      <c r="H113" s="66"/>
      <c r="J113" s="67"/>
    </row>
    <row r="114" spans="1:17" s="70" customFormat="1" ht="52.5" customHeight="1" x14ac:dyDescent="0.25">
      <c r="A114" s="68"/>
      <c r="B114" s="69" t="s">
        <v>933</v>
      </c>
      <c r="C114" s="69"/>
      <c r="D114" s="69"/>
      <c r="E114" s="69"/>
      <c r="F114" s="69"/>
      <c r="G114" s="69"/>
      <c r="H114" s="69"/>
      <c r="I114" s="34"/>
      <c r="J114" s="67"/>
      <c r="K114" s="34"/>
      <c r="L114" s="34"/>
      <c r="M114" s="34"/>
      <c r="N114" s="34"/>
      <c r="O114" s="34"/>
      <c r="P114" s="34"/>
      <c r="Q114" s="34"/>
    </row>
    <row r="115" spans="1:17" x14ac:dyDescent="0.2">
      <c r="A115" s="60"/>
      <c r="B115" s="66" t="s">
        <v>934</v>
      </c>
      <c r="C115" s="66"/>
      <c r="D115" s="66"/>
      <c r="E115" s="66"/>
      <c r="F115" s="66"/>
      <c r="G115" s="66"/>
      <c r="H115" s="66"/>
      <c r="J115" s="67"/>
    </row>
    <row r="116" spans="1:17" x14ac:dyDescent="0.2">
      <c r="A116" s="60"/>
      <c r="B116" s="60"/>
      <c r="C116" s="60"/>
      <c r="D116" s="62"/>
      <c r="E116" s="62"/>
      <c r="F116" s="62"/>
      <c r="G116" s="62"/>
    </row>
    <row r="117" spans="1:17" x14ac:dyDescent="0.2">
      <c r="A117" s="60"/>
      <c r="B117" s="72" t="s">
        <v>160</v>
      </c>
      <c r="C117" s="73"/>
      <c r="D117" s="74"/>
      <c r="E117" s="75"/>
      <c r="F117" s="62"/>
      <c r="G117" s="62"/>
    </row>
    <row r="118" spans="1:17" ht="27.75" customHeight="1" x14ac:dyDescent="0.2">
      <c r="A118" s="60"/>
      <c r="B118" s="76" t="s">
        <v>161</v>
      </c>
      <c r="C118" s="77"/>
      <c r="D118" s="39" t="s">
        <v>162</v>
      </c>
      <c r="E118" s="75"/>
      <c r="F118" s="62"/>
      <c r="G118" s="62"/>
    </row>
    <row r="119" spans="1:17" ht="12.75" customHeight="1" x14ac:dyDescent="0.2">
      <c r="A119" s="60"/>
      <c r="B119" s="76" t="s">
        <v>936</v>
      </c>
      <c r="C119" s="77"/>
      <c r="D119" s="39" t="s">
        <v>162</v>
      </c>
      <c r="E119" s="75"/>
      <c r="F119" s="62"/>
      <c r="G119" s="62"/>
    </row>
    <row r="120" spans="1:17" x14ac:dyDescent="0.2">
      <c r="A120" s="60"/>
      <c r="B120" s="76" t="s">
        <v>163</v>
      </c>
      <c r="C120" s="77"/>
      <c r="D120" s="78" t="s">
        <v>133</v>
      </c>
      <c r="E120" s="75"/>
      <c r="F120" s="62"/>
      <c r="G120" s="62"/>
    </row>
    <row r="121" spans="1:17" x14ac:dyDescent="0.2">
      <c r="A121" s="79"/>
      <c r="B121" s="80" t="s">
        <v>133</v>
      </c>
      <c r="C121" s="80" t="s">
        <v>937</v>
      </c>
      <c r="D121" s="80" t="s">
        <v>164</v>
      </c>
      <c r="E121" s="79"/>
      <c r="F121" s="79"/>
      <c r="G121" s="79"/>
      <c r="H121" s="79"/>
      <c r="J121" s="67"/>
    </row>
    <row r="122" spans="1:17" x14ac:dyDescent="0.2">
      <c r="A122" s="79"/>
      <c r="B122" s="81" t="s">
        <v>165</v>
      </c>
      <c r="C122" s="82">
        <v>46112</v>
      </c>
      <c r="D122" s="82">
        <v>46142</v>
      </c>
      <c r="E122" s="79"/>
      <c r="F122" s="79"/>
      <c r="G122" s="79"/>
      <c r="J122" s="67"/>
    </row>
    <row r="123" spans="1:17" x14ac:dyDescent="0.2">
      <c r="A123" s="83"/>
      <c r="B123" s="42" t="s">
        <v>166</v>
      </c>
      <c r="C123" s="84">
        <v>25.695799999999998</v>
      </c>
      <c r="D123" s="84">
        <v>30.417899999999999</v>
      </c>
      <c r="E123" s="83"/>
      <c r="F123" s="85"/>
      <c r="G123" s="86"/>
    </row>
    <row r="124" spans="1:17" x14ac:dyDescent="0.2">
      <c r="A124" s="83"/>
      <c r="B124" s="42" t="s">
        <v>938</v>
      </c>
      <c r="C124" s="84">
        <v>24.4572</v>
      </c>
      <c r="D124" s="84">
        <v>28.951599999999999</v>
      </c>
      <c r="E124" s="83"/>
      <c r="F124" s="85"/>
      <c r="G124" s="86"/>
    </row>
    <row r="125" spans="1:17" x14ac:dyDescent="0.2">
      <c r="A125" s="83"/>
      <c r="B125" s="42" t="s">
        <v>167</v>
      </c>
      <c r="C125" s="84">
        <v>25.110499999999998</v>
      </c>
      <c r="D125" s="84">
        <v>29.720300000000002</v>
      </c>
      <c r="E125" s="83"/>
      <c r="F125" s="85"/>
      <c r="G125" s="86"/>
    </row>
    <row r="126" spans="1:17" x14ac:dyDescent="0.2">
      <c r="A126" s="83"/>
      <c r="B126" s="42" t="s">
        <v>939</v>
      </c>
      <c r="C126" s="84">
        <v>23.8748</v>
      </c>
      <c r="D126" s="84">
        <v>28.2577</v>
      </c>
      <c r="E126" s="83"/>
      <c r="F126" s="85"/>
      <c r="G126" s="86"/>
    </row>
    <row r="127" spans="1:17" x14ac:dyDescent="0.2">
      <c r="A127" s="83"/>
      <c r="B127" s="83"/>
      <c r="C127" s="83"/>
      <c r="D127" s="83"/>
      <c r="E127" s="83"/>
      <c r="F127" s="83"/>
      <c r="G127" s="83"/>
    </row>
    <row r="128" spans="1:17" x14ac:dyDescent="0.2">
      <c r="A128" s="79"/>
      <c r="B128" s="76" t="s">
        <v>940</v>
      </c>
      <c r="C128" s="77"/>
      <c r="D128" s="39" t="s">
        <v>162</v>
      </c>
      <c r="E128" s="79"/>
      <c r="F128" s="79"/>
      <c r="G128" s="79"/>
    </row>
    <row r="129" spans="1:10" x14ac:dyDescent="0.2">
      <c r="A129" s="79"/>
      <c r="B129" s="97"/>
      <c r="C129" s="97"/>
      <c r="D129" s="97"/>
      <c r="E129" s="79"/>
      <c r="F129" s="79"/>
      <c r="G129" s="79"/>
    </row>
    <row r="130" spans="1:10" x14ac:dyDescent="0.2">
      <c r="A130" s="79"/>
      <c r="B130" s="76" t="s">
        <v>169</v>
      </c>
      <c r="C130" s="77"/>
      <c r="D130" s="39" t="s">
        <v>162</v>
      </c>
      <c r="E130" s="91"/>
      <c r="F130" s="79"/>
      <c r="G130" s="79"/>
    </row>
    <row r="131" spans="1:10" x14ac:dyDescent="0.2">
      <c r="A131" s="79"/>
      <c r="B131" s="76" t="s">
        <v>170</v>
      </c>
      <c r="C131" s="77"/>
      <c r="D131" s="39" t="s">
        <v>162</v>
      </c>
      <c r="E131" s="91"/>
      <c r="F131" s="79"/>
      <c r="G131" s="79"/>
    </row>
    <row r="132" spans="1:10" x14ac:dyDescent="0.2">
      <c r="A132" s="79"/>
      <c r="B132" s="76" t="s">
        <v>171</v>
      </c>
      <c r="C132" s="77"/>
      <c r="D132" s="39" t="s">
        <v>162</v>
      </c>
      <c r="E132" s="91"/>
      <c r="F132" s="79"/>
      <c r="G132" s="79"/>
    </row>
    <row r="133" spans="1:10" x14ac:dyDescent="0.2">
      <c r="A133" s="79"/>
      <c r="B133" s="76" t="s">
        <v>172</v>
      </c>
      <c r="C133" s="77"/>
      <c r="D133" s="92">
        <v>0.15602766379225327</v>
      </c>
      <c r="E133" s="79"/>
      <c r="F133" s="89"/>
      <c r="G133" s="90"/>
    </row>
    <row r="135" spans="1:10" x14ac:dyDescent="0.2">
      <c r="B135" s="93" t="s">
        <v>941</v>
      </c>
      <c r="C135" s="93"/>
    </row>
    <row r="137" spans="1:10" ht="153.75" customHeight="1" x14ac:dyDescent="0.2"/>
    <row r="140" spans="1:10" x14ac:dyDescent="0.2">
      <c r="B140" s="94" t="s">
        <v>942</v>
      </c>
      <c r="C140" s="95"/>
      <c r="D140" s="94"/>
    </row>
    <row r="141" spans="1:10" x14ac:dyDescent="0.2">
      <c r="B141" s="94" t="s">
        <v>954</v>
      </c>
      <c r="D141" s="94"/>
    </row>
    <row r="142" spans="1:10" ht="165" customHeight="1" x14ac:dyDescent="0.2"/>
    <row r="143" spans="1:10" x14ac:dyDescent="0.2">
      <c r="J143" s="37"/>
    </row>
  </sheetData>
  <mergeCells count="18">
    <mergeCell ref="B119:C119"/>
    <mergeCell ref="B120:C120"/>
    <mergeCell ref="B135:C135"/>
    <mergeCell ref="B128:C128"/>
    <mergeCell ref="B132:C132"/>
    <mergeCell ref="B133:C133"/>
    <mergeCell ref="B130:C130"/>
    <mergeCell ref="B131:C131"/>
    <mergeCell ref="B113:H113"/>
    <mergeCell ref="B114:H114"/>
    <mergeCell ref="B115:H115"/>
    <mergeCell ref="B117:D117"/>
    <mergeCell ref="B118:C118"/>
    <mergeCell ref="A1:H1"/>
    <mergeCell ref="A2:H2"/>
    <mergeCell ref="A3:H3"/>
    <mergeCell ref="B111:H111"/>
    <mergeCell ref="B112:H112"/>
  </mergeCells>
  <hyperlinks>
    <hyperlink ref="I1" location="Index!B2" display="Index" xr:uid="{C762944A-0CD2-4C80-9034-45E38CC92FAF}"/>
  </hyperlinks>
  <pageMargins left="5.000000074505806E-2" right="5.000000074505806E-2" top="0.30000001192092896" bottom="0.20000000298023224" header="0" footer="0"/>
  <pageSetup paperSize="9" orientation="landscape" horizontalDpi="4294967295" verticalDpi="4294967295" r:id="rId1"/>
  <headerFooter alignWithMargins="0">
    <oddHeader>&amp;L&amp;"Aptos"&amp;10&amp;KFF0000 "Sensitivity: Internal Use Only"&amp;1#_x000D_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Index</vt:lpstr>
      <vt:lpstr>CAPEXG</vt:lpstr>
      <vt:lpstr>GLOB</vt:lpstr>
      <vt:lpstr>MIDCAP</vt:lpstr>
      <vt:lpstr>MULTIP</vt:lpstr>
      <vt:lpstr>SLTADV3</vt:lpstr>
      <vt:lpstr>SLTADV4</vt:lpstr>
      <vt:lpstr>SLTAX3</vt:lpstr>
      <vt:lpstr>SLTAX4</vt:lpstr>
      <vt:lpstr>SLTAX5</vt:lpstr>
      <vt:lpstr>SLTAX6</vt:lpstr>
      <vt:lpstr>SMILE</vt:lpstr>
      <vt:lpstr>SPAHF</vt:lpstr>
      <vt:lpstr>SPARF</vt:lpstr>
      <vt:lpstr>SPBAF</vt:lpstr>
      <vt:lpstr>SPDYF</vt:lpstr>
      <vt:lpstr>SPESF</vt:lpstr>
      <vt:lpstr>SPFOCUS</vt:lpstr>
      <vt:lpstr>SPMUCF</vt:lpstr>
      <vt:lpstr>SPSN100</vt:lpstr>
      <vt:lpstr>SPTAX</vt:lpstr>
      <vt:lpstr>SRURAL</vt:lpstr>
      <vt:lpstr>SSFUND</vt:lpstr>
      <vt:lpstr>STAX</vt:lpstr>
      <vt:lpstr>SUNBCF</vt:lpstr>
      <vt:lpstr>SUNCYF</vt:lpstr>
      <vt:lpstr>SUNFCF</vt:lpstr>
      <vt:lpstr>SUNFOP</vt:lpstr>
      <vt:lpstr>SUNIPA</vt:lpstr>
      <vt:lpstr>SUNMAF</vt:lpstr>
      <vt:lpstr>SUNMFF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Bala Subramani P - Sundaram Mutual</cp:lastModifiedBy>
  <dcterms:created xsi:type="dcterms:W3CDTF">2026-05-01T11:38:29Z</dcterms:created>
  <dcterms:modified xsi:type="dcterms:W3CDTF">2026-05-08T13:52:04Z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2026-05-01T11:38:29Z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2d73a42f-a01b-4cb0-a106-6f2d28c439ae</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