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X:\DEBT_BACKOFFICE\Debt_Factsheets\2026 - Monthly Portfolio\4. 30-Apr-2026\"/>
    </mc:Choice>
  </mc:AlternateContent>
  <xr:revisionPtr revIDLastSave="0" documentId="13_ncr:1_{77F816A7-340F-4DFC-81CC-26F4C6310EF3}" xr6:coauthVersionLast="47" xr6:coauthVersionMax="47" xr10:uidLastSave="{00000000-0000-0000-0000-000000000000}"/>
  <bookViews>
    <workbookView xWindow="-120" yWindow="-120" windowWidth="24240" windowHeight="13020" tabRatio="718" xr2:uid="{BDA85A97-6185-436F-A55F-EAD8B3F609C3}"/>
  </bookViews>
  <sheets>
    <sheet name="Index" sheetId="12" r:id="rId1"/>
    <sheet name="SFRLTP" sheetId="1" r:id="rId2"/>
    <sheet name="SFRSTP" sheetId="2" r:id="rId3"/>
    <sheet name="SMMF" sheetId="3" r:id="rId4"/>
    <sheet name="SPLDF" sheetId="4" r:id="rId5"/>
    <sheet name="SPMON" sheetId="5" r:id="rId6"/>
    <sheet name="SPSDF" sheetId="6" r:id="rId7"/>
    <sheet name="SPUSDF" sheetId="7" r:id="rId8"/>
    <sheet name="SUNBDS" sheetId="8" r:id="rId9"/>
    <sheet name="SUNMIA" sheetId="9" r:id="rId10"/>
    <sheet name="SUNONF" sheetId="10" r:id="rId11"/>
  </sheets>
  <externalReferences>
    <externalReference r:id="rId12"/>
  </externalReferences>
  <calcPr calcId="191029"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8" i="9" l="1"/>
  <c r="G120" i="8"/>
  <c r="H167" i="7"/>
  <c r="I181" i="7"/>
  <c r="F181" i="7"/>
  <c r="F137" i="7"/>
  <c r="I151" i="6"/>
  <c r="J151" i="6" s="1"/>
  <c r="I150" i="6"/>
  <c r="J150" i="6" s="1"/>
  <c r="I149" i="6"/>
  <c r="J149" i="6" s="1"/>
  <c r="G149" i="6"/>
  <c r="I148" i="6"/>
  <c r="J148" i="6" s="1"/>
  <c r="I189" i="5"/>
  <c r="F189" i="5"/>
  <c r="I161" i="4"/>
  <c r="F161" i="4"/>
  <c r="I156" i="4"/>
  <c r="J156" i="4" s="1"/>
  <c r="I155" i="4"/>
  <c r="J155" i="4" s="1"/>
  <c r="I154" i="4"/>
  <c r="J154" i="4" s="1"/>
  <c r="H6" i="3"/>
  <c r="H7" i="3"/>
  <c r="H8" i="3"/>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3" i="3"/>
  <c r="H94" i="3"/>
  <c r="H95" i="3"/>
  <c r="H96" i="3"/>
  <c r="H97" i="3"/>
  <c r="H98" i="3"/>
  <c r="H99" i="3"/>
  <c r="H100" i="3"/>
  <c r="H101" i="3"/>
  <c r="H103" i="3"/>
  <c r="H104" i="3"/>
  <c r="H105" i="3"/>
  <c r="H106" i="3"/>
  <c r="H107" i="3"/>
  <c r="H108" i="3"/>
  <c r="H109" i="3"/>
  <c r="H110" i="3"/>
  <c r="H111" i="3"/>
  <c r="H112" i="3"/>
  <c r="H113" i="3"/>
  <c r="G86" i="9"/>
  <c r="F86" i="9"/>
  <c r="G78" i="8"/>
  <c r="F78" i="8"/>
  <c r="G120" i="7"/>
  <c r="F120" i="7"/>
  <c r="G88" i="6"/>
  <c r="F88" i="6"/>
  <c r="G148" i="5"/>
  <c r="F148" i="5"/>
  <c r="G96" i="4"/>
  <c r="F96" i="4"/>
  <c r="G103" i="3"/>
  <c r="F103" i="3"/>
  <c r="G87" i="2"/>
  <c r="F87" i="2"/>
  <c r="G91" i="1"/>
  <c r="F91" i="1"/>
  <c r="H5" i="3"/>
  <c r="F138" i="7" l="1"/>
  <c r="G137" i="7" l="1"/>
  <c r="H174" i="7"/>
  <c r="H173" i="7"/>
  <c r="H172" i="7"/>
  <c r="H171" i="7"/>
  <c r="H170" i="7"/>
  <c r="H169" i="7"/>
  <c r="H168" i="7"/>
  <c r="H175" i="7"/>
  <c r="G130" i="7"/>
  <c r="G131" i="7"/>
  <c r="G132" i="7"/>
  <c r="G138" i="7" l="1"/>
</calcChain>
</file>

<file path=xl/sharedStrings.xml><?xml version="1.0" encoding="utf-8"?>
<sst xmlns="http://schemas.openxmlformats.org/spreadsheetml/2006/main" count="3212" uniqueCount="723">
  <si>
    <t>SUNDARAM MUTUAL FUND</t>
  </si>
  <si>
    <t>Sundaram Corporate Bond Fund</t>
  </si>
  <si>
    <t>SL No</t>
  </si>
  <si>
    <t>ISIN Code</t>
  </si>
  <si>
    <t>Name of the instrument</t>
  </si>
  <si>
    <t>Rating / 
Industry</t>
  </si>
  <si>
    <t>Quantity</t>
  </si>
  <si>
    <t>Mkt Value
Rs. in Lacs</t>
  </si>
  <si>
    <t>% of Net Asset</t>
  </si>
  <si>
    <t>A) Equity &amp; Equity Related</t>
  </si>
  <si>
    <t>(a) Listed / awaiting listing on Stock Exchange</t>
  </si>
  <si>
    <t>Sub Total</t>
  </si>
  <si>
    <t/>
  </si>
  <si>
    <t xml:space="preserve">0 </t>
  </si>
  <si>
    <t>(b) Overseas Security</t>
  </si>
  <si>
    <t>(c) Privately Placed / Unlisted</t>
  </si>
  <si>
    <t>(d) Preference / Right Shares</t>
  </si>
  <si>
    <t>(e) Warrants</t>
  </si>
  <si>
    <t>f) Derivative</t>
  </si>
  <si>
    <t>Total for Equity &amp; Equity Related</t>
  </si>
  <si>
    <t>B) Debt Instruments</t>
  </si>
  <si>
    <t>INE053F08411</t>
  </si>
  <si>
    <t>Indian Railway Finance Corporation Ltd - 7.37% - 31/07/2029**</t>
  </si>
  <si>
    <t>ICRA AAA</t>
  </si>
  <si>
    <t>INE115A07QJ2</t>
  </si>
  <si>
    <t>LIC Housing Finance Ltd - 7.7% - 16/05/2028**</t>
  </si>
  <si>
    <t>CRISIL AAA</t>
  </si>
  <si>
    <t>INE556F08KL3</t>
  </si>
  <si>
    <t>Small Industries Development Bank of India - 7.83% - 24/11/2028**</t>
  </si>
  <si>
    <t>INE020B08EK4</t>
  </si>
  <si>
    <t>REC LTD - 7.46% - 30/06/2028**</t>
  </si>
  <si>
    <t>INE261F08EH1</t>
  </si>
  <si>
    <t>National Bank for Agriculture &amp; Rural Development - 7.62% - 10/05/2029**</t>
  </si>
  <si>
    <t>INE261F08EO7</t>
  </si>
  <si>
    <t>National Bank for Agriculture &amp; Rural Development - 7.48% - 15/09/2028</t>
  </si>
  <si>
    <t>INE115A07QY1</t>
  </si>
  <si>
    <t>LIC Housing Finance Ltd - 7.57% - 18/10/2029**</t>
  </si>
  <si>
    <t>INE020B08FX4</t>
  </si>
  <si>
    <t>REC LTD - 6.37% - 31/03/2027**</t>
  </si>
  <si>
    <t>INE041007167</t>
  </si>
  <si>
    <t>Embassy Office Parks REIT - 7.21% - 17/03/2028**</t>
  </si>
  <si>
    <t>INE916DA7TD8</t>
  </si>
  <si>
    <t>Kotak Mahindra Prime Ltd - 7.299% - 22/09/2028**</t>
  </si>
  <si>
    <t>INE756I07FB6</t>
  </si>
  <si>
    <t>HDB Financial Services Ltd - 7.9611% - 05/01/2028**</t>
  </si>
  <si>
    <t>INE296A07SV1</t>
  </si>
  <si>
    <t>Bajaj Finance Ltd - 7.82% - 31/01/2034**</t>
  </si>
  <si>
    <t>INE134E08MX3</t>
  </si>
  <si>
    <t>Power Finance Corporation Ltd - 7.6% - 13/04/2029**</t>
  </si>
  <si>
    <t>INE296A07TJ4</t>
  </si>
  <si>
    <t>Bajaj Finance Ltd - 7.3763% - 26/06/2028</t>
  </si>
  <si>
    <t>INE514E08GE8</t>
  </si>
  <si>
    <t>Export Import Bank of India - 7.35% - 27/07/2028**</t>
  </si>
  <si>
    <t>INE403D08298</t>
  </si>
  <si>
    <t>Bharti Telecom Ltd - 7.4% - 01/02/2029</t>
  </si>
  <si>
    <t>INE062A08488</t>
  </si>
  <si>
    <t>State Bank of India - 6.93% - 20/10/2035**</t>
  </si>
  <si>
    <t>INE756I07FG5</t>
  </si>
  <si>
    <t>HDB Financial Services Ltd - 7.4091% - 05/06/2028**</t>
  </si>
  <si>
    <t>INE134E08NS1</t>
  </si>
  <si>
    <t>Power Finance Corporation Ltd - 6.61% - 15/07/2028**</t>
  </si>
  <si>
    <t>INE556F08LC0</t>
  </si>
  <si>
    <t>Small Industries Development Bank of India - 7.22% - 10/04/2029**</t>
  </si>
  <si>
    <t>INE242A08544</t>
  </si>
  <si>
    <t>Indian Oil Corporation Ltd - 7.44% - 25/11/2027**</t>
  </si>
  <si>
    <t>INE556F08KR0</t>
  </si>
  <si>
    <t>Small Industries Development Bank of India - 7.47% - 05/09/2029**</t>
  </si>
  <si>
    <t>INE134E08NU7</t>
  </si>
  <si>
    <t>Power Finance Corporation Ltd - 6.59% - 15/10/2030**</t>
  </si>
  <si>
    <t>INE556F08KP4</t>
  </si>
  <si>
    <t>Small Industries Development Bank of India - 7.68% - 10/08/2027**</t>
  </si>
  <si>
    <t>INE020B08FW6</t>
  </si>
  <si>
    <t>REC LTD - 6.52% - 31/01/2028**</t>
  </si>
  <si>
    <t>(b) Privately Placed / Unlisted</t>
  </si>
  <si>
    <t>(c) Govt Security</t>
  </si>
  <si>
    <t>IN0020250091</t>
  </si>
  <si>
    <t>6.48% Central Government Securities 06/10/2035</t>
  </si>
  <si>
    <t>Sovereign</t>
  </si>
  <si>
    <t>IN1920230100</t>
  </si>
  <si>
    <t>7.72% Karnataka State Government Securities - 06/12/2035</t>
  </si>
  <si>
    <t>(d) Securitized Debt Instruments</t>
  </si>
  <si>
    <t>Total for Debt Instruments</t>
  </si>
  <si>
    <t>C) Money Market Instruments</t>
  </si>
  <si>
    <t>(a) Certificate of Deposits</t>
  </si>
  <si>
    <t>INE692A16LS3</t>
  </si>
  <si>
    <t>Union Bank of India - 16/03/2027</t>
  </si>
  <si>
    <t>ICRA A1+</t>
  </si>
  <si>
    <t>(b) Commercial Papers</t>
  </si>
  <si>
    <t>(c) Treasury Bills</t>
  </si>
  <si>
    <t>(d) ReverseRepo / TREPS</t>
  </si>
  <si>
    <t>TREPS</t>
  </si>
  <si>
    <t>Total for Money Market Instruments</t>
  </si>
  <si>
    <t>D) Mutual Fund Units</t>
  </si>
  <si>
    <t>(a) Investment in Mutual Fund Units</t>
  </si>
  <si>
    <t>INF0RQ622028</t>
  </si>
  <si>
    <t>Corporate Debt Market Development Fund - Class A2</t>
  </si>
  <si>
    <t>E) Others</t>
  </si>
  <si>
    <t>(a) Deposits with Commercial Banks</t>
  </si>
  <si>
    <t>(b) Share Application Money pending Allotment</t>
  </si>
  <si>
    <t>Cash and Other Net Current Assets^</t>
  </si>
  <si>
    <t>Grand Total</t>
  </si>
  <si>
    <t>Notes</t>
  </si>
  <si>
    <t>a) Total securities classified as below investment grade or default provided for and its percentage to NAV</t>
  </si>
  <si>
    <t>Nil</t>
  </si>
  <si>
    <t>b) Total value and percentage of illiquid equity shares</t>
  </si>
  <si>
    <t>c) NAV  per  unit (Rupees per unit)</t>
  </si>
  <si>
    <t>At the end</t>
  </si>
  <si>
    <t>Option</t>
  </si>
  <si>
    <t>Direct Plan - Growth</t>
  </si>
  <si>
    <t>Regular Plan - Growth</t>
  </si>
  <si>
    <t>d) Dividend declared during the period (Rupees per unit)</t>
  </si>
  <si>
    <t>e) Total outstanding exposure in derivative instruments at the end of the period</t>
  </si>
  <si>
    <t>f) Total investments in foreign securities /ADR'S/GDR'S at the end of the period</t>
  </si>
  <si>
    <t>Sundaram Banking &amp; PSU Fund</t>
  </si>
  <si>
    <t>INE040A08955</t>
  </si>
  <si>
    <t>HDFC Bank Ltd - 7.7% - 16/05/2028**</t>
  </si>
  <si>
    <t>INE557F08FY4</t>
  </si>
  <si>
    <t>National Housing Bank - 7.59% - 14/07/2027**</t>
  </si>
  <si>
    <t>INE261F08EM1</t>
  </si>
  <si>
    <t>National Bank for Agriculture &amp; Rural Development - 7.53% - 24/03/2028</t>
  </si>
  <si>
    <t>INE134E08NW3</t>
  </si>
  <si>
    <t>Power Finance Corporation Ltd - 6.73% - 15/10/2027**</t>
  </si>
  <si>
    <t>INE296A07TM8</t>
  </si>
  <si>
    <t>Bajaj Finance Ltd - 7.11% - 10/07/2028**</t>
  </si>
  <si>
    <t>INE053F08338</t>
  </si>
  <si>
    <t>Indian Railway Finance Corporation Ltd - 7.68% - 24/11/2026**</t>
  </si>
  <si>
    <t>INE261F08EF5</t>
  </si>
  <si>
    <t>National Bank for Agriculture &amp; Rural Development - 7.8% - 15/03/2027**</t>
  </si>
  <si>
    <t>INE403D08272</t>
  </si>
  <si>
    <t>Bharti Telecom Ltd - 7.35% - 15/10/2027**</t>
  </si>
  <si>
    <t>INE020B08FL9</t>
  </si>
  <si>
    <t>REC LTD - 7.34% - 30/04/2030**</t>
  </si>
  <si>
    <t>Sundaram Money Market Fund</t>
  </si>
  <si>
    <t>INE565A16BS2</t>
  </si>
  <si>
    <t>Indian Overseas Bank - 24/02/2027**</t>
  </si>
  <si>
    <t>CARE A1+</t>
  </si>
  <si>
    <t>INE028A16LS0</t>
  </si>
  <si>
    <t>Bank of Baroda - 08/03/2027</t>
  </si>
  <si>
    <t>IND A1+</t>
  </si>
  <si>
    <t>INE171A16NJ3</t>
  </si>
  <si>
    <t>The Federal Bank Ltd - 29/01/2027**</t>
  </si>
  <si>
    <t>CRISIL A1+</t>
  </si>
  <si>
    <t>INE261F16AQ3</t>
  </si>
  <si>
    <t>National Bank for Agriculture &amp; Rural Development - 18/03/2027**</t>
  </si>
  <si>
    <t>INE095A167D9</t>
  </si>
  <si>
    <t>IndusInd Bank Ltd - 14/12/2026**</t>
  </si>
  <si>
    <t>INE238AD6CA3</t>
  </si>
  <si>
    <t>Axis Bank Ltd - 16/12/2026**</t>
  </si>
  <si>
    <t>INE028A16LE0</t>
  </si>
  <si>
    <t>Bank of Baroda - 03/02/2027**</t>
  </si>
  <si>
    <t>INE160A16UD4</t>
  </si>
  <si>
    <t>Punjab National Bank - 04/02/2027</t>
  </si>
  <si>
    <t>INE040A16IM4</t>
  </si>
  <si>
    <t>HDFC Bank Ltd - 05/02/2027**</t>
  </si>
  <si>
    <t>INE092T16ZD8</t>
  </si>
  <si>
    <t>IDFC First Bank Ltd - 04/02/2027**</t>
  </si>
  <si>
    <t>INE556F16CB4</t>
  </si>
  <si>
    <t>Small Industries Development Bank of India - 18/02/2027**</t>
  </si>
  <si>
    <t>INE160A16UM5</t>
  </si>
  <si>
    <t>Punjab National Bank - 04/03/2027</t>
  </si>
  <si>
    <t>INE237AD6166</t>
  </si>
  <si>
    <t>Kotak Mahindra Bank Ltd - 05/03/2027**</t>
  </si>
  <si>
    <t>INE171A16NL9</t>
  </si>
  <si>
    <t>The Federal Bank Ltd - 04/03/2027**</t>
  </si>
  <si>
    <t>INE040A16IT9</t>
  </si>
  <si>
    <t>HDFC Bank Ltd - 09/03/2027**</t>
  </si>
  <si>
    <t>INE556F16BS0</t>
  </si>
  <si>
    <t>Small Industries Development Bank of India - 04/12/2026**</t>
  </si>
  <si>
    <t>INE556F16BW2</t>
  </si>
  <si>
    <t>Small Industries Development Bank of India - 28/01/2027**</t>
  </si>
  <si>
    <t>INE028A16LI1</t>
  </si>
  <si>
    <t>Bank of Baroda - 12/02/2027**</t>
  </si>
  <si>
    <t>INE261F16AP5</t>
  </si>
  <si>
    <t>National Bank for Agriculture &amp; Rural Development - 17/03/2027**</t>
  </si>
  <si>
    <t>INE160A16UE2</t>
  </si>
  <si>
    <t>Punjab National Bank - 05/02/2027</t>
  </si>
  <si>
    <t>INE238AD6BP3</t>
  </si>
  <si>
    <t>Axis Bank Ltd - 27/11/2026**</t>
  </si>
  <si>
    <t>INE949L16EB5</t>
  </si>
  <si>
    <t>AU Small Finance Bank Ltd - 25/11/2026**</t>
  </si>
  <si>
    <t>INE556F16BT8</t>
  </si>
  <si>
    <t>Small Industries Development Bank of India - 16/12/2026**</t>
  </si>
  <si>
    <t>INE476A16H43</t>
  </si>
  <si>
    <t>Canara Bank - 04/03/2027</t>
  </si>
  <si>
    <t>INE261F16AN0</t>
  </si>
  <si>
    <t>National Bank for Agriculture &amp; Rural Development - 05/03/2027**</t>
  </si>
  <si>
    <t>INE414G14VQ7</t>
  </si>
  <si>
    <t>Muthoot Finance Ltd - 12/03/2027**</t>
  </si>
  <si>
    <t>INE041014080</t>
  </si>
  <si>
    <t>Embassy Office Parks REIT - 12/03/2027**</t>
  </si>
  <si>
    <t>INE725H14DK5</t>
  </si>
  <si>
    <t>Tata Projects Ltd - 11/09/2026**</t>
  </si>
  <si>
    <t>INE0DZE14362</t>
  </si>
  <si>
    <t>Kisetsu Saison Finance - 26/02/2027**</t>
  </si>
  <si>
    <t>INE417C14AP5</t>
  </si>
  <si>
    <t>Pilani Investment and Industries Corporation Ltd. - 12/03/2027**</t>
  </si>
  <si>
    <t>INE02FN14853</t>
  </si>
  <si>
    <t>IGH Holdings Private Limited - 11/03/2027**</t>
  </si>
  <si>
    <t>INE530B14FZ5</t>
  </si>
  <si>
    <t>IIFL Finance Ltd - 20/05/2026**</t>
  </si>
  <si>
    <t>INE824H14TZ0</t>
  </si>
  <si>
    <t>Julius Baer Capital (India) Private Ltd - 26/02/2027**</t>
  </si>
  <si>
    <t>INE879F14MP4</t>
  </si>
  <si>
    <t>Infina Finance Pvt Ltd - 01/03/2027**</t>
  </si>
  <si>
    <t>INE466L14FR8</t>
  </si>
  <si>
    <t>360 ONE WAM Ltd (Prev IIFL Wealth Management Ltd) - 21/01/2027**</t>
  </si>
  <si>
    <t>INE338I14LS1</t>
  </si>
  <si>
    <t>Motilal Oswal Financial Services Ltd - 03/02/2027**</t>
  </si>
  <si>
    <t>INE121A14YK8</t>
  </si>
  <si>
    <t>Cholamandalam Investment and Finance Company Ltd - 11/02/2027**</t>
  </si>
  <si>
    <t>INE763G14G42</t>
  </si>
  <si>
    <t>ICICI Securities Ltd - 05/03/2027**</t>
  </si>
  <si>
    <t>IN002025Y370</t>
  </si>
  <si>
    <t>182 Days - T Bill - 11/06/2026</t>
  </si>
  <si>
    <t>IN002025Z088</t>
  </si>
  <si>
    <t>364 Days - T Bill - 21/05/2026</t>
  </si>
  <si>
    <t>Sundaram Low Duration Fund</t>
  </si>
  <si>
    <t>INE936D07174</t>
  </si>
  <si>
    <t>Jamnagar Utilities and Power Pvt Ltd - 6.4% - 29/09/2026**</t>
  </si>
  <si>
    <t>INE403D08231</t>
  </si>
  <si>
    <t>Bharti Telecom Ltd - 8.65% - 05/11/2027**</t>
  </si>
  <si>
    <t>INE572E07183</t>
  </si>
  <si>
    <t>PNB Housing Finance Ltd - 8.15% - 29/07/2027</t>
  </si>
  <si>
    <t>CARE AA+</t>
  </si>
  <si>
    <t>INE523H07CB9</t>
  </si>
  <si>
    <t>JM Financial Products Ltd - 8.92% - 16/11/2026**</t>
  </si>
  <si>
    <t>CRISIL AA</t>
  </si>
  <si>
    <t>INE556F08KH1</t>
  </si>
  <si>
    <t>Small Industries Development Bank of India - 7.43% - 31/08/2026**</t>
  </si>
  <si>
    <t>INE414G07II5</t>
  </si>
  <si>
    <t>Muthoot Finance Ltd - 8.4% - 28/08/2028**</t>
  </si>
  <si>
    <t>ICRA AA+</t>
  </si>
  <si>
    <t>INE477A07415</t>
  </si>
  <si>
    <t>Can Fin Homes Ltd - 8.09% - 04/01/2027**</t>
  </si>
  <si>
    <t>INE233A08121</t>
  </si>
  <si>
    <t>Godrej Industries Ltd - 8.36% - 28/08/2026**</t>
  </si>
  <si>
    <t>INE477A07373</t>
  </si>
  <si>
    <t>Can Fin Homes Ltd - 8.45% - 27/05/2026**</t>
  </si>
  <si>
    <t>IND AAA</t>
  </si>
  <si>
    <t>INE020B08FF1</t>
  </si>
  <si>
    <t>REC LTD - 7.56% - 31/08/2027**</t>
  </si>
  <si>
    <t>INE115A07RH4</t>
  </si>
  <si>
    <t>LIC Housing Finance Ltd - 6.9% - 17/09/2027**</t>
  </si>
  <si>
    <t>INE261F08ES8</t>
  </si>
  <si>
    <t>National Bank for Agriculture &amp; Rural Development - 7.01% - 16/03/2029</t>
  </si>
  <si>
    <t>INE414G07JL7</t>
  </si>
  <si>
    <t>Muthoot Finance Ltd - 8.65% - 31/01/2028**</t>
  </si>
  <si>
    <t>INE248U07FW5</t>
  </si>
  <si>
    <t>360 One Prime Ltd - 8.95% - 04/06/2027**</t>
  </si>
  <si>
    <t>ICRA AA</t>
  </si>
  <si>
    <t>IN3120240640</t>
  </si>
  <si>
    <t>7.00% Tamil Nadu State Government Securities - 12/03/2029</t>
  </si>
  <si>
    <t>INE514E16CP6</t>
  </si>
  <si>
    <t>Export Import Bank of India - 01/03/2027**</t>
  </si>
  <si>
    <t>INE476A16I18</t>
  </si>
  <si>
    <t>Canara Bank - 15/09/2026**</t>
  </si>
  <si>
    <t>INE530B14GB4</t>
  </si>
  <si>
    <t>IIFL Finance Ltd - 26/05/2026**</t>
  </si>
  <si>
    <t>Individual &amp; HUF</t>
  </si>
  <si>
    <t>Others</t>
  </si>
  <si>
    <t>Sundaram Liquid Fund</t>
  </si>
  <si>
    <t>INE562A16QS7</t>
  </si>
  <si>
    <t>Indian Bank - 11/06/2026**</t>
  </si>
  <si>
    <t>INE476A16H76</t>
  </si>
  <si>
    <t>Canara Bank - 09/06/2026**</t>
  </si>
  <si>
    <t>INE160A16UU8</t>
  </si>
  <si>
    <t>Punjab National Bank - 11/06/2026**</t>
  </si>
  <si>
    <t>INE028A16LX0</t>
  </si>
  <si>
    <t>Bank of Baroda - 17/06/2026**</t>
  </si>
  <si>
    <t>INE095A168D7</t>
  </si>
  <si>
    <t>IndusInd Bank Ltd - 22/06/2026**</t>
  </si>
  <si>
    <t>INE483A16KL4</t>
  </si>
  <si>
    <t>Central Bank of India - 03/06/2026**</t>
  </si>
  <si>
    <t>INE692A16KS5</t>
  </si>
  <si>
    <t>Union Bank of India - 04/06/2026**</t>
  </si>
  <si>
    <t>INE040A16IS1</t>
  </si>
  <si>
    <t>HDFC Bank Ltd - 05/06/2026**</t>
  </si>
  <si>
    <t>INE028A16LT8</t>
  </si>
  <si>
    <t>Bank of Baroda - 09/06/2026**</t>
  </si>
  <si>
    <t>INE040A16IW3</t>
  </si>
  <si>
    <t>HDFC Bank Ltd - 10/06/2026**</t>
  </si>
  <si>
    <t>INE028A16JU0</t>
  </si>
  <si>
    <t>Bank of Baroda - 15/06/2026</t>
  </si>
  <si>
    <t>INE692A16LK0</t>
  </si>
  <si>
    <t>Union Bank of India - 19/06/2026**</t>
  </si>
  <si>
    <t>INE040A16JB5</t>
  </si>
  <si>
    <t>HDFC Bank Ltd - 19/06/2026**</t>
  </si>
  <si>
    <t>INE692A16KC9</t>
  </si>
  <si>
    <t>Union Bank of India - 15/05/2026</t>
  </si>
  <si>
    <t>INE483A16KG4</t>
  </si>
  <si>
    <t>Central Bank of India - 15/05/2026**</t>
  </si>
  <si>
    <t>INE692A16KF2</t>
  </si>
  <si>
    <t>Union Bank of India - 20/05/2026**</t>
  </si>
  <si>
    <t>INE084A16EV2</t>
  </si>
  <si>
    <t>Bank of India - 20/05/2026**</t>
  </si>
  <si>
    <t>INE028A16LQ4</t>
  </si>
  <si>
    <t>Bank of Baroda - 04/06/2026**</t>
  </si>
  <si>
    <t>INE028A16KR4</t>
  </si>
  <si>
    <t>Bank of Baroda - 05/06/2026**</t>
  </si>
  <si>
    <t>INE692A16LF0</t>
  </si>
  <si>
    <t>Union Bank of India - 03/06/2026**</t>
  </si>
  <si>
    <t>INE562A16PZ4</t>
  </si>
  <si>
    <t>Indian Bank - 05/06/2026</t>
  </si>
  <si>
    <t>INE040A16IY9</t>
  </si>
  <si>
    <t>HDFC Bank Ltd - 11/06/2026**</t>
  </si>
  <si>
    <t>INE692A16LI4</t>
  </si>
  <si>
    <t>Union Bank of India - 17/06/2026**</t>
  </si>
  <si>
    <t>INE238AD6BB3</t>
  </si>
  <si>
    <t>Axis Bank Ltd - 25/05/2026</t>
  </si>
  <si>
    <t>INE692A16KH8</t>
  </si>
  <si>
    <t>Union Bank of India - 01/06/2026**</t>
  </si>
  <si>
    <t>INE047A14AT6</t>
  </si>
  <si>
    <t>Grasim Industries Ltd - 08/05/2026**</t>
  </si>
  <si>
    <t>INE929O14ET8</t>
  </si>
  <si>
    <t>Reliance Retail Ventures Ltd - 22/05/2026**</t>
  </si>
  <si>
    <t>INE870H14WV6</t>
  </si>
  <si>
    <t>Network18 Media &amp; Investments Ltd - 01/06/2026**</t>
  </si>
  <si>
    <t>INE110L14UQ3</t>
  </si>
  <si>
    <t>Reliance Jio Infocomm Ltd - 04/06/2026**</t>
  </si>
  <si>
    <t>INE514E14TG4</t>
  </si>
  <si>
    <t>Export Import Bank of India - 05/06/2026</t>
  </si>
  <si>
    <t>INE477A14EE9</t>
  </si>
  <si>
    <t>Can Fin Homes Ltd - 05/06/2026**</t>
  </si>
  <si>
    <t>INE338I14LI2</t>
  </si>
  <si>
    <t>Motilal Oswal Financial Services Ltd - 04/06/2026**</t>
  </si>
  <si>
    <t>INE261F14OX5</t>
  </si>
  <si>
    <t>National Bank for Agriculture &amp; Rural Development - 09/06/2026**</t>
  </si>
  <si>
    <t>INE020B14698</t>
  </si>
  <si>
    <t>REC LTD - 10/06/2026</t>
  </si>
  <si>
    <t>INE929O14EW2</t>
  </si>
  <si>
    <t>Reliance Retail Ventures Ltd - 10/06/2026**</t>
  </si>
  <si>
    <t>INE763G14G67</t>
  </si>
  <si>
    <t>ICICI Securities Ltd - 09/06/2026**</t>
  </si>
  <si>
    <t>INE071G14HQ4</t>
  </si>
  <si>
    <t>ICICI Home Finance Company Ltd - 12/06/2026**</t>
  </si>
  <si>
    <t>INE0DZE14347</t>
  </si>
  <si>
    <t>Kisetsu Saison Finance - 17/06/2026**</t>
  </si>
  <si>
    <t>INE338I14MI0</t>
  </si>
  <si>
    <t>Motilal Oswal Financial Services Ltd - 17/06/2026**</t>
  </si>
  <si>
    <t>INE556F14MF9</t>
  </si>
  <si>
    <t>Small Industries Development Bank of India - 23/06/2026**</t>
  </si>
  <si>
    <t>INE572E14KI7</t>
  </si>
  <si>
    <t>PNB Housing Finance Ltd - 16/07/2026**</t>
  </si>
  <si>
    <t>INE261F14OR7</t>
  </si>
  <si>
    <t>National Bank for Agriculture &amp; Rural Development - 08/05/2026**</t>
  </si>
  <si>
    <t>INE071G14HL5</t>
  </si>
  <si>
    <t>ICICI Home Finance Company Ltd - 18/05/2026**</t>
  </si>
  <si>
    <t>INE144H14IF8</t>
  </si>
  <si>
    <t>Deutsche Investments India Private Ltd - 18/05/2026**</t>
  </si>
  <si>
    <t>INE674K14BV0</t>
  </si>
  <si>
    <t>Aditya Birla Capital Ltd - 25/05/2026**</t>
  </si>
  <si>
    <t>INE233A146N5</t>
  </si>
  <si>
    <t>Godrej Industries Ltd - 29/05/2026**</t>
  </si>
  <si>
    <t>INE572E14KG1</t>
  </si>
  <si>
    <t>PNB Housing Finance Ltd - 08/06/2026**</t>
  </si>
  <si>
    <t>INE233A147M5</t>
  </si>
  <si>
    <t>Godrej Industries Ltd - 10/06/2026**</t>
  </si>
  <si>
    <t>INE09OL14IX6</t>
  </si>
  <si>
    <t>Birla Group Holdings Pvt Ltd - 10/06/2026**</t>
  </si>
  <si>
    <t>INE296A14F60</t>
  </si>
  <si>
    <t>Bajaj Finance Ltd - 17/06/2026**</t>
  </si>
  <si>
    <t>INE233A147S2</t>
  </si>
  <si>
    <t>Godrej Industries Ltd - 19/06/2026**</t>
  </si>
  <si>
    <t>INE763G14H66</t>
  </si>
  <si>
    <t>ICICI Securities Ltd - 22/06/2026**</t>
  </si>
  <si>
    <t>INE134E14AY4</t>
  </si>
  <si>
    <t>Power Finance Corporation Ltd - 25/06/2026**</t>
  </si>
  <si>
    <t>INE296A14F78</t>
  </si>
  <si>
    <t>Bajaj Finance Ltd - 09/07/2026**</t>
  </si>
  <si>
    <t>INE02JD14724</t>
  </si>
  <si>
    <t>Godrej Housing Finance Limited - 08/05/2026**</t>
  </si>
  <si>
    <t>INE338I14LW3</t>
  </si>
  <si>
    <t>Motilal Oswal Financial Services Ltd - 11/05/2026**</t>
  </si>
  <si>
    <t>INE472A14PD8</t>
  </si>
  <si>
    <t>Blue Star Ltd - 12/05/2026</t>
  </si>
  <si>
    <t>INE824H14TN6</t>
  </si>
  <si>
    <t>Julius Baer Capital (India) Private Ltd - 12/05/2026**</t>
  </si>
  <si>
    <t>INE556F14MB8</t>
  </si>
  <si>
    <t>Small Industries Development Bank of India - 19/05/2026**</t>
  </si>
  <si>
    <t>INE790I14GV7</t>
  </si>
  <si>
    <t>HSBC InvestDirect Financial Services India Limited - 21/05/2026**</t>
  </si>
  <si>
    <t>INE763G14G34</t>
  </si>
  <si>
    <t>ICICI Securities Ltd - 04/06/2026**</t>
  </si>
  <si>
    <t>INE756I14GE4</t>
  </si>
  <si>
    <t>HDB Financial Services Ltd - 04/06/2026**</t>
  </si>
  <si>
    <t>INE028E14VI7</t>
  </si>
  <si>
    <t>Kotak Securities Ltd - 04/06/2026**</t>
  </si>
  <si>
    <t>INE466L14FZ1</t>
  </si>
  <si>
    <t>360 ONE WAM Ltd (Prev IIFL Wealth Management Ltd) - 03/06/2026**</t>
  </si>
  <si>
    <t>INE212K14DO0</t>
  </si>
  <si>
    <t>SBI Cap securities Ltd - 09/06/2026**</t>
  </si>
  <si>
    <t>INE929O14EV4</t>
  </si>
  <si>
    <t>Reliance Retail Ventures Ltd - 11/06/2026**</t>
  </si>
  <si>
    <t>INE472A14PF3</t>
  </si>
  <si>
    <t>Blue Star Ltd - 11/06/2026**</t>
  </si>
  <si>
    <t>INE02FN14820</t>
  </si>
  <si>
    <t>IGH Holdings Private Limited - 09/06/2026**</t>
  </si>
  <si>
    <t>INE212K14DP7</t>
  </si>
  <si>
    <t>SBI Cap securities Ltd - 11/06/2026**</t>
  </si>
  <si>
    <t>INE824H14TW7</t>
  </si>
  <si>
    <t>Julius Baer Capital (India) Private Ltd - 09/06/2026**</t>
  </si>
  <si>
    <t>INE261F14PA0</t>
  </si>
  <si>
    <t>National Bank for Agriculture &amp; Rural Development - 15/06/2026</t>
  </si>
  <si>
    <t>INE824H14TX5</t>
  </si>
  <si>
    <t>Julius Baer Capital (India) Private Ltd - 12/06/2026**</t>
  </si>
  <si>
    <t>INE121A14XO2</t>
  </si>
  <si>
    <t>Cholamandalam Investment and Finance Company Ltd - 26/05/2026**</t>
  </si>
  <si>
    <t>INE929O14EX0</t>
  </si>
  <si>
    <t>Reliance Retail Ventures Ltd - 15/06/2026**</t>
  </si>
  <si>
    <t>IN002025X463</t>
  </si>
  <si>
    <t>91 Days - T Bill - 22/05/2026</t>
  </si>
  <si>
    <t>IN002025X489</t>
  </si>
  <si>
    <t>91 Days - T Bill - 04/06/2026</t>
  </si>
  <si>
    <t>IN002025Y362</t>
  </si>
  <si>
    <t>182 Days - T Bill - 04/06/2026</t>
  </si>
  <si>
    <t>IN002025X497</t>
  </si>
  <si>
    <t>91 Days - T Bill - 11/06/2026</t>
  </si>
  <si>
    <t>IN002025X455</t>
  </si>
  <si>
    <t>91 Days - T Bill - 14/05/2026</t>
  </si>
  <si>
    <t>IN002025X471</t>
  </si>
  <si>
    <t>91 Days - T Bill - 28/05/2026</t>
  </si>
  <si>
    <t>IN002025Y339</t>
  </si>
  <si>
    <t>182 Days - T Bill - 14/05/2026</t>
  </si>
  <si>
    <t>IN002025X448</t>
  </si>
  <si>
    <t>91 Days - T Bill - 07/05/2026</t>
  </si>
  <si>
    <t>Reverse Repo</t>
  </si>
  <si>
    <t>Sundaram Short Duration Fund</t>
  </si>
  <si>
    <t>INE134E08MJ2</t>
  </si>
  <si>
    <t>Power Finance Corporation Ltd - 7.77% - 15/04/2028**</t>
  </si>
  <si>
    <t>INE121A07RZ4</t>
  </si>
  <si>
    <t>Cholamandalam Investment and Finance Company Ltd - 8.54% - 12/04/2029**</t>
  </si>
  <si>
    <t>INE115A07MW4</t>
  </si>
  <si>
    <t>LIC Housing Finance Ltd - 7.95% - 29/01/2028**</t>
  </si>
  <si>
    <t>INE020B08EI8</t>
  </si>
  <si>
    <t>REC LTD - 7.51% - 31/07/2026</t>
  </si>
  <si>
    <t>INE146O07557</t>
  </si>
  <si>
    <t>Hinduja Leyland Finance Ltd - 8.4% - 06/05/2027**</t>
  </si>
  <si>
    <t>CRISIL AA+</t>
  </si>
  <si>
    <t>INE115A07PI6</t>
  </si>
  <si>
    <t>LIC Housing Finance Ltd - 6.17% - 03/09/2026**</t>
  </si>
  <si>
    <t>IN0020230135</t>
  </si>
  <si>
    <t>7.32% Government Securities-13/11/2030</t>
  </si>
  <si>
    <t>IN0020240050</t>
  </si>
  <si>
    <t>7.04% Central Government Securities 03/06/2029</t>
  </si>
  <si>
    <t>IN3120230484</t>
  </si>
  <si>
    <t>7.44% Tamil Nadu State Government Securities -20/03/2034</t>
  </si>
  <si>
    <t>IN0020250141</t>
  </si>
  <si>
    <t>6.36% Central Government Securities 16/02/2031</t>
  </si>
  <si>
    <t>-</t>
  </si>
  <si>
    <t>Sundaram Ultra Short Duration Fund</t>
  </si>
  <si>
    <t>INE261F08DX0</t>
  </si>
  <si>
    <t>National Bank for Agriculture &amp; Rural Development - 7.58% - 31/07/2026</t>
  </si>
  <si>
    <t>INE414G07JM5</t>
  </si>
  <si>
    <t>Muthoot Finance Ltd - 8.6% - 02/03/2028**</t>
  </si>
  <si>
    <t>INE729N08048</t>
  </si>
  <si>
    <t>TVS Credit Services Ltd - 9.4% - 26/08/2026**</t>
  </si>
  <si>
    <t>INE020B08AC9</t>
  </si>
  <si>
    <t>REC LTD - 7.54% - 30/12/2026**</t>
  </si>
  <si>
    <t>INE721A07SB0</t>
  </si>
  <si>
    <t>Shriram Finance Ltd - 9.2% - 22/05/2026**</t>
  </si>
  <si>
    <t>INE556F08KJ7</t>
  </si>
  <si>
    <t>Small Industries Development Bank of India - 7.55% - 22/09/2026**</t>
  </si>
  <si>
    <t>INE261F08EA6</t>
  </si>
  <si>
    <t>National Bank for Agriculture &amp; Rural Development - 7.5% - 31/08/2026**</t>
  </si>
  <si>
    <t>INE556F08KI9</t>
  </si>
  <si>
    <t>Small Industries Development Bank of India - 7.44% - 04/09/2026</t>
  </si>
  <si>
    <t>INE134E08LS5</t>
  </si>
  <si>
    <t>Power Finance Corporation Ltd - 7.15% - 08/09/2026**</t>
  </si>
  <si>
    <t>INE756I07EJ2</t>
  </si>
  <si>
    <t>HDB Financial Services Ltd - 7.65% - 10/09/2027**</t>
  </si>
  <si>
    <t>INE756I07EN4</t>
  </si>
  <si>
    <t>HDB Financial Services Ltd - 7.84% - 14/07/2026**</t>
  </si>
  <si>
    <t>INE121A07SN8</t>
  </si>
  <si>
    <t>Cholamandalam Investment and Finance Company Ltd - 7.38% - 28/05/2027**</t>
  </si>
  <si>
    <t>INE692A16LJ2</t>
  </si>
  <si>
    <t>Union Bank of India - 15/09/2026**</t>
  </si>
  <si>
    <t>INE237AD6075</t>
  </si>
  <si>
    <t>Kotak Mahindra Bank Ltd - 31/08/2026**</t>
  </si>
  <si>
    <t>INE160A16UO1</t>
  </si>
  <si>
    <t>Punjab National Bank - 02/09/2026**</t>
  </si>
  <si>
    <t>INE040A16HN4</t>
  </si>
  <si>
    <t>HDFC Bank Ltd - 11/09/2026**</t>
  </si>
  <si>
    <t>INE028A16KC6</t>
  </si>
  <si>
    <t>Bank of Baroda - 16/09/2026</t>
  </si>
  <si>
    <t>INE562A16QI8</t>
  </si>
  <si>
    <t>Indian Bank - 05/02/2027**</t>
  </si>
  <si>
    <t>INE238AD6CD7</t>
  </si>
  <si>
    <t>Axis Bank Ltd - 10/09/2026**</t>
  </si>
  <si>
    <t>INE238AD6BO6</t>
  </si>
  <si>
    <t>Axis Bank Ltd - 26/11/2026**</t>
  </si>
  <si>
    <t>INE040A16JC3</t>
  </si>
  <si>
    <t>HDFC Bank Ltd - 15/02/2027</t>
  </si>
  <si>
    <t>INE692A16LP9</t>
  </si>
  <si>
    <t>Union Bank of India - 15/03/2027**</t>
  </si>
  <si>
    <t>INE530B14GQ2</t>
  </si>
  <si>
    <t>IIFL Finance Ltd - 22/05/2026**</t>
  </si>
  <si>
    <t>INE002A14LR2</t>
  </si>
  <si>
    <t>Reliance Industries Ltd - 25/06/2026**</t>
  </si>
  <si>
    <t>INE09OL14JA2</t>
  </si>
  <si>
    <t>Birla Group Holdings Pvt Ltd - 12/03/2027**</t>
  </si>
  <si>
    <t>INE121A14XQ7</t>
  </si>
  <si>
    <t>Cholamandalam Investment and Finance Company Ltd - 28/05/2026**</t>
  </si>
  <si>
    <t>INE012I14SM0</t>
  </si>
  <si>
    <t>JM Financial Services Ltd - 20/07/2026**</t>
  </si>
  <si>
    <t>INE121A14XK0</t>
  </si>
  <si>
    <t>Cholamandalam Investment and Finance Company Ltd - 22/05/2026**</t>
  </si>
  <si>
    <t>Sundaram Medium Duration Fund</t>
  </si>
  <si>
    <t>INE572E07258</t>
  </si>
  <si>
    <t>PNB Housing Finance Ltd - 7.28% - 05/06/2028**</t>
  </si>
  <si>
    <t>Sundaram Conservative Hybrid Fund</t>
  </si>
  <si>
    <t>INE397D01024</t>
  </si>
  <si>
    <t>Bharti Airtel Ltd</t>
  </si>
  <si>
    <t>Telecom - Services</t>
  </si>
  <si>
    <t>INE002A01018</t>
  </si>
  <si>
    <t>Reliance Industries Ltd</t>
  </si>
  <si>
    <t>Petroleum Products</t>
  </si>
  <si>
    <t>INE040A01034</t>
  </si>
  <si>
    <t>HDFC Bank Ltd</t>
  </si>
  <si>
    <t>Banks</t>
  </si>
  <si>
    <t>INE062A01020</t>
  </si>
  <si>
    <t>State Bank of India</t>
  </si>
  <si>
    <t>INE090A01021</t>
  </si>
  <si>
    <t>ICICI Bank Ltd</t>
  </si>
  <si>
    <t>INE009A01021</t>
  </si>
  <si>
    <t>Infosys Ltd</t>
  </si>
  <si>
    <t>It - Software</t>
  </si>
  <si>
    <t>INE860A01027</t>
  </si>
  <si>
    <t>HCL Technologies Ltd</t>
  </si>
  <si>
    <t>INE917I01010</t>
  </si>
  <si>
    <t>Bajaj Auto Ltd</t>
  </si>
  <si>
    <t>Automobiles</t>
  </si>
  <si>
    <t>INE238A01034</t>
  </si>
  <si>
    <t>Axis Bank Ltd</t>
  </si>
  <si>
    <t>INE669C01036</t>
  </si>
  <si>
    <t>Tech Mahindra Ltd</t>
  </si>
  <si>
    <t>INE481G01011</t>
  </si>
  <si>
    <t>Ultratech Cement Ltd</t>
  </si>
  <si>
    <t>Cement &amp; Cement Products</t>
  </si>
  <si>
    <t>INE540L01014</t>
  </si>
  <si>
    <t>Alkem Laboratories Ltd</t>
  </si>
  <si>
    <t>Pharmaceuticals &amp; Biotechnology</t>
  </si>
  <si>
    <t>INE237A01036</t>
  </si>
  <si>
    <t>Kotak Mahindra Bank Ltd</t>
  </si>
  <si>
    <t>INE066F01020</t>
  </si>
  <si>
    <t>Hindustan Aeronautics Ltd</t>
  </si>
  <si>
    <t>Aerospace &amp; Defense</t>
  </si>
  <si>
    <t>INE101A01026</t>
  </si>
  <si>
    <t>Mahindra &amp; Mahindra Ltd</t>
  </si>
  <si>
    <t>INE018A01030</t>
  </si>
  <si>
    <t>Larsen &amp; Toubro Ltd</t>
  </si>
  <si>
    <t>Construction</t>
  </si>
  <si>
    <t>INE603J01030</t>
  </si>
  <si>
    <t>PI Industries Ltd</t>
  </si>
  <si>
    <t>Fertilizers &amp; Agrochemicals</t>
  </si>
  <si>
    <t>INE797F01020</t>
  </si>
  <si>
    <t>Jubilant Foodworks Ltd</t>
  </si>
  <si>
    <t>Leisure Services</t>
  </si>
  <si>
    <t>INE196A01026</t>
  </si>
  <si>
    <t>Marico Ltd</t>
  </si>
  <si>
    <t>Agricultural Food &amp; Other Products</t>
  </si>
  <si>
    <t>INE1TAE01010</t>
  </si>
  <si>
    <t>TATA Motors Ltd</t>
  </si>
  <si>
    <t>Agricultural, Commercial &amp; Construction Vehicles</t>
  </si>
  <si>
    <t>INE298A01020</t>
  </si>
  <si>
    <t>Cummins India Ltd</t>
  </si>
  <si>
    <t>Industrial Products</t>
  </si>
  <si>
    <t>INE326A01037</t>
  </si>
  <si>
    <t>Lupin Ltd</t>
  </si>
  <si>
    <t>Sundaram Overnight Fund</t>
  </si>
  <si>
    <t>IN002025Z062</t>
  </si>
  <si>
    <t>364 Days - T Bill - 07/05/2026</t>
  </si>
  <si>
    <t>YTM (%)*</t>
  </si>
  <si>
    <t>Index</t>
  </si>
  <si>
    <t>Yield to call date %</t>
  </si>
  <si>
    <t>(b) Corporate Debt Market Development Fund</t>
  </si>
  <si>
    <t>**Non Traded Securities - Wherever applicable</t>
  </si>
  <si>
    <t>^ Net current assets includes interest accrued on fixed income securities - Wherever applicable</t>
  </si>
  <si>
    <t># percentage to NAV of security is less than 0.01% - Wherever applicable</t>
  </si>
  <si>
    <t>At the beginning</t>
  </si>
  <si>
    <t>Direct Plan - IDCW</t>
  </si>
  <si>
    <t>Regular Plan - IDCW</t>
  </si>
  <si>
    <t>d) IDCW declared during the period (Rupees per unit)</t>
  </si>
  <si>
    <t>g) Repo in corporate debt</t>
  </si>
  <si>
    <t>Portfolio Information</t>
  </si>
  <si>
    <t>Scheme Name :</t>
  </si>
  <si>
    <t>Description (if any)</t>
  </si>
  <si>
    <t>Annualised Portfolio YTM %* :</t>
  </si>
  <si>
    <t>Macaulay Duration (years)</t>
  </si>
  <si>
    <t>Average Maturity (years)</t>
  </si>
  <si>
    <t xml:space="preserve">As on (Date) </t>
  </si>
  <si>
    <t>* in case of semi annual YTM,  it will be annualised </t>
  </si>
  <si>
    <t>Scheme Riskometer :</t>
  </si>
  <si>
    <t>Tier I Benchmark Riskometer :</t>
  </si>
  <si>
    <t xml:space="preserve">                    NIFTY Corporate Bond Index A-II</t>
  </si>
  <si>
    <t xml:space="preserve">           NIFTY Banking and PSU Debt Index A-II</t>
  </si>
  <si>
    <t xml:space="preserve">                    NIFTY Money Market Index A-I</t>
  </si>
  <si>
    <t>++ Aggregate Investments by Other schemes of Sundaram Mutual Fund - Rs. 23,003.44 Lakhs</t>
  </si>
  <si>
    <t>Refer below point h)</t>
  </si>
  <si>
    <t>Average Maturity  (years)</t>
  </si>
  <si>
    <t>ISIN</t>
  </si>
  <si>
    <t>NAME OF THE SECURITY</t>
  </si>
  <si>
    <t>VALUE OF THE SECURITY CONSIDERED UNDER NET RECEIVABLES</t>
  </si>
  <si>
    <t>% TO AUM</t>
  </si>
  <si>
    <t>INE202B07IK1</t>
  </si>
  <si>
    <t xml:space="preserve">Dewan Housing Finance Corporation Ltd-9.10%-09/09/2019 </t>
  </si>
  <si>
    <t>INE202B07HQ0</t>
  </si>
  <si>
    <t>9.10%-Dewan Housing Finance Corporation Ltd-16/08/2019</t>
  </si>
  <si>
    <t>INE202B07IJ3</t>
  </si>
  <si>
    <t xml:space="preserve">9.05% Dewan Housing Finance Corporation Ltd-NCD-09/09/2019 </t>
  </si>
  <si>
    <t>TOTAL AMOUNT INCLUDING INTEREST DUE TO AND RECOVERED BY THE SCHEME</t>
  </si>
  <si>
    <t>TOTAL AMOUNT DUE (Rs. in Lacs)</t>
  </si>
  <si>
    <t>Amount Recovered 30th Sep 2021</t>
  </si>
  <si>
    <t xml:space="preserve">Further amount received on 31-Aug-2024 </t>
  </si>
  <si>
    <t xml:space="preserve">Total settlement till date  </t>
  </si>
  <si>
    <t xml:space="preserve">PRINCIPAL </t>
  </si>
  <si>
    <t>Interest Accrued till 3rd June 2019</t>
  </si>
  <si>
    <t xml:space="preserve">Interest not accrued due to category by rating agency as default till maturity </t>
  </si>
  <si>
    <t xml:space="preserve">Total </t>
  </si>
  <si>
    <t xml:space="preserve"> ## (Rs. in Lacs)</t>
  </si>
  <si>
    <t xml:space="preserve">Total Cost  </t>
  </si>
  <si>
    <t xml:space="preserve">Discounting Charges / Interest accrued till maturity </t>
  </si>
  <si>
    <t>Total CP Outstanding</t>
  </si>
  <si>
    <t xml:space="preserve"> Amount Recovered - 06th Mar 2025</t>
  </si>
  <si>
    <t>Total settlement till date</t>
  </si>
  <si>
    <t>CASH</t>
  </si>
  <si>
    <t>INVIT Units</t>
  </si>
  <si>
    <t>INE121H14JU3</t>
  </si>
  <si>
    <t xml:space="preserve">IL&amp;FS Financial Services Ltd. 24SEP18 CP </t>
  </si>
  <si>
    <t>## The Boards of these companies have set February 17th as the record date for the allocation of InvIT units and cash distribution. Accordingly, on the 5th of March 2025, we received the Total cash of Rs. 3.17 Crs .Further as a part of the distribution we have received  INVITs amounting to Rs. 2 Crs having face value is Rs. 25,00,000 per unit subsequently in the month of April ’25. The above-mentioned cash and  INVITs units are allocated to respective scheme based  on their exposure.</t>
  </si>
  <si>
    <t>For Further details please refer the below Links for Rationale</t>
  </si>
  <si>
    <t>https://www.sundarammutual.com/pdf2/2021/Rationale_for_Valuation/DHFL_Valuation_impact_22_Sep_2021.pdf</t>
  </si>
  <si>
    <t>https://www.sundarammutual.com/pdf2/2021/Rationale_for_Valuation/Update_on_DHFL_Recovery_30_sep_2021.pdf</t>
  </si>
  <si>
    <t>https://www.sundarammutual.com/pdf2/2024/Rationale_for_Valuation/Update_on_DHFL_Recovery_31_Aug_2024_V1.pdf</t>
  </si>
  <si>
    <t>https://www.sundarammutual.com/pdf2/2025/Rationale_for_Valuation/Update_on_ILFS_Financial_Services_Recovery_06_03_2025.pdf</t>
  </si>
  <si>
    <t>https://www.sundarammutual.com/pdf2/2025/Rationale_for_Valuation/Update_on_Valuation_of_RoadStar_InVIT_Units_V1.pdf</t>
  </si>
  <si>
    <t>https://www.sundarammutual.com/pdf2/2025/Rationale_for_Valuation/Update_on_Valuation_of_RoadStar_InVIT_Units_22_Sep_2025.pdf</t>
  </si>
  <si>
    <t xml:space="preserve">              NIFTY Low Duration Debt Index A-I</t>
  </si>
  <si>
    <t>++ Aggregate Investments by Other schemes of Sundaram Mutual Fund - Rs. 7,315.73 Lakhs</t>
  </si>
  <si>
    <t>Amount Recovered - 06th Mar 2025</t>
  </si>
  <si>
    <t xml:space="preserve">                      NIFTY Liquid Index A-I</t>
  </si>
  <si>
    <t>++ Aggregate Investments by Other schemes of Sundaram Mutual Fund - Rs. 1,366.31 Lakhs</t>
  </si>
  <si>
    <t>9.05% Dewan Housing Finance Corporation Ltd-NCD-09/09/2019</t>
  </si>
  <si>
    <t>Dewan Housing Finance Corporation Ltd-9.10%-09/09/2019</t>
  </si>
  <si>
    <t>INE202B07654</t>
  </si>
  <si>
    <t>11.55%_Prev 11.45%-Dewan Housing Finance Corp Ltd-12/09/2019  ##</t>
  </si>
  <si>
    <t>9.10%-Dewan Housing Finance Corporation Ltd-16/08/2019 ##</t>
  </si>
  <si>
    <t>TOTAL AMOUNT DUE</t>
  </si>
  <si>
    <t>Amount Recovered 30th Sep 2021 (Rs. In Lacs)</t>
  </si>
  <si>
    <t>Further amount received on  31-Aug-2024   (Rs. In Lacs)</t>
  </si>
  <si>
    <t xml:space="preserve">Total settlement till date  ( Rs . In Lacs ) </t>
  </si>
  <si>
    <t>PRINCIPAL (Rs. in Lacs)</t>
  </si>
  <si>
    <t>Interest Accrued till 3rd June 2019
(Rs. in Lacs)</t>
  </si>
  <si>
    <t>Interest not accrued due to category by rating agency as default till maturity (Rs. in Lacs)</t>
  </si>
  <si>
    <t>Total
(Rs. in Lacs)</t>
  </si>
  <si>
    <t>11.55% Prev 11.45%-Dewan Housing Finance Corp Ltd-12/09/2019  ##</t>
  </si>
  <si>
    <t>## Sundaram Short Term Credit Risk Fund has been merged with Sundaram Short Term Debt Fund on 29th Dec 2020. Hence, the above Securities defaulted prior to the merger date have been moved to the Target scheme. Further with effect from 31st Dec 2021, Sundaram Short Term Debt Fund got merged into Principal Short Term Debt Fund and renamed as Sundaram Short Duration Fund.</t>
  </si>
  <si>
    <t xml:space="preserve">               Nifty Short Duration Debt Index A-II</t>
  </si>
  <si>
    <t>Interest Rate Swaps</t>
  </si>
  <si>
    <t>#</t>
  </si>
  <si>
    <t>Interest Rate Swaps Pay Fix Receive Floating (26/02/2027) (FV 5000 Lacs)~</t>
  </si>
  <si>
    <t>Interest Rate Swaps Pay Fix Receive Floating (06/03/2027) (FV 5000 Lacs)~</t>
  </si>
  <si>
    <t>Interest Rate Swaps Pay Fix Receive Floating (09/03/2027) (FV 5000 Lacs)~</t>
  </si>
  <si>
    <t>Interest Rate Swaps Pay Fix Receive Floating (17/12/2026) (FV 2500 Lacs)~</t>
  </si>
  <si>
    <t>Interest Rate Swaps Pay Fix Receive Floating (21/09/2026) (FV 5000 Lacs)~</t>
  </si>
  <si>
    <t>Interest Rate Swaps Pay Fix Receive Floating (08/07/2026) (FV 5000 Lacs)~</t>
  </si>
  <si>
    <t>~ This scheme has exposure to floating rate instruments and / or interest rate derivatives. The duration of these instruments is linked to the interest rate reset period. The interest rate risk in a floating rate instrument or in a fixed rate instrument hedged with derivatives is likely to be lesser than that in an equivalent maturity fixed rate instrument. Under some market circumstances the volatility may be of an order greater than what may ordinarily be expected considering only its duration. Hence investors are recommended to consider the unadjusted portfolio maturity of the scheme as well and exercise adequate due diligence when deciding to make their investments.</t>
  </si>
  <si>
    <t>Refer below point i)</t>
  </si>
  <si>
    <t>Swap Type</t>
  </si>
  <si>
    <t>Underlying Security</t>
  </si>
  <si>
    <t>Long Position</t>
  </si>
  <si>
    <t>Short Position</t>
  </si>
  <si>
    <t>Notional Value (Rs. in lacs.)</t>
  </si>
  <si>
    <t>Maturity date</t>
  </si>
  <si>
    <t>Fixed to Float</t>
  </si>
  <si>
    <t>Receiving Floating</t>
  </si>
  <si>
    <t>Pay Fixed</t>
  </si>
  <si>
    <t>The Federal Bank Ltd</t>
  </si>
  <si>
    <t>HDB Financial Services Ltd</t>
  </si>
  <si>
    <t>National Bank for Agriculture &amp; Rural Development</t>
  </si>
  <si>
    <t>LIC Housing Finance Ltd</t>
  </si>
  <si>
    <t>Bharti Telecom Ltd</t>
  </si>
  <si>
    <t xml:space="preserve">          NIFTY Ultra Short Duration Debt Index A-I</t>
  </si>
  <si>
    <t>NABARD</t>
  </si>
  <si>
    <t>INE528G08394</t>
  </si>
  <si>
    <t>9%-YES BANK LTD-NCD-Call opt-18/10/2022-Perpetual Bond $</t>
  </si>
  <si>
    <t>TOTAL AMOUNT INCLUDING INTEREST DUE TO THE SCHEME</t>
  </si>
  <si>
    <t>Interest Accrued till 05 Mar 2020
(Rs. in Lacs)</t>
  </si>
  <si>
    <t>Total 
(Rs. in Lacs)</t>
  </si>
  <si>
    <t>$ Yes Bank Limited Reconstruction Scheme 2020” was notified in the Official Gazette on March 13, 2020. Based on that, the Basel III Additional Tier I Bonds (ISIN - INE528G08394) were written down in the scheme along with the Interest accrued.</t>
  </si>
  <si>
    <t xml:space="preserve">          NIFTY Medium Duration Debt Index A-III</t>
  </si>
  <si>
    <t>Macaulay Duration - only for Debt portion (years)</t>
  </si>
  <si>
    <t>Average Maturity  - only for Debt portion (years)</t>
  </si>
  <si>
    <t>VALUE OF THE SECURITY CONSIDERED 
UNDER NET RECEIVABLES</t>
  </si>
  <si>
    <t xml:space="preserve">11.55% Prev 11.45%-Dewan Housing Finance Corp Ltd-12/09/2019  </t>
  </si>
  <si>
    <t>Amount Recovered (Rs. In Lacs) 30th Sep 2021</t>
  </si>
  <si>
    <t>Further amount received on 31/08/2024  (Rs. In Lacs)</t>
  </si>
  <si>
    <t xml:space="preserve">11.55%_Prev 11.45%-Dewan Housing Finance Corp Ltd-12/09/2019  </t>
  </si>
  <si>
    <t xml:space="preserve">      CRISIL Hybrid 85 Plus 15 - Conservative Index</t>
  </si>
  <si>
    <t>Direct Plan - Monthly IDCW</t>
  </si>
  <si>
    <t>Regular Plan - Monthly IDCW</t>
  </si>
  <si>
    <t>Macaulay Duration (Days)</t>
  </si>
  <si>
    <t>Average Maturity (Days)</t>
  </si>
  <si>
    <t xml:space="preserve">                        NIFTY 1D Rate Index</t>
  </si>
  <si>
    <t>30-Apr-2026</t>
  </si>
  <si>
    <t>h) Exposure to securities classified as below investment grade or default as on 30-Apr-2026:-</t>
  </si>
  <si>
    <t>h)  Hedging Positions through Swaps as on 30-Apr-2026:-</t>
  </si>
  <si>
    <t>i) Exposure to securities classified as below investment grade or default as on 30-Apr-2026:-</t>
  </si>
  <si>
    <t>% to AUM as on  30-Apr-2026</t>
  </si>
  <si>
    <t>S. No.</t>
  </si>
  <si>
    <t>ACRONYM</t>
  </si>
  <si>
    <t>SCHEME NAME</t>
  </si>
  <si>
    <t>SFRLTP</t>
  </si>
  <si>
    <t>SFRSTP</t>
  </si>
  <si>
    <t>SMMF</t>
  </si>
  <si>
    <t>SPLDF</t>
  </si>
  <si>
    <t>SPMON</t>
  </si>
  <si>
    <t>SPSDF</t>
  </si>
  <si>
    <t>SPUSDF</t>
  </si>
  <si>
    <t>SUNBDS</t>
  </si>
  <si>
    <t>SUNMIA</t>
  </si>
  <si>
    <t>SUNONF</t>
  </si>
  <si>
    <t>YTM (%)</t>
  </si>
  <si>
    <t>Monthly Portfolio Statement for the month ended 30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</si>
</sst>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 #,##0.00_ ;_ * \-#,##0.00_ ;_ * &quot;-&quot;??_ ;_ @_ "/>
    <numFmt numFmtId="164" formatCode="[$-1014009]###0.00%;\(###0.00%\)"/>
    <numFmt numFmtId="165" formatCode="[$-1014009]###0.00;\(###0.00\)"/>
    <numFmt numFmtId="166" formatCode="[$-1014009]General"/>
    <numFmt numFmtId="167" formatCode="[$-1014009]###0;\(###0\)"/>
    <numFmt numFmtId="168" formatCode="[$-1014009]###0.0000;\(###0.0000\)"/>
    <numFmt numFmtId="169" formatCode="[$-1014009]#,##0.00\ %;\(#,##0.00\)"/>
    <numFmt numFmtId="170" formatCode="[$-1014009]#.0000"/>
    <numFmt numFmtId="171" formatCode="[$-1014009]#,##0.00;\(#,##0.00\)"/>
    <numFmt numFmtId="172" formatCode="[$-1014009]#,##0.000000;\-#,##0.000000"/>
    <numFmt numFmtId="173" formatCode="dd\-mmm\-yyyy"/>
    <numFmt numFmtId="174" formatCode="[$-1014009]#,##0;\(#,##0\)"/>
    <numFmt numFmtId="175" formatCode="_(* #,##0.00_);_(* \(#,##0.00\);_(* &quot;-&quot;??_);_(@_)"/>
    <numFmt numFmtId="176" formatCode="dd/mmm/yyyy"/>
  </numFmts>
  <fonts count="36" x14ac:knownFonts="1">
    <font>
      <sz val="10"/>
      <name val="Arial"/>
      <charset val="1"/>
    </font>
    <font>
      <sz val="11"/>
      <color theme="1"/>
      <name val="Aptos Narrow"/>
      <family val="2"/>
      <scheme val="minor"/>
    </font>
    <font>
      <sz val="10"/>
      <color indexed="8"/>
      <name val="Calibri"/>
      <charset val="1"/>
    </font>
    <font>
      <b/>
      <sz val="10"/>
      <color indexed="8"/>
      <name val="Calibri"/>
      <charset val="1"/>
    </font>
    <font>
      <b/>
      <i/>
      <sz val="10"/>
      <color indexed="8"/>
      <name val="Calibri"/>
      <charset val="1"/>
    </font>
    <font>
      <b/>
      <sz val="9"/>
      <color indexed="8"/>
      <name val="Calibri"/>
      <charset val="1"/>
    </font>
    <font>
      <sz val="10"/>
      <name val="Arial"/>
      <charset val="1"/>
    </font>
    <font>
      <sz val="10"/>
      <name val="Arial"/>
      <family val="2"/>
    </font>
    <font>
      <b/>
      <sz val="11"/>
      <color indexed="8"/>
      <name val="Calibri"/>
      <family val="2"/>
    </font>
    <font>
      <u/>
      <sz val="10"/>
      <color theme="10"/>
      <name val="Arial"/>
      <family val="2"/>
    </font>
    <font>
      <u/>
      <sz val="11"/>
      <color rgb="FF002060"/>
      <name val="Aptos Narrow"/>
      <family val="2"/>
      <scheme val="minor"/>
    </font>
    <font>
      <sz val="10"/>
      <color indexed="8"/>
      <name val="Calibri"/>
      <family val="2"/>
    </font>
    <font>
      <b/>
      <sz val="10"/>
      <color indexed="8"/>
      <name val="Calibri"/>
      <family val="2"/>
    </font>
    <font>
      <b/>
      <i/>
      <sz val="10"/>
      <color indexed="8"/>
      <name val="Calibri"/>
      <family val="2"/>
    </font>
    <font>
      <sz val="10"/>
      <name val="Calibri"/>
      <family val="2"/>
    </font>
    <font>
      <b/>
      <sz val="10"/>
      <name val="Calibri"/>
      <family val="2"/>
    </font>
    <font>
      <b/>
      <sz val="10"/>
      <name val="Arial"/>
      <family val="2"/>
    </font>
    <font>
      <b/>
      <sz val="10"/>
      <color theme="1"/>
      <name val="Aptos Narrow"/>
      <family val="2"/>
      <scheme val="minor"/>
    </font>
    <font>
      <sz val="10"/>
      <color theme="1"/>
      <name val="Aptos Narrow"/>
      <family val="2"/>
      <scheme val="minor"/>
    </font>
    <font>
      <sz val="11"/>
      <color indexed="8"/>
      <name val="Calibri"/>
      <family val="2"/>
    </font>
    <font>
      <b/>
      <sz val="10"/>
      <name val="Aptos Narrow"/>
      <family val="2"/>
      <scheme val="minor"/>
    </font>
    <font>
      <b/>
      <u/>
      <sz val="8.5"/>
      <name val="Verdana"/>
      <family val="2"/>
    </font>
    <font>
      <b/>
      <sz val="10"/>
      <color theme="1"/>
      <name val="Tahoma"/>
      <family val="2"/>
    </font>
    <font>
      <b/>
      <sz val="10"/>
      <color rgb="FF000000"/>
      <name val="Tahoma"/>
      <family val="2"/>
    </font>
    <font>
      <sz val="10"/>
      <color theme="1"/>
      <name val="Tahoma"/>
      <family val="2"/>
    </font>
    <font>
      <sz val="10"/>
      <color rgb="FF000000"/>
      <name val="Tahoma"/>
      <family val="2"/>
    </font>
    <font>
      <sz val="10"/>
      <color theme="1"/>
      <name val="Arial"/>
      <family val="2"/>
    </font>
    <font>
      <b/>
      <sz val="10"/>
      <color theme="1"/>
      <name val="Calibri"/>
      <family val="2"/>
    </font>
    <font>
      <sz val="10"/>
      <color theme="1"/>
      <name val="Calibri"/>
      <family val="2"/>
    </font>
    <font>
      <sz val="11"/>
      <name val="Aptos Narrow"/>
      <family val="2"/>
      <scheme val="minor"/>
    </font>
    <font>
      <b/>
      <sz val="11"/>
      <name val="Aptos Narrow"/>
      <family val="2"/>
      <scheme val="minor"/>
    </font>
    <font>
      <b/>
      <sz val="11"/>
      <color theme="1"/>
      <name val="Calibri"/>
      <family val="2"/>
    </font>
    <font>
      <b/>
      <sz val="11"/>
      <name val="Calibri"/>
      <family val="2"/>
    </font>
    <font>
      <sz val="11"/>
      <color theme="1"/>
      <name val="Calibri"/>
      <family val="2"/>
    </font>
    <font>
      <u/>
      <sz val="11"/>
      <color theme="10"/>
      <name val="Calibri"/>
      <family val="2"/>
    </font>
    <font>
      <sz val="11"/>
      <name val="Calibri"/>
      <family val="2"/>
    </font>
  </fonts>
  <fills count="2">
    <fill>
      <patternFill patternType="none"/>
    </fill>
    <fill>
      <patternFill patternType="gray125"/>
    </fill>
  </fills>
  <borders count="22">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style="thin">
        <color indexed="8"/>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8"/>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auto="1"/>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s>
  <cellStyleXfs count="12">
    <xf numFmtId="0" fontId="0" fillId="0" borderId="0">
      <alignment wrapText="1"/>
    </xf>
    <xf numFmtId="9" fontId="6" fillId="0" borderId="0" applyFont="0" applyFill="0" applyBorder="0" applyAlignment="0" applyProtection="0"/>
    <xf numFmtId="43" fontId="7" fillId="0" borderId="0" applyFont="0" applyFill="0" applyBorder="0" applyAlignment="0" applyProtection="0"/>
    <xf numFmtId="0" fontId="9" fillId="0" borderId="0" applyNumberFormat="0" applyFill="0" applyBorder="0" applyAlignment="0" applyProtection="0">
      <alignment wrapText="1"/>
    </xf>
    <xf numFmtId="0" fontId="7" fillId="0" borderId="0">
      <alignment wrapText="1"/>
    </xf>
    <xf numFmtId="0" fontId="1" fillId="0" borderId="0"/>
    <xf numFmtId="43" fontId="7" fillId="0" borderId="0" applyFont="0" applyFill="0" applyBorder="0" applyAlignment="0" applyProtection="0"/>
    <xf numFmtId="9" fontId="19" fillId="0" borderId="0" applyFont="0" applyFill="0" applyBorder="0" applyAlignment="0" applyProtection="0"/>
    <xf numFmtId="43" fontId="7" fillId="0" borderId="0" applyFont="0" applyFill="0" applyBorder="0" applyAlignment="0" applyProtection="0"/>
    <xf numFmtId="0" fontId="1" fillId="0" borderId="0"/>
    <xf numFmtId="0" fontId="1" fillId="0" borderId="0"/>
    <xf numFmtId="0" fontId="1" fillId="0" borderId="0"/>
  </cellStyleXfs>
  <cellXfs count="225">
    <xf numFmtId="0" fontId="0" fillId="0" borderId="0" xfId="0">
      <alignment wrapText="1"/>
    </xf>
    <xf numFmtId="0" fontId="10" fillId="0" borderId="0" xfId="3" applyFont="1" applyFill="1" applyBorder="1" applyAlignment="1">
      <alignment horizontal="center" vertical="center" wrapText="1"/>
    </xf>
    <xf numFmtId="4" fontId="18" fillId="0" borderId="13" xfId="7" applyNumberFormat="1" applyFont="1" applyFill="1" applyBorder="1"/>
    <xf numFmtId="4" fontId="18" fillId="0" borderId="0" xfId="7" applyNumberFormat="1" applyFont="1" applyFill="1" applyBorder="1"/>
    <xf numFmtId="43" fontId="18" fillId="0" borderId="13" xfId="8" applyFont="1" applyFill="1" applyBorder="1"/>
    <xf numFmtId="43" fontId="18" fillId="0" borderId="0" xfId="6" applyFont="1" applyFill="1" applyBorder="1"/>
    <xf numFmtId="0" fontId="31" fillId="0" borderId="13" xfId="5" applyFont="1" applyBorder="1" applyAlignment="1">
      <alignment horizontal="center"/>
    </xf>
    <xf numFmtId="0" fontId="32" fillId="0" borderId="13" xfId="5" applyFont="1" applyBorder="1" applyAlignment="1">
      <alignment horizontal="center" vertical="center"/>
    </xf>
    <xf numFmtId="0" fontId="33" fillId="0" borderId="0" xfId="11" applyFont="1"/>
    <xf numFmtId="0" fontId="33" fillId="0" borderId="13" xfId="5" applyFont="1" applyBorder="1" applyAlignment="1">
      <alignment horizontal="center"/>
    </xf>
    <xf numFmtId="0" fontId="34" fillId="0" borderId="13" xfId="3" applyFont="1" applyFill="1" applyBorder="1" applyAlignment="1">
      <alignment vertical="center"/>
    </xf>
    <xf numFmtId="0" fontId="35" fillId="0" borderId="13" xfId="5" applyFont="1" applyBorder="1" applyAlignment="1">
      <alignment vertical="top"/>
    </xf>
    <xf numFmtId="43" fontId="28" fillId="0" borderId="10" xfId="6" applyFont="1" applyFill="1" applyBorder="1" applyAlignment="1">
      <alignment horizontal="center" vertical="center"/>
    </xf>
    <xf numFmtId="43" fontId="28" fillId="0" borderId="12" xfId="6" applyFont="1" applyFill="1" applyBorder="1" applyAlignment="1">
      <alignment horizontal="center" vertical="center"/>
    </xf>
    <xf numFmtId="0" fontId="8" fillId="0" borderId="7" xfId="0" applyFont="1" applyFill="1" applyBorder="1" applyAlignment="1">
      <alignment horizontal="center" vertical="center" wrapText="1" readingOrder="1"/>
    </xf>
    <xf numFmtId="0" fontId="0" fillId="0" borderId="0" xfId="0" applyFill="1">
      <alignment wrapText="1"/>
    </xf>
    <xf numFmtId="0" fontId="8" fillId="0" borderId="7" xfId="0" applyFont="1" applyFill="1" applyBorder="1" applyAlignment="1">
      <alignment horizontal="center" vertical="center" wrapText="1" readingOrder="1"/>
    </xf>
    <xf numFmtId="43" fontId="8" fillId="0" borderId="7" xfId="2" applyFont="1" applyFill="1" applyBorder="1" applyAlignment="1">
      <alignment horizontal="center" vertical="center" wrapText="1" readingOrder="1"/>
    </xf>
    <xf numFmtId="0" fontId="0" fillId="0" borderId="0" xfId="0" applyFill="1" applyAlignment="1">
      <alignment horizontal="center" vertical="center" wrapText="1"/>
    </xf>
    <xf numFmtId="0" fontId="11" fillId="0" borderId="4" xfId="0" applyFont="1" applyFill="1" applyBorder="1" applyAlignment="1">
      <alignment horizontal="right" vertical="top" wrapText="1" readingOrder="1"/>
    </xf>
    <xf numFmtId="0" fontId="12" fillId="0" borderId="4" xfId="0" applyFont="1" applyFill="1" applyBorder="1" applyAlignment="1">
      <alignment horizontal="left" vertical="center" wrapText="1" readingOrder="1"/>
    </xf>
    <xf numFmtId="165" fontId="11" fillId="0" borderId="8" xfId="0" applyNumberFormat="1" applyFont="1" applyFill="1" applyBorder="1" applyAlignment="1">
      <alignment horizontal="right" vertical="center" wrapText="1" readingOrder="1"/>
    </xf>
    <xf numFmtId="0" fontId="2" fillId="0" borderId="4" xfId="0" applyFont="1" applyFill="1" applyBorder="1" applyAlignment="1">
      <alignment horizontal="right" vertical="top" wrapText="1" readingOrder="1"/>
    </xf>
    <xf numFmtId="0" fontId="3" fillId="0" borderId="4" xfId="0" applyFont="1" applyFill="1" applyBorder="1" applyAlignment="1">
      <alignment horizontal="left" vertical="center" wrapText="1" readingOrder="1"/>
    </xf>
    <xf numFmtId="0" fontId="3" fillId="0" borderId="4" xfId="0" applyFont="1" applyFill="1" applyBorder="1" applyAlignment="1">
      <alignment horizontal="right" vertical="center" wrapText="1" readingOrder="1"/>
    </xf>
    <xf numFmtId="164" fontId="3" fillId="0" borderId="4" xfId="0" applyNumberFormat="1" applyFont="1" applyFill="1" applyBorder="1" applyAlignment="1">
      <alignment horizontal="right" vertical="center" wrapText="1" readingOrder="1"/>
    </xf>
    <xf numFmtId="0" fontId="4" fillId="0" borderId="4" xfId="0" applyFont="1" applyFill="1" applyBorder="1" applyAlignment="1">
      <alignment horizontal="left" vertical="center" wrapText="1" readingOrder="1"/>
    </xf>
    <xf numFmtId="0" fontId="4" fillId="0" borderId="4" xfId="0" applyFont="1" applyFill="1" applyBorder="1" applyAlignment="1">
      <alignment horizontal="right" vertical="center" wrapText="1" readingOrder="1"/>
    </xf>
    <xf numFmtId="165" fontId="3" fillId="0" borderId="4" xfId="0" applyNumberFormat="1" applyFont="1" applyFill="1" applyBorder="1" applyAlignment="1">
      <alignment horizontal="right" vertical="center" wrapText="1" readingOrder="1"/>
    </xf>
    <xf numFmtId="166" fontId="2" fillId="0" borderId="4" xfId="0" applyNumberFormat="1" applyFont="1" applyFill="1" applyBorder="1" applyAlignment="1">
      <alignment horizontal="right" vertical="center" wrapText="1" readingOrder="1"/>
    </xf>
    <xf numFmtId="0" fontId="2" fillId="0" borderId="4" xfId="0" applyFont="1" applyFill="1" applyBorder="1" applyAlignment="1">
      <alignment horizontal="left" vertical="center" wrapText="1" readingOrder="1"/>
    </xf>
    <xf numFmtId="167" fontId="2" fillId="0" borderId="4" xfId="0" applyNumberFormat="1" applyFont="1" applyFill="1" applyBorder="1" applyAlignment="1">
      <alignment horizontal="right" vertical="center" wrapText="1" readingOrder="1"/>
    </xf>
    <xf numFmtId="165" fontId="2" fillId="0" borderId="4" xfId="0" applyNumberFormat="1" applyFont="1" applyFill="1" applyBorder="1" applyAlignment="1">
      <alignment horizontal="right" vertical="center" wrapText="1" readingOrder="1"/>
    </xf>
    <xf numFmtId="164" fontId="2" fillId="0" borderId="4" xfId="0" applyNumberFormat="1" applyFont="1" applyFill="1" applyBorder="1" applyAlignment="1">
      <alignment horizontal="right" vertical="center" wrapText="1" readingOrder="1"/>
    </xf>
    <xf numFmtId="0" fontId="2" fillId="0" borderId="4" xfId="0" applyFont="1" applyFill="1" applyBorder="1" applyAlignment="1">
      <alignment horizontal="right" vertical="center" wrapText="1" readingOrder="1"/>
    </xf>
    <xf numFmtId="0" fontId="13" fillId="0" borderId="4" xfId="0" applyFont="1" applyFill="1" applyBorder="1" applyAlignment="1">
      <alignment horizontal="left" vertical="center" wrapText="1" readingOrder="1"/>
    </xf>
    <xf numFmtId="0" fontId="13" fillId="0" borderId="4" xfId="0" applyFont="1" applyFill="1" applyBorder="1" applyAlignment="1">
      <alignment horizontal="right" vertical="center" wrapText="1" readingOrder="1"/>
    </xf>
    <xf numFmtId="0" fontId="7" fillId="0" borderId="0" xfId="4" applyFill="1">
      <alignment wrapText="1"/>
    </xf>
    <xf numFmtId="0" fontId="14" fillId="0" borderId="0" xfId="0" applyFont="1" applyFill="1">
      <alignment wrapText="1"/>
    </xf>
    <xf numFmtId="166" fontId="11" fillId="0" borderId="4" xfId="0" applyNumberFormat="1" applyFont="1" applyFill="1" applyBorder="1" applyAlignment="1">
      <alignment horizontal="right" vertical="center" wrapText="1" readingOrder="1"/>
    </xf>
    <xf numFmtId="0" fontId="11" fillId="0" borderId="4" xfId="0" applyFont="1" applyFill="1" applyBorder="1" applyAlignment="1">
      <alignment horizontal="left" vertical="center" wrapText="1" readingOrder="1"/>
    </xf>
    <xf numFmtId="168" fontId="11" fillId="0" borderId="4" xfId="0" applyNumberFormat="1" applyFont="1" applyFill="1" applyBorder="1" applyAlignment="1">
      <alignment horizontal="right" vertical="center" wrapText="1" readingOrder="1"/>
    </xf>
    <xf numFmtId="165" fontId="11" fillId="0" borderId="4" xfId="0" applyNumberFormat="1" applyFont="1" applyFill="1" applyBorder="1" applyAlignment="1">
      <alignment horizontal="right" vertical="center" wrapText="1" readingOrder="1"/>
    </xf>
    <xf numFmtId="164" fontId="11" fillId="0" borderId="4" xfId="0" applyNumberFormat="1" applyFont="1" applyFill="1" applyBorder="1" applyAlignment="1">
      <alignment horizontal="right" vertical="center" wrapText="1" readingOrder="1"/>
    </xf>
    <xf numFmtId="165" fontId="12" fillId="0" borderId="4" xfId="0" applyNumberFormat="1" applyFont="1" applyFill="1" applyBorder="1" applyAlignment="1">
      <alignment horizontal="right" vertical="center" wrapText="1" readingOrder="1"/>
    </xf>
    <xf numFmtId="164" fontId="12" fillId="0" borderId="4" xfId="0" applyNumberFormat="1" applyFont="1" applyFill="1" applyBorder="1" applyAlignment="1">
      <alignment horizontal="right" vertical="center" wrapText="1" readingOrder="1"/>
    </xf>
    <xf numFmtId="169" fontId="3" fillId="0" borderId="4" xfId="0" applyNumberFormat="1" applyFont="1" applyFill="1" applyBorder="1" applyAlignment="1">
      <alignment horizontal="right" vertical="center" wrapText="1" readingOrder="1"/>
    </xf>
    <xf numFmtId="0" fontId="13" fillId="0" borderId="5" xfId="0" applyFont="1" applyFill="1" applyBorder="1" applyAlignment="1">
      <alignment horizontal="left" vertical="center" wrapText="1" readingOrder="1"/>
    </xf>
    <xf numFmtId="0" fontId="13" fillId="0" borderId="5" xfId="0" applyFont="1" applyFill="1" applyBorder="1" applyAlignment="1">
      <alignment horizontal="right" vertical="center" wrapText="1" readingOrder="1"/>
    </xf>
    <xf numFmtId="0" fontId="13" fillId="0" borderId="0" xfId="0" applyFont="1" applyFill="1" applyAlignment="1">
      <alignment horizontal="left" vertical="center" wrapText="1" readingOrder="1"/>
    </xf>
    <xf numFmtId="0" fontId="11" fillId="0" borderId="0" xfId="0" applyFont="1" applyFill="1" applyAlignment="1">
      <alignment horizontal="left" vertical="center" wrapText="1" readingOrder="1"/>
    </xf>
    <xf numFmtId="0" fontId="13" fillId="0" borderId="0" xfId="0" applyFont="1" applyFill="1" applyAlignment="1">
      <alignment horizontal="right" vertical="center" wrapText="1" readingOrder="1"/>
    </xf>
    <xf numFmtId="0" fontId="12" fillId="0" borderId="1" xfId="0" applyFont="1" applyFill="1" applyBorder="1" applyAlignment="1">
      <alignment horizontal="left" vertical="center" wrapText="1" readingOrder="1"/>
    </xf>
    <xf numFmtId="0" fontId="12" fillId="0" borderId="2" xfId="0" applyFont="1" applyFill="1" applyBorder="1" applyAlignment="1">
      <alignment horizontal="left" vertical="center" wrapText="1" readingOrder="1"/>
    </xf>
    <xf numFmtId="0" fontId="12" fillId="0" borderId="3" xfId="0" applyFont="1" applyFill="1" applyBorder="1" applyAlignment="1">
      <alignment horizontal="left" vertical="center" wrapText="1" readingOrder="1"/>
    </xf>
    <xf numFmtId="0" fontId="13" fillId="0" borderId="6" xfId="0" applyFont="1" applyFill="1" applyBorder="1" applyAlignment="1">
      <alignment horizontal="right" vertical="center" wrapText="1" readingOrder="1"/>
    </xf>
    <xf numFmtId="0" fontId="11" fillId="0" borderId="1" xfId="0" applyFont="1" applyFill="1" applyBorder="1" applyAlignment="1">
      <alignment horizontal="left" vertical="center" wrapText="1" readingOrder="1"/>
    </xf>
    <xf numFmtId="0" fontId="11" fillId="0" borderId="3" xfId="0" applyFont="1" applyFill="1" applyBorder="1" applyAlignment="1">
      <alignment horizontal="left" vertical="center" wrapText="1" readingOrder="1"/>
    </xf>
    <xf numFmtId="0" fontId="11" fillId="0" borderId="0" xfId="0" applyFont="1" applyFill="1" applyAlignment="1">
      <alignment horizontal="right" vertical="top" wrapText="1" readingOrder="1"/>
    </xf>
    <xf numFmtId="0" fontId="12" fillId="0" borderId="9" xfId="0" applyFont="1" applyFill="1" applyBorder="1" applyAlignment="1">
      <alignment horizontal="right" vertical="top" wrapText="1" readingOrder="1"/>
    </xf>
    <xf numFmtId="0" fontId="12" fillId="0" borderId="4" xfId="0" applyFont="1" applyFill="1" applyBorder="1" applyAlignment="1">
      <alignment horizontal="left" vertical="top" wrapText="1" readingOrder="1"/>
    </xf>
    <xf numFmtId="173" fontId="12" fillId="0" borderId="4" xfId="0" applyNumberFormat="1" applyFont="1" applyFill="1" applyBorder="1" applyAlignment="1">
      <alignment horizontal="right" vertical="top" wrapText="1" readingOrder="1"/>
    </xf>
    <xf numFmtId="0" fontId="2" fillId="0" borderId="0" xfId="0" applyFont="1" applyFill="1" applyAlignment="1">
      <alignment horizontal="right" vertical="top" wrapText="1" readingOrder="1"/>
    </xf>
    <xf numFmtId="170" fontId="2" fillId="0" borderId="4" xfId="0" applyNumberFormat="1" applyFont="1" applyFill="1" applyBorder="1" applyAlignment="1">
      <alignment horizontal="right" vertical="center" wrapText="1" readingOrder="1"/>
    </xf>
    <xf numFmtId="0" fontId="2" fillId="0" borderId="0" xfId="0" applyFont="1" applyFill="1" applyAlignment="1">
      <alignment horizontal="left" vertical="center" wrapText="1" readingOrder="1"/>
    </xf>
    <xf numFmtId="0" fontId="2" fillId="0" borderId="0" xfId="0" applyFont="1" applyFill="1" applyAlignment="1">
      <alignment horizontal="right" vertical="center" wrapText="1" readingOrder="1"/>
    </xf>
    <xf numFmtId="0" fontId="0" fillId="0" borderId="0" xfId="0" applyFill="1" applyAlignment="1">
      <alignment horizontal="center" vertical="top" readingOrder="1"/>
    </xf>
    <xf numFmtId="0" fontId="11" fillId="0" borderId="6" xfId="0" applyFont="1" applyFill="1" applyBorder="1" applyAlignment="1">
      <alignment horizontal="right" vertical="top" wrapText="1" readingOrder="1"/>
    </xf>
    <xf numFmtId="0" fontId="14" fillId="0" borderId="0" xfId="0" applyFont="1" applyFill="1" applyAlignment="1">
      <alignment vertical="center" wrapText="1"/>
    </xf>
    <xf numFmtId="0" fontId="15" fillId="0" borderId="10" xfId="0" applyFont="1" applyFill="1" applyBorder="1" applyAlignment="1">
      <alignment horizontal="center" vertical="center"/>
    </xf>
    <xf numFmtId="0" fontId="15" fillId="0" borderId="11" xfId="0" applyFont="1" applyFill="1" applyBorder="1" applyAlignment="1">
      <alignment horizontal="center" vertical="center"/>
    </xf>
    <xf numFmtId="0" fontId="15" fillId="0" borderId="12" xfId="0" applyFont="1" applyFill="1" applyBorder="1" applyAlignment="1">
      <alignment horizontal="center" vertical="center"/>
    </xf>
    <xf numFmtId="0" fontId="12" fillId="0" borderId="13" xfId="0" applyFont="1" applyFill="1" applyBorder="1" applyAlignment="1">
      <alignment horizontal="center" vertical="center" wrapText="1" readingOrder="1"/>
    </xf>
    <xf numFmtId="0" fontId="15" fillId="0" borderId="13" xfId="0" applyFont="1" applyFill="1" applyBorder="1" applyAlignment="1">
      <alignment horizontal="center" vertical="center" wrapText="1"/>
    </xf>
    <xf numFmtId="0" fontId="11" fillId="0" borderId="13" xfId="0" applyFont="1" applyFill="1" applyBorder="1" applyAlignment="1">
      <alignment horizontal="left" vertical="center" wrapText="1" readingOrder="1"/>
    </xf>
    <xf numFmtId="0" fontId="14" fillId="0" borderId="13" xfId="0" applyFont="1" applyFill="1" applyBorder="1" applyAlignment="1">
      <alignment vertical="center" wrapText="1"/>
    </xf>
    <xf numFmtId="0" fontId="11" fillId="0" borderId="10" xfId="0" applyFont="1" applyFill="1" applyBorder="1" applyAlignment="1">
      <alignment horizontal="left" vertical="center" wrapText="1" readingOrder="1"/>
    </xf>
    <xf numFmtId="0" fontId="11" fillId="0" borderId="12" xfId="0" applyFont="1" applyFill="1" applyBorder="1" applyAlignment="1">
      <alignment horizontal="left" vertical="center" wrapText="1" readingOrder="1"/>
    </xf>
    <xf numFmtId="0" fontId="14" fillId="0" borderId="13" xfId="0" applyFont="1" applyFill="1" applyBorder="1" applyAlignment="1">
      <alignment horizontal="justify" vertical="center" wrapText="1"/>
    </xf>
    <xf numFmtId="171" fontId="12" fillId="0" borderId="4" xfId="0" applyNumberFormat="1" applyFont="1" applyFill="1" applyBorder="1" applyAlignment="1">
      <alignment horizontal="left" vertical="center" wrapText="1" readingOrder="1"/>
    </xf>
    <xf numFmtId="174" fontId="12" fillId="0" borderId="4" xfId="0" quotePrefix="1" applyNumberFormat="1" applyFont="1" applyFill="1" applyBorder="1" applyAlignment="1">
      <alignment horizontal="left" vertical="center" wrapText="1" readingOrder="1"/>
    </xf>
    <xf numFmtId="0" fontId="0" fillId="0" borderId="0" xfId="0" applyFill="1" applyAlignment="1">
      <alignment vertical="center" wrapText="1"/>
    </xf>
    <xf numFmtId="0" fontId="11" fillId="0" borderId="11" xfId="0" applyFont="1" applyFill="1" applyBorder="1" applyAlignment="1">
      <alignment horizontal="left" vertical="center" wrapText="1" readingOrder="1"/>
    </xf>
    <xf numFmtId="0" fontId="16" fillId="0" borderId="0" xfId="0" applyFont="1" applyFill="1">
      <alignment wrapText="1"/>
    </xf>
    <xf numFmtId="0" fontId="16" fillId="0" borderId="0" xfId="0" applyFont="1" applyFill="1" applyAlignment="1"/>
    <xf numFmtId="0" fontId="0" fillId="0" borderId="0" xfId="0" applyFill="1" applyAlignment="1"/>
    <xf numFmtId="0" fontId="12" fillId="0" borderId="13" xfId="0" applyFont="1" applyFill="1" applyBorder="1" applyAlignment="1">
      <alignment horizontal="left" vertical="center" wrapText="1" readingOrder="1"/>
    </xf>
    <xf numFmtId="0" fontId="11" fillId="0" borderId="19" xfId="0" applyFont="1" applyFill="1" applyBorder="1" applyAlignment="1">
      <alignment horizontal="left" vertical="center" wrapText="1" readingOrder="1"/>
    </xf>
    <xf numFmtId="0" fontId="11" fillId="0" borderId="20" xfId="0" applyFont="1" applyFill="1" applyBorder="1" applyAlignment="1">
      <alignment horizontal="left" vertical="center" wrapText="1" readingOrder="1"/>
    </xf>
    <xf numFmtId="0" fontId="12" fillId="0" borderId="21" xfId="0" applyFont="1" applyFill="1" applyBorder="1" applyAlignment="1">
      <alignment horizontal="left" vertical="center" wrapText="1" readingOrder="1"/>
    </xf>
    <xf numFmtId="174" fontId="12" fillId="0" borderId="4" xfId="0" applyNumberFormat="1" applyFont="1" applyFill="1" applyBorder="1" applyAlignment="1">
      <alignment horizontal="left" vertical="center" wrapText="1" readingOrder="1"/>
    </xf>
    <xf numFmtId="43" fontId="0" fillId="0" borderId="0" xfId="6" applyFont="1" applyFill="1" applyAlignment="1">
      <alignment wrapText="1"/>
    </xf>
    <xf numFmtId="0" fontId="20" fillId="0" borderId="13" xfId="0" applyFont="1" applyFill="1" applyBorder="1" applyAlignment="1">
      <alignment horizontal="left" vertical="top" readingOrder="1"/>
    </xf>
    <xf numFmtId="0" fontId="17" fillId="0" borderId="13" xfId="5" applyFont="1" applyFill="1" applyBorder="1" applyAlignment="1">
      <alignment horizontal="center" vertical="center"/>
    </xf>
    <xf numFmtId="0" fontId="17" fillId="0" borderId="13" xfId="5" applyFont="1" applyFill="1" applyBorder="1" applyAlignment="1">
      <alignment horizontal="center" vertical="center" wrapText="1"/>
    </xf>
    <xf numFmtId="0" fontId="17" fillId="0" borderId="13" xfId="5" applyFont="1" applyFill="1" applyBorder="1" applyAlignment="1">
      <alignment horizontal="center" vertical="center"/>
    </xf>
    <xf numFmtId="0" fontId="7" fillId="0" borderId="0" xfId="4" applyFill="1" applyAlignment="1">
      <alignment vertical="center" wrapText="1"/>
    </xf>
    <xf numFmtId="0" fontId="18" fillId="0" borderId="13" xfId="5" applyFont="1" applyFill="1" applyBorder="1" applyAlignment="1">
      <alignment vertical="center"/>
    </xf>
    <xf numFmtId="0" fontId="18" fillId="0" borderId="13" xfId="5" applyFont="1" applyFill="1" applyBorder="1" applyAlignment="1">
      <alignment wrapText="1"/>
    </xf>
    <xf numFmtId="43" fontId="18" fillId="0" borderId="13" xfId="6" applyFont="1" applyFill="1" applyBorder="1" applyAlignment="1">
      <alignment horizontal="center"/>
    </xf>
    <xf numFmtId="0" fontId="18" fillId="0" borderId="13" xfId="5" applyFont="1" applyFill="1" applyBorder="1"/>
    <xf numFmtId="0" fontId="18" fillId="0" borderId="13" xfId="5" applyFont="1" applyFill="1" applyBorder="1" applyAlignment="1">
      <alignment horizontal="center"/>
    </xf>
    <xf numFmtId="0" fontId="17" fillId="0" borderId="13" xfId="5" applyFont="1" applyFill="1" applyBorder="1" applyAlignment="1">
      <alignment horizontal="center"/>
    </xf>
    <xf numFmtId="0" fontId="17" fillId="0" borderId="13" xfId="5" applyFont="1" applyFill="1" applyBorder="1" applyAlignment="1">
      <alignment horizontal="center" vertical="center" wrapText="1"/>
    </xf>
    <xf numFmtId="4" fontId="18" fillId="0" borderId="13" xfId="5" applyNumberFormat="1" applyFont="1" applyFill="1" applyBorder="1"/>
    <xf numFmtId="2" fontId="18" fillId="0" borderId="13" xfId="5" applyNumberFormat="1" applyFont="1" applyFill="1" applyBorder="1"/>
    <xf numFmtId="4" fontId="7" fillId="0" borderId="13" xfId="4" applyNumberFormat="1" applyFill="1" applyBorder="1">
      <alignment wrapText="1"/>
    </xf>
    <xf numFmtId="0" fontId="20" fillId="0" borderId="0" xfId="0" applyFont="1" applyFill="1" applyAlignment="1"/>
    <xf numFmtId="0" fontId="9" fillId="0" borderId="0" xfId="3" applyFill="1" applyAlignment="1"/>
    <xf numFmtId="0" fontId="2" fillId="0" borderId="1" xfId="0" applyFont="1" applyFill="1" applyBorder="1" applyAlignment="1">
      <alignment horizontal="left" vertical="center" wrapText="1" readingOrder="1"/>
    </xf>
    <xf numFmtId="0" fontId="2" fillId="0" borderId="3" xfId="0" applyFont="1" applyFill="1" applyBorder="1" applyAlignment="1">
      <alignment horizontal="left" vertical="center" wrapText="1" readingOrder="1"/>
    </xf>
    <xf numFmtId="0" fontId="5" fillId="0" borderId="4" xfId="0" applyFont="1" applyFill="1" applyBorder="1" applyAlignment="1">
      <alignment horizontal="left" vertical="center" wrapText="1" readingOrder="1"/>
    </xf>
    <xf numFmtId="0" fontId="5" fillId="0" borderId="4" xfId="0" applyFont="1" applyFill="1" applyBorder="1" applyAlignment="1">
      <alignment horizontal="right" vertical="center" wrapText="1" readingOrder="1"/>
    </xf>
    <xf numFmtId="172" fontId="2" fillId="0" borderId="4" xfId="0" applyNumberFormat="1" applyFont="1" applyFill="1" applyBorder="1" applyAlignment="1">
      <alignment horizontal="right" vertical="center" wrapText="1" readingOrder="1"/>
    </xf>
    <xf numFmtId="0" fontId="11" fillId="0" borderId="5" xfId="0" applyFont="1" applyFill="1" applyBorder="1" applyAlignment="1">
      <alignment horizontal="left" vertical="center" wrapText="1" readingOrder="1"/>
    </xf>
    <xf numFmtId="0" fontId="12" fillId="0" borderId="5" xfId="0" applyFont="1" applyFill="1" applyBorder="1" applyAlignment="1">
      <alignment horizontal="left" vertical="center" wrapText="1" readingOrder="1"/>
    </xf>
    <xf numFmtId="0" fontId="11" fillId="0" borderId="0" xfId="0" applyFont="1" applyFill="1" applyAlignment="1">
      <alignment horizontal="left" vertical="center" wrapText="1" readingOrder="1"/>
    </xf>
    <xf numFmtId="0" fontId="11" fillId="0" borderId="0" xfId="0" applyFont="1" applyFill="1" applyAlignment="1">
      <alignment horizontal="right" vertical="center" wrapText="1" readingOrder="1"/>
    </xf>
    <xf numFmtId="0" fontId="15" fillId="0" borderId="10" xfId="0" applyFont="1" applyFill="1" applyBorder="1" applyAlignment="1">
      <alignment horizontal="left" vertical="center" readingOrder="1"/>
    </xf>
    <xf numFmtId="0" fontId="15" fillId="0" borderId="11" xfId="0" applyFont="1" applyFill="1" applyBorder="1" applyAlignment="1">
      <alignment horizontal="left" vertical="center" readingOrder="1"/>
    </xf>
    <xf numFmtId="0" fontId="15" fillId="0" borderId="12" xfId="0" applyFont="1" applyFill="1" applyBorder="1" applyAlignment="1">
      <alignment horizontal="left" vertical="center" readingOrder="1"/>
    </xf>
    <xf numFmtId="0" fontId="1" fillId="0" borderId="0" xfId="10" applyFill="1" applyAlignment="1">
      <alignment wrapText="1"/>
    </xf>
    <xf numFmtId="0" fontId="27" fillId="0" borderId="13" xfId="10" applyFont="1" applyFill="1" applyBorder="1" applyAlignment="1">
      <alignment horizontal="center" vertical="center"/>
    </xf>
    <xf numFmtId="0" fontId="27" fillId="0" borderId="10" xfId="10" applyFont="1" applyFill="1" applyBorder="1" applyAlignment="1">
      <alignment horizontal="center" vertical="center" wrapText="1"/>
    </xf>
    <xf numFmtId="0" fontId="27" fillId="0" borderId="12" xfId="10" applyFont="1" applyFill="1" applyBorder="1" applyAlignment="1">
      <alignment horizontal="center" vertical="center" wrapText="1"/>
    </xf>
    <xf numFmtId="0" fontId="27" fillId="0" borderId="13" xfId="10" applyFont="1" applyFill="1" applyBorder="1" applyAlignment="1">
      <alignment horizontal="center" vertical="center"/>
    </xf>
    <xf numFmtId="0" fontId="27" fillId="0" borderId="0" xfId="10" applyFont="1" applyFill="1" applyAlignment="1">
      <alignment horizontal="center" vertical="center"/>
    </xf>
    <xf numFmtId="0" fontId="28" fillId="0" borderId="13" xfId="10" applyFont="1" applyFill="1" applyBorder="1" applyAlignment="1">
      <alignment vertical="center"/>
    </xf>
    <xf numFmtId="0" fontId="28" fillId="0" borderId="13" xfId="10" applyFont="1" applyFill="1" applyBorder="1" applyAlignment="1">
      <alignment vertical="center" wrapText="1"/>
    </xf>
    <xf numFmtId="0" fontId="28" fillId="0" borderId="0" xfId="10" applyFont="1" applyFill="1" applyAlignment="1">
      <alignment horizontal="center" vertical="center"/>
    </xf>
    <xf numFmtId="0" fontId="27" fillId="0" borderId="10" xfId="10" applyFont="1" applyFill="1" applyBorder="1" applyAlignment="1">
      <alignment horizontal="center" vertical="center"/>
    </xf>
    <xf numFmtId="0" fontId="27" fillId="0" borderId="11" xfId="10" applyFont="1" applyFill="1" applyBorder="1" applyAlignment="1">
      <alignment horizontal="center" vertical="center"/>
    </xf>
    <xf numFmtId="0" fontId="27" fillId="0" borderId="12" xfId="10" applyFont="1" applyFill="1" applyBorder="1" applyAlignment="1">
      <alignment horizontal="center" vertical="center"/>
    </xf>
    <xf numFmtId="0" fontId="29" fillId="0" borderId="0" xfId="10" applyFont="1" applyFill="1" applyAlignment="1">
      <alignment wrapText="1"/>
    </xf>
    <xf numFmtId="0" fontId="27" fillId="0" borderId="13" xfId="10" applyFont="1" applyFill="1" applyBorder="1" applyAlignment="1">
      <alignment horizontal="center" vertical="center" wrapText="1"/>
    </xf>
    <xf numFmtId="0" fontId="30" fillId="0" borderId="0" xfId="10" applyFont="1" applyFill="1" applyAlignment="1">
      <alignment horizontal="center" vertical="center"/>
    </xf>
    <xf numFmtId="0" fontId="28" fillId="0" borderId="13" xfId="10" applyFont="1" applyFill="1" applyBorder="1" applyAlignment="1">
      <alignment horizontal="left" vertical="center"/>
    </xf>
    <xf numFmtId="4" fontId="28" fillId="0" borderId="13" xfId="10" applyNumberFormat="1" applyFont="1" applyFill="1" applyBorder="1" applyAlignment="1">
      <alignment horizontal="right" vertical="center"/>
    </xf>
    <xf numFmtId="10" fontId="28" fillId="0" borderId="13" xfId="7" applyNumberFormat="1" applyFont="1" applyFill="1" applyBorder="1" applyAlignment="1">
      <alignment vertical="center"/>
    </xf>
    <xf numFmtId="43" fontId="29" fillId="0" borderId="0" xfId="6" applyFont="1" applyFill="1" applyAlignment="1">
      <alignment vertical="center"/>
    </xf>
    <xf numFmtId="0" fontId="28" fillId="0" borderId="10" xfId="10" applyFont="1" applyFill="1" applyBorder="1" applyAlignment="1">
      <alignment horizontal="left" vertical="center" wrapText="1"/>
    </xf>
    <xf numFmtId="0" fontId="28" fillId="0" borderId="11" xfId="10" applyFont="1" applyFill="1" applyBorder="1" applyAlignment="1">
      <alignment horizontal="left" vertical="center" wrapText="1"/>
    </xf>
    <xf numFmtId="0" fontId="28" fillId="0" borderId="12" xfId="10" applyFont="1" applyFill="1" applyBorder="1" applyAlignment="1">
      <alignment horizontal="left" vertical="center" wrapText="1"/>
    </xf>
    <xf numFmtId="43" fontId="28" fillId="0" borderId="0" xfId="6" applyFont="1" applyFill="1" applyAlignment="1">
      <alignment horizontal="center" vertical="center"/>
    </xf>
    <xf numFmtId="0" fontId="13" fillId="0" borderId="13" xfId="0" applyFont="1" applyFill="1" applyBorder="1" applyAlignment="1">
      <alignment horizontal="left" vertical="center" wrapText="1" readingOrder="1"/>
    </xf>
    <xf numFmtId="0" fontId="21" fillId="0" borderId="13" xfId="0" applyFont="1" applyFill="1" applyBorder="1">
      <alignment wrapText="1"/>
    </xf>
    <xf numFmtId="0" fontId="13" fillId="0" borderId="13" xfId="0" applyFont="1" applyFill="1" applyBorder="1" applyAlignment="1">
      <alignment horizontal="right" vertical="center" wrapText="1" readingOrder="1"/>
    </xf>
    <xf numFmtId="0" fontId="0" fillId="0" borderId="13" xfId="0" applyFill="1" applyBorder="1">
      <alignment wrapText="1"/>
    </xf>
    <xf numFmtId="167" fontId="11" fillId="0" borderId="4" xfId="0" applyNumberFormat="1" applyFont="1" applyFill="1" applyBorder="1" applyAlignment="1">
      <alignment horizontal="right" vertical="center" wrapText="1" readingOrder="1"/>
    </xf>
    <xf numFmtId="0" fontId="11" fillId="0" borderId="0" xfId="0" applyFont="1" applyFill="1" applyAlignment="1">
      <alignment horizontal="justify" vertical="top" wrapText="1" readingOrder="1"/>
    </xf>
    <xf numFmtId="10" fontId="0" fillId="0" borderId="0" xfId="1" applyNumberFormat="1" applyFont="1" applyFill="1" applyAlignment="1">
      <alignment wrapText="1"/>
    </xf>
    <xf numFmtId="0" fontId="11" fillId="0" borderId="1" xfId="0" applyFont="1" applyFill="1" applyBorder="1" applyAlignment="1">
      <alignment horizontal="left" vertical="center" wrapText="1" readingOrder="1"/>
    </xf>
    <xf numFmtId="0" fontId="11" fillId="0" borderId="3" xfId="0" applyFont="1" applyFill="1" applyBorder="1" applyAlignment="1">
      <alignment horizontal="left" vertical="center" wrapText="1" readingOrder="1"/>
    </xf>
    <xf numFmtId="0" fontId="20" fillId="0" borderId="0" xfId="9" applyFont="1" applyFill="1"/>
    <xf numFmtId="0" fontId="0" fillId="0" borderId="0" xfId="0" applyFill="1" applyAlignment="1">
      <alignment horizontal="center" vertical="center"/>
    </xf>
    <xf numFmtId="0" fontId="22" fillId="0" borderId="7" xfId="0" applyFont="1" applyFill="1" applyBorder="1" applyAlignment="1">
      <alignment horizontal="center" vertical="center" wrapText="1"/>
    </xf>
    <xf numFmtId="0" fontId="23" fillId="0" borderId="7" xfId="0" applyFont="1" applyFill="1" applyBorder="1" applyAlignment="1">
      <alignment horizontal="center" vertical="center" wrapText="1"/>
    </xf>
    <xf numFmtId="10" fontId="0" fillId="0" borderId="0" xfId="1" applyNumberFormat="1" applyFont="1" applyFill="1" applyAlignment="1">
      <alignment horizontal="center" vertical="center" wrapText="1"/>
    </xf>
    <xf numFmtId="0" fontId="0" fillId="0" borderId="0" xfId="0" applyFill="1" applyAlignment="1">
      <alignment vertical="center"/>
    </xf>
    <xf numFmtId="0" fontId="24" fillId="0" borderId="7" xfId="0" applyFont="1" applyFill="1" applyBorder="1" applyAlignment="1">
      <alignment vertical="center"/>
    </xf>
    <xf numFmtId="0" fontId="25" fillId="0" borderId="7" xfId="0" applyFont="1" applyFill="1" applyBorder="1" applyAlignment="1">
      <alignment vertical="center" wrapText="1"/>
    </xf>
    <xf numFmtId="0" fontId="25" fillId="0" borderId="7" xfId="0" applyFont="1" applyFill="1" applyBorder="1" applyAlignment="1">
      <alignment vertical="center"/>
    </xf>
    <xf numFmtId="43" fontId="24" fillId="0" borderId="7" xfId="6" applyFont="1" applyFill="1" applyBorder="1" applyAlignment="1">
      <alignment vertical="center"/>
    </xf>
    <xf numFmtId="176" fontId="24" fillId="0" borderId="7" xfId="0" applyNumberFormat="1" applyFont="1" applyFill="1" applyBorder="1" applyAlignment="1">
      <alignment vertical="center"/>
    </xf>
    <xf numFmtId="164" fontId="14" fillId="0" borderId="4" xfId="0" applyNumberFormat="1" applyFont="1" applyFill="1" applyBorder="1" applyAlignment="1">
      <alignment horizontal="right" vertical="center" wrapText="1" readingOrder="1"/>
    </xf>
    <xf numFmtId="10" fontId="0" fillId="0" borderId="0" xfId="1" applyNumberFormat="1" applyFont="1" applyFill="1" applyAlignment="1">
      <alignment vertical="center" wrapText="1"/>
    </xf>
    <xf numFmtId="10" fontId="26" fillId="0" borderId="0" xfId="1" applyNumberFormat="1" applyFont="1" applyFill="1" applyAlignment="1"/>
    <xf numFmtId="0" fontId="26" fillId="0" borderId="0" xfId="0" applyFont="1" applyFill="1" applyAlignment="1"/>
    <xf numFmtId="0" fontId="15" fillId="0" borderId="0" xfId="0" applyFont="1" applyFill="1" applyAlignment="1">
      <alignment vertical="center" readingOrder="1"/>
    </xf>
    <xf numFmtId="0" fontId="17" fillId="0" borderId="15" xfId="5" applyFont="1" applyFill="1" applyBorder="1" applyAlignment="1">
      <alignment horizontal="center" vertical="center"/>
    </xf>
    <xf numFmtId="0" fontId="17" fillId="0" borderId="10" xfId="5" applyFont="1" applyFill="1" applyBorder="1" applyAlignment="1">
      <alignment horizontal="center" vertical="center"/>
    </xf>
    <xf numFmtId="0" fontId="17" fillId="0" borderId="11" xfId="5" applyFont="1" applyFill="1" applyBorder="1" applyAlignment="1">
      <alignment horizontal="center" vertical="center"/>
    </xf>
    <xf numFmtId="0" fontId="17" fillId="0" borderId="12" xfId="5" applyFont="1" applyFill="1" applyBorder="1" applyAlignment="1">
      <alignment horizontal="center" vertical="center"/>
    </xf>
    <xf numFmtId="0" fontId="17" fillId="0" borderId="10" xfId="5" applyFont="1" applyFill="1" applyBorder="1" applyAlignment="1">
      <alignment horizontal="center" vertical="center" wrapText="1"/>
    </xf>
    <xf numFmtId="0" fontId="17" fillId="0" borderId="11" xfId="5" applyFont="1" applyFill="1" applyBorder="1" applyAlignment="1">
      <alignment horizontal="center" vertical="center" wrapText="1"/>
    </xf>
    <xf numFmtId="0" fontId="17" fillId="0" borderId="12" xfId="5" applyFont="1" applyFill="1" applyBorder="1" applyAlignment="1">
      <alignment horizontal="center" vertical="center" wrapText="1"/>
    </xf>
    <xf numFmtId="0" fontId="17" fillId="0" borderId="16" xfId="5" applyFont="1" applyFill="1" applyBorder="1" applyAlignment="1">
      <alignment horizontal="center" vertical="center"/>
    </xf>
    <xf numFmtId="0" fontId="17" fillId="0" borderId="15" xfId="5" applyFont="1" applyFill="1" applyBorder="1" applyAlignment="1">
      <alignment horizontal="center" vertical="center" wrapText="1"/>
    </xf>
    <xf numFmtId="0" fontId="17" fillId="0" borderId="8" xfId="5" applyFont="1" applyFill="1" applyBorder="1" applyAlignment="1">
      <alignment horizontal="center" vertical="center"/>
    </xf>
    <xf numFmtId="0" fontId="17" fillId="0" borderId="8" xfId="5" applyFont="1" applyFill="1" applyBorder="1" applyAlignment="1">
      <alignment horizontal="center" vertical="center" wrapText="1"/>
    </xf>
    <xf numFmtId="4" fontId="14" fillId="0" borderId="13" xfId="0" applyNumberFormat="1" applyFont="1" applyFill="1" applyBorder="1" applyAlignment="1">
      <alignment vertical="center"/>
    </xf>
    <xf numFmtId="175" fontId="18" fillId="0" borderId="13" xfId="5" applyNumberFormat="1" applyFont="1" applyFill="1" applyBorder="1"/>
    <xf numFmtId="0" fontId="18" fillId="0" borderId="0" xfId="5" applyFont="1" applyFill="1"/>
    <xf numFmtId="0" fontId="18" fillId="0" borderId="0" xfId="5" applyFont="1" applyFill="1" applyAlignment="1">
      <alignment wrapText="1"/>
    </xf>
    <xf numFmtId="4" fontId="14" fillId="0" borderId="0" xfId="0" applyNumberFormat="1" applyFont="1" applyFill="1" applyAlignment="1">
      <alignment vertical="center"/>
    </xf>
    <xf numFmtId="175" fontId="18" fillId="0" borderId="0" xfId="5" applyNumberFormat="1" applyFont="1" applyFill="1"/>
    <xf numFmtId="0" fontId="18" fillId="0" borderId="0" xfId="5" applyFont="1" applyFill="1" applyAlignment="1">
      <alignment horizontal="left" vertical="center" wrapText="1"/>
    </xf>
    <xf numFmtId="0" fontId="18" fillId="0" borderId="0" xfId="5" applyFont="1" applyFill="1" applyAlignment="1">
      <alignment vertical="center" wrapText="1"/>
    </xf>
    <xf numFmtId="0" fontId="15" fillId="0" borderId="10" xfId="0" applyFont="1" applyFill="1" applyBorder="1" applyAlignment="1">
      <alignment horizontal="center" vertical="center"/>
    </xf>
    <xf numFmtId="0" fontId="15" fillId="0" borderId="11" xfId="0" applyFont="1" applyFill="1" applyBorder="1" applyAlignment="1">
      <alignment horizontal="center" vertical="center"/>
    </xf>
    <xf numFmtId="0" fontId="15" fillId="0" borderId="12" xfId="0" applyFont="1" applyFill="1" applyBorder="1" applyAlignment="1">
      <alignment horizontal="center" vertical="center"/>
    </xf>
    <xf numFmtId="0" fontId="12" fillId="0" borderId="13" xfId="0" applyFont="1" applyFill="1" applyBorder="1" applyAlignment="1">
      <alignment horizontal="center" vertical="center" wrapText="1" readingOrder="1"/>
    </xf>
    <xf numFmtId="0" fontId="11" fillId="0" borderId="13" xfId="0" applyFont="1" applyFill="1" applyBorder="1" applyAlignment="1">
      <alignment horizontal="left" vertical="center" wrapText="1" readingOrder="1"/>
    </xf>
    <xf numFmtId="0" fontId="11" fillId="0" borderId="10" xfId="0" applyFont="1" applyFill="1" applyBorder="1" applyAlignment="1">
      <alignment horizontal="left" vertical="center" wrapText="1" readingOrder="1"/>
    </xf>
    <xf numFmtId="0" fontId="11" fillId="0" borderId="11" xfId="0" applyFont="1" applyFill="1" applyBorder="1" applyAlignment="1">
      <alignment horizontal="left" vertical="center" wrapText="1" readingOrder="1"/>
    </xf>
    <xf numFmtId="0" fontId="11" fillId="0" borderId="12" xfId="0" applyFont="1" applyFill="1" applyBorder="1" applyAlignment="1">
      <alignment horizontal="left" vertical="center" wrapText="1" readingOrder="1"/>
    </xf>
    <xf numFmtId="0" fontId="11" fillId="0" borderId="0" xfId="0" quotePrefix="1" applyFont="1" applyFill="1" applyAlignment="1">
      <alignment horizontal="left" vertical="center" wrapText="1" readingOrder="1"/>
    </xf>
    <xf numFmtId="0" fontId="20" fillId="0" borderId="0" xfId="0" applyFont="1" applyFill="1" applyAlignment="1">
      <alignment horizontal="left" vertical="top" readingOrder="1"/>
    </xf>
    <xf numFmtId="0" fontId="20" fillId="0" borderId="0" xfId="0" applyFont="1" applyFill="1" applyAlignment="1">
      <alignment horizontal="left" vertical="top" readingOrder="1"/>
    </xf>
    <xf numFmtId="0" fontId="17" fillId="0" borderId="13" xfId="5" applyFont="1" applyFill="1" applyBorder="1" applyAlignment="1">
      <alignment horizontal="center"/>
    </xf>
    <xf numFmtId="0" fontId="17" fillId="0" borderId="10" xfId="5" applyFont="1" applyFill="1" applyBorder="1" applyAlignment="1">
      <alignment horizontal="center" wrapText="1"/>
    </xf>
    <xf numFmtId="0" fontId="17" fillId="0" borderId="11" xfId="5" applyFont="1" applyFill="1" applyBorder="1" applyAlignment="1">
      <alignment horizontal="center" wrapText="1"/>
    </xf>
    <xf numFmtId="0" fontId="17" fillId="0" borderId="12" xfId="5" applyFont="1" applyFill="1" applyBorder="1" applyAlignment="1">
      <alignment horizontal="center" wrapText="1"/>
    </xf>
    <xf numFmtId="0" fontId="17" fillId="0" borderId="10" xfId="5" applyFont="1" applyFill="1" applyBorder="1" applyAlignment="1">
      <alignment horizontal="center"/>
    </xf>
    <xf numFmtId="0" fontId="17" fillId="0" borderId="12" xfId="5" applyFont="1" applyFill="1" applyBorder="1" applyAlignment="1">
      <alignment horizontal="center"/>
    </xf>
    <xf numFmtId="43" fontId="18" fillId="0" borderId="10" xfId="6" applyFont="1" applyFill="1" applyBorder="1" applyAlignment="1">
      <alignment horizontal="center"/>
    </xf>
    <xf numFmtId="43" fontId="18" fillId="0" borderId="11" xfId="6" applyFont="1" applyFill="1" applyBorder="1" applyAlignment="1">
      <alignment horizontal="center"/>
    </xf>
    <xf numFmtId="43" fontId="18" fillId="0" borderId="12" xfId="6" applyFont="1" applyFill="1" applyBorder="1" applyAlignment="1">
      <alignment horizontal="center"/>
    </xf>
    <xf numFmtId="0" fontId="18" fillId="0" borderId="0" xfId="5" applyFont="1" applyFill="1" applyAlignment="1">
      <alignment horizontal="center"/>
    </xf>
    <xf numFmtId="0" fontId="17" fillId="0" borderId="0" xfId="5" applyFont="1" applyFill="1" applyAlignment="1">
      <alignment horizontal="center"/>
    </xf>
    <xf numFmtId="43" fontId="18" fillId="0" borderId="13" xfId="6" applyFont="1" applyFill="1" applyBorder="1"/>
    <xf numFmtId="4" fontId="18" fillId="0" borderId="0" xfId="5" applyNumberFormat="1" applyFont="1" applyFill="1"/>
    <xf numFmtId="0" fontId="2" fillId="0" borderId="5" xfId="0" applyFont="1" applyFill="1" applyBorder="1" applyAlignment="1">
      <alignment horizontal="left" vertical="center" wrapText="1" readingOrder="1"/>
    </xf>
    <xf numFmtId="0" fontId="3" fillId="0" borderId="5" xfId="0" applyFont="1" applyFill="1" applyBorder="1" applyAlignment="1">
      <alignment horizontal="left" vertical="center" wrapText="1" readingOrder="1"/>
    </xf>
    <xf numFmtId="0" fontId="17" fillId="0" borderId="17" xfId="5" applyFont="1" applyFill="1" applyBorder="1" applyAlignment="1">
      <alignment horizontal="center" vertical="center" wrapText="1"/>
    </xf>
    <xf numFmtId="0" fontId="17" fillId="0" borderId="18" xfId="5" applyFont="1" applyFill="1" applyBorder="1" applyAlignment="1">
      <alignment horizontal="center" vertical="center" wrapText="1"/>
    </xf>
    <xf numFmtId="0" fontId="18" fillId="0" borderId="0" xfId="5" applyFont="1" applyFill="1" applyAlignment="1">
      <alignment horizontal="justify" vertical="center" wrapText="1"/>
    </xf>
    <xf numFmtId="0" fontId="12" fillId="0" borderId="0" xfId="0" applyFont="1" applyFill="1" applyAlignment="1">
      <alignment horizontal="left" vertical="center" wrapText="1" readingOrder="1"/>
    </xf>
    <xf numFmtId="0" fontId="17" fillId="0" borderId="13" xfId="5" applyFont="1" applyFill="1" applyBorder="1" applyAlignment="1">
      <alignment horizontal="center" wrapText="1"/>
    </xf>
    <xf numFmtId="0" fontId="12" fillId="0" borderId="10" xfId="0" applyFont="1" applyFill="1" applyBorder="1" applyAlignment="1">
      <alignment horizontal="center" vertical="center" wrapText="1" readingOrder="1"/>
    </xf>
    <xf numFmtId="0" fontId="12" fillId="0" borderId="12" xfId="0" applyFont="1" applyFill="1" applyBorder="1" applyAlignment="1">
      <alignment horizontal="center" vertical="center" wrapText="1" readingOrder="1"/>
    </xf>
    <xf numFmtId="0" fontId="11" fillId="0" borderId="14" xfId="0" applyFont="1" applyFill="1" applyBorder="1" applyAlignment="1">
      <alignment horizontal="left" vertical="center" wrapText="1" readingOrder="1"/>
    </xf>
    <xf numFmtId="0" fontId="8" fillId="0" borderId="13" xfId="0" applyFont="1" applyFill="1" applyBorder="1" applyAlignment="1">
      <alignment horizontal="center" vertical="center" wrapText="1" readingOrder="1"/>
    </xf>
    <xf numFmtId="0" fontId="8" fillId="0" borderId="13" xfId="0" applyFont="1" applyFill="1" applyBorder="1" applyAlignment="1">
      <alignment horizontal="center" vertical="center" wrapText="1" readingOrder="1"/>
    </xf>
    <xf numFmtId="43" fontId="8" fillId="0" borderId="13" xfId="2" applyFont="1" applyFill="1" applyBorder="1" applyAlignment="1">
      <alignment horizontal="center" vertical="center" wrapText="1" readingOrder="1"/>
    </xf>
  </cellXfs>
  <cellStyles count="12">
    <cellStyle name="Comma 2" xfId="6" xr:uid="{9249E38D-DF01-4951-A817-DDFA88ACE0D3}"/>
    <cellStyle name="Comma 2 2" xfId="8" xr:uid="{8264AABF-0BA5-4247-B5FC-05A81594C51B}"/>
    <cellStyle name="Comma 3" xfId="2" xr:uid="{F35507AE-5254-49E5-B51A-4FBC0041DF76}"/>
    <cellStyle name="Hyperlink 2" xfId="3" xr:uid="{2C4F9025-1F8A-4E36-9238-7E730BF5D3A4}"/>
    <cellStyle name="Normal" xfId="0" builtinId="0"/>
    <cellStyle name="Normal 2 2 2 2" xfId="5" xr:uid="{CBBF8845-760E-4006-A00C-93A15336F552}"/>
    <cellStyle name="Normal 2 2 3" xfId="10" xr:uid="{8F0806B0-E934-4628-8E91-5159E0229827}"/>
    <cellStyle name="Normal 2 3" xfId="11" xr:uid="{31652A44-4CF1-463F-985C-DF7A2135EFAD}"/>
    <cellStyle name="Normal 3" xfId="4" xr:uid="{9EE5B513-3BAA-4398-8E4C-4176FA9B3017}"/>
    <cellStyle name="Normal 4" xfId="9" xr:uid="{BA515E3E-7209-487A-9B67-E75E6475E942}"/>
    <cellStyle name="Percent" xfId="1" builtinId="5"/>
    <cellStyle name="Percent 2" xfId="7" xr:uid="{B72EC54D-6258-4541-B9B4-C7616D6278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1</xdr:col>
      <xdr:colOff>0</xdr:colOff>
      <xdr:row>137</xdr:row>
      <xdr:rowOff>0</xdr:rowOff>
    </xdr:from>
    <xdr:to>
      <xdr:col>2</xdr:col>
      <xdr:colOff>2247450</xdr:colOff>
      <xdr:row>138</xdr:row>
      <xdr:rowOff>27375</xdr:rowOff>
    </xdr:to>
    <xdr:pic>
      <xdr:nvPicPr>
        <xdr:cNvPr id="2" name="Picture 1">
          <a:extLst>
            <a:ext uri="{FF2B5EF4-FFF2-40B4-BE49-F238E27FC236}">
              <a16:creationId xmlns:a16="http://schemas.microsoft.com/office/drawing/2014/main" id="{D4635377-8409-47A2-88C4-3C53F4C12475}"/>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2413635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371475</xdr:colOff>
      <xdr:row>142</xdr:row>
      <xdr:rowOff>66675</xdr:rowOff>
    </xdr:from>
    <xdr:to>
      <xdr:col>2</xdr:col>
      <xdr:colOff>2228400</xdr:colOff>
      <xdr:row>142</xdr:row>
      <xdr:rowOff>2046675</xdr:rowOff>
    </xdr:to>
    <xdr:pic>
      <xdr:nvPicPr>
        <xdr:cNvPr id="3" name="Picture 2">
          <a:extLst>
            <a:ext uri="{FF2B5EF4-FFF2-40B4-BE49-F238E27FC236}">
              <a16:creationId xmlns:a16="http://schemas.microsoft.com/office/drawing/2014/main" id="{CBDB9354-F518-4693-AEFC-C0E9C643C94E}"/>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5" y="2680335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361949</xdr:colOff>
      <xdr:row>113</xdr:row>
      <xdr:rowOff>95249</xdr:rowOff>
    </xdr:from>
    <xdr:to>
      <xdr:col>2</xdr:col>
      <xdr:colOff>2465549</xdr:colOff>
      <xdr:row>125</xdr:row>
      <xdr:rowOff>132149</xdr:rowOff>
    </xdr:to>
    <xdr:pic>
      <xdr:nvPicPr>
        <xdr:cNvPr id="2" name="Picture 1">
          <a:extLst>
            <a:ext uri="{FF2B5EF4-FFF2-40B4-BE49-F238E27FC236}">
              <a16:creationId xmlns:a16="http://schemas.microsoft.com/office/drawing/2014/main" id="{AC23033B-62CA-411A-ABF2-DA3218FD826E}"/>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49" y="21135974"/>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19048</xdr:colOff>
      <xdr:row>107</xdr:row>
      <xdr:rowOff>95249</xdr:rowOff>
    </xdr:from>
    <xdr:to>
      <xdr:col>2</xdr:col>
      <xdr:colOff>2513173</xdr:colOff>
      <xdr:row>108</xdr:row>
      <xdr:rowOff>1913324</xdr:rowOff>
    </xdr:to>
    <xdr:pic>
      <xdr:nvPicPr>
        <xdr:cNvPr id="3" name="Picture 2">
          <a:extLst>
            <a:ext uri="{FF2B5EF4-FFF2-40B4-BE49-F238E27FC236}">
              <a16:creationId xmlns:a16="http://schemas.microsoft.com/office/drawing/2014/main" id="{CFB2F181-E4CC-4875-A642-2CA69E14A007}"/>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409573" y="18373724"/>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xdr:colOff>
      <xdr:row>138</xdr:row>
      <xdr:rowOff>0</xdr:rowOff>
    </xdr:from>
    <xdr:to>
      <xdr:col>2</xdr:col>
      <xdr:colOff>2314126</xdr:colOff>
      <xdr:row>150</xdr:row>
      <xdr:rowOff>36900</xdr:rowOff>
    </xdr:to>
    <xdr:pic>
      <xdr:nvPicPr>
        <xdr:cNvPr id="2" name="Picture 1">
          <a:extLst>
            <a:ext uri="{FF2B5EF4-FFF2-40B4-BE49-F238E27FC236}">
              <a16:creationId xmlns:a16="http://schemas.microsoft.com/office/drawing/2014/main" id="{49FB32CB-881B-494F-86C3-E471DBE6CB26}"/>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6" y="2569845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132</xdr:row>
      <xdr:rowOff>66674</xdr:rowOff>
    </xdr:from>
    <xdr:to>
      <xdr:col>2</xdr:col>
      <xdr:colOff>2314125</xdr:colOff>
      <xdr:row>133</xdr:row>
      <xdr:rowOff>1979999</xdr:rowOff>
    </xdr:to>
    <xdr:pic>
      <xdr:nvPicPr>
        <xdr:cNvPr id="3" name="Picture 2">
          <a:extLst>
            <a:ext uri="{FF2B5EF4-FFF2-40B4-BE49-F238E27FC236}">
              <a16:creationId xmlns:a16="http://schemas.microsoft.com/office/drawing/2014/main" id="{C61D3E35-94B8-4FF8-A4D7-6F7C703182BA}"/>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 y="22917149"/>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390524</xdr:colOff>
      <xdr:row>156</xdr:row>
      <xdr:rowOff>0</xdr:rowOff>
    </xdr:from>
    <xdr:to>
      <xdr:col>2</xdr:col>
      <xdr:colOff>2314124</xdr:colOff>
      <xdr:row>156</xdr:row>
      <xdr:rowOff>1980000</xdr:rowOff>
    </xdr:to>
    <xdr:pic>
      <xdr:nvPicPr>
        <xdr:cNvPr id="2" name="Picture 1">
          <a:extLst>
            <a:ext uri="{FF2B5EF4-FFF2-40B4-BE49-F238E27FC236}">
              <a16:creationId xmlns:a16="http://schemas.microsoft.com/office/drawing/2014/main" id="{C4D54216-A9D2-4BFE-B66B-9C0EEEB1CA89}"/>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89941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156</xdr:row>
      <xdr:rowOff>0</xdr:rowOff>
    </xdr:from>
    <xdr:to>
      <xdr:col>2</xdr:col>
      <xdr:colOff>2314124</xdr:colOff>
      <xdr:row>156</xdr:row>
      <xdr:rowOff>1980000</xdr:rowOff>
    </xdr:to>
    <xdr:pic>
      <xdr:nvPicPr>
        <xdr:cNvPr id="3" name="Picture 2">
          <a:extLst>
            <a:ext uri="{FF2B5EF4-FFF2-40B4-BE49-F238E27FC236}">
              <a16:creationId xmlns:a16="http://schemas.microsoft.com/office/drawing/2014/main" id="{FE607738-1021-43F2-ABC9-1EBDD94AB337}"/>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89941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150</xdr:row>
      <xdr:rowOff>0</xdr:rowOff>
    </xdr:from>
    <xdr:to>
      <xdr:col>2</xdr:col>
      <xdr:colOff>2494125</xdr:colOff>
      <xdr:row>151</xdr:row>
      <xdr:rowOff>27375</xdr:rowOff>
    </xdr:to>
    <xdr:pic>
      <xdr:nvPicPr>
        <xdr:cNvPr id="4" name="Picture 3">
          <a:extLst>
            <a:ext uri="{FF2B5EF4-FFF2-40B4-BE49-F238E27FC236}">
              <a16:creationId xmlns:a16="http://schemas.microsoft.com/office/drawing/2014/main" id="{026EC1F6-7D4D-4539-8FCD-B6B5F2CDA02E}"/>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 y="26231850"/>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184</xdr:row>
      <xdr:rowOff>200025</xdr:rowOff>
    </xdr:from>
    <xdr:to>
      <xdr:col>2</xdr:col>
      <xdr:colOff>2314125</xdr:colOff>
      <xdr:row>184</xdr:row>
      <xdr:rowOff>2180025</xdr:rowOff>
    </xdr:to>
    <xdr:pic>
      <xdr:nvPicPr>
        <xdr:cNvPr id="2" name="Picture 1">
          <a:extLst>
            <a:ext uri="{FF2B5EF4-FFF2-40B4-BE49-F238E27FC236}">
              <a16:creationId xmlns:a16="http://schemas.microsoft.com/office/drawing/2014/main" id="{CB25D520-35F0-41F6-9645-3FFB62164B36}"/>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3518535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179</xdr:row>
      <xdr:rowOff>76200</xdr:rowOff>
    </xdr:from>
    <xdr:to>
      <xdr:col>2</xdr:col>
      <xdr:colOff>2314124</xdr:colOff>
      <xdr:row>180</xdr:row>
      <xdr:rowOff>103575</xdr:rowOff>
    </xdr:to>
    <xdr:pic>
      <xdr:nvPicPr>
        <xdr:cNvPr id="3" name="Picture 2">
          <a:extLst>
            <a:ext uri="{FF2B5EF4-FFF2-40B4-BE49-F238E27FC236}">
              <a16:creationId xmlns:a16="http://schemas.microsoft.com/office/drawing/2014/main" id="{20DB9A9C-00EB-4A38-9329-3BA9C0A616B5}"/>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324612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184</xdr:row>
      <xdr:rowOff>200025</xdr:rowOff>
    </xdr:from>
    <xdr:to>
      <xdr:col>2</xdr:col>
      <xdr:colOff>2314125</xdr:colOff>
      <xdr:row>184</xdr:row>
      <xdr:rowOff>2180025</xdr:rowOff>
    </xdr:to>
    <xdr:pic>
      <xdr:nvPicPr>
        <xdr:cNvPr id="4" name="Picture 3">
          <a:extLst>
            <a:ext uri="{FF2B5EF4-FFF2-40B4-BE49-F238E27FC236}">
              <a16:creationId xmlns:a16="http://schemas.microsoft.com/office/drawing/2014/main" id="{BFFA270C-6388-45F5-8410-8918AE16F09A}"/>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3518535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179</xdr:row>
      <xdr:rowOff>76200</xdr:rowOff>
    </xdr:from>
    <xdr:to>
      <xdr:col>2</xdr:col>
      <xdr:colOff>2314124</xdr:colOff>
      <xdr:row>180</xdr:row>
      <xdr:rowOff>103575</xdr:rowOff>
    </xdr:to>
    <xdr:pic>
      <xdr:nvPicPr>
        <xdr:cNvPr id="5" name="Picture 4">
          <a:extLst>
            <a:ext uri="{FF2B5EF4-FFF2-40B4-BE49-F238E27FC236}">
              <a16:creationId xmlns:a16="http://schemas.microsoft.com/office/drawing/2014/main" id="{A71CC69A-3A1B-4738-9C23-8DA42135EED3}"/>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324612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352425</xdr:colOff>
      <xdr:row>218</xdr:row>
      <xdr:rowOff>66675</xdr:rowOff>
    </xdr:from>
    <xdr:to>
      <xdr:col>2</xdr:col>
      <xdr:colOff>2276025</xdr:colOff>
      <xdr:row>218</xdr:row>
      <xdr:rowOff>2046675</xdr:rowOff>
    </xdr:to>
    <xdr:pic>
      <xdr:nvPicPr>
        <xdr:cNvPr id="2" name="Picture 1">
          <a:extLst>
            <a:ext uri="{FF2B5EF4-FFF2-40B4-BE49-F238E27FC236}">
              <a16:creationId xmlns:a16="http://schemas.microsoft.com/office/drawing/2014/main" id="{E8B6721F-63FF-4BF9-9E7C-D2617D25F53A}"/>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2425" y="3877627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19050</xdr:colOff>
      <xdr:row>212</xdr:row>
      <xdr:rowOff>142875</xdr:rowOff>
    </xdr:from>
    <xdr:to>
      <xdr:col>2</xdr:col>
      <xdr:colOff>2333175</xdr:colOff>
      <xdr:row>214</xdr:row>
      <xdr:rowOff>8325</xdr:rowOff>
    </xdr:to>
    <xdr:pic>
      <xdr:nvPicPr>
        <xdr:cNvPr id="3" name="Picture 2">
          <a:extLst>
            <a:ext uri="{FF2B5EF4-FFF2-40B4-BE49-F238E27FC236}">
              <a16:creationId xmlns:a16="http://schemas.microsoft.com/office/drawing/2014/main" id="{03532564-D954-4D8F-8DA6-C362C1F061EF}"/>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9575" y="3609022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19049</xdr:colOff>
      <xdr:row>164</xdr:row>
      <xdr:rowOff>22860</xdr:rowOff>
    </xdr:from>
    <xdr:to>
      <xdr:col>2</xdr:col>
      <xdr:colOff>2333174</xdr:colOff>
      <xdr:row>165</xdr:row>
      <xdr:rowOff>50235</xdr:rowOff>
    </xdr:to>
    <xdr:pic>
      <xdr:nvPicPr>
        <xdr:cNvPr id="2" name="Picture 1">
          <a:extLst>
            <a:ext uri="{FF2B5EF4-FFF2-40B4-BE49-F238E27FC236}">
              <a16:creationId xmlns:a16="http://schemas.microsoft.com/office/drawing/2014/main" id="{0CDC9031-85E6-4066-91B3-BA75587D049E}"/>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4" y="29731335"/>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169</xdr:row>
      <xdr:rowOff>0</xdr:rowOff>
    </xdr:from>
    <xdr:to>
      <xdr:col>2</xdr:col>
      <xdr:colOff>2314125</xdr:colOff>
      <xdr:row>169</xdr:row>
      <xdr:rowOff>1980000</xdr:rowOff>
    </xdr:to>
    <xdr:pic>
      <xdr:nvPicPr>
        <xdr:cNvPr id="3" name="Picture 2">
          <a:extLst>
            <a:ext uri="{FF2B5EF4-FFF2-40B4-BE49-F238E27FC236}">
              <a16:creationId xmlns:a16="http://schemas.microsoft.com/office/drawing/2014/main" id="{9A8CA6F5-7AA6-4322-AD0F-A3A450D7746A}"/>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 y="3230880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390524</xdr:colOff>
      <xdr:row>211</xdr:row>
      <xdr:rowOff>0</xdr:rowOff>
    </xdr:from>
    <xdr:to>
      <xdr:col>2</xdr:col>
      <xdr:colOff>2161724</xdr:colOff>
      <xdr:row>211</xdr:row>
      <xdr:rowOff>1980000</xdr:rowOff>
    </xdr:to>
    <xdr:pic>
      <xdr:nvPicPr>
        <xdr:cNvPr id="2" name="Picture 1">
          <a:extLst>
            <a:ext uri="{FF2B5EF4-FFF2-40B4-BE49-F238E27FC236}">
              <a16:creationId xmlns:a16="http://schemas.microsoft.com/office/drawing/2014/main" id="{9DACA518-B0A2-41BE-B8F9-0D98F7C81418}"/>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39976425"/>
          <a:ext cx="34476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205</xdr:row>
      <xdr:rowOff>0</xdr:rowOff>
    </xdr:from>
    <xdr:to>
      <xdr:col>2</xdr:col>
      <xdr:colOff>2161724</xdr:colOff>
      <xdr:row>206</xdr:row>
      <xdr:rowOff>27375</xdr:rowOff>
    </xdr:to>
    <xdr:pic>
      <xdr:nvPicPr>
        <xdr:cNvPr id="3" name="Picture 2">
          <a:extLst>
            <a:ext uri="{FF2B5EF4-FFF2-40B4-BE49-F238E27FC236}">
              <a16:creationId xmlns:a16="http://schemas.microsoft.com/office/drawing/2014/main" id="{A8E151B2-F827-46A8-9CC2-EB6D90007D25}"/>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37052250"/>
          <a:ext cx="34476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390524</xdr:colOff>
      <xdr:row>135</xdr:row>
      <xdr:rowOff>0</xdr:rowOff>
    </xdr:from>
    <xdr:to>
      <xdr:col>2</xdr:col>
      <xdr:colOff>2285549</xdr:colOff>
      <xdr:row>136</xdr:row>
      <xdr:rowOff>27375</xdr:rowOff>
    </xdr:to>
    <xdr:pic>
      <xdr:nvPicPr>
        <xdr:cNvPr id="2" name="Picture 1">
          <a:extLst>
            <a:ext uri="{FF2B5EF4-FFF2-40B4-BE49-F238E27FC236}">
              <a16:creationId xmlns:a16="http://schemas.microsoft.com/office/drawing/2014/main" id="{FE4C1D66-E4B9-4E15-9387-766700DEC476}"/>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3945850"/>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9525</xdr:colOff>
      <xdr:row>140</xdr:row>
      <xdr:rowOff>38101</xdr:rowOff>
    </xdr:from>
    <xdr:to>
      <xdr:col>2</xdr:col>
      <xdr:colOff>2295075</xdr:colOff>
      <xdr:row>140</xdr:row>
      <xdr:rowOff>2018101</xdr:rowOff>
    </xdr:to>
    <xdr:pic>
      <xdr:nvPicPr>
        <xdr:cNvPr id="3" name="Picture 2">
          <a:extLst>
            <a:ext uri="{FF2B5EF4-FFF2-40B4-BE49-F238E27FC236}">
              <a16:creationId xmlns:a16="http://schemas.microsoft.com/office/drawing/2014/main" id="{C50893A6-9E10-4DAE-AB42-07990131EEE7}"/>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0050" y="26584276"/>
          <a:ext cx="360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28574</xdr:colOff>
      <xdr:row>159</xdr:row>
      <xdr:rowOff>161925</xdr:rowOff>
    </xdr:from>
    <xdr:to>
      <xdr:col>2</xdr:col>
      <xdr:colOff>2456024</xdr:colOff>
      <xdr:row>160</xdr:row>
      <xdr:rowOff>46425</xdr:rowOff>
    </xdr:to>
    <xdr:pic>
      <xdr:nvPicPr>
        <xdr:cNvPr id="2" name="Picture 1">
          <a:extLst>
            <a:ext uri="{FF2B5EF4-FFF2-40B4-BE49-F238E27FC236}">
              <a16:creationId xmlns:a16="http://schemas.microsoft.com/office/drawing/2014/main" id="{278A903E-AC83-4B4C-967A-414B1E05A5F0}"/>
            </a:ext>
          </a:extLst>
        </xdr:cNvPr>
        <xdr:cNvPicPr>
          <a:picLocks/>
        </xdr:cNvPicPr>
      </xdr:nvPicPr>
      <xdr:blipFill>
        <a:blip xmlns:r="http://schemas.openxmlformats.org/officeDocument/2006/relationships" r:embed="rId1"/>
        <a:stretch>
          <a:fillRect/>
        </a:stretch>
      </xdr:blipFill>
      <xdr:spPr>
        <a:xfrm>
          <a:off x="419099" y="31899225"/>
          <a:ext cx="3780000" cy="1980000"/>
        </a:xfrm>
        <a:prstGeom prst="rect">
          <a:avLst/>
        </a:prstGeom>
        <a:noFill/>
      </xdr:spPr>
    </xdr:pic>
    <xdr:clientData/>
  </xdr:twoCellAnchor>
  <xdr:twoCellAnchor>
    <xdr:from>
      <xdr:col>1</xdr:col>
      <xdr:colOff>0</xdr:colOff>
      <xdr:row>154</xdr:row>
      <xdr:rowOff>0</xdr:rowOff>
    </xdr:from>
    <xdr:to>
      <xdr:col>2</xdr:col>
      <xdr:colOff>2427450</xdr:colOff>
      <xdr:row>155</xdr:row>
      <xdr:rowOff>27375</xdr:rowOff>
    </xdr:to>
    <xdr:pic>
      <xdr:nvPicPr>
        <xdr:cNvPr id="3" name="Picture 2">
          <a:extLst>
            <a:ext uri="{FF2B5EF4-FFF2-40B4-BE49-F238E27FC236}">
              <a16:creationId xmlns:a16="http://schemas.microsoft.com/office/drawing/2014/main" id="{0F1E517C-9EB7-41EE-A12A-B38763841224}"/>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 y="29136975"/>
          <a:ext cx="378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2026%20-%20Fortnightly%20Portfolio/30-Apr-2026/Working/OBIP%20ConsolDebtHolding1_30042026%20-%20withiout%20CDMDF-Bala.xlsx" TargetMode="External"/><Relationship Id="rId2" Type="http://schemas.openxmlformats.org/officeDocument/2006/relationships/externalLinkPath" Target="file:///X:\DEBT_BACKOFFICE\Debt_Factsheets\2026%20-%20Fortnightly%20Portfolio\30-Apr-2026\Working\OBIP%20ConsolDebtHolding1_30042026%20-%20withiout%20CDMDF-Bala.xlsx" TargetMode="External"/><Relationship Id="rId1" Type="http://schemas.openxmlformats.org/officeDocument/2006/relationships/externalLinkPath" Target="/DEBT_BACKOFFICE/Debt_Factsheets/2026%20-%20Fortnightly%20Portfolio/30-Apr-2026/Working/OBIP%20ConsolDebtHolding1_30042026%20-%20withiout%20CDMDF-Bal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Debt Holding Summary"/>
      <sheetName val="Debt Holding Consolidated"/>
      <sheetName val="SFRLTP"/>
      <sheetName val="SFRSTP"/>
      <sheetName val="SMMF"/>
      <sheetName val="SPLDF"/>
      <sheetName val="SPMON"/>
      <sheetName val="SPSDF"/>
      <sheetName val="SPUSDF"/>
      <sheetName val="SUNBDS"/>
      <sheetName val="SUNMIA"/>
      <sheetName val="SUNONF"/>
      <sheetName val="SPAHF"/>
      <sheetName val="SPESF"/>
      <sheetName val="SPARF"/>
      <sheetName val="SPBAF"/>
      <sheetName val="SUNMAF"/>
      <sheetName val="CAPEXG"/>
      <sheetName val="MIDCAP"/>
      <sheetName val="MULTIP"/>
      <sheetName val="PMFUCF"/>
      <sheetName val="SLTADV3"/>
      <sheetName val="SLTADV4"/>
      <sheetName val="SLTAX3"/>
      <sheetName val="SLTAX4"/>
      <sheetName val="SLTAX5"/>
      <sheetName val="SLTAX6"/>
      <sheetName val="SMEPFHR"/>
      <sheetName val="SMILE"/>
      <sheetName val="SPDYF"/>
      <sheetName val="SPFOCUS"/>
      <sheetName val="SPMUCF"/>
      <sheetName val="SPPNB"/>
      <sheetName val="SPSN100"/>
      <sheetName val="SPTAX"/>
      <sheetName val="SRURAL"/>
      <sheetName val="SSFUND"/>
      <sheetName val="STAX"/>
      <sheetName val="SUNBCF"/>
      <sheetName val="SUNCYF"/>
      <sheetName val="SUNFCF"/>
      <sheetName val="SUNFOP"/>
      <sheetName val="SUNIPA"/>
      <sheetName val="SUNMFF"/>
    </sheetNames>
    <sheetDataSet>
      <sheetData sheetId="0"/>
      <sheetData sheetId="1">
        <row r="1">
          <cell r="C1" t="str">
            <v>ISIN_CODE</v>
          </cell>
          <cell r="D1" t="str">
            <v>SECURITY</v>
          </cell>
          <cell r="E1" t="str">
            <v>ASSET_TYPE</v>
          </cell>
          <cell r="F1" t="str">
            <v>ISSUER_NAME</v>
          </cell>
          <cell r="G1" t="str">
            <v>SECURITY_NAME</v>
          </cell>
          <cell r="H1" t="str">
            <v>COUPON</v>
          </cell>
          <cell r="I1" t="str">
            <v>MAT_DATE</v>
          </cell>
          <cell r="J1" t="str">
            <v>RATING</v>
          </cell>
          <cell r="K1" t="str">
            <v>MDUR</v>
          </cell>
          <cell r="L1" t="str">
            <v>FACE_VALUE</v>
          </cell>
          <cell r="M1" t="str">
            <v>UNITS</v>
          </cell>
          <cell r="N1" t="str">
            <v>YIELD</v>
          </cell>
          <cell r="O1" t="str">
            <v>MKT_PRICE</v>
          </cell>
          <cell r="P1" t="str">
            <v>MKT_VAL</v>
          </cell>
          <cell r="Q1" t="str">
            <v>ACCRUED_INTEREST</v>
          </cell>
          <cell r="R1" t="str">
            <v>ACCR_DISC</v>
          </cell>
          <cell r="S1" t="str">
            <v>UR_APP_DEP</v>
          </cell>
          <cell r="T1" t="str">
            <v>DIRTY_VALUE</v>
          </cell>
          <cell r="U1" t="str">
            <v>%TOAUM -MV</v>
          </cell>
          <cell r="V1" t="str">
            <v>%TOAUM -DV</v>
          </cell>
          <cell r="W1" t="str">
            <v>COST_UNITS</v>
          </cell>
          <cell r="X1" t="str">
            <v>BOOK_COST</v>
          </cell>
          <cell r="Y1" t="str">
            <v>NEXT_INT_DATE</v>
          </cell>
          <cell r="Z1" t="str">
            <v>AMFI_SECTOR</v>
          </cell>
          <cell r="AA1" t="str">
            <v>NEXT_PUT_DATE</v>
          </cell>
          <cell r="AB1" t="str">
            <v>NEXT_CALL_DATE</v>
          </cell>
        </row>
        <row r="2">
          <cell r="C2" t="str">
            <v>INE494B04019</v>
          </cell>
          <cell r="D2" t="str">
            <v>AU0505NCRPS</v>
          </cell>
          <cell r="E2" t="str">
            <v>RPRF</v>
          </cell>
          <cell r="F2" t="str">
            <v>TVS Motor Company Ltd</v>
          </cell>
          <cell r="G2" t="str">
            <v>TVS Motor Company Ltd 6.00% (Cumulative Non-Convertible Redeemable Preference Share) 01-Sep-2026</v>
          </cell>
          <cell r="H2">
            <v>0</v>
          </cell>
          <cell r="I2" t="str">
            <v>01-09-2026</v>
          </cell>
          <cell r="J2"/>
          <cell r="K2">
            <v>0</v>
          </cell>
          <cell r="L2">
            <v>10</v>
          </cell>
          <cell r="M2">
            <v>7451840</v>
          </cell>
          <cell r="N2">
            <v>0</v>
          </cell>
          <cell r="O2">
            <v>40.799999999999997</v>
          </cell>
          <cell r="P2">
            <v>76008768</v>
          </cell>
          <cell r="Q2">
            <v>0</v>
          </cell>
          <cell r="R2">
            <v>0</v>
          </cell>
          <cell r="S2">
            <v>76008768</v>
          </cell>
          <cell r="T2">
            <v>76008768</v>
          </cell>
          <cell r="U2">
            <v>0.01</v>
          </cell>
          <cell r="V2">
            <v>0.06</v>
          </cell>
          <cell r="W2">
            <v>0</v>
          </cell>
          <cell r="X2">
            <v>0</v>
          </cell>
          <cell r="Y2"/>
          <cell r="Z2" t="str">
            <v>Automobile and Auto Components</v>
          </cell>
          <cell r="AA2"/>
          <cell r="AB2"/>
        </row>
        <row r="3">
          <cell r="C3" t="str">
            <v>INF0RQ622028</v>
          </cell>
          <cell r="D3" t="str">
            <v>CDMDF23</v>
          </cell>
          <cell r="E3" t="str">
            <v>CDMDF</v>
          </cell>
          <cell r="F3" t="str">
            <v>Corporate Debt Market Development Fund</v>
          </cell>
          <cell r="G3" t="str">
            <v>Corporate Debt Market Development Fund - Class A2</v>
          </cell>
          <cell r="H3">
            <v>0</v>
          </cell>
          <cell r="I3"/>
          <cell r="J3"/>
          <cell r="K3">
            <v>0</v>
          </cell>
          <cell r="L3">
            <v>10000</v>
          </cell>
          <cell r="M3">
            <v>2586.3710000000001</v>
          </cell>
          <cell r="N3">
            <v>9.9999999999999995E-7</v>
          </cell>
          <cell r="O3">
            <v>11751.3395</v>
          </cell>
          <cell r="P3">
            <v>30393323.690000001</v>
          </cell>
          <cell r="Q3">
            <v>0</v>
          </cell>
          <cell r="R3">
            <v>0</v>
          </cell>
          <cell r="S3">
            <v>4529616.88</v>
          </cell>
          <cell r="T3">
            <v>30393323.690000001</v>
          </cell>
          <cell r="U3">
            <v>0.49</v>
          </cell>
          <cell r="V3">
            <v>0.49</v>
          </cell>
          <cell r="W3">
            <v>9999.9987666115958</v>
          </cell>
          <cell r="X3">
            <v>25863706.809999999</v>
          </cell>
          <cell r="Y3"/>
          <cell r="Z3" t="str">
            <v>Financial Services</v>
          </cell>
          <cell r="AA3"/>
          <cell r="AB3"/>
        </row>
        <row r="4">
          <cell r="C4" t="str">
            <v>INE692A16LS3</v>
          </cell>
          <cell r="D4" t="str">
            <v>FI3321CD305</v>
          </cell>
          <cell r="E4" t="str">
            <v>COD</v>
          </cell>
          <cell r="F4" t="str">
            <v>Union Bank of India</v>
          </cell>
          <cell r="G4" t="str">
            <v>Union Bank of India CD MD 16-03-2027</v>
          </cell>
          <cell r="H4">
            <v>0</v>
          </cell>
          <cell r="I4" t="str">
            <v>16-03-2027</v>
          </cell>
          <cell r="J4" t="str">
            <v>ICRA A1+</v>
          </cell>
          <cell r="K4">
            <v>0.88</v>
          </cell>
          <cell r="L4">
            <v>500000</v>
          </cell>
          <cell r="M4">
            <v>200</v>
          </cell>
          <cell r="N4">
            <v>7.15</v>
          </cell>
          <cell r="O4">
            <v>470593</v>
          </cell>
          <cell r="P4">
            <v>94118600</v>
          </cell>
          <cell r="Q4">
            <v>0</v>
          </cell>
          <cell r="R4">
            <v>598017</v>
          </cell>
          <cell r="S4">
            <v>80083</v>
          </cell>
          <cell r="T4">
            <v>94118600</v>
          </cell>
          <cell r="U4">
            <v>1.53</v>
          </cell>
          <cell r="V4">
            <v>1.53</v>
          </cell>
          <cell r="W4">
            <v>467202.5</v>
          </cell>
          <cell r="X4">
            <v>93440500</v>
          </cell>
          <cell r="Y4"/>
          <cell r="Z4" t="str">
            <v>Financial Services</v>
          </cell>
          <cell r="AA4"/>
          <cell r="AB4"/>
        </row>
        <row r="5">
          <cell r="C5" t="str">
            <v>IN0020250091</v>
          </cell>
          <cell r="D5" t="str">
            <v>6.48GSE061035</v>
          </cell>
          <cell r="E5" t="str">
            <v>GSE</v>
          </cell>
          <cell r="F5" t="str">
            <v>Govt. of India - GSec / TBL</v>
          </cell>
          <cell r="G5" t="str">
            <v>6.48% Central Government Securities 06/10/2035</v>
          </cell>
          <cell r="H5">
            <v>6.48</v>
          </cell>
          <cell r="I5" t="str">
            <v>06-10-2035</v>
          </cell>
          <cell r="J5" t="str">
            <v>Sovereign</v>
          </cell>
          <cell r="K5">
            <v>7.1195000000000004</v>
          </cell>
          <cell r="L5">
            <v>100</v>
          </cell>
          <cell r="M5">
            <v>2810000</v>
          </cell>
          <cell r="N5">
            <v>7.1482000000000001</v>
          </cell>
          <cell r="O5">
            <v>96.281999999999996</v>
          </cell>
          <cell r="P5">
            <v>270552420</v>
          </cell>
          <cell r="Q5">
            <v>1264500</v>
          </cell>
          <cell r="R5">
            <v>0</v>
          </cell>
          <cell r="S5">
            <v>-1173363.07</v>
          </cell>
          <cell r="T5">
            <v>271816920</v>
          </cell>
          <cell r="U5">
            <v>4.3899999999999997</v>
          </cell>
          <cell r="V5">
            <v>4.41</v>
          </cell>
          <cell r="W5">
            <v>96.699566928825632</v>
          </cell>
          <cell r="X5">
            <v>271725783.06999999</v>
          </cell>
          <cell r="Y5" t="str">
            <v>06-10-2026</v>
          </cell>
          <cell r="Z5" t="str">
            <v>Exempt - GSECs</v>
          </cell>
          <cell r="AA5"/>
          <cell r="AB5"/>
        </row>
        <row r="6">
          <cell r="C6" t="str">
            <v>IN1920230100</v>
          </cell>
          <cell r="D6" t="str">
            <v>7.72KSGS061235</v>
          </cell>
          <cell r="E6" t="str">
            <v>GSE</v>
          </cell>
          <cell r="F6" t="str">
            <v>Govt. of India - GSec / TBL</v>
          </cell>
          <cell r="G6" t="str">
            <v>7.72% Karnataka State Government Securities - 06/12/2035</v>
          </cell>
          <cell r="H6">
            <v>7.72</v>
          </cell>
          <cell r="I6" t="str">
            <v>06-12-2035</v>
          </cell>
          <cell r="J6" t="str">
            <v>Sovereign</v>
          </cell>
          <cell r="K6">
            <v>6.7454999999999998</v>
          </cell>
          <cell r="L6">
            <v>100</v>
          </cell>
          <cell r="M6">
            <v>1000000</v>
          </cell>
          <cell r="N6">
            <v>7.8451000000000004</v>
          </cell>
          <cell r="O6">
            <v>100.143</v>
          </cell>
          <cell r="P6">
            <v>100143000</v>
          </cell>
          <cell r="Q6">
            <v>3109444.44</v>
          </cell>
          <cell r="R6">
            <v>0</v>
          </cell>
          <cell r="S6">
            <v>-2937000</v>
          </cell>
          <cell r="T6">
            <v>103252444.44</v>
          </cell>
          <cell r="U6">
            <v>1.63</v>
          </cell>
          <cell r="V6">
            <v>1.68</v>
          </cell>
          <cell r="W6">
            <v>103.08</v>
          </cell>
          <cell r="X6">
            <v>103080000</v>
          </cell>
          <cell r="Y6" t="str">
            <v>06-06-2026</v>
          </cell>
          <cell r="Z6" t="str">
            <v>Exempt - GSECs</v>
          </cell>
          <cell r="AA6"/>
          <cell r="AB6"/>
        </row>
        <row r="7">
          <cell r="C7" t="str">
            <v>INE020B08EK4</v>
          </cell>
          <cell r="D7" t="str">
            <v>UT47NC317</v>
          </cell>
          <cell r="E7" t="str">
            <v>NCD</v>
          </cell>
          <cell r="F7" t="str">
            <v>REC LTD</v>
          </cell>
          <cell r="G7" t="str">
            <v>7.46% REC Ltd  NCD  MD 30-06-2028</v>
          </cell>
          <cell r="H7">
            <v>7.46</v>
          </cell>
          <cell r="I7" t="str">
            <v>30-06-2028</v>
          </cell>
          <cell r="J7" t="str">
            <v>ICRA AAA</v>
          </cell>
          <cell r="K7">
            <v>1.9609000000000001</v>
          </cell>
          <cell r="L7">
            <v>100000</v>
          </cell>
          <cell r="M7">
            <v>2500</v>
          </cell>
          <cell r="N7">
            <v>7.4912999999999998</v>
          </cell>
          <cell r="O7">
            <v>99902.3</v>
          </cell>
          <cell r="P7">
            <v>249755750</v>
          </cell>
          <cell r="Q7">
            <v>15584246.58</v>
          </cell>
          <cell r="R7">
            <v>0</v>
          </cell>
          <cell r="S7">
            <v>-244250</v>
          </cell>
          <cell r="T7">
            <v>265339996.58000001</v>
          </cell>
          <cell r="U7">
            <v>4.05</v>
          </cell>
          <cell r="V7">
            <v>4.3099999999999996</v>
          </cell>
          <cell r="W7">
            <v>100000</v>
          </cell>
          <cell r="X7">
            <v>250000000</v>
          </cell>
          <cell r="Y7" t="str">
            <v>30-06-2026</v>
          </cell>
          <cell r="Z7" t="str">
            <v>Financial Services</v>
          </cell>
          <cell r="AA7"/>
          <cell r="AB7"/>
        </row>
        <row r="8">
          <cell r="C8" t="str">
            <v>INE020B08FW6</v>
          </cell>
          <cell r="D8" t="str">
            <v>UT47NC326</v>
          </cell>
          <cell r="E8" t="str">
            <v>NCD</v>
          </cell>
          <cell r="F8" t="str">
            <v>REC LTD</v>
          </cell>
          <cell r="G8" t="str">
            <v>6.52% REC Ltd NCD MD 31-01-2028 Series 248 (A)</v>
          </cell>
          <cell r="H8">
            <v>6.52</v>
          </cell>
          <cell r="I8" t="str">
            <v>31-01-2028</v>
          </cell>
          <cell r="J8" t="str">
            <v>ICRA AAA</v>
          </cell>
          <cell r="K8">
            <v>1.6917</v>
          </cell>
          <cell r="L8">
            <v>100000</v>
          </cell>
          <cell r="M8">
            <v>500</v>
          </cell>
          <cell r="N8">
            <v>7.4424999999999999</v>
          </cell>
          <cell r="O8">
            <v>98490.9</v>
          </cell>
          <cell r="P8">
            <v>49245450</v>
          </cell>
          <cell r="Q8">
            <v>803835.62</v>
          </cell>
          <cell r="R8">
            <v>0</v>
          </cell>
          <cell r="S8">
            <v>-538400</v>
          </cell>
          <cell r="T8">
            <v>50049285.619999997</v>
          </cell>
          <cell r="U8">
            <v>0.8</v>
          </cell>
          <cell r="V8">
            <v>0.81</v>
          </cell>
          <cell r="W8">
            <v>99567.7</v>
          </cell>
          <cell r="X8">
            <v>49783850</v>
          </cell>
          <cell r="Y8" t="str">
            <v>31-01-2027</v>
          </cell>
          <cell r="Z8" t="str">
            <v>Financial Services</v>
          </cell>
          <cell r="AA8"/>
          <cell r="AB8"/>
        </row>
        <row r="9">
          <cell r="C9" t="str">
            <v>INE020B08FX4</v>
          </cell>
          <cell r="D9" t="str">
            <v>UT47NC324</v>
          </cell>
          <cell r="E9" t="str">
            <v>NCD</v>
          </cell>
          <cell r="F9" t="str">
            <v>REC LTD</v>
          </cell>
          <cell r="G9" t="str">
            <v>6.37% REC Ltd NCD MD 31-03-2027 Series 249 A</v>
          </cell>
          <cell r="H9">
            <v>6.37</v>
          </cell>
          <cell r="I9" t="str">
            <v>31-03-2027</v>
          </cell>
          <cell r="J9" t="str">
            <v>ICRA AAA</v>
          </cell>
          <cell r="K9">
            <v>0.91510000000000002</v>
          </cell>
          <cell r="L9">
            <v>100000</v>
          </cell>
          <cell r="M9">
            <v>2500</v>
          </cell>
          <cell r="N9">
            <v>7.3150000000000004</v>
          </cell>
          <cell r="O9">
            <v>99155.6</v>
          </cell>
          <cell r="P9">
            <v>247889000</v>
          </cell>
          <cell r="Q9">
            <v>1352534.25</v>
          </cell>
          <cell r="R9">
            <v>0</v>
          </cell>
          <cell r="S9">
            <v>-1755250</v>
          </cell>
          <cell r="T9">
            <v>249241534.25</v>
          </cell>
          <cell r="U9">
            <v>4.0199999999999996</v>
          </cell>
          <cell r="V9">
            <v>4.04</v>
          </cell>
          <cell r="W9">
            <v>99857.7</v>
          </cell>
          <cell r="X9">
            <v>249644250</v>
          </cell>
          <cell r="Y9" t="str">
            <v>31-03-2027</v>
          </cell>
          <cell r="Z9" t="str">
            <v>Financial Services</v>
          </cell>
          <cell r="AA9"/>
          <cell r="AB9"/>
        </row>
        <row r="10">
          <cell r="C10" t="str">
            <v>INE041007167</v>
          </cell>
          <cell r="D10" t="str">
            <v>FI3446NC201</v>
          </cell>
          <cell r="E10" t="str">
            <v>NCD</v>
          </cell>
          <cell r="F10" t="str">
            <v>Embassy Office Parks REIT</v>
          </cell>
          <cell r="G10" t="str">
            <v>7.21% Embassy Office Parks REIT NCD MD 17-03-2028 Series XIII A NCD</v>
          </cell>
          <cell r="H10">
            <v>7.21</v>
          </cell>
          <cell r="I10" t="str">
            <v>17-03-2028</v>
          </cell>
          <cell r="J10" t="str">
            <v>CRISIL AAA</v>
          </cell>
          <cell r="K10">
            <v>1.7628999999999999</v>
          </cell>
          <cell r="L10">
            <v>100000</v>
          </cell>
          <cell r="M10">
            <v>2500</v>
          </cell>
          <cell r="N10">
            <v>7.9349999999999996</v>
          </cell>
          <cell r="O10">
            <v>99119.1</v>
          </cell>
          <cell r="P10">
            <v>247797750</v>
          </cell>
          <cell r="Q10">
            <v>1530890.41</v>
          </cell>
          <cell r="R10">
            <v>0</v>
          </cell>
          <cell r="S10">
            <v>-4239500</v>
          </cell>
          <cell r="T10">
            <v>249328640.41</v>
          </cell>
          <cell r="U10">
            <v>4.0199999999999996</v>
          </cell>
          <cell r="V10">
            <v>4.05</v>
          </cell>
          <cell r="W10">
            <v>100814.9</v>
          </cell>
          <cell r="X10">
            <v>252037250</v>
          </cell>
          <cell r="Y10" t="str">
            <v>30-06-2026</v>
          </cell>
          <cell r="Z10" t="str">
            <v>Realty</v>
          </cell>
          <cell r="AA10"/>
          <cell r="AB10"/>
        </row>
        <row r="11">
          <cell r="C11" t="str">
            <v>INE053F08411</v>
          </cell>
          <cell r="D11" t="str">
            <v>FI3567IRFC252</v>
          </cell>
          <cell r="E11" t="str">
            <v>NCD</v>
          </cell>
          <cell r="F11" t="str">
            <v>Indian Railway Finance Corporation Ltd</v>
          </cell>
          <cell r="G11" t="str">
            <v>7.37%  Indian Railway Finance Corporation Ltd NCD MD 31-07-2029</v>
          </cell>
          <cell r="H11">
            <v>7.37</v>
          </cell>
          <cell r="I11" t="str">
            <v>31-07-2029</v>
          </cell>
          <cell r="J11" t="str">
            <v>ICRA AAA</v>
          </cell>
          <cell r="K11">
            <v>2.9912999999999998</v>
          </cell>
          <cell r="L11">
            <v>100000</v>
          </cell>
          <cell r="M11">
            <v>4000</v>
          </cell>
          <cell r="N11">
            <v>7.53</v>
          </cell>
          <cell r="O11">
            <v>99586</v>
          </cell>
          <cell r="P11">
            <v>398344000</v>
          </cell>
          <cell r="Q11">
            <v>1292273.97</v>
          </cell>
          <cell r="R11">
            <v>0</v>
          </cell>
          <cell r="S11">
            <v>-1656000</v>
          </cell>
          <cell r="T11">
            <v>399636273.97000003</v>
          </cell>
          <cell r="U11">
            <v>6.46</v>
          </cell>
          <cell r="V11">
            <v>6.49</v>
          </cell>
          <cell r="W11">
            <v>100000</v>
          </cell>
          <cell r="X11">
            <v>400000000</v>
          </cell>
          <cell r="Y11" t="str">
            <v>15-04-2027</v>
          </cell>
          <cell r="Z11" t="str">
            <v>Financial Services</v>
          </cell>
          <cell r="AA11"/>
          <cell r="AB11"/>
        </row>
        <row r="12">
          <cell r="C12" t="str">
            <v>INE062A08488</v>
          </cell>
          <cell r="D12" t="str">
            <v>FI3302NC208</v>
          </cell>
          <cell r="E12" t="str">
            <v>NCD</v>
          </cell>
          <cell r="F12" t="str">
            <v>State Bank of India</v>
          </cell>
          <cell r="G12" t="str">
            <v>6.93% State Bank of India NCD MD 20-10-2035 - Tier 2 Bond Series 1 (Call 20.10.2030)</v>
          </cell>
          <cell r="H12">
            <v>6.93</v>
          </cell>
          <cell r="I12" t="str">
            <v>20-10-2035</v>
          </cell>
          <cell r="J12" t="str">
            <v>ICRA AAA</v>
          </cell>
          <cell r="K12">
            <v>6.9851999999999999</v>
          </cell>
          <cell r="L12">
            <v>10000000</v>
          </cell>
          <cell r="M12">
            <v>15</v>
          </cell>
          <cell r="N12">
            <v>7.1448999999999998</v>
          </cell>
          <cell r="O12">
            <v>9849780</v>
          </cell>
          <cell r="P12">
            <v>147746700</v>
          </cell>
          <cell r="Q12">
            <v>5496534.25</v>
          </cell>
          <cell r="R12">
            <v>0</v>
          </cell>
          <cell r="S12">
            <v>-2253300</v>
          </cell>
          <cell r="T12">
            <v>153243234.25</v>
          </cell>
          <cell r="U12">
            <v>2.4</v>
          </cell>
          <cell r="V12">
            <v>2.4900000000000002</v>
          </cell>
          <cell r="W12">
            <v>10000000</v>
          </cell>
          <cell r="X12">
            <v>150000000</v>
          </cell>
          <cell r="Y12" t="str">
            <v>20-10-2026</v>
          </cell>
          <cell r="Z12" t="str">
            <v>Financial Services</v>
          </cell>
          <cell r="AA12"/>
          <cell r="AB12" t="str">
            <v>20-OCT-30</v>
          </cell>
        </row>
        <row r="13">
          <cell r="C13" t="str">
            <v>INE115A07QJ2</v>
          </cell>
          <cell r="D13" t="str">
            <v>FILICNC369</v>
          </cell>
          <cell r="E13" t="str">
            <v>NCD</v>
          </cell>
          <cell r="F13" t="str">
            <v>LIC Housing Finance Ltd</v>
          </cell>
          <cell r="G13" t="str">
            <v>7.70%  LIC Housing Finance Ltd NCD MD 16-05-2028- 434 OPTION I</v>
          </cell>
          <cell r="H13">
            <v>7.7</v>
          </cell>
          <cell r="I13" t="str">
            <v>16-05-2028</v>
          </cell>
          <cell r="J13" t="str">
            <v>CRISIL AAA</v>
          </cell>
          <cell r="K13">
            <v>1.8315999999999999</v>
          </cell>
          <cell r="L13">
            <v>1000000</v>
          </cell>
          <cell r="M13">
            <v>300</v>
          </cell>
          <cell r="N13">
            <v>7.74</v>
          </cell>
          <cell r="O13">
            <v>999156</v>
          </cell>
          <cell r="P13">
            <v>299746800</v>
          </cell>
          <cell r="Q13">
            <v>22150684.93</v>
          </cell>
          <cell r="R13">
            <v>0</v>
          </cell>
          <cell r="S13">
            <v>-253200</v>
          </cell>
          <cell r="T13">
            <v>321897484.93000001</v>
          </cell>
          <cell r="U13">
            <v>4.8600000000000003</v>
          </cell>
          <cell r="V13">
            <v>5.22</v>
          </cell>
          <cell r="W13">
            <v>1000000</v>
          </cell>
          <cell r="X13">
            <v>300000000</v>
          </cell>
          <cell r="Y13" t="str">
            <v>16-05-2026</v>
          </cell>
          <cell r="Z13" t="str">
            <v>Financial Services</v>
          </cell>
          <cell r="AA13"/>
          <cell r="AB13"/>
        </row>
        <row r="14">
          <cell r="C14" t="str">
            <v>INE115A07QY1</v>
          </cell>
          <cell r="D14" t="str">
            <v>FILICNC379</v>
          </cell>
          <cell r="E14" t="str">
            <v>NCD</v>
          </cell>
          <cell r="F14" t="str">
            <v>LIC Housing Finance Ltd</v>
          </cell>
          <cell r="G14" t="str">
            <v>7.57% LIC Housing Finance Ltd NCD MD 18-10-2029</v>
          </cell>
          <cell r="H14">
            <v>7.57</v>
          </cell>
          <cell r="I14" t="str">
            <v>18-10-2029</v>
          </cell>
          <cell r="J14" t="str">
            <v>CRISIL AAA</v>
          </cell>
          <cell r="K14">
            <v>3.0611999999999999</v>
          </cell>
          <cell r="L14">
            <v>100000</v>
          </cell>
          <cell r="M14">
            <v>2500</v>
          </cell>
          <cell r="N14">
            <v>7.81</v>
          </cell>
          <cell r="O14">
            <v>99224.1</v>
          </cell>
          <cell r="P14">
            <v>248060250</v>
          </cell>
          <cell r="Q14">
            <v>10110616.439999999</v>
          </cell>
          <cell r="R14">
            <v>0</v>
          </cell>
          <cell r="S14">
            <v>-7129250</v>
          </cell>
          <cell r="T14">
            <v>258170866.44</v>
          </cell>
          <cell r="U14">
            <v>4.03</v>
          </cell>
          <cell r="V14">
            <v>4.1900000000000004</v>
          </cell>
          <cell r="W14">
            <v>102075.8</v>
          </cell>
          <cell r="X14">
            <v>255189500</v>
          </cell>
          <cell r="Y14" t="str">
            <v>18-10-2026</v>
          </cell>
          <cell r="Z14" t="str">
            <v>Financial Services</v>
          </cell>
          <cell r="AA14"/>
          <cell r="AB14"/>
        </row>
        <row r="15">
          <cell r="C15" t="str">
            <v>INE134E08MX3</v>
          </cell>
          <cell r="D15" t="str">
            <v>FI35PFCNC371</v>
          </cell>
          <cell r="E15" t="str">
            <v>NCD</v>
          </cell>
          <cell r="F15" t="str">
            <v>Power Finance Corporation Ltd</v>
          </cell>
          <cell r="G15" t="str">
            <v>7.60% Power Finance Corporation Limited NCD MD 13-04-2029</v>
          </cell>
          <cell r="H15">
            <v>7.6</v>
          </cell>
          <cell r="I15" t="str">
            <v>13-04-2029</v>
          </cell>
          <cell r="J15" t="str">
            <v>ICRA AAA</v>
          </cell>
          <cell r="K15">
            <v>2.7166999999999999</v>
          </cell>
          <cell r="L15">
            <v>100000</v>
          </cell>
          <cell r="M15">
            <v>2000</v>
          </cell>
          <cell r="N15">
            <v>7.6449999999999996</v>
          </cell>
          <cell r="O15">
            <v>99869.4</v>
          </cell>
          <cell r="P15">
            <v>199738800</v>
          </cell>
          <cell r="Q15">
            <v>2831780.82</v>
          </cell>
          <cell r="R15">
            <v>0</v>
          </cell>
          <cell r="S15">
            <v>-535400</v>
          </cell>
          <cell r="T15">
            <v>202570580.81999999</v>
          </cell>
          <cell r="U15">
            <v>3.24</v>
          </cell>
          <cell r="V15">
            <v>3.29</v>
          </cell>
          <cell r="W15">
            <v>100137.1</v>
          </cell>
          <cell r="X15">
            <v>200274200</v>
          </cell>
          <cell r="Y15" t="str">
            <v>22-02-2027</v>
          </cell>
          <cell r="Z15" t="str">
            <v>Financial Services</v>
          </cell>
          <cell r="AA15"/>
          <cell r="AB15"/>
        </row>
        <row r="16">
          <cell r="C16" t="str">
            <v>INE134E08NS1</v>
          </cell>
          <cell r="D16" t="str">
            <v>FI35PFCNC375</v>
          </cell>
          <cell r="E16" t="str">
            <v>NCD</v>
          </cell>
          <cell r="F16" t="str">
            <v>Power Finance Corporation Ltd</v>
          </cell>
          <cell r="G16" t="str">
            <v>6.61% Power Finance Corporation Ltd NCD MD 15-07-2028</v>
          </cell>
          <cell r="H16">
            <v>6.61</v>
          </cell>
          <cell r="I16" t="str">
            <v>15-07-2028</v>
          </cell>
          <cell r="J16" t="str">
            <v>ICRA AAA</v>
          </cell>
          <cell r="K16">
            <v>1.9946999999999999</v>
          </cell>
          <cell r="L16">
            <v>100000</v>
          </cell>
          <cell r="M16">
            <v>1300</v>
          </cell>
          <cell r="N16">
            <v>7.5575000000000001</v>
          </cell>
          <cell r="O16">
            <v>98151.5</v>
          </cell>
          <cell r="P16">
            <v>127596950</v>
          </cell>
          <cell r="Q16">
            <v>8098608.2199999997</v>
          </cell>
          <cell r="R16">
            <v>0</v>
          </cell>
          <cell r="S16">
            <v>-2403050</v>
          </cell>
          <cell r="T16">
            <v>135695558.22</v>
          </cell>
          <cell r="U16">
            <v>2.0699999999999998</v>
          </cell>
          <cell r="V16">
            <v>2.2000000000000002</v>
          </cell>
          <cell r="W16">
            <v>100000</v>
          </cell>
          <cell r="X16">
            <v>130000000</v>
          </cell>
          <cell r="Y16" t="str">
            <v>22-05-2026</v>
          </cell>
          <cell r="Z16" t="str">
            <v>Financial Services</v>
          </cell>
          <cell r="AA16"/>
          <cell r="AB16"/>
        </row>
        <row r="17">
          <cell r="C17" t="str">
            <v>INE134E08NU7</v>
          </cell>
          <cell r="D17" t="str">
            <v>FI35PFNC370</v>
          </cell>
          <cell r="E17" t="str">
            <v>NCD</v>
          </cell>
          <cell r="F17" t="str">
            <v>Power Finance Corporation Ltd</v>
          </cell>
          <cell r="G17" t="str">
            <v>6.59% Power Finance Corporation Ltd NCD MD 15-10-2030 Bond Series 251B</v>
          </cell>
          <cell r="H17">
            <v>6.59</v>
          </cell>
          <cell r="I17" t="str">
            <v>15-10-2030</v>
          </cell>
          <cell r="J17" t="str">
            <v>CRISIL AAA</v>
          </cell>
          <cell r="K17">
            <v>3.7646000000000002</v>
          </cell>
          <cell r="L17">
            <v>100000</v>
          </cell>
          <cell r="M17">
            <v>1000</v>
          </cell>
          <cell r="N17">
            <v>7.6538000000000004</v>
          </cell>
          <cell r="O17">
            <v>96121</v>
          </cell>
          <cell r="P17">
            <v>96121000</v>
          </cell>
          <cell r="Q17">
            <v>5849753.4199999999</v>
          </cell>
          <cell r="R17">
            <v>0</v>
          </cell>
          <cell r="S17">
            <v>-2709000</v>
          </cell>
          <cell r="T17">
            <v>101970753.42</v>
          </cell>
          <cell r="U17">
            <v>1.56</v>
          </cell>
          <cell r="V17">
            <v>1.65</v>
          </cell>
          <cell r="W17">
            <v>98830</v>
          </cell>
          <cell r="X17">
            <v>98830000</v>
          </cell>
          <cell r="Y17" t="str">
            <v>11-06-2026</v>
          </cell>
          <cell r="Z17" t="str">
            <v>Financial Services</v>
          </cell>
          <cell r="AA17"/>
          <cell r="AB17"/>
        </row>
        <row r="18">
          <cell r="C18" t="str">
            <v>INE242A08544</v>
          </cell>
          <cell r="D18" t="str">
            <v>OI4309NC207</v>
          </cell>
          <cell r="E18" t="str">
            <v>NCD</v>
          </cell>
          <cell r="F18" t="str">
            <v>Indian Oil Corporation Ltd</v>
          </cell>
          <cell r="G18" t="str">
            <v xml:space="preserve">7.44% Indian Oil Corporation NCD 25/11/2027 (SERIES XXV) </v>
          </cell>
          <cell r="H18">
            <v>7.44</v>
          </cell>
          <cell r="I18" t="str">
            <v>25-11-2027</v>
          </cell>
          <cell r="J18" t="str">
            <v>ICRA AAA</v>
          </cell>
          <cell r="K18">
            <v>1.5007999999999999</v>
          </cell>
          <cell r="L18">
            <v>1000000</v>
          </cell>
          <cell r="M18">
            <v>100</v>
          </cell>
          <cell r="N18">
            <v>7.1950000000000003</v>
          </cell>
          <cell r="O18">
            <v>1002887</v>
          </cell>
          <cell r="P18">
            <v>100288700</v>
          </cell>
          <cell r="Q18">
            <v>3200219.18</v>
          </cell>
          <cell r="R18">
            <v>0</v>
          </cell>
          <cell r="S18">
            <v>224500</v>
          </cell>
          <cell r="T18">
            <v>103488919.18000001</v>
          </cell>
          <cell r="U18">
            <v>1.63</v>
          </cell>
          <cell r="V18">
            <v>1.68</v>
          </cell>
          <cell r="W18">
            <v>1000642</v>
          </cell>
          <cell r="X18">
            <v>100064200</v>
          </cell>
          <cell r="Y18" t="str">
            <v>25-11-2026</v>
          </cell>
          <cell r="Z18" t="str">
            <v>Oil, Gas &amp; Consumable Fuels</v>
          </cell>
          <cell r="AA18"/>
          <cell r="AB18"/>
        </row>
        <row r="19">
          <cell r="C19" t="str">
            <v>INE261F08EH1</v>
          </cell>
          <cell r="D19" t="str">
            <v>FI35NANC306</v>
          </cell>
          <cell r="E19" t="str">
            <v>NCD</v>
          </cell>
          <cell r="F19" t="str">
            <v>National Bank for Agriculture &amp; Rural Development</v>
          </cell>
          <cell r="G19" t="str">
            <v>7.62%  NABARD NCD MD 10-05-2029</v>
          </cell>
          <cell r="H19">
            <v>7.62</v>
          </cell>
          <cell r="I19" t="str">
            <v>10-05-2029</v>
          </cell>
          <cell r="J19" t="str">
            <v>CRISIL AAA</v>
          </cell>
          <cell r="K19">
            <v>2.6189</v>
          </cell>
          <cell r="L19">
            <v>100000</v>
          </cell>
          <cell r="M19">
            <v>2500</v>
          </cell>
          <cell r="N19">
            <v>7.7112999999999996</v>
          </cell>
          <cell r="O19">
            <v>99755</v>
          </cell>
          <cell r="P19">
            <v>249387500</v>
          </cell>
          <cell r="Q19">
            <v>18580273.969999999</v>
          </cell>
          <cell r="R19">
            <v>0</v>
          </cell>
          <cell r="S19">
            <v>40000</v>
          </cell>
          <cell r="T19">
            <v>267967773.97</v>
          </cell>
          <cell r="U19">
            <v>4.05</v>
          </cell>
          <cell r="V19">
            <v>4.3499999999999996</v>
          </cell>
          <cell r="W19">
            <v>99739</v>
          </cell>
          <cell r="X19">
            <v>249347500</v>
          </cell>
          <cell r="Y19" t="str">
            <v>10-05-2026</v>
          </cell>
          <cell r="Z19" t="str">
            <v>Financial Services</v>
          </cell>
          <cell r="AA19"/>
          <cell r="AB19"/>
        </row>
        <row r="20">
          <cell r="C20" t="str">
            <v>INE261F08EO7</v>
          </cell>
          <cell r="D20" t="str">
            <v>FI35NANC310</v>
          </cell>
          <cell r="E20" t="str">
            <v>NCD</v>
          </cell>
          <cell r="F20" t="str">
            <v>National Bank for Agriculture &amp; Rural Development</v>
          </cell>
          <cell r="G20" t="str">
            <v>7.48% NABARD NCD MD 15-09-2028</v>
          </cell>
          <cell r="H20">
            <v>7.48</v>
          </cell>
          <cell r="I20" t="str">
            <v>15-09-2028</v>
          </cell>
          <cell r="J20" t="str">
            <v>CRISIL AAA</v>
          </cell>
          <cell r="K20">
            <v>2.1709000000000001</v>
          </cell>
          <cell r="L20">
            <v>100000</v>
          </cell>
          <cell r="M20">
            <v>2500</v>
          </cell>
          <cell r="N20">
            <v>7.6765999999999996</v>
          </cell>
          <cell r="O20">
            <v>99522.5</v>
          </cell>
          <cell r="P20">
            <v>248806250</v>
          </cell>
          <cell r="Q20">
            <v>11681095.890000001</v>
          </cell>
          <cell r="R20">
            <v>0</v>
          </cell>
          <cell r="S20">
            <v>-5557222.2199999997</v>
          </cell>
          <cell r="T20">
            <v>260487345.88999999</v>
          </cell>
          <cell r="U20">
            <v>4.04</v>
          </cell>
          <cell r="V20">
            <v>4.2300000000000004</v>
          </cell>
          <cell r="W20">
            <v>101745.388888</v>
          </cell>
          <cell r="X20">
            <v>254363472.22</v>
          </cell>
          <cell r="Y20" t="str">
            <v>15-09-2026</v>
          </cell>
          <cell r="Z20" t="str">
            <v>Financial Services</v>
          </cell>
          <cell r="AA20"/>
          <cell r="AB20"/>
        </row>
        <row r="21">
          <cell r="C21" t="str">
            <v>INE296A07SV1</v>
          </cell>
          <cell r="D21" t="str">
            <v>FI3505NC240</v>
          </cell>
          <cell r="E21" t="str">
            <v>NCD</v>
          </cell>
          <cell r="F21" t="str">
            <v>Bajaj Finance Ltd</v>
          </cell>
          <cell r="G21" t="str">
            <v>7.82% BAJAJ FINANCE LTD NCD MD 31-01-2034 PUT OPTION 08-02-2027</v>
          </cell>
          <cell r="H21">
            <v>7.82</v>
          </cell>
          <cell r="I21" t="str">
            <v>31-01-2034</v>
          </cell>
          <cell r="J21" t="str">
            <v>CRISIL AAA</v>
          </cell>
          <cell r="K21">
            <v>0.77529999999999999</v>
          </cell>
          <cell r="L21">
            <v>100000</v>
          </cell>
          <cell r="M21">
            <v>2000</v>
          </cell>
          <cell r="N21">
            <v>7.7610000000000001</v>
          </cell>
          <cell r="O21">
            <v>99943.8</v>
          </cell>
          <cell r="P21">
            <v>199887600</v>
          </cell>
          <cell r="Q21">
            <v>3513643.84</v>
          </cell>
          <cell r="R21">
            <v>0</v>
          </cell>
          <cell r="S21">
            <v>1663400</v>
          </cell>
          <cell r="T21">
            <v>203401243.84</v>
          </cell>
          <cell r="U21">
            <v>3.24</v>
          </cell>
          <cell r="V21">
            <v>3.3</v>
          </cell>
          <cell r="W21">
            <v>99112.1</v>
          </cell>
          <cell r="X21">
            <v>198224200</v>
          </cell>
          <cell r="Y21" t="str">
            <v>08-02-2027</v>
          </cell>
          <cell r="Z21" t="str">
            <v>Financial Services</v>
          </cell>
          <cell r="AA21" t="str">
            <v>08-FEB-27</v>
          </cell>
          <cell r="AB21"/>
        </row>
        <row r="22">
          <cell r="C22" t="str">
            <v>INE296A07TJ4</v>
          </cell>
          <cell r="D22" t="str">
            <v>FI3505NC243</v>
          </cell>
          <cell r="E22" t="str">
            <v>NCD</v>
          </cell>
          <cell r="F22" t="str">
            <v>Bajaj Finance Ltd</v>
          </cell>
          <cell r="G22" t="str">
            <v>7.3763% Bajaj Finance Ltd NCD MD  26.06.2028  Option II</v>
          </cell>
          <cell r="H22">
            <v>7.3762999999999996</v>
          </cell>
          <cell r="I22" t="str">
            <v>26-06-2028</v>
          </cell>
          <cell r="J22" t="str">
            <v>CRISIL AAA</v>
          </cell>
          <cell r="K22">
            <v>1.9273</v>
          </cell>
          <cell r="L22">
            <v>100000</v>
          </cell>
          <cell r="M22">
            <v>2000</v>
          </cell>
          <cell r="N22">
            <v>7.81</v>
          </cell>
          <cell r="O22">
            <v>99117.2</v>
          </cell>
          <cell r="P22">
            <v>198234400</v>
          </cell>
          <cell r="Q22">
            <v>15318453.15</v>
          </cell>
          <cell r="R22">
            <v>0</v>
          </cell>
          <cell r="S22">
            <v>-3246200</v>
          </cell>
          <cell r="T22">
            <v>213552853.15000001</v>
          </cell>
          <cell r="U22">
            <v>3.22</v>
          </cell>
          <cell r="V22">
            <v>3.47</v>
          </cell>
          <cell r="W22">
            <v>100740.3</v>
          </cell>
          <cell r="X22">
            <v>201480600</v>
          </cell>
          <cell r="Y22" t="str">
            <v>26-06-2026</v>
          </cell>
          <cell r="Z22" t="str">
            <v>Financial Services</v>
          </cell>
          <cell r="AA22"/>
          <cell r="AB22"/>
        </row>
        <row r="23">
          <cell r="C23" t="str">
            <v>INE403D08298</v>
          </cell>
          <cell r="D23" t="str">
            <v>UT4825NC202</v>
          </cell>
          <cell r="E23" t="str">
            <v>NCD</v>
          </cell>
          <cell r="F23" t="str">
            <v>Bharti Telecom Ltd</v>
          </cell>
          <cell r="G23" t="str">
            <v>7.40% Bharti Telecom Ltd NCD MD 01-02-2029 Series XXVIII</v>
          </cell>
          <cell r="H23">
            <v>7.4</v>
          </cell>
          <cell r="I23" t="str">
            <v>01-02-2029</v>
          </cell>
          <cell r="J23" t="str">
            <v>CRISIL AAA</v>
          </cell>
          <cell r="K23">
            <v>2.5525000000000002</v>
          </cell>
          <cell r="L23">
            <v>100000</v>
          </cell>
          <cell r="M23">
            <v>1500</v>
          </cell>
          <cell r="N23">
            <v>8</v>
          </cell>
          <cell r="O23">
            <v>98514.4</v>
          </cell>
          <cell r="P23">
            <v>147771600</v>
          </cell>
          <cell r="Q23">
            <v>2706575.34</v>
          </cell>
          <cell r="R23">
            <v>0</v>
          </cell>
          <cell r="S23">
            <v>-2408400</v>
          </cell>
          <cell r="T23">
            <v>150478175.34</v>
          </cell>
          <cell r="U23">
            <v>2.4</v>
          </cell>
          <cell r="V23">
            <v>2.44</v>
          </cell>
          <cell r="W23">
            <v>100120</v>
          </cell>
          <cell r="X23">
            <v>150180000</v>
          </cell>
          <cell r="Y23" t="str">
            <v>01-02-2027</v>
          </cell>
          <cell r="Z23" t="str">
            <v>Financial Services</v>
          </cell>
          <cell r="AA23"/>
          <cell r="AB23"/>
        </row>
        <row r="24">
          <cell r="C24" t="str">
            <v>INE514E08GE8</v>
          </cell>
          <cell r="D24" t="str">
            <v>FI35EXNC274</v>
          </cell>
          <cell r="E24" t="str">
            <v>NCD</v>
          </cell>
          <cell r="F24" t="str">
            <v>Export Import Bank of India</v>
          </cell>
          <cell r="G24" t="str">
            <v>7.35% Export Import Bank of India NCD MD 27-07-2028 (Sr. AA 02 – 2028)</v>
          </cell>
          <cell r="H24">
            <v>7.35</v>
          </cell>
          <cell r="I24" t="str">
            <v>27-07-2028</v>
          </cell>
          <cell r="J24" t="str">
            <v>ICRA AAA</v>
          </cell>
          <cell r="K24">
            <v>2.1055000000000001</v>
          </cell>
          <cell r="L24">
            <v>100000</v>
          </cell>
          <cell r="M24">
            <v>1500</v>
          </cell>
          <cell r="N24">
            <v>7.42</v>
          </cell>
          <cell r="O24">
            <v>99866.3</v>
          </cell>
          <cell r="P24">
            <v>149799450</v>
          </cell>
          <cell r="Q24">
            <v>2839315.07</v>
          </cell>
          <cell r="R24">
            <v>0</v>
          </cell>
          <cell r="S24">
            <v>-2262150</v>
          </cell>
          <cell r="T24">
            <v>152638765.06999999</v>
          </cell>
          <cell r="U24">
            <v>2.4300000000000002</v>
          </cell>
          <cell r="V24">
            <v>2.48</v>
          </cell>
          <cell r="W24">
            <v>101374.39999999999</v>
          </cell>
          <cell r="X24">
            <v>152061600</v>
          </cell>
          <cell r="Y24" t="str">
            <v>27-01-2027</v>
          </cell>
          <cell r="Z24" t="str">
            <v>Financial Services</v>
          </cell>
          <cell r="AA24"/>
          <cell r="AB24"/>
        </row>
        <row r="25">
          <cell r="C25" t="str">
            <v>INE556F08KL3</v>
          </cell>
          <cell r="D25" t="str">
            <v>FI3405NC238</v>
          </cell>
          <cell r="E25" t="str">
            <v>NCD</v>
          </cell>
          <cell r="F25" t="str">
            <v>Small Industries Development Bank of India</v>
          </cell>
          <cell r="G25" t="str">
            <v>7.83% Small Industries Development Bank of India NCD MD 24-11-2028 SERIES V</v>
          </cell>
          <cell r="H25">
            <v>7.83</v>
          </cell>
          <cell r="I25" t="str">
            <v>24-11-2028</v>
          </cell>
          <cell r="J25" t="str">
            <v>CRISIL AAA</v>
          </cell>
          <cell r="K25">
            <v>2.355</v>
          </cell>
          <cell r="L25">
            <v>100000</v>
          </cell>
          <cell r="M25">
            <v>2500</v>
          </cell>
          <cell r="N25">
            <v>7.6665999999999999</v>
          </cell>
          <cell r="O25">
            <v>100297.3</v>
          </cell>
          <cell r="P25">
            <v>250743250</v>
          </cell>
          <cell r="Q25">
            <v>8473561.6400000006</v>
          </cell>
          <cell r="R25">
            <v>0</v>
          </cell>
          <cell r="S25">
            <v>-827250</v>
          </cell>
          <cell r="T25">
            <v>259216811.63999999</v>
          </cell>
          <cell r="U25">
            <v>4.07</v>
          </cell>
          <cell r="V25">
            <v>4.21</v>
          </cell>
          <cell r="W25">
            <v>100628.2</v>
          </cell>
          <cell r="X25">
            <v>251570500</v>
          </cell>
          <cell r="Y25" t="str">
            <v>24-11-2026</v>
          </cell>
          <cell r="Z25" t="str">
            <v>Financial Services</v>
          </cell>
          <cell r="AA25"/>
          <cell r="AB25"/>
        </row>
        <row r="26">
          <cell r="C26" t="str">
            <v>INE556F08KP4</v>
          </cell>
          <cell r="D26" t="str">
            <v>FI3405NC239</v>
          </cell>
          <cell r="E26" t="str">
            <v>NCD</v>
          </cell>
          <cell r="F26" t="str">
            <v>Small Industries Development Bank of India</v>
          </cell>
          <cell r="G26" t="str">
            <v>7.68% Small Industries Development Bank of India NCD MD 10-08-2027-SERIES IX FY 23-24</v>
          </cell>
          <cell r="H26">
            <v>7.68</v>
          </cell>
          <cell r="I26" t="str">
            <v>10-08-2027</v>
          </cell>
          <cell r="J26" t="str">
            <v>CRISIL AAA</v>
          </cell>
          <cell r="K26">
            <v>1.25</v>
          </cell>
          <cell r="L26">
            <v>100000</v>
          </cell>
          <cell r="M26">
            <v>500</v>
          </cell>
          <cell r="N26">
            <v>7.5149999999999997</v>
          </cell>
          <cell r="O26">
            <v>100228.9</v>
          </cell>
          <cell r="P26">
            <v>50114450</v>
          </cell>
          <cell r="Q26">
            <v>378739.73</v>
          </cell>
          <cell r="R26">
            <v>0</v>
          </cell>
          <cell r="S26">
            <v>-129700</v>
          </cell>
          <cell r="T26">
            <v>50493189.729999997</v>
          </cell>
          <cell r="U26">
            <v>0.81</v>
          </cell>
          <cell r="V26">
            <v>0.82</v>
          </cell>
          <cell r="W26">
            <v>100488.3</v>
          </cell>
          <cell r="X26">
            <v>50244150</v>
          </cell>
          <cell r="Y26" t="str">
            <v>26-03-2027</v>
          </cell>
          <cell r="Z26" t="str">
            <v>Financial Services</v>
          </cell>
          <cell r="AA26"/>
          <cell r="AB26"/>
        </row>
        <row r="27">
          <cell r="C27" t="str">
            <v>INE556F08KR0</v>
          </cell>
          <cell r="D27" t="str">
            <v>FI3405NC241</v>
          </cell>
          <cell r="E27" t="str">
            <v>NCD</v>
          </cell>
          <cell r="F27" t="str">
            <v>Small Industries Development Bank of India</v>
          </cell>
          <cell r="G27" t="str">
            <v>7.47%  Small Industries Development Bank of India NCD MD 05.09.2029 Series II</v>
          </cell>
          <cell r="H27">
            <v>7.47</v>
          </cell>
          <cell r="I27" t="str">
            <v>05-09-2029</v>
          </cell>
          <cell r="J27" t="str">
            <v>CRISIL AAA</v>
          </cell>
          <cell r="K27">
            <v>2.9483999999999999</v>
          </cell>
          <cell r="L27">
            <v>100000</v>
          </cell>
          <cell r="M27">
            <v>1000</v>
          </cell>
          <cell r="N27">
            <v>7.6765999999999996</v>
          </cell>
          <cell r="O27">
            <v>99346.8</v>
          </cell>
          <cell r="P27">
            <v>99346800</v>
          </cell>
          <cell r="Q27">
            <v>4870849.32</v>
          </cell>
          <cell r="R27">
            <v>0</v>
          </cell>
          <cell r="S27">
            <v>-2812000</v>
          </cell>
          <cell r="T27">
            <v>104217649.31999999</v>
          </cell>
          <cell r="U27">
            <v>1.61</v>
          </cell>
          <cell r="V27">
            <v>1.69</v>
          </cell>
          <cell r="W27">
            <v>102158.8</v>
          </cell>
          <cell r="X27">
            <v>102158800</v>
          </cell>
          <cell r="Y27" t="str">
            <v>05-09-2026</v>
          </cell>
          <cell r="Z27" t="str">
            <v>Financial Services</v>
          </cell>
          <cell r="AA27"/>
          <cell r="AB27"/>
        </row>
        <row r="28">
          <cell r="C28" t="str">
            <v>INE556F08LC0</v>
          </cell>
          <cell r="D28" t="str">
            <v>FI3405NCD202</v>
          </cell>
          <cell r="E28" t="str">
            <v>NCD</v>
          </cell>
          <cell r="F28" t="str">
            <v>Small Industries Development Bank of India</v>
          </cell>
          <cell r="G28" t="str">
            <v>7.22% Small Industries Development Bank of India NCD 2030-Series-V 10-04-2029</v>
          </cell>
          <cell r="H28">
            <v>7.22</v>
          </cell>
          <cell r="I28" t="str">
            <v>10-04-2029</v>
          </cell>
          <cell r="J28" t="str">
            <v>CRISIL AAA</v>
          </cell>
          <cell r="K28">
            <v>2.7437</v>
          </cell>
          <cell r="L28">
            <v>100000</v>
          </cell>
          <cell r="M28">
            <v>1200</v>
          </cell>
          <cell r="N28">
            <v>7.6765999999999996</v>
          </cell>
          <cell r="O28">
            <v>98822.399999999994</v>
          </cell>
          <cell r="P28">
            <v>118586880</v>
          </cell>
          <cell r="Q28">
            <v>498476.71</v>
          </cell>
          <cell r="R28">
            <v>0</v>
          </cell>
          <cell r="S28">
            <v>-670440</v>
          </cell>
          <cell r="T28">
            <v>119085356.70999999</v>
          </cell>
          <cell r="U28">
            <v>1.92</v>
          </cell>
          <cell r="V28">
            <v>1.93</v>
          </cell>
          <cell r="W28">
            <v>99381.1</v>
          </cell>
          <cell r="X28">
            <v>119257320</v>
          </cell>
          <cell r="Y28" t="str">
            <v>10-04-2027</v>
          </cell>
          <cell r="Z28" t="str">
            <v>Financial Services</v>
          </cell>
          <cell r="AA28"/>
          <cell r="AB28"/>
        </row>
        <row r="29">
          <cell r="C29" t="str">
            <v>INE756I07FB6</v>
          </cell>
          <cell r="D29" t="str">
            <v>FI3553NC220</v>
          </cell>
          <cell r="E29" t="str">
            <v>NCD</v>
          </cell>
          <cell r="F29" t="str">
            <v>HDB Financial Services Ltd</v>
          </cell>
          <cell r="G29" t="str">
            <v>7.9611% HDB Financial Services Ltd NCD MD 05-01-2028 Series 2025/ 224 - Series 2024 A/1(FX)/218</v>
          </cell>
          <cell r="H29">
            <v>7.9611000000000001</v>
          </cell>
          <cell r="I29" t="str">
            <v>05-01-2028</v>
          </cell>
          <cell r="J29" t="str">
            <v>CRISIL AAA</v>
          </cell>
          <cell r="K29">
            <v>1.6085</v>
          </cell>
          <cell r="L29">
            <v>100000</v>
          </cell>
          <cell r="M29">
            <v>2000</v>
          </cell>
          <cell r="N29">
            <v>7.875</v>
          </cell>
          <cell r="O29">
            <v>100065.8</v>
          </cell>
          <cell r="P29">
            <v>200131600</v>
          </cell>
          <cell r="Q29">
            <v>5060206.03</v>
          </cell>
          <cell r="R29">
            <v>0</v>
          </cell>
          <cell r="S29">
            <v>-2984400</v>
          </cell>
          <cell r="T29">
            <v>205191806.03</v>
          </cell>
          <cell r="U29">
            <v>3.25</v>
          </cell>
          <cell r="V29">
            <v>3.33</v>
          </cell>
          <cell r="W29">
            <v>101558</v>
          </cell>
          <cell r="X29">
            <v>203116000</v>
          </cell>
          <cell r="Y29" t="str">
            <v>05-01-2027</v>
          </cell>
          <cell r="Z29" t="str">
            <v>Financial Services</v>
          </cell>
          <cell r="AA29"/>
          <cell r="AB29"/>
        </row>
        <row r="30">
          <cell r="C30" t="str">
            <v>INE756I07FG5</v>
          </cell>
          <cell r="D30" t="str">
            <v>FI3553NC218</v>
          </cell>
          <cell r="E30" t="str">
            <v>NCD</v>
          </cell>
          <cell r="F30" t="str">
            <v>HDB Financial Services Ltd</v>
          </cell>
          <cell r="G30" t="str">
            <v>7.4091% HDB Financial Services NCD MD 05-06-2028</v>
          </cell>
          <cell r="H30">
            <v>7.4090999999999996</v>
          </cell>
          <cell r="I30" t="str">
            <v>05-06-2028</v>
          </cell>
          <cell r="J30" t="str">
            <v>CRISIL AAA</v>
          </cell>
          <cell r="K30">
            <v>1.8889</v>
          </cell>
          <cell r="L30">
            <v>100000</v>
          </cell>
          <cell r="M30">
            <v>1400</v>
          </cell>
          <cell r="N30">
            <v>7.9</v>
          </cell>
          <cell r="O30">
            <v>99058.5</v>
          </cell>
          <cell r="P30">
            <v>138681900</v>
          </cell>
          <cell r="Q30">
            <v>9662278.3599999994</v>
          </cell>
          <cell r="R30">
            <v>0</v>
          </cell>
          <cell r="S30">
            <v>-1584100</v>
          </cell>
          <cell r="T30">
            <v>148344178.36000001</v>
          </cell>
          <cell r="U30">
            <v>2.25</v>
          </cell>
          <cell r="V30">
            <v>2.41</v>
          </cell>
          <cell r="W30">
            <v>100190</v>
          </cell>
          <cell r="X30">
            <v>140266000</v>
          </cell>
          <cell r="Y30" t="str">
            <v>05-06-2026</v>
          </cell>
          <cell r="Z30" t="str">
            <v>Financial Services</v>
          </cell>
          <cell r="AA30"/>
          <cell r="AB30"/>
        </row>
        <row r="31">
          <cell r="C31" t="str">
            <v>INE916DA7TD8</v>
          </cell>
          <cell r="D31" t="str">
            <v>FI3516NC227</v>
          </cell>
          <cell r="E31" t="str">
            <v>NCD</v>
          </cell>
          <cell r="F31" t="str">
            <v>Kotak Mahindra Prime Ltd</v>
          </cell>
          <cell r="G31" t="str">
            <v>7.299% Kotak Mahindra Prime Ltd NCD MD 22-09-2028</v>
          </cell>
          <cell r="H31">
            <v>7.2990000000000004</v>
          </cell>
          <cell r="I31" t="str">
            <v>22-09-2028</v>
          </cell>
          <cell r="J31" t="str">
            <v>CRISIL AAA</v>
          </cell>
          <cell r="K31">
            <v>2.1911999999999998</v>
          </cell>
          <cell r="L31">
            <v>100000</v>
          </cell>
          <cell r="M31">
            <v>2500</v>
          </cell>
          <cell r="N31">
            <v>7.8301999999999996</v>
          </cell>
          <cell r="O31">
            <v>98809.600000000006</v>
          </cell>
          <cell r="P31">
            <v>247024000</v>
          </cell>
          <cell r="Q31">
            <v>11398438.359999999</v>
          </cell>
          <cell r="R31">
            <v>0</v>
          </cell>
          <cell r="S31">
            <v>-3151000</v>
          </cell>
          <cell r="T31">
            <v>258422438.36000001</v>
          </cell>
          <cell r="U31">
            <v>4.01</v>
          </cell>
          <cell r="V31">
            <v>4.1900000000000004</v>
          </cell>
          <cell r="W31">
            <v>100070</v>
          </cell>
          <cell r="X31">
            <v>250175000</v>
          </cell>
          <cell r="Y31" t="str">
            <v>22-09-2026</v>
          </cell>
          <cell r="Z31" t="str">
            <v>Financial Services</v>
          </cell>
          <cell r="AA31"/>
          <cell r="AB31"/>
        </row>
        <row r="32">
          <cell r="C32" t="str">
            <v>INF0RQ622028</v>
          </cell>
          <cell r="D32" t="str">
            <v>CDMDF23</v>
          </cell>
          <cell r="E32" t="str">
            <v>CDMDF</v>
          </cell>
          <cell r="F32" t="str">
            <v>Corporate Debt Market Development Fund</v>
          </cell>
          <cell r="G32" t="str">
            <v>Corporate Debt Market Development Fund - Class A2</v>
          </cell>
          <cell r="H32">
            <v>0</v>
          </cell>
          <cell r="I32"/>
          <cell r="J32"/>
          <cell r="K32">
            <v>0</v>
          </cell>
          <cell r="L32">
            <v>10000</v>
          </cell>
          <cell r="M32">
            <v>1167.5340000000001</v>
          </cell>
          <cell r="N32">
            <v>9.9999999999999995E-7</v>
          </cell>
          <cell r="O32">
            <v>11751.3395</v>
          </cell>
          <cell r="P32">
            <v>13720088.41</v>
          </cell>
          <cell r="Q32">
            <v>0</v>
          </cell>
          <cell r="R32">
            <v>0</v>
          </cell>
          <cell r="S32">
            <v>2007674.03</v>
          </cell>
          <cell r="T32">
            <v>13720088.41</v>
          </cell>
          <cell r="U32">
            <v>0.49</v>
          </cell>
          <cell r="V32">
            <v>0.49</v>
          </cell>
          <cell r="W32">
            <v>10031.75443284735</v>
          </cell>
          <cell r="X32">
            <v>11712414.380000001</v>
          </cell>
          <cell r="Y32"/>
          <cell r="Z32" t="str">
            <v>Financial Services</v>
          </cell>
          <cell r="AA32"/>
          <cell r="AB32"/>
        </row>
        <row r="33">
          <cell r="C33" t="str">
            <v>INE692A16LS3</v>
          </cell>
          <cell r="D33" t="str">
            <v>FI3321CD305</v>
          </cell>
          <cell r="E33" t="str">
            <v>COD</v>
          </cell>
          <cell r="F33" t="str">
            <v>Union Bank of India</v>
          </cell>
          <cell r="G33" t="str">
            <v>Union Bank of India CD MD 16-03-2027</v>
          </cell>
          <cell r="H33">
            <v>0</v>
          </cell>
          <cell r="I33" t="str">
            <v>16-03-2027</v>
          </cell>
          <cell r="J33" t="str">
            <v>ICRA A1+</v>
          </cell>
          <cell r="K33">
            <v>0.88</v>
          </cell>
          <cell r="L33">
            <v>500000</v>
          </cell>
          <cell r="M33">
            <v>200</v>
          </cell>
          <cell r="N33">
            <v>7.15</v>
          </cell>
          <cell r="O33">
            <v>470593</v>
          </cell>
          <cell r="P33">
            <v>94118600</v>
          </cell>
          <cell r="Q33">
            <v>0</v>
          </cell>
          <cell r="R33">
            <v>598017</v>
          </cell>
          <cell r="S33">
            <v>80083</v>
          </cell>
          <cell r="T33">
            <v>94118600</v>
          </cell>
          <cell r="U33">
            <v>3.39</v>
          </cell>
          <cell r="V33">
            <v>3.39</v>
          </cell>
          <cell r="W33">
            <v>467202.5</v>
          </cell>
          <cell r="X33">
            <v>93440500</v>
          </cell>
          <cell r="Y33"/>
          <cell r="Z33" t="str">
            <v>Financial Services</v>
          </cell>
          <cell r="AA33"/>
          <cell r="AB33"/>
        </row>
        <row r="34">
          <cell r="C34" t="str">
            <v>IN0020250091</v>
          </cell>
          <cell r="D34" t="str">
            <v>6.48GSE061035</v>
          </cell>
          <cell r="E34" t="str">
            <v>GSE</v>
          </cell>
          <cell r="F34" t="str">
            <v>Govt. of India - GSec / TBL</v>
          </cell>
          <cell r="G34" t="str">
            <v>6.48% Central Government Securities 06/10/2035</v>
          </cell>
          <cell r="H34">
            <v>6.48</v>
          </cell>
          <cell r="I34" t="str">
            <v>06-10-2035</v>
          </cell>
          <cell r="J34" t="str">
            <v>Sovereign</v>
          </cell>
          <cell r="K34">
            <v>7.1195000000000004</v>
          </cell>
          <cell r="L34">
            <v>100</v>
          </cell>
          <cell r="M34">
            <v>940000</v>
          </cell>
          <cell r="N34">
            <v>7.1482000000000001</v>
          </cell>
          <cell r="O34">
            <v>96.281999999999996</v>
          </cell>
          <cell r="P34">
            <v>90505080</v>
          </cell>
          <cell r="Q34">
            <v>423000</v>
          </cell>
          <cell r="R34">
            <v>0</v>
          </cell>
          <cell r="S34">
            <v>-376861.67</v>
          </cell>
          <cell r="T34">
            <v>90928080</v>
          </cell>
          <cell r="U34">
            <v>3.26</v>
          </cell>
          <cell r="V34">
            <v>3.28</v>
          </cell>
          <cell r="W34">
            <v>96.682916670212762</v>
          </cell>
          <cell r="X34">
            <v>90881941.670000002</v>
          </cell>
          <cell r="Y34" t="str">
            <v>06-10-2026</v>
          </cell>
          <cell r="Z34" t="str">
            <v>Exempt - GSECs</v>
          </cell>
          <cell r="AA34"/>
          <cell r="AB34"/>
        </row>
        <row r="35">
          <cell r="C35" t="str">
            <v>IN1920230100</v>
          </cell>
          <cell r="D35" t="str">
            <v>7.72KSGS061235</v>
          </cell>
          <cell r="E35" t="str">
            <v>GSE</v>
          </cell>
          <cell r="F35" t="str">
            <v>Govt. of India - GSec / TBL</v>
          </cell>
          <cell r="G35" t="str">
            <v>7.72% Karnataka State Government Securities - 06/12/2035</v>
          </cell>
          <cell r="H35">
            <v>7.72</v>
          </cell>
          <cell r="I35" t="str">
            <v>06-12-2035</v>
          </cell>
          <cell r="J35" t="str">
            <v>Sovereign</v>
          </cell>
          <cell r="K35">
            <v>6.7454999999999998</v>
          </cell>
          <cell r="L35">
            <v>100</v>
          </cell>
          <cell r="M35">
            <v>500000</v>
          </cell>
          <cell r="N35">
            <v>7.8451000000000004</v>
          </cell>
          <cell r="O35">
            <v>100.143</v>
          </cell>
          <cell r="P35">
            <v>50071500</v>
          </cell>
          <cell r="Q35">
            <v>1554722.22</v>
          </cell>
          <cell r="R35">
            <v>0</v>
          </cell>
          <cell r="S35">
            <v>-1468500</v>
          </cell>
          <cell r="T35">
            <v>51626222.219999999</v>
          </cell>
          <cell r="U35">
            <v>1.8</v>
          </cell>
          <cell r="V35">
            <v>1.86</v>
          </cell>
          <cell r="W35">
            <v>103.08</v>
          </cell>
          <cell r="X35">
            <v>51540000</v>
          </cell>
          <cell r="Y35" t="str">
            <v>06-06-2026</v>
          </cell>
          <cell r="Z35" t="str">
            <v>Exempt - GSECs</v>
          </cell>
          <cell r="AA35"/>
          <cell r="AB35"/>
        </row>
        <row r="36">
          <cell r="C36" t="str">
            <v>INE020B08FL9</v>
          </cell>
          <cell r="D36" t="str">
            <v>UT47NC325</v>
          </cell>
          <cell r="E36" t="str">
            <v>NCD</v>
          </cell>
          <cell r="F36" t="str">
            <v>REC LTD</v>
          </cell>
          <cell r="G36" t="str">
            <v>7.34% REC Ltd NCD MD 30-04-2030 Series 240-B</v>
          </cell>
          <cell r="H36">
            <v>7.34</v>
          </cell>
          <cell r="I36" t="str">
            <v>30-04-2030</v>
          </cell>
          <cell r="J36" t="str">
            <v>CRISIL AAA</v>
          </cell>
          <cell r="K36">
            <v>3.6030000000000002</v>
          </cell>
          <cell r="L36">
            <v>100000</v>
          </cell>
          <cell r="M36">
            <v>500</v>
          </cell>
          <cell r="N36">
            <v>7.67</v>
          </cell>
          <cell r="O36">
            <v>98898.8</v>
          </cell>
          <cell r="P36">
            <v>49449400</v>
          </cell>
          <cell r="Q36">
            <v>10054.790000000001</v>
          </cell>
          <cell r="R36">
            <v>0</v>
          </cell>
          <cell r="S36">
            <v>-1738300</v>
          </cell>
          <cell r="T36">
            <v>49459454.789999999</v>
          </cell>
          <cell r="U36">
            <v>1.78</v>
          </cell>
          <cell r="V36">
            <v>1.78</v>
          </cell>
          <cell r="W36">
            <v>102375.4</v>
          </cell>
          <cell r="X36">
            <v>51187700</v>
          </cell>
          <cell r="Y36" t="str">
            <v>30-04-2027</v>
          </cell>
          <cell r="Z36" t="str">
            <v>Financial Services</v>
          </cell>
          <cell r="AA36"/>
          <cell r="AB36"/>
        </row>
        <row r="37">
          <cell r="C37" t="str">
            <v>INE020B08FW6</v>
          </cell>
          <cell r="D37" t="str">
            <v>UT47NC326</v>
          </cell>
          <cell r="E37" t="str">
            <v>NCD</v>
          </cell>
          <cell r="F37" t="str">
            <v>REC LTD</v>
          </cell>
          <cell r="G37" t="str">
            <v>6.52% REC Ltd NCD MD 31-01-2028 Series 248 (A)</v>
          </cell>
          <cell r="H37">
            <v>6.52</v>
          </cell>
          <cell r="I37" t="str">
            <v>31-01-2028</v>
          </cell>
          <cell r="J37" t="str">
            <v>ICRA AAA</v>
          </cell>
          <cell r="K37">
            <v>1.6917</v>
          </cell>
          <cell r="L37">
            <v>100000</v>
          </cell>
          <cell r="M37">
            <v>400</v>
          </cell>
          <cell r="N37">
            <v>7.4424999999999999</v>
          </cell>
          <cell r="O37">
            <v>98490.9</v>
          </cell>
          <cell r="P37">
            <v>39396360</v>
          </cell>
          <cell r="Q37">
            <v>643068.49</v>
          </cell>
          <cell r="R37">
            <v>0</v>
          </cell>
          <cell r="S37">
            <v>-430720</v>
          </cell>
          <cell r="T37">
            <v>40039428.490000002</v>
          </cell>
          <cell r="U37">
            <v>1.42</v>
          </cell>
          <cell r="V37">
            <v>1.44</v>
          </cell>
          <cell r="W37">
            <v>99567.7</v>
          </cell>
          <cell r="X37">
            <v>39827080</v>
          </cell>
          <cell r="Y37" t="str">
            <v>31-01-2027</v>
          </cell>
          <cell r="Z37" t="str">
            <v>Financial Services</v>
          </cell>
          <cell r="AA37"/>
          <cell r="AB37"/>
        </row>
        <row r="38">
          <cell r="C38" t="str">
            <v>INE040A08955</v>
          </cell>
          <cell r="D38" t="str">
            <v>FI3310NC207</v>
          </cell>
          <cell r="E38" t="str">
            <v>NCD</v>
          </cell>
          <cell r="F38" t="str">
            <v>HDFC Bank Ltd</v>
          </cell>
          <cell r="G38" t="str">
            <v>7.70% HDFC Bank Ltd NCD MD 16-05-2028  HDFC Series US-003</v>
          </cell>
          <cell r="H38">
            <v>7.7</v>
          </cell>
          <cell r="I38" t="str">
            <v>16-05-2028</v>
          </cell>
          <cell r="J38" t="str">
            <v>ICRA AAA</v>
          </cell>
          <cell r="K38">
            <v>1.8317000000000001</v>
          </cell>
          <cell r="L38">
            <v>100000</v>
          </cell>
          <cell r="M38">
            <v>2500</v>
          </cell>
          <cell r="N38">
            <v>7.7024999999999997</v>
          </cell>
          <cell r="O38">
            <v>99984.2</v>
          </cell>
          <cell r="P38">
            <v>249960500</v>
          </cell>
          <cell r="Q38">
            <v>18458904.109999999</v>
          </cell>
          <cell r="R38">
            <v>0</v>
          </cell>
          <cell r="S38">
            <v>624000</v>
          </cell>
          <cell r="T38">
            <v>268419404.11000001</v>
          </cell>
          <cell r="U38">
            <v>9</v>
          </cell>
          <cell r="V38">
            <v>9.67</v>
          </cell>
          <cell r="W38">
            <v>99734.6</v>
          </cell>
          <cell r="X38">
            <v>249336500</v>
          </cell>
          <cell r="Y38" t="str">
            <v>16-05-2026</v>
          </cell>
          <cell r="Z38" t="str">
            <v>Financial Services</v>
          </cell>
          <cell r="AA38"/>
          <cell r="AB38"/>
        </row>
        <row r="39">
          <cell r="C39" t="str">
            <v>INE053F08338</v>
          </cell>
          <cell r="D39" t="str">
            <v>FI3567IRFC251</v>
          </cell>
          <cell r="E39" t="str">
            <v>NCD</v>
          </cell>
          <cell r="F39" t="str">
            <v>Indian Railway Finance Corporation Ltd</v>
          </cell>
          <cell r="G39" t="str">
            <v>7.68% Indian Railway Finance Corporation Ltd NCD MD 24-11-2026</v>
          </cell>
          <cell r="H39">
            <v>7.68</v>
          </cell>
          <cell r="I39" t="str">
            <v>24-11-2026</v>
          </cell>
          <cell r="J39" t="str">
            <v>ICRA AAA</v>
          </cell>
          <cell r="K39">
            <v>0.55930000000000002</v>
          </cell>
          <cell r="L39">
            <v>100000</v>
          </cell>
          <cell r="M39">
            <v>500</v>
          </cell>
          <cell r="N39">
            <v>7.125</v>
          </cell>
          <cell r="O39">
            <v>100257.1</v>
          </cell>
          <cell r="P39">
            <v>50128550</v>
          </cell>
          <cell r="Q39">
            <v>2083068.49</v>
          </cell>
          <cell r="R39">
            <v>0</v>
          </cell>
          <cell r="S39">
            <v>128550</v>
          </cell>
          <cell r="T39">
            <v>52211618.490000002</v>
          </cell>
          <cell r="U39">
            <v>1.81</v>
          </cell>
          <cell r="V39">
            <v>1.88</v>
          </cell>
          <cell r="W39">
            <v>100000</v>
          </cell>
          <cell r="X39">
            <v>50000000</v>
          </cell>
          <cell r="Y39" t="str">
            <v>15-10-2026</v>
          </cell>
          <cell r="Z39" t="str">
            <v>Financial Services</v>
          </cell>
          <cell r="AA39"/>
          <cell r="AB39"/>
        </row>
        <row r="40">
          <cell r="C40" t="str">
            <v>INE053F08411</v>
          </cell>
          <cell r="D40" t="str">
            <v>FI3567IRFC252</v>
          </cell>
          <cell r="E40" t="str">
            <v>NCD</v>
          </cell>
          <cell r="F40" t="str">
            <v>Indian Railway Finance Corporation Ltd</v>
          </cell>
          <cell r="G40" t="str">
            <v>7.37%  Indian Railway Finance Corporation Ltd NCD MD 31-07-2029</v>
          </cell>
          <cell r="H40">
            <v>7.37</v>
          </cell>
          <cell r="I40" t="str">
            <v>31-07-2029</v>
          </cell>
          <cell r="J40" t="str">
            <v>ICRA AAA</v>
          </cell>
          <cell r="K40">
            <v>2.9912999999999998</v>
          </cell>
          <cell r="L40">
            <v>100000</v>
          </cell>
          <cell r="M40">
            <v>1000</v>
          </cell>
          <cell r="N40">
            <v>7.53</v>
          </cell>
          <cell r="O40">
            <v>99586</v>
          </cell>
          <cell r="P40">
            <v>99586000</v>
          </cell>
          <cell r="Q40">
            <v>323068.49</v>
          </cell>
          <cell r="R40">
            <v>0</v>
          </cell>
          <cell r="S40">
            <v>-414000</v>
          </cell>
          <cell r="T40">
            <v>99909068.489999995</v>
          </cell>
          <cell r="U40">
            <v>3.59</v>
          </cell>
          <cell r="V40">
            <v>3.6</v>
          </cell>
          <cell r="W40">
            <v>100000</v>
          </cell>
          <cell r="X40">
            <v>100000000</v>
          </cell>
          <cell r="Y40" t="str">
            <v>15-04-2027</v>
          </cell>
          <cell r="Z40" t="str">
            <v>Financial Services</v>
          </cell>
          <cell r="AA40"/>
          <cell r="AB40"/>
        </row>
        <row r="41">
          <cell r="C41" t="str">
            <v>INE062A08488</v>
          </cell>
          <cell r="D41" t="str">
            <v>FI3302NC208</v>
          </cell>
          <cell r="E41" t="str">
            <v>NCD</v>
          </cell>
          <cell r="F41" t="str">
            <v>State Bank of India</v>
          </cell>
          <cell r="G41" t="str">
            <v>6.93% State Bank of India NCD MD 20-10-2035 - Tier 2 Bond Series 1 (Call 20.10.2030)</v>
          </cell>
          <cell r="H41">
            <v>6.93</v>
          </cell>
          <cell r="I41" t="str">
            <v>20-10-2035</v>
          </cell>
          <cell r="J41" t="str">
            <v>ICRA AAA</v>
          </cell>
          <cell r="K41">
            <v>6.9851999999999999</v>
          </cell>
          <cell r="L41">
            <v>10000000</v>
          </cell>
          <cell r="M41">
            <v>10</v>
          </cell>
          <cell r="N41">
            <v>7.1448999999999998</v>
          </cell>
          <cell r="O41">
            <v>9849780</v>
          </cell>
          <cell r="P41">
            <v>98497800</v>
          </cell>
          <cell r="Q41">
            <v>3664356.16</v>
          </cell>
          <cell r="R41">
            <v>0</v>
          </cell>
          <cell r="S41">
            <v>-1502200</v>
          </cell>
          <cell r="T41">
            <v>102162156.16</v>
          </cell>
          <cell r="U41">
            <v>3.55</v>
          </cell>
          <cell r="V41">
            <v>3.68</v>
          </cell>
          <cell r="W41">
            <v>10000000</v>
          </cell>
          <cell r="X41">
            <v>100000000</v>
          </cell>
          <cell r="Y41" t="str">
            <v>20-10-2026</v>
          </cell>
          <cell r="Z41" t="str">
            <v>Financial Services</v>
          </cell>
          <cell r="AA41"/>
          <cell r="AB41" t="str">
            <v>20-OCT-30</v>
          </cell>
        </row>
        <row r="42">
          <cell r="C42" t="str">
            <v>INE134E08MX3</v>
          </cell>
          <cell r="D42" t="str">
            <v>FI35PFCNC371</v>
          </cell>
          <cell r="E42" t="str">
            <v>NCD</v>
          </cell>
          <cell r="F42" t="str">
            <v>Power Finance Corporation Ltd</v>
          </cell>
          <cell r="G42" t="str">
            <v>7.60% Power Finance Corporation Limited NCD MD 13-04-2029</v>
          </cell>
          <cell r="H42">
            <v>7.6</v>
          </cell>
          <cell r="I42" t="str">
            <v>13-04-2029</v>
          </cell>
          <cell r="J42" t="str">
            <v>ICRA AAA</v>
          </cell>
          <cell r="K42">
            <v>2.7166999999999999</v>
          </cell>
          <cell r="L42">
            <v>100000</v>
          </cell>
          <cell r="M42">
            <v>500</v>
          </cell>
          <cell r="N42">
            <v>7.6449999999999996</v>
          </cell>
          <cell r="O42">
            <v>99869.4</v>
          </cell>
          <cell r="P42">
            <v>49934700</v>
          </cell>
          <cell r="Q42">
            <v>707945.21</v>
          </cell>
          <cell r="R42">
            <v>0</v>
          </cell>
          <cell r="S42">
            <v>-133850</v>
          </cell>
          <cell r="T42">
            <v>50642645.210000001</v>
          </cell>
          <cell r="U42">
            <v>1.8</v>
          </cell>
          <cell r="V42">
            <v>1.82</v>
          </cell>
          <cell r="W42">
            <v>100137.1</v>
          </cell>
          <cell r="X42">
            <v>50068550</v>
          </cell>
          <cell r="Y42" t="str">
            <v>22-02-2027</v>
          </cell>
          <cell r="Z42" t="str">
            <v>Financial Services</v>
          </cell>
          <cell r="AA42"/>
          <cell r="AB42"/>
        </row>
        <row r="43">
          <cell r="C43" t="str">
            <v>INE134E08NS1</v>
          </cell>
          <cell r="D43" t="str">
            <v>FI35PFCNC375</v>
          </cell>
          <cell r="E43" t="str">
            <v>NCD</v>
          </cell>
          <cell r="F43" t="str">
            <v>Power Finance Corporation Ltd</v>
          </cell>
          <cell r="G43" t="str">
            <v>6.61% Power Finance Corporation Ltd NCD MD 15-07-2028</v>
          </cell>
          <cell r="H43">
            <v>6.61</v>
          </cell>
          <cell r="I43" t="str">
            <v>15-07-2028</v>
          </cell>
          <cell r="J43" t="str">
            <v>ICRA AAA</v>
          </cell>
          <cell r="K43">
            <v>1.9946999999999999</v>
          </cell>
          <cell r="L43">
            <v>100000</v>
          </cell>
          <cell r="M43">
            <v>1000</v>
          </cell>
          <cell r="N43">
            <v>7.5575000000000001</v>
          </cell>
          <cell r="O43">
            <v>98151.5</v>
          </cell>
          <cell r="P43">
            <v>98151500</v>
          </cell>
          <cell r="Q43">
            <v>6229698.6299999999</v>
          </cell>
          <cell r="R43">
            <v>0</v>
          </cell>
          <cell r="S43">
            <v>-1848500</v>
          </cell>
          <cell r="T43">
            <v>104381198.63</v>
          </cell>
          <cell r="U43">
            <v>3.54</v>
          </cell>
          <cell r="V43">
            <v>3.76</v>
          </cell>
          <cell r="W43">
            <v>100000</v>
          </cell>
          <cell r="X43">
            <v>100000000</v>
          </cell>
          <cell r="Y43" t="str">
            <v>22-05-2026</v>
          </cell>
          <cell r="Z43" t="str">
            <v>Financial Services</v>
          </cell>
          <cell r="AA43"/>
          <cell r="AB43"/>
        </row>
        <row r="44">
          <cell r="C44" t="str">
            <v>INE134E08NU7</v>
          </cell>
          <cell r="D44" t="str">
            <v>FI35PFNC370</v>
          </cell>
          <cell r="E44" t="str">
            <v>NCD</v>
          </cell>
          <cell r="F44" t="str">
            <v>Power Finance Corporation Ltd</v>
          </cell>
          <cell r="G44" t="str">
            <v>6.59% Power Finance Corporation Ltd NCD MD 15-10-2030 Bond Series 251B</v>
          </cell>
          <cell r="H44">
            <v>6.59</v>
          </cell>
          <cell r="I44" t="str">
            <v>15-10-2030</v>
          </cell>
          <cell r="J44" t="str">
            <v>CRISIL AAA</v>
          </cell>
          <cell r="K44">
            <v>3.7646000000000002</v>
          </cell>
          <cell r="L44">
            <v>100000</v>
          </cell>
          <cell r="M44">
            <v>500</v>
          </cell>
          <cell r="N44">
            <v>7.6538000000000004</v>
          </cell>
          <cell r="O44">
            <v>96121</v>
          </cell>
          <cell r="P44">
            <v>48060500</v>
          </cell>
          <cell r="Q44">
            <v>2924876.71</v>
          </cell>
          <cell r="R44">
            <v>0</v>
          </cell>
          <cell r="S44">
            <v>-1354500</v>
          </cell>
          <cell r="T44">
            <v>50985376.710000001</v>
          </cell>
          <cell r="U44">
            <v>1.73</v>
          </cell>
          <cell r="V44">
            <v>1.84</v>
          </cell>
          <cell r="W44">
            <v>98830</v>
          </cell>
          <cell r="X44">
            <v>49415000</v>
          </cell>
          <cell r="Y44" t="str">
            <v>11-06-2026</v>
          </cell>
          <cell r="Z44" t="str">
            <v>Financial Services</v>
          </cell>
          <cell r="AA44"/>
          <cell r="AB44"/>
        </row>
        <row r="45">
          <cell r="C45" t="str">
            <v>INE134E08NW3</v>
          </cell>
          <cell r="D45" t="str">
            <v>FI35PFNC369</v>
          </cell>
          <cell r="E45" t="str">
            <v>NCD</v>
          </cell>
          <cell r="F45" t="str">
            <v>Power Finance Corporation Ltd</v>
          </cell>
          <cell r="G45" t="str">
            <v>6.73% Power Finance Corporation Ltd NCD MD 15-10-2027 Bond Series 253</v>
          </cell>
          <cell r="H45">
            <v>6.73</v>
          </cell>
          <cell r="I45" t="str">
            <v>15-10-2027</v>
          </cell>
          <cell r="J45" t="str">
            <v>CRISIL AAA</v>
          </cell>
          <cell r="K45">
            <v>1.3874</v>
          </cell>
          <cell r="L45">
            <v>100000</v>
          </cell>
          <cell r="M45">
            <v>1000</v>
          </cell>
          <cell r="N45">
            <v>7.43</v>
          </cell>
          <cell r="O45">
            <v>99018.5</v>
          </cell>
          <cell r="P45">
            <v>99018500</v>
          </cell>
          <cell r="Q45">
            <v>4019561.64</v>
          </cell>
          <cell r="R45">
            <v>0</v>
          </cell>
          <cell r="S45">
            <v>-981500</v>
          </cell>
          <cell r="T45">
            <v>103038061.64</v>
          </cell>
          <cell r="U45">
            <v>3.57</v>
          </cell>
          <cell r="V45">
            <v>3.71</v>
          </cell>
          <cell r="W45">
            <v>100000</v>
          </cell>
          <cell r="X45">
            <v>100000000</v>
          </cell>
          <cell r="Y45" t="str">
            <v>25-09-2026</v>
          </cell>
          <cell r="Z45" t="str">
            <v>Financial Services</v>
          </cell>
          <cell r="AA45"/>
          <cell r="AB45"/>
        </row>
        <row r="46">
          <cell r="C46" t="str">
            <v>INE242A08544</v>
          </cell>
          <cell r="D46" t="str">
            <v>OI4309NC207</v>
          </cell>
          <cell r="E46" t="str">
            <v>NCD</v>
          </cell>
          <cell r="F46" t="str">
            <v>Indian Oil Corporation Ltd</v>
          </cell>
          <cell r="G46" t="str">
            <v xml:space="preserve">7.44% Indian Oil Corporation NCD 25/11/2027 (SERIES XXV) </v>
          </cell>
          <cell r="H46">
            <v>7.44</v>
          </cell>
          <cell r="I46" t="str">
            <v>25-11-2027</v>
          </cell>
          <cell r="J46" t="str">
            <v>ICRA AAA</v>
          </cell>
          <cell r="K46">
            <v>1.5007999999999999</v>
          </cell>
          <cell r="L46">
            <v>1000000</v>
          </cell>
          <cell r="M46">
            <v>150</v>
          </cell>
          <cell r="N46">
            <v>7.1950000000000003</v>
          </cell>
          <cell r="O46">
            <v>1002887</v>
          </cell>
          <cell r="P46">
            <v>150433050</v>
          </cell>
          <cell r="Q46">
            <v>4800328.7699999996</v>
          </cell>
          <cell r="R46">
            <v>0</v>
          </cell>
          <cell r="S46">
            <v>256750</v>
          </cell>
          <cell r="T46">
            <v>155233378.77000001</v>
          </cell>
          <cell r="U46">
            <v>5.42</v>
          </cell>
          <cell r="V46">
            <v>5.59</v>
          </cell>
          <cell r="W46">
            <v>1001175.3333333334</v>
          </cell>
          <cell r="X46">
            <v>150176300</v>
          </cell>
          <cell r="Y46" t="str">
            <v>25-11-2026</v>
          </cell>
          <cell r="Z46" t="str">
            <v>Oil, Gas &amp; Consumable Fuels</v>
          </cell>
          <cell r="AA46"/>
          <cell r="AB46"/>
        </row>
        <row r="47">
          <cell r="C47" t="str">
            <v>INE261F08EF5</v>
          </cell>
          <cell r="D47" t="str">
            <v>FI35NANC304</v>
          </cell>
          <cell r="E47" t="str">
            <v>NCD</v>
          </cell>
          <cell r="F47" t="str">
            <v>National Bank for Agriculture &amp; Rural Development</v>
          </cell>
          <cell r="G47" t="str">
            <v>7.80% NABARD NCD MD 15-03-2027 Bonds Series 24E</v>
          </cell>
          <cell r="H47">
            <v>7.8</v>
          </cell>
          <cell r="I47" t="str">
            <v>15-03-2027</v>
          </cell>
          <cell r="J47" t="str">
            <v>ICRA AAA</v>
          </cell>
          <cell r="K47">
            <v>0.87119999999999997</v>
          </cell>
          <cell r="L47">
            <v>100000</v>
          </cell>
          <cell r="M47">
            <v>500</v>
          </cell>
          <cell r="N47">
            <v>7.415</v>
          </cell>
          <cell r="O47">
            <v>100254.2</v>
          </cell>
          <cell r="P47">
            <v>50127100</v>
          </cell>
          <cell r="Q47">
            <v>502191.78</v>
          </cell>
          <cell r="R47">
            <v>0</v>
          </cell>
          <cell r="S47">
            <v>-522050</v>
          </cell>
          <cell r="T47">
            <v>50629291.780000001</v>
          </cell>
          <cell r="U47">
            <v>1.81</v>
          </cell>
          <cell r="V47">
            <v>1.82</v>
          </cell>
          <cell r="W47">
            <v>101298.3</v>
          </cell>
          <cell r="X47">
            <v>50649150</v>
          </cell>
          <cell r="Y47" t="str">
            <v>15-03-2027</v>
          </cell>
          <cell r="Z47" t="str">
            <v>Financial Services</v>
          </cell>
          <cell r="AA47"/>
          <cell r="AB47"/>
        </row>
        <row r="48">
          <cell r="C48" t="str">
            <v>INE261F08EH1</v>
          </cell>
          <cell r="D48" t="str">
            <v>FI35NANC306</v>
          </cell>
          <cell r="E48" t="str">
            <v>NCD</v>
          </cell>
          <cell r="F48" t="str">
            <v>National Bank for Agriculture &amp; Rural Development</v>
          </cell>
          <cell r="G48" t="str">
            <v>7.62%  NABARD NCD MD 10-05-2029</v>
          </cell>
          <cell r="H48">
            <v>7.62</v>
          </cell>
          <cell r="I48" t="str">
            <v>10-05-2029</v>
          </cell>
          <cell r="J48" t="str">
            <v>CRISIL AAA</v>
          </cell>
          <cell r="K48">
            <v>2.6189</v>
          </cell>
          <cell r="L48">
            <v>100000</v>
          </cell>
          <cell r="M48">
            <v>1500</v>
          </cell>
          <cell r="N48">
            <v>7.7112999999999996</v>
          </cell>
          <cell r="O48">
            <v>99755</v>
          </cell>
          <cell r="P48">
            <v>149632500</v>
          </cell>
          <cell r="Q48">
            <v>11148164.380000001</v>
          </cell>
          <cell r="R48">
            <v>0</v>
          </cell>
          <cell r="S48">
            <v>24000</v>
          </cell>
          <cell r="T48">
            <v>160780664.38</v>
          </cell>
          <cell r="U48">
            <v>5.39</v>
          </cell>
          <cell r="V48">
            <v>5.79</v>
          </cell>
          <cell r="W48">
            <v>99739</v>
          </cell>
          <cell r="X48">
            <v>149608500</v>
          </cell>
          <cell r="Y48" t="str">
            <v>10-05-2026</v>
          </cell>
          <cell r="Z48" t="str">
            <v>Financial Services</v>
          </cell>
          <cell r="AA48"/>
          <cell r="AB48"/>
        </row>
        <row r="49">
          <cell r="C49" t="str">
            <v>INE261F08EM1</v>
          </cell>
          <cell r="D49" t="str">
            <v>FI35NANC309</v>
          </cell>
          <cell r="E49" t="str">
            <v>NCD</v>
          </cell>
          <cell r="F49" t="str">
            <v>National Bank for Agriculture &amp; Rural Development</v>
          </cell>
          <cell r="G49" t="str">
            <v>7.53% NABARD NCD MD 24-03-2028</v>
          </cell>
          <cell r="H49">
            <v>7.53</v>
          </cell>
          <cell r="I49" t="str">
            <v>24-03-2028</v>
          </cell>
          <cell r="J49" t="str">
            <v>ICRA AAA</v>
          </cell>
          <cell r="K49">
            <v>1.8258000000000001</v>
          </cell>
          <cell r="L49">
            <v>100000</v>
          </cell>
          <cell r="M49">
            <v>1000</v>
          </cell>
          <cell r="N49">
            <v>7.58</v>
          </cell>
          <cell r="O49">
            <v>99889.3</v>
          </cell>
          <cell r="P49">
            <v>99889300</v>
          </cell>
          <cell r="Q49">
            <v>783945.21</v>
          </cell>
          <cell r="R49">
            <v>0</v>
          </cell>
          <cell r="S49">
            <v>-1229100</v>
          </cell>
          <cell r="T49">
            <v>100673245.20999999</v>
          </cell>
          <cell r="U49">
            <v>3.6</v>
          </cell>
          <cell r="V49">
            <v>3.63</v>
          </cell>
          <cell r="W49">
            <v>101118.39999999999</v>
          </cell>
          <cell r="X49">
            <v>101118400</v>
          </cell>
          <cell r="Y49" t="str">
            <v>24-03-2027</v>
          </cell>
          <cell r="Z49" t="str">
            <v>Financial Services</v>
          </cell>
          <cell r="AA49"/>
          <cell r="AB49"/>
        </row>
        <row r="50">
          <cell r="C50" t="str">
            <v>INE296A07TJ4</v>
          </cell>
          <cell r="D50" t="str">
            <v>FI3505NC243</v>
          </cell>
          <cell r="E50" t="str">
            <v>NCD</v>
          </cell>
          <cell r="F50" t="str">
            <v>Bajaj Finance Ltd</v>
          </cell>
          <cell r="G50" t="str">
            <v>7.3763% Bajaj Finance Ltd NCD MD  26.06.2028  Option II</v>
          </cell>
          <cell r="H50">
            <v>7.3762999999999996</v>
          </cell>
          <cell r="I50" t="str">
            <v>26-06-2028</v>
          </cell>
          <cell r="J50" t="str">
            <v>CRISIL AAA</v>
          </cell>
          <cell r="K50">
            <v>1.9273</v>
          </cell>
          <cell r="L50">
            <v>100000</v>
          </cell>
          <cell r="M50">
            <v>500</v>
          </cell>
          <cell r="N50">
            <v>7.81</v>
          </cell>
          <cell r="O50">
            <v>99117.2</v>
          </cell>
          <cell r="P50">
            <v>49558600</v>
          </cell>
          <cell r="Q50">
            <v>3829613.29</v>
          </cell>
          <cell r="R50">
            <v>0</v>
          </cell>
          <cell r="S50">
            <v>-811550</v>
          </cell>
          <cell r="T50">
            <v>53388213.289999999</v>
          </cell>
          <cell r="U50">
            <v>1.79</v>
          </cell>
          <cell r="V50">
            <v>1.92</v>
          </cell>
          <cell r="W50">
            <v>100740.3</v>
          </cell>
          <cell r="X50">
            <v>50370150</v>
          </cell>
          <cell r="Y50" t="str">
            <v>26-06-2026</v>
          </cell>
          <cell r="Z50" t="str">
            <v>Financial Services</v>
          </cell>
          <cell r="AA50"/>
          <cell r="AB50"/>
        </row>
        <row r="51">
          <cell r="C51" t="str">
            <v>INE296A07TM8</v>
          </cell>
          <cell r="D51" t="str">
            <v>FI3505NC242</v>
          </cell>
          <cell r="E51" t="str">
            <v>NCD</v>
          </cell>
          <cell r="F51" t="str">
            <v>Bajaj Finance Ltd</v>
          </cell>
          <cell r="G51" t="str">
            <v>7.11% Bajaj Finance Ltd NCD MD 10-07-2028</v>
          </cell>
          <cell r="H51">
            <v>7.11</v>
          </cell>
          <cell r="I51" t="str">
            <v>10-07-2028</v>
          </cell>
          <cell r="J51" t="str">
            <v>CRISIL AAA</v>
          </cell>
          <cell r="K51">
            <v>1.9943</v>
          </cell>
          <cell r="L51">
            <v>100000</v>
          </cell>
          <cell r="M51">
            <v>1000</v>
          </cell>
          <cell r="N51">
            <v>7.88</v>
          </cell>
          <cell r="O51">
            <v>98460.7</v>
          </cell>
          <cell r="P51">
            <v>98460700</v>
          </cell>
          <cell r="Q51">
            <v>5785397.2599999998</v>
          </cell>
          <cell r="R51">
            <v>0</v>
          </cell>
          <cell r="S51">
            <v>-1693100</v>
          </cell>
          <cell r="T51">
            <v>104246097.26000001</v>
          </cell>
          <cell r="U51">
            <v>3.55</v>
          </cell>
          <cell r="V51">
            <v>3.76</v>
          </cell>
          <cell r="W51">
            <v>100153.8</v>
          </cell>
          <cell r="X51">
            <v>100153800</v>
          </cell>
          <cell r="Y51" t="str">
            <v>10-07-2026</v>
          </cell>
          <cell r="Z51" t="str">
            <v>Financial Services</v>
          </cell>
          <cell r="AA51"/>
          <cell r="AB51"/>
        </row>
        <row r="52">
          <cell r="C52" t="str">
            <v>INE403D08272</v>
          </cell>
          <cell r="D52" t="str">
            <v>UT4825NC203</v>
          </cell>
          <cell r="E52" t="str">
            <v>NCD</v>
          </cell>
          <cell r="F52" t="str">
            <v>Bharti Telecom Ltd</v>
          </cell>
          <cell r="G52" t="str">
            <v>7.35% Bharti Telecom Ltd NCD MD 15-10-2027 Series XXV</v>
          </cell>
          <cell r="H52">
            <v>7.35</v>
          </cell>
          <cell r="I52" t="str">
            <v>15-10-2027</v>
          </cell>
          <cell r="J52" t="str">
            <v>CRISIL AAA</v>
          </cell>
          <cell r="K52">
            <v>1.3887</v>
          </cell>
          <cell r="L52">
            <v>100000</v>
          </cell>
          <cell r="M52">
            <v>500</v>
          </cell>
          <cell r="N52">
            <v>7.89</v>
          </cell>
          <cell r="O52">
            <v>99213.6</v>
          </cell>
          <cell r="P52">
            <v>49606800</v>
          </cell>
          <cell r="Q52">
            <v>1993561.64</v>
          </cell>
          <cell r="R52">
            <v>0</v>
          </cell>
          <cell r="S52">
            <v>-445500</v>
          </cell>
          <cell r="T52">
            <v>51600361.640000001</v>
          </cell>
          <cell r="U52">
            <v>1.79</v>
          </cell>
          <cell r="V52">
            <v>1.86</v>
          </cell>
          <cell r="W52">
            <v>100104.6</v>
          </cell>
          <cell r="X52">
            <v>50052300</v>
          </cell>
          <cell r="Y52" t="str">
            <v>15-10-2026</v>
          </cell>
          <cell r="Z52" t="str">
            <v>Financial Services</v>
          </cell>
          <cell r="AA52"/>
          <cell r="AB52"/>
        </row>
        <row r="53">
          <cell r="C53" t="str">
            <v>INE514E08GE8</v>
          </cell>
          <cell r="D53" t="str">
            <v>FI35EXNC274</v>
          </cell>
          <cell r="E53" t="str">
            <v>NCD</v>
          </cell>
          <cell r="F53" t="str">
            <v>Export Import Bank of India</v>
          </cell>
          <cell r="G53" t="str">
            <v>7.35% Export Import Bank of India NCD MD 27-07-2028 (Sr. AA 02 – 2028)</v>
          </cell>
          <cell r="H53">
            <v>7.35</v>
          </cell>
          <cell r="I53" t="str">
            <v>27-07-2028</v>
          </cell>
          <cell r="J53" t="str">
            <v>ICRA AAA</v>
          </cell>
          <cell r="K53">
            <v>2.1055000000000001</v>
          </cell>
          <cell r="L53">
            <v>100000</v>
          </cell>
          <cell r="M53">
            <v>2000</v>
          </cell>
          <cell r="N53">
            <v>7.42</v>
          </cell>
          <cell r="O53">
            <v>99866.3</v>
          </cell>
          <cell r="P53">
            <v>199732600</v>
          </cell>
          <cell r="Q53">
            <v>3785753.42</v>
          </cell>
          <cell r="R53">
            <v>0</v>
          </cell>
          <cell r="S53">
            <v>-1029600</v>
          </cell>
          <cell r="T53">
            <v>203518353.41999999</v>
          </cell>
          <cell r="U53">
            <v>7.2</v>
          </cell>
          <cell r="V53">
            <v>7.33</v>
          </cell>
          <cell r="W53">
            <v>100381.1</v>
          </cell>
          <cell r="X53">
            <v>200762200</v>
          </cell>
          <cell r="Y53" t="str">
            <v>27-01-2027</v>
          </cell>
          <cell r="Z53" t="str">
            <v>Financial Services</v>
          </cell>
          <cell r="AA53"/>
          <cell r="AB53"/>
        </row>
        <row r="54">
          <cell r="C54" t="str">
            <v>INE556F08LC0</v>
          </cell>
          <cell r="D54" t="str">
            <v>FI3405NCD202</v>
          </cell>
          <cell r="E54" t="str">
            <v>NCD</v>
          </cell>
          <cell r="F54" t="str">
            <v>Small Industries Development Bank of India</v>
          </cell>
          <cell r="G54" t="str">
            <v>7.22% Small Industries Development Bank of India NCD 2030-Series-V 10-04-2029</v>
          </cell>
          <cell r="H54">
            <v>7.22</v>
          </cell>
          <cell r="I54" t="str">
            <v>10-04-2029</v>
          </cell>
          <cell r="J54" t="str">
            <v>CRISIL AAA</v>
          </cell>
          <cell r="K54">
            <v>2.7437</v>
          </cell>
          <cell r="L54">
            <v>100000</v>
          </cell>
          <cell r="M54">
            <v>2000</v>
          </cell>
          <cell r="N54">
            <v>7.6765999999999996</v>
          </cell>
          <cell r="O54">
            <v>98822.399999999994</v>
          </cell>
          <cell r="P54">
            <v>197644800</v>
          </cell>
          <cell r="Q54">
            <v>830794.52</v>
          </cell>
          <cell r="R54">
            <v>0</v>
          </cell>
          <cell r="S54">
            <v>-1612520</v>
          </cell>
          <cell r="T54">
            <v>198475594.52000001</v>
          </cell>
          <cell r="U54">
            <v>7.12</v>
          </cell>
          <cell r="V54">
            <v>7.15</v>
          </cell>
          <cell r="W54">
            <v>99628.66</v>
          </cell>
          <cell r="X54">
            <v>199257320</v>
          </cell>
          <cell r="Y54" t="str">
            <v>10-04-2027</v>
          </cell>
          <cell r="Z54" t="str">
            <v>Financial Services</v>
          </cell>
          <cell r="AA54"/>
          <cell r="AB54"/>
        </row>
        <row r="55">
          <cell r="C55" t="str">
            <v>INE557F08FY4</v>
          </cell>
          <cell r="D55" t="str">
            <v>FI3335NC246</v>
          </cell>
          <cell r="E55" t="str">
            <v>NCD</v>
          </cell>
          <cell r="F55" t="str">
            <v>National Housing Bank</v>
          </cell>
          <cell r="G55" t="str">
            <v>7.59% NATIONAL HOUSING BANK NCD MD 14-07-2027</v>
          </cell>
          <cell r="H55">
            <v>7.59</v>
          </cell>
          <cell r="I55" t="str">
            <v>14-07-2027</v>
          </cell>
          <cell r="J55" t="str">
            <v>CRISIL AAA</v>
          </cell>
          <cell r="K55">
            <v>1.1155999999999999</v>
          </cell>
          <cell r="L55">
            <v>100000</v>
          </cell>
          <cell r="M55">
            <v>2000</v>
          </cell>
          <cell r="N55">
            <v>7.33</v>
          </cell>
          <cell r="O55">
            <v>100295.9</v>
          </cell>
          <cell r="P55">
            <v>200591800</v>
          </cell>
          <cell r="Q55">
            <v>13973917.810000001</v>
          </cell>
          <cell r="R55">
            <v>0</v>
          </cell>
          <cell r="S55">
            <v>591800</v>
          </cell>
          <cell r="T55">
            <v>214565717.81</v>
          </cell>
          <cell r="U55">
            <v>7.23</v>
          </cell>
          <cell r="V55">
            <v>7.73</v>
          </cell>
          <cell r="W55">
            <v>100000</v>
          </cell>
          <cell r="X55">
            <v>200000000</v>
          </cell>
          <cell r="Y55" t="str">
            <v>30-05-2026</v>
          </cell>
          <cell r="Z55" t="str">
            <v>Financial Services</v>
          </cell>
          <cell r="AA55"/>
          <cell r="AB55"/>
        </row>
        <row r="56">
          <cell r="C56" t="str">
            <v>INE756I07FB6</v>
          </cell>
          <cell r="D56" t="str">
            <v>FI3553NC220</v>
          </cell>
          <cell r="E56" t="str">
            <v>NCD</v>
          </cell>
          <cell r="F56" t="str">
            <v>HDB Financial Services Ltd</v>
          </cell>
          <cell r="G56" t="str">
            <v>7.9611% HDB Financial Services Ltd NCD MD 05-01-2028 Series 2025/ 224 - Series 2024 A/1(FX)/218</v>
          </cell>
          <cell r="H56">
            <v>7.9611000000000001</v>
          </cell>
          <cell r="I56" t="str">
            <v>05-01-2028</v>
          </cell>
          <cell r="J56" t="str">
            <v>CRISIL AAA</v>
          </cell>
          <cell r="K56">
            <v>1.6085</v>
          </cell>
          <cell r="L56">
            <v>100000</v>
          </cell>
          <cell r="M56">
            <v>500</v>
          </cell>
          <cell r="N56">
            <v>7.875</v>
          </cell>
          <cell r="O56">
            <v>100065.8</v>
          </cell>
          <cell r="P56">
            <v>50032900</v>
          </cell>
          <cell r="Q56">
            <v>1265051.51</v>
          </cell>
          <cell r="R56">
            <v>0</v>
          </cell>
          <cell r="S56">
            <v>-746100</v>
          </cell>
          <cell r="T56">
            <v>51297951.509999998</v>
          </cell>
          <cell r="U56">
            <v>1.8</v>
          </cell>
          <cell r="V56">
            <v>1.85</v>
          </cell>
          <cell r="W56">
            <v>101558</v>
          </cell>
          <cell r="X56">
            <v>50779000</v>
          </cell>
          <cell r="Y56" t="str">
            <v>05-01-2027</v>
          </cell>
          <cell r="Z56" t="str">
            <v>Financial Services</v>
          </cell>
          <cell r="AA56"/>
          <cell r="AB56"/>
        </row>
        <row r="57">
          <cell r="C57" t="str">
            <v>INF0RQ622028</v>
          </cell>
          <cell r="D57" t="str">
            <v>CDMDF23</v>
          </cell>
          <cell r="E57" t="str">
            <v>CDMDF</v>
          </cell>
          <cell r="F57" t="str">
            <v>Corporate Debt Market Development Fund</v>
          </cell>
          <cell r="G57" t="str">
            <v>Corporate Debt Market Development Fund - Class A2</v>
          </cell>
          <cell r="H57">
            <v>0</v>
          </cell>
          <cell r="I57"/>
          <cell r="J57"/>
          <cell r="K57">
            <v>0</v>
          </cell>
          <cell r="L57">
            <v>10000</v>
          </cell>
          <cell r="M57">
            <v>4185.0569999999998</v>
          </cell>
          <cell r="N57">
            <v>9.9999999999999995E-7</v>
          </cell>
          <cell r="O57">
            <v>11751.3395</v>
          </cell>
          <cell r="P57">
            <v>49180025.630000003</v>
          </cell>
          <cell r="Q57">
            <v>0</v>
          </cell>
          <cell r="R57">
            <v>0</v>
          </cell>
          <cell r="S57">
            <v>2716348.81</v>
          </cell>
          <cell r="T57">
            <v>49180025.630000003</v>
          </cell>
          <cell r="U57">
            <v>0.25</v>
          </cell>
          <cell r="V57">
            <v>0.25</v>
          </cell>
          <cell r="W57">
            <v>11102.280523299922</v>
          </cell>
          <cell r="X57">
            <v>46463676.82</v>
          </cell>
          <cell r="Y57"/>
          <cell r="Z57" t="str">
            <v>Financial Services</v>
          </cell>
          <cell r="AA57"/>
          <cell r="AB57"/>
        </row>
        <row r="58">
          <cell r="C58" t="str">
            <v>INE02FN14853</v>
          </cell>
          <cell r="D58" t="str">
            <v>FI35114CP210</v>
          </cell>
          <cell r="E58" t="str">
            <v>CMP</v>
          </cell>
          <cell r="F58" t="str">
            <v>IGH Holdings Private Limited</v>
          </cell>
          <cell r="G58" t="str">
            <v>IGH Holdings Private Ltd CP MD 11-03-2027</v>
          </cell>
          <cell r="H58">
            <v>0</v>
          </cell>
          <cell r="I58" t="str">
            <v>11-03-2027</v>
          </cell>
          <cell r="J58" t="str">
            <v>CRISIL A1+</v>
          </cell>
          <cell r="K58">
            <v>0.86</v>
          </cell>
          <cell r="L58">
            <v>500000</v>
          </cell>
          <cell r="M58">
            <v>1000</v>
          </cell>
          <cell r="N58">
            <v>7.93</v>
          </cell>
          <cell r="O58">
            <v>468068.5</v>
          </cell>
          <cell r="P58">
            <v>468068500</v>
          </cell>
          <cell r="Q58">
            <v>0</v>
          </cell>
          <cell r="R58">
            <v>4956868</v>
          </cell>
          <cell r="S58">
            <v>-802368</v>
          </cell>
          <cell r="T58">
            <v>468068500</v>
          </cell>
          <cell r="U58">
            <v>2.39</v>
          </cell>
          <cell r="V58">
            <v>2.39</v>
          </cell>
          <cell r="W58">
            <v>463914</v>
          </cell>
          <cell r="X58">
            <v>463914000</v>
          </cell>
          <cell r="Y58"/>
          <cell r="Z58" t="str">
            <v>Financial Services</v>
          </cell>
          <cell r="AA58"/>
          <cell r="AB58"/>
        </row>
        <row r="59">
          <cell r="C59" t="str">
            <v>INE041014080</v>
          </cell>
          <cell r="D59" t="str">
            <v>FI3446CP201</v>
          </cell>
          <cell r="E59" t="str">
            <v>CMP</v>
          </cell>
          <cell r="F59" t="str">
            <v>Embassy Office Parks REIT</v>
          </cell>
          <cell r="G59" t="str">
            <v>Embassy Office Parks REIT CP MD 12-03-2027</v>
          </cell>
          <cell r="H59">
            <v>0</v>
          </cell>
          <cell r="I59" t="str">
            <v>12-03-2027</v>
          </cell>
          <cell r="J59" t="str">
            <v>CRISIL A1+</v>
          </cell>
          <cell r="K59">
            <v>0.87</v>
          </cell>
          <cell r="L59">
            <v>500000</v>
          </cell>
          <cell r="M59">
            <v>1100</v>
          </cell>
          <cell r="N59">
            <v>7.63</v>
          </cell>
          <cell r="O59">
            <v>469110</v>
          </cell>
          <cell r="P59">
            <v>516021000</v>
          </cell>
          <cell r="Q59">
            <v>0</v>
          </cell>
          <cell r="R59">
            <v>4927852.09</v>
          </cell>
          <cell r="S59">
            <v>-2299952.09</v>
          </cell>
          <cell r="T59">
            <v>516021000</v>
          </cell>
          <cell r="U59">
            <v>2.64</v>
          </cell>
          <cell r="V59">
            <v>2.64</v>
          </cell>
          <cell r="W59">
            <v>466721</v>
          </cell>
          <cell r="X59">
            <v>513393100</v>
          </cell>
          <cell r="Y59"/>
          <cell r="Z59" t="str">
            <v>Realty</v>
          </cell>
          <cell r="AA59"/>
          <cell r="AB59"/>
        </row>
        <row r="60">
          <cell r="C60" t="str">
            <v>INE0DZE14362</v>
          </cell>
          <cell r="D60" t="str">
            <v>FI33100CP205</v>
          </cell>
          <cell r="E60" t="str">
            <v>CMP</v>
          </cell>
          <cell r="F60" t="str">
            <v>Kisetsu Saison Finance</v>
          </cell>
          <cell r="G60" t="str">
            <v>Kisetsu Saison Finance India Private Ltd CP MD 26-02-2027</v>
          </cell>
          <cell r="H60">
            <v>0</v>
          </cell>
          <cell r="I60" t="str">
            <v>26-02-2027</v>
          </cell>
          <cell r="J60" t="str">
            <v>CRISIL A1+</v>
          </cell>
          <cell r="K60">
            <v>0.83</v>
          </cell>
          <cell r="L60">
            <v>500000</v>
          </cell>
          <cell r="M60">
            <v>1000</v>
          </cell>
          <cell r="N60">
            <v>7.7350000000000003</v>
          </cell>
          <cell r="O60">
            <v>470019</v>
          </cell>
          <cell r="P60">
            <v>470019000</v>
          </cell>
          <cell r="Q60">
            <v>0</v>
          </cell>
          <cell r="R60">
            <v>1333977.82</v>
          </cell>
          <cell r="S60">
            <v>-1300477.82</v>
          </cell>
          <cell r="T60">
            <v>470019000</v>
          </cell>
          <cell r="U60">
            <v>2.4</v>
          </cell>
          <cell r="V60">
            <v>2.4</v>
          </cell>
          <cell r="W60">
            <v>469985.5</v>
          </cell>
          <cell r="X60">
            <v>469985500</v>
          </cell>
          <cell r="Y60"/>
          <cell r="Z60" t="str">
            <v>Financial Services</v>
          </cell>
          <cell r="AA60"/>
          <cell r="AB60"/>
        </row>
        <row r="61">
          <cell r="C61" t="str">
            <v>INE121A14YK8</v>
          </cell>
          <cell r="D61" t="str">
            <v>FI3508CP226</v>
          </cell>
          <cell r="E61" t="str">
            <v>CMP</v>
          </cell>
          <cell r="F61" t="str">
            <v>Cholamandalam Investment and Finance Company Ltd</v>
          </cell>
          <cell r="G61" t="str">
            <v>Cholamandalam Investment and Finance Co Ltd CP MD 11-02-2027</v>
          </cell>
          <cell r="H61">
            <v>0</v>
          </cell>
          <cell r="I61" t="str">
            <v>11-02-2027</v>
          </cell>
          <cell r="J61" t="str">
            <v>CRISIL A1+</v>
          </cell>
          <cell r="K61">
            <v>0.79</v>
          </cell>
          <cell r="L61">
            <v>500000</v>
          </cell>
          <cell r="M61">
            <v>500</v>
          </cell>
          <cell r="N61">
            <v>7.8</v>
          </cell>
          <cell r="O61">
            <v>471201</v>
          </cell>
          <cell r="P61">
            <v>235600500</v>
          </cell>
          <cell r="Q61">
            <v>0</v>
          </cell>
          <cell r="R61">
            <v>3769607.4</v>
          </cell>
          <cell r="S61">
            <v>-577607.4</v>
          </cell>
          <cell r="T61">
            <v>235600500</v>
          </cell>
          <cell r="U61">
            <v>1.2</v>
          </cell>
          <cell r="V61">
            <v>1.2</v>
          </cell>
          <cell r="W61">
            <v>464817</v>
          </cell>
          <cell r="X61">
            <v>232408500</v>
          </cell>
          <cell r="Y61"/>
          <cell r="Z61" t="str">
            <v>Financial Services</v>
          </cell>
          <cell r="AA61"/>
          <cell r="AB61"/>
        </row>
        <row r="62">
          <cell r="C62" t="str">
            <v>INE338I14LS1</v>
          </cell>
          <cell r="D62" t="str">
            <v>FI3435CP229</v>
          </cell>
          <cell r="E62" t="str">
            <v>CMP</v>
          </cell>
          <cell r="F62" t="str">
            <v>Motilal Oswal Financial Services Ltd</v>
          </cell>
          <cell r="G62" t="str">
            <v>Motilal Oswal Financial Services Ltd CP MD 03-02-2027</v>
          </cell>
          <cell r="H62">
            <v>0</v>
          </cell>
          <cell r="I62" t="str">
            <v>03-02-2027</v>
          </cell>
          <cell r="J62" t="str">
            <v>CRISIL A1+</v>
          </cell>
          <cell r="K62">
            <v>0.76</v>
          </cell>
          <cell r="L62">
            <v>500000</v>
          </cell>
          <cell r="M62">
            <v>500</v>
          </cell>
          <cell r="N62">
            <v>8.01</v>
          </cell>
          <cell r="O62">
            <v>471250</v>
          </cell>
          <cell r="P62">
            <v>235625000</v>
          </cell>
          <cell r="Q62">
            <v>0</v>
          </cell>
          <cell r="R62">
            <v>4490511.09</v>
          </cell>
          <cell r="S62">
            <v>-26011.09</v>
          </cell>
          <cell r="T62">
            <v>235625000</v>
          </cell>
          <cell r="U62">
            <v>1.2</v>
          </cell>
          <cell r="V62">
            <v>1.2</v>
          </cell>
          <cell r="W62">
            <v>462321</v>
          </cell>
          <cell r="X62">
            <v>231160500</v>
          </cell>
          <cell r="Y62"/>
          <cell r="Z62" t="str">
            <v>Financial Services</v>
          </cell>
          <cell r="AA62"/>
          <cell r="AB62"/>
        </row>
        <row r="63">
          <cell r="C63" t="str">
            <v>INE414G14VQ7</v>
          </cell>
          <cell r="D63" t="str">
            <v>FI3545CP215</v>
          </cell>
          <cell r="E63" t="str">
            <v>CMP</v>
          </cell>
          <cell r="F63" t="str">
            <v>Muthoot Finance Ltd</v>
          </cell>
          <cell r="G63" t="str">
            <v>Muthoot Finance Ltd CP MD 12-03-2027</v>
          </cell>
          <cell r="H63">
            <v>0</v>
          </cell>
          <cell r="I63" t="str">
            <v>12-03-2027</v>
          </cell>
          <cell r="J63" t="str">
            <v>CRISIL A1+</v>
          </cell>
          <cell r="K63">
            <v>0.87</v>
          </cell>
          <cell r="L63">
            <v>500000</v>
          </cell>
          <cell r="M63">
            <v>1200</v>
          </cell>
          <cell r="N63">
            <v>7.78</v>
          </cell>
          <cell r="O63">
            <v>468541</v>
          </cell>
          <cell r="P63">
            <v>562249200</v>
          </cell>
          <cell r="Q63">
            <v>0</v>
          </cell>
          <cell r="R63">
            <v>5620730.71</v>
          </cell>
          <cell r="S63">
            <v>-1617530.71</v>
          </cell>
          <cell r="T63">
            <v>562249200</v>
          </cell>
          <cell r="U63">
            <v>2.87</v>
          </cell>
          <cell r="V63">
            <v>2.87</v>
          </cell>
          <cell r="W63">
            <v>465205</v>
          </cell>
          <cell r="X63">
            <v>558246000</v>
          </cell>
          <cell r="Y63"/>
          <cell r="Z63" t="str">
            <v>Financial Services</v>
          </cell>
          <cell r="AA63"/>
          <cell r="AB63"/>
        </row>
        <row r="64">
          <cell r="C64" t="str">
            <v>INE417C14AP5</v>
          </cell>
          <cell r="D64" t="str">
            <v>FI35119CP209</v>
          </cell>
          <cell r="E64" t="str">
            <v>CMP</v>
          </cell>
          <cell r="F64" t="str">
            <v>Pilani Investment and Industries Corporation Ltd.</v>
          </cell>
          <cell r="G64" t="str">
            <v>Pilani Investment &amp; Industries Corporation Ltd CP MD 12-03-2027</v>
          </cell>
          <cell r="H64">
            <v>0</v>
          </cell>
          <cell r="I64" t="str">
            <v>12-03-2027</v>
          </cell>
          <cell r="J64" t="str">
            <v>CRISIL A1+</v>
          </cell>
          <cell r="K64">
            <v>0.87</v>
          </cell>
          <cell r="L64">
            <v>500000</v>
          </cell>
          <cell r="M64">
            <v>1000</v>
          </cell>
          <cell r="N64">
            <v>7.83</v>
          </cell>
          <cell r="O64">
            <v>468351.5</v>
          </cell>
          <cell r="P64">
            <v>468351500</v>
          </cell>
          <cell r="Q64">
            <v>0</v>
          </cell>
          <cell r="R64">
            <v>4788336.3499999996</v>
          </cell>
          <cell r="S64">
            <v>-866336.35</v>
          </cell>
          <cell r="T64">
            <v>468351500</v>
          </cell>
          <cell r="U64">
            <v>2.39</v>
          </cell>
          <cell r="V64">
            <v>2.39</v>
          </cell>
          <cell r="W64">
            <v>464429.5</v>
          </cell>
          <cell r="X64">
            <v>464429500</v>
          </cell>
          <cell r="Y64"/>
          <cell r="Z64" t="str">
            <v>Financial Services</v>
          </cell>
          <cell r="AA64"/>
          <cell r="AB64"/>
        </row>
        <row r="65">
          <cell r="C65" t="str">
            <v>INE466L14FR8</v>
          </cell>
          <cell r="D65" t="str">
            <v>FI3582CP242</v>
          </cell>
          <cell r="E65" t="str">
            <v>CMP</v>
          </cell>
          <cell r="F65" t="str">
            <v>360 ONE WAM Ltd (Prev IIFL Wealth Management Ltd)</v>
          </cell>
          <cell r="G65" t="str">
            <v>360 One Wam Ltd CP MD 21-01-2027</v>
          </cell>
          <cell r="H65">
            <v>0</v>
          </cell>
          <cell r="I65" t="str">
            <v>21-01-2027</v>
          </cell>
          <cell r="J65" t="str">
            <v>CRISIL A1+</v>
          </cell>
          <cell r="K65">
            <v>0.73</v>
          </cell>
          <cell r="L65">
            <v>500000</v>
          </cell>
          <cell r="M65">
            <v>500</v>
          </cell>
          <cell r="N65">
            <v>8.2949999999999999</v>
          </cell>
          <cell r="O65">
            <v>471598.5</v>
          </cell>
          <cell r="P65">
            <v>235799250</v>
          </cell>
          <cell r="Q65">
            <v>0</v>
          </cell>
          <cell r="R65">
            <v>5255635.51</v>
          </cell>
          <cell r="S65">
            <v>-132635.51</v>
          </cell>
          <cell r="T65">
            <v>235799250</v>
          </cell>
          <cell r="U65">
            <v>1.21</v>
          </cell>
          <cell r="V65">
            <v>1.21</v>
          </cell>
          <cell r="W65">
            <v>461352.5</v>
          </cell>
          <cell r="X65">
            <v>230676250</v>
          </cell>
          <cell r="Y65"/>
          <cell r="Z65" t="str">
            <v>Financial Services</v>
          </cell>
          <cell r="AA65"/>
          <cell r="AB65"/>
        </row>
        <row r="66">
          <cell r="C66" t="str">
            <v>INE530B14FZ5</v>
          </cell>
          <cell r="D66" t="str">
            <v>FI3528CP232</v>
          </cell>
          <cell r="E66" t="str">
            <v>CMP</v>
          </cell>
          <cell r="F66" t="str">
            <v>IIFL Finance Ltd</v>
          </cell>
          <cell r="G66" t="str">
            <v>IIFL Finance ltd CP MD 20-05-2026</v>
          </cell>
          <cell r="H66">
            <v>0</v>
          </cell>
          <cell r="I66" t="str">
            <v>20-05-2026</v>
          </cell>
          <cell r="J66" t="str">
            <v>CRISIL A1+</v>
          </cell>
          <cell r="K66">
            <v>0.05</v>
          </cell>
          <cell r="L66">
            <v>500000</v>
          </cell>
          <cell r="M66">
            <v>800</v>
          </cell>
          <cell r="N66">
            <v>8.0603999999999996</v>
          </cell>
          <cell r="O66">
            <v>497911</v>
          </cell>
          <cell r="P66">
            <v>398328800</v>
          </cell>
          <cell r="Q66">
            <v>0</v>
          </cell>
          <cell r="R66">
            <v>7096509.9500000002</v>
          </cell>
          <cell r="S66">
            <v>201490.05</v>
          </cell>
          <cell r="T66">
            <v>398328800</v>
          </cell>
          <cell r="U66">
            <v>2.04</v>
          </cell>
          <cell r="V66">
            <v>2.04</v>
          </cell>
          <cell r="W66">
            <v>488788.5</v>
          </cell>
          <cell r="X66">
            <v>391030800</v>
          </cell>
          <cell r="Y66"/>
          <cell r="Z66" t="str">
            <v>Financial Services</v>
          </cell>
          <cell r="AA66"/>
          <cell r="AB66"/>
        </row>
        <row r="67">
          <cell r="C67" t="str">
            <v>INE725H14DK5</v>
          </cell>
          <cell r="D67" t="str">
            <v>CN2328CP224</v>
          </cell>
          <cell r="E67" t="str">
            <v>CMP</v>
          </cell>
          <cell r="F67" t="str">
            <v>Tata Projects Ltd</v>
          </cell>
          <cell r="G67" t="str">
            <v>Tata Projects Ltd CP MD 11-09-2026</v>
          </cell>
          <cell r="H67">
            <v>0</v>
          </cell>
          <cell r="I67" t="str">
            <v>11-09-2026</v>
          </cell>
          <cell r="J67" t="str">
            <v>CRISIL A1+</v>
          </cell>
          <cell r="K67">
            <v>0.37</v>
          </cell>
          <cell r="L67">
            <v>500000</v>
          </cell>
          <cell r="M67">
            <v>1000</v>
          </cell>
          <cell r="N67">
            <v>7.29</v>
          </cell>
          <cell r="O67">
            <v>487062</v>
          </cell>
          <cell r="P67">
            <v>487062000</v>
          </cell>
          <cell r="Q67">
            <v>0</v>
          </cell>
          <cell r="R67">
            <v>15179905.98</v>
          </cell>
          <cell r="S67">
            <v>-1131405.98</v>
          </cell>
          <cell r="T67">
            <v>487062000</v>
          </cell>
          <cell r="U67">
            <v>2.4900000000000002</v>
          </cell>
          <cell r="V67">
            <v>2.4900000000000002</v>
          </cell>
          <cell r="W67">
            <v>473013.5</v>
          </cell>
          <cell r="X67">
            <v>473013500</v>
          </cell>
          <cell r="Y67"/>
          <cell r="Z67" t="str">
            <v>Construction</v>
          </cell>
          <cell r="AA67"/>
          <cell r="AB67"/>
        </row>
        <row r="68">
          <cell r="C68" t="str">
            <v>INE763G14G42</v>
          </cell>
          <cell r="D68" t="str">
            <v>FI3418CP272</v>
          </cell>
          <cell r="E68" t="str">
            <v>CMP</v>
          </cell>
          <cell r="F68" t="str">
            <v>ICICI Securities Ltd</v>
          </cell>
          <cell r="G68" t="str">
            <v>ICICI Securities Ltd CP MD 05-03-2027</v>
          </cell>
          <cell r="H68">
            <v>0</v>
          </cell>
          <cell r="I68" t="str">
            <v>05-03-2027</v>
          </cell>
          <cell r="J68" t="str">
            <v>CRISIL A1+</v>
          </cell>
          <cell r="K68">
            <v>0.85</v>
          </cell>
          <cell r="L68">
            <v>500000</v>
          </cell>
          <cell r="M68">
            <v>500</v>
          </cell>
          <cell r="N68">
            <v>7.6449999999999996</v>
          </cell>
          <cell r="O68">
            <v>469699.5</v>
          </cell>
          <cell r="P68">
            <v>234849750</v>
          </cell>
          <cell r="Q68">
            <v>0</v>
          </cell>
          <cell r="R68">
            <v>2662875.84</v>
          </cell>
          <cell r="S68">
            <v>-761375.84</v>
          </cell>
          <cell r="T68">
            <v>234849750</v>
          </cell>
          <cell r="U68">
            <v>1.2</v>
          </cell>
          <cell r="V68">
            <v>1.2</v>
          </cell>
          <cell r="W68">
            <v>465896.5</v>
          </cell>
          <cell r="X68">
            <v>232948250</v>
          </cell>
          <cell r="Y68"/>
          <cell r="Z68" t="str">
            <v>Financial Services</v>
          </cell>
          <cell r="AA68"/>
          <cell r="AB68"/>
        </row>
        <row r="69">
          <cell r="C69" t="str">
            <v>INE824H14TZ0</v>
          </cell>
          <cell r="D69" t="str">
            <v>FI3398CP253</v>
          </cell>
          <cell r="E69" t="str">
            <v>CMP</v>
          </cell>
          <cell r="F69" t="str">
            <v>Julius Baer Capital (India) Private Ltd</v>
          </cell>
          <cell r="G69" t="str">
            <v>Julius Baer Capital India Pvt Ltd CP MD 26-02-2027</v>
          </cell>
          <cell r="H69">
            <v>0</v>
          </cell>
          <cell r="I69" t="str">
            <v>26-02-2027</v>
          </cell>
          <cell r="J69" t="str">
            <v>CRISIL A1+</v>
          </cell>
          <cell r="K69">
            <v>0.83</v>
          </cell>
          <cell r="L69">
            <v>500000</v>
          </cell>
          <cell r="M69">
            <v>800</v>
          </cell>
          <cell r="N69">
            <v>7.7751000000000001</v>
          </cell>
          <cell r="O69">
            <v>469873</v>
          </cell>
          <cell r="P69">
            <v>375898400</v>
          </cell>
          <cell r="Q69">
            <v>0</v>
          </cell>
          <cell r="R69">
            <v>3059526.99</v>
          </cell>
          <cell r="S69">
            <v>-488326.99</v>
          </cell>
          <cell r="T69">
            <v>375898400</v>
          </cell>
          <cell r="U69">
            <v>1.92</v>
          </cell>
          <cell r="V69">
            <v>1.92</v>
          </cell>
          <cell r="W69">
            <v>466659</v>
          </cell>
          <cell r="X69">
            <v>373327200</v>
          </cell>
          <cell r="Y69"/>
          <cell r="Z69" t="str">
            <v>Financial Services</v>
          </cell>
          <cell r="AA69"/>
          <cell r="AB69"/>
        </row>
        <row r="70">
          <cell r="C70" t="str">
            <v>INE879F14MP4</v>
          </cell>
          <cell r="D70" t="str">
            <v>FI3532CP273</v>
          </cell>
          <cell r="E70" t="str">
            <v>CMP</v>
          </cell>
          <cell r="F70" t="str">
            <v>Infina Finance Pvt Ltd</v>
          </cell>
          <cell r="G70" t="str">
            <v>Infina Finance Pvt Ltd CP MD 01-03-2027</v>
          </cell>
          <cell r="H70">
            <v>0</v>
          </cell>
          <cell r="I70" t="str">
            <v>01-03-2027</v>
          </cell>
          <cell r="J70" t="str">
            <v>CRISIL A1+</v>
          </cell>
          <cell r="K70">
            <v>0.84</v>
          </cell>
          <cell r="L70">
            <v>500000</v>
          </cell>
          <cell r="M70">
            <v>800</v>
          </cell>
          <cell r="N70">
            <v>7.76</v>
          </cell>
          <cell r="O70">
            <v>469646.5</v>
          </cell>
          <cell r="P70">
            <v>375717200</v>
          </cell>
          <cell r="Q70">
            <v>0</v>
          </cell>
          <cell r="R70">
            <v>4696285.8</v>
          </cell>
          <cell r="S70">
            <v>-488285.8</v>
          </cell>
          <cell r="T70">
            <v>375717200</v>
          </cell>
          <cell r="U70">
            <v>1.92</v>
          </cell>
          <cell r="V70">
            <v>1.92</v>
          </cell>
          <cell r="W70">
            <v>464386.5</v>
          </cell>
          <cell r="X70">
            <v>371509200</v>
          </cell>
          <cell r="Y70"/>
          <cell r="Z70" t="str">
            <v>Financial Services</v>
          </cell>
          <cell r="AA70"/>
          <cell r="AB70"/>
        </row>
        <row r="71">
          <cell r="C71" t="str">
            <v>INE028A16LE0</v>
          </cell>
          <cell r="D71" t="str">
            <v>FI3369CD337</v>
          </cell>
          <cell r="E71" t="str">
            <v>COD</v>
          </cell>
          <cell r="F71" t="str">
            <v>Bank of Baroda</v>
          </cell>
          <cell r="G71" t="str">
            <v>Bank of Baroda CD MD 03-02-2027</v>
          </cell>
          <cell r="H71">
            <v>0</v>
          </cell>
          <cell r="I71" t="str">
            <v>03-02-2027</v>
          </cell>
          <cell r="J71" t="str">
            <v>IND A1+</v>
          </cell>
          <cell r="K71">
            <v>0.76</v>
          </cell>
          <cell r="L71">
            <v>500000</v>
          </cell>
          <cell r="M71">
            <v>1000</v>
          </cell>
          <cell r="N71">
            <v>7.2</v>
          </cell>
          <cell r="O71">
            <v>474006.5</v>
          </cell>
          <cell r="P71">
            <v>474006500</v>
          </cell>
          <cell r="Q71">
            <v>0</v>
          </cell>
          <cell r="R71">
            <v>7759846.2199999997</v>
          </cell>
          <cell r="S71">
            <v>-909346.22</v>
          </cell>
          <cell r="T71">
            <v>474006500</v>
          </cell>
          <cell r="U71">
            <v>2.42</v>
          </cell>
          <cell r="V71">
            <v>2.42</v>
          </cell>
          <cell r="W71">
            <v>467156</v>
          </cell>
          <cell r="X71">
            <v>467156000</v>
          </cell>
          <cell r="Y71"/>
          <cell r="Z71" t="str">
            <v>Financial Services</v>
          </cell>
          <cell r="AA71"/>
          <cell r="AB71"/>
        </row>
        <row r="72">
          <cell r="C72" t="str">
            <v>INE028A16LI1</v>
          </cell>
          <cell r="D72" t="str">
            <v>FI3369CD338</v>
          </cell>
          <cell r="E72" t="str">
            <v>COD</v>
          </cell>
          <cell r="F72" t="str">
            <v>Bank of Baroda</v>
          </cell>
          <cell r="G72" t="str">
            <v>Bank of Baroda CD MD 12-02-2027</v>
          </cell>
          <cell r="H72">
            <v>0</v>
          </cell>
          <cell r="I72" t="str">
            <v>12-02-2027</v>
          </cell>
          <cell r="J72" t="str">
            <v>IND A1+</v>
          </cell>
          <cell r="K72">
            <v>0.79</v>
          </cell>
          <cell r="L72">
            <v>500000</v>
          </cell>
          <cell r="M72">
            <v>800</v>
          </cell>
          <cell r="N72">
            <v>7.2</v>
          </cell>
          <cell r="O72">
            <v>473210</v>
          </cell>
          <cell r="P72">
            <v>378568000</v>
          </cell>
          <cell r="Q72">
            <v>0</v>
          </cell>
          <cell r="R72">
            <v>5554796.5199999996</v>
          </cell>
          <cell r="S72">
            <v>-993196.52</v>
          </cell>
          <cell r="T72">
            <v>378568000</v>
          </cell>
          <cell r="U72">
            <v>1.94</v>
          </cell>
          <cell r="V72">
            <v>1.94</v>
          </cell>
          <cell r="W72">
            <v>467508</v>
          </cell>
          <cell r="X72">
            <v>374006400</v>
          </cell>
          <cell r="Y72"/>
          <cell r="Z72" t="str">
            <v>Financial Services</v>
          </cell>
          <cell r="AA72"/>
          <cell r="AB72"/>
        </row>
        <row r="73">
          <cell r="C73" t="str">
            <v>INE028A16LS0</v>
          </cell>
          <cell r="D73" t="str">
            <v>FI3369CD341</v>
          </cell>
          <cell r="E73" t="str">
            <v>COD</v>
          </cell>
          <cell r="F73" t="str">
            <v>Bank of Baroda</v>
          </cell>
          <cell r="G73" t="str">
            <v>Bank of Baroda CD MD 08-03-2027</v>
          </cell>
          <cell r="H73">
            <v>0</v>
          </cell>
          <cell r="I73" t="str">
            <v>08-03-2027</v>
          </cell>
          <cell r="J73" t="str">
            <v>IND A1+</v>
          </cell>
          <cell r="K73">
            <v>0.85</v>
          </cell>
          <cell r="L73">
            <v>500000</v>
          </cell>
          <cell r="M73">
            <v>1800</v>
          </cell>
          <cell r="N73">
            <v>7.2</v>
          </cell>
          <cell r="O73">
            <v>471099</v>
          </cell>
          <cell r="P73">
            <v>847978200</v>
          </cell>
          <cell r="Q73">
            <v>0</v>
          </cell>
          <cell r="R73">
            <v>8493875.9299999997</v>
          </cell>
          <cell r="S73">
            <v>-2180375.9300000002</v>
          </cell>
          <cell r="T73">
            <v>847978200</v>
          </cell>
          <cell r="U73">
            <v>4.34</v>
          </cell>
          <cell r="V73">
            <v>4.34</v>
          </cell>
          <cell r="W73">
            <v>467591.5</v>
          </cell>
          <cell r="X73">
            <v>841664700</v>
          </cell>
          <cell r="Y73"/>
          <cell r="Z73" t="str">
            <v>Financial Services</v>
          </cell>
          <cell r="AA73"/>
          <cell r="AB73"/>
        </row>
        <row r="74">
          <cell r="C74" t="str">
            <v>INE040A16IM4</v>
          </cell>
          <cell r="D74" t="str">
            <v>FI3310CD324</v>
          </cell>
          <cell r="E74" t="str">
            <v>COD</v>
          </cell>
          <cell r="F74" t="str">
            <v>HDFC Bank Ltd</v>
          </cell>
          <cell r="G74" t="str">
            <v>HDFC Bank Ltd COD MD 05-02-2027</v>
          </cell>
          <cell r="H74">
            <v>0</v>
          </cell>
          <cell r="I74" t="str">
            <v>05-02-2027</v>
          </cell>
          <cell r="J74" t="str">
            <v>CRISIL A1+</v>
          </cell>
          <cell r="K74">
            <v>0.77</v>
          </cell>
          <cell r="L74">
            <v>500000</v>
          </cell>
          <cell r="M74">
            <v>1000</v>
          </cell>
          <cell r="N74">
            <v>7.2404999999999999</v>
          </cell>
          <cell r="O74">
            <v>473690</v>
          </cell>
          <cell r="P74">
            <v>473690000</v>
          </cell>
          <cell r="Q74">
            <v>0</v>
          </cell>
          <cell r="R74">
            <v>7499077.1399999997</v>
          </cell>
          <cell r="S74">
            <v>-1313077.1399999999</v>
          </cell>
          <cell r="T74">
            <v>473690000</v>
          </cell>
          <cell r="U74">
            <v>2.42</v>
          </cell>
          <cell r="V74">
            <v>2.42</v>
          </cell>
          <cell r="W74">
            <v>467504</v>
          </cell>
          <cell r="X74">
            <v>467504000</v>
          </cell>
          <cell r="Y74"/>
          <cell r="Z74" t="str">
            <v>Financial Services</v>
          </cell>
          <cell r="AA74"/>
          <cell r="AB74"/>
        </row>
        <row r="75">
          <cell r="C75" t="str">
            <v>INE040A16IT9</v>
          </cell>
          <cell r="D75" t="str">
            <v>FI3310CD328</v>
          </cell>
          <cell r="E75" t="str">
            <v>COD</v>
          </cell>
          <cell r="F75" t="str">
            <v>HDFC Bank Ltd</v>
          </cell>
          <cell r="G75" t="str">
            <v>HDFC Bank Ltd COD MD 09-03-2027</v>
          </cell>
          <cell r="H75">
            <v>0</v>
          </cell>
          <cell r="I75" t="str">
            <v>09-03-2027</v>
          </cell>
          <cell r="J75" t="str">
            <v>CRISIL A1+</v>
          </cell>
          <cell r="K75">
            <v>0.86</v>
          </cell>
          <cell r="L75">
            <v>500000</v>
          </cell>
          <cell r="M75">
            <v>1000</v>
          </cell>
          <cell r="N75">
            <v>7.2404999999999999</v>
          </cell>
          <cell r="O75">
            <v>470858.5</v>
          </cell>
          <cell r="P75">
            <v>470858500</v>
          </cell>
          <cell r="Q75">
            <v>0</v>
          </cell>
          <cell r="R75">
            <v>4762376.68</v>
          </cell>
          <cell r="S75">
            <v>-1106376.68</v>
          </cell>
          <cell r="T75">
            <v>470858500</v>
          </cell>
          <cell r="U75">
            <v>2.41</v>
          </cell>
          <cell r="V75">
            <v>2.41</v>
          </cell>
          <cell r="W75">
            <v>467202.5</v>
          </cell>
          <cell r="X75">
            <v>467202500</v>
          </cell>
          <cell r="Y75"/>
          <cell r="Z75" t="str">
            <v>Financial Services</v>
          </cell>
          <cell r="AA75"/>
          <cell r="AB75"/>
        </row>
        <row r="76">
          <cell r="C76" t="str">
            <v>INE092T16ZD8</v>
          </cell>
          <cell r="D76" t="str">
            <v>FI3437CD278</v>
          </cell>
          <cell r="E76" t="str">
            <v>COD</v>
          </cell>
          <cell r="F76" t="str">
            <v>IDFC First Bank Ltd</v>
          </cell>
          <cell r="G76" t="str">
            <v>IDFC First Bank Ltd COD MD 04-02-2027</v>
          </cell>
          <cell r="H76">
            <v>0</v>
          </cell>
          <cell r="I76" t="str">
            <v>04-02-2027</v>
          </cell>
          <cell r="J76" t="str">
            <v>CRISIL A1+</v>
          </cell>
          <cell r="K76">
            <v>0.77</v>
          </cell>
          <cell r="L76">
            <v>500000</v>
          </cell>
          <cell r="M76">
            <v>1000</v>
          </cell>
          <cell r="N76">
            <v>7.4850000000000003</v>
          </cell>
          <cell r="O76">
            <v>472941</v>
          </cell>
          <cell r="P76">
            <v>472941000</v>
          </cell>
          <cell r="Q76">
            <v>0</v>
          </cell>
          <cell r="R76">
            <v>7862500</v>
          </cell>
          <cell r="S76">
            <v>-1251500</v>
          </cell>
          <cell r="T76">
            <v>472941000</v>
          </cell>
          <cell r="U76">
            <v>2.42</v>
          </cell>
          <cell r="V76">
            <v>2.42</v>
          </cell>
          <cell r="W76">
            <v>466330</v>
          </cell>
          <cell r="X76">
            <v>466330000</v>
          </cell>
          <cell r="Y76"/>
          <cell r="Z76" t="str">
            <v>Financial Services</v>
          </cell>
          <cell r="AA76"/>
          <cell r="AB76"/>
        </row>
        <row r="77">
          <cell r="C77" t="str">
            <v>INE095A167D9</v>
          </cell>
          <cell r="D77" t="str">
            <v>FI3307CD343</v>
          </cell>
          <cell r="E77" t="str">
            <v>COD</v>
          </cell>
          <cell r="F77" t="str">
            <v>IndusInd Bank Ltd</v>
          </cell>
          <cell r="G77" t="str">
            <v>IndusInd Bank Ltd COD MD 14-12-2026</v>
          </cell>
          <cell r="H77">
            <v>0</v>
          </cell>
          <cell r="I77" t="str">
            <v>14-12-2026</v>
          </cell>
          <cell r="J77" t="str">
            <v>CRISIL A1+</v>
          </cell>
          <cell r="K77">
            <v>0.62</v>
          </cell>
          <cell r="L77">
            <v>500000</v>
          </cell>
          <cell r="M77">
            <v>1300</v>
          </cell>
          <cell r="N77">
            <v>7.4138000000000002</v>
          </cell>
          <cell r="O77">
            <v>477962.5</v>
          </cell>
          <cell r="P77">
            <v>621351250</v>
          </cell>
          <cell r="Q77">
            <v>0</v>
          </cell>
          <cell r="R77">
            <v>6966313.1399999997</v>
          </cell>
          <cell r="S77">
            <v>-905713.14</v>
          </cell>
          <cell r="T77">
            <v>621351250</v>
          </cell>
          <cell r="U77">
            <v>3.18</v>
          </cell>
          <cell r="V77">
            <v>3.18</v>
          </cell>
          <cell r="W77">
            <v>473300.5</v>
          </cell>
          <cell r="X77">
            <v>615290650</v>
          </cell>
          <cell r="Y77"/>
          <cell r="Z77" t="str">
            <v>Financial Services</v>
          </cell>
          <cell r="AA77"/>
          <cell r="AB77"/>
        </row>
        <row r="78">
          <cell r="C78" t="str">
            <v>INE160A16UD4</v>
          </cell>
          <cell r="D78" t="str">
            <v>FI3316CD407</v>
          </cell>
          <cell r="E78" t="str">
            <v>COD</v>
          </cell>
          <cell r="F78" t="str">
            <v>Punjab National Bank</v>
          </cell>
          <cell r="G78" t="str">
            <v>Punjab National Bank COD MD 04-02-2027</v>
          </cell>
          <cell r="H78">
            <v>0</v>
          </cell>
          <cell r="I78" t="str">
            <v>04-02-2027</v>
          </cell>
          <cell r="J78" t="str">
            <v>CRISIL A1+</v>
          </cell>
          <cell r="K78">
            <v>0.77</v>
          </cell>
          <cell r="L78">
            <v>500000</v>
          </cell>
          <cell r="M78">
            <v>1000</v>
          </cell>
          <cell r="N78">
            <v>7.2</v>
          </cell>
          <cell r="O78">
            <v>473917.5</v>
          </cell>
          <cell r="P78">
            <v>473917500</v>
          </cell>
          <cell r="Q78">
            <v>0</v>
          </cell>
          <cell r="R78">
            <v>7557761.1799999997</v>
          </cell>
          <cell r="S78">
            <v>-1275261.18</v>
          </cell>
          <cell r="T78">
            <v>473917500</v>
          </cell>
          <cell r="U78">
            <v>2.42</v>
          </cell>
          <cell r="V78">
            <v>2.42</v>
          </cell>
          <cell r="W78">
            <v>467635</v>
          </cell>
          <cell r="X78">
            <v>467635000</v>
          </cell>
          <cell r="Y78"/>
          <cell r="Z78" t="str">
            <v>Financial Services</v>
          </cell>
          <cell r="AA78"/>
          <cell r="AB78"/>
        </row>
        <row r="79">
          <cell r="C79" t="str">
            <v>INE160A16UE2</v>
          </cell>
          <cell r="D79" t="str">
            <v>FI3316CD408</v>
          </cell>
          <cell r="E79" t="str">
            <v>COD</v>
          </cell>
          <cell r="F79" t="str">
            <v>Punjab National Bank</v>
          </cell>
          <cell r="G79" t="str">
            <v>Punjab National Bank COD MD 05-02-2027</v>
          </cell>
          <cell r="H79">
            <v>0</v>
          </cell>
          <cell r="I79" t="str">
            <v>05-02-2027</v>
          </cell>
          <cell r="J79" t="str">
            <v>CRISIL A1+</v>
          </cell>
          <cell r="K79">
            <v>0.77</v>
          </cell>
          <cell r="L79">
            <v>500000</v>
          </cell>
          <cell r="M79">
            <v>700</v>
          </cell>
          <cell r="N79">
            <v>7.1849999999999996</v>
          </cell>
          <cell r="O79">
            <v>473880.5</v>
          </cell>
          <cell r="P79">
            <v>331716350</v>
          </cell>
          <cell r="Q79">
            <v>0</v>
          </cell>
          <cell r="R79">
            <v>5214057.9400000004</v>
          </cell>
          <cell r="S79">
            <v>-903457.94</v>
          </cell>
          <cell r="T79">
            <v>331716350</v>
          </cell>
          <cell r="U79">
            <v>1.7</v>
          </cell>
          <cell r="V79">
            <v>1.7</v>
          </cell>
          <cell r="W79">
            <v>467722.5</v>
          </cell>
          <cell r="X79">
            <v>327405750</v>
          </cell>
          <cell r="Y79"/>
          <cell r="Z79" t="str">
            <v>Financial Services</v>
          </cell>
          <cell r="AA79"/>
          <cell r="AB79"/>
        </row>
        <row r="80">
          <cell r="C80" t="str">
            <v>INE160A16UM5</v>
          </cell>
          <cell r="D80" t="str">
            <v>FI3316CD410</v>
          </cell>
          <cell r="E80" t="str">
            <v>COD</v>
          </cell>
          <cell r="F80" t="str">
            <v>Punjab National Bank</v>
          </cell>
          <cell r="G80" t="str">
            <v>Punjab National Bank COD MD 04-03-2027</v>
          </cell>
          <cell r="H80">
            <v>0</v>
          </cell>
          <cell r="I80" t="str">
            <v>04-03-2027</v>
          </cell>
          <cell r="J80" t="str">
            <v>CRISIL A1+</v>
          </cell>
          <cell r="K80">
            <v>0.84</v>
          </cell>
          <cell r="L80">
            <v>500000</v>
          </cell>
          <cell r="M80">
            <v>1000</v>
          </cell>
          <cell r="N80">
            <v>7.14</v>
          </cell>
          <cell r="O80">
            <v>471674</v>
          </cell>
          <cell r="P80">
            <v>471674000</v>
          </cell>
          <cell r="Q80">
            <v>0</v>
          </cell>
          <cell r="R80">
            <v>5121400</v>
          </cell>
          <cell r="S80">
            <v>-1217900</v>
          </cell>
          <cell r="T80">
            <v>471674000</v>
          </cell>
          <cell r="U80">
            <v>2.41</v>
          </cell>
          <cell r="V80">
            <v>2.41</v>
          </cell>
          <cell r="W80">
            <v>467770.5</v>
          </cell>
          <cell r="X80">
            <v>467770500</v>
          </cell>
          <cell r="Y80"/>
          <cell r="Z80" t="str">
            <v>Financial Services</v>
          </cell>
          <cell r="AA80"/>
          <cell r="AB80"/>
        </row>
        <row r="81">
          <cell r="C81" t="str">
            <v>INE171A16NJ3</v>
          </cell>
          <cell r="D81" t="str">
            <v>FI3326CD260</v>
          </cell>
          <cell r="E81" t="str">
            <v>COD</v>
          </cell>
          <cell r="F81" t="str">
            <v>The Federal Bank Ltd</v>
          </cell>
          <cell r="G81" t="str">
            <v>Federal Bank Ltd CD MD 29-01-2027</v>
          </cell>
          <cell r="H81">
            <v>0</v>
          </cell>
          <cell r="I81" t="str">
            <v>29-01-2027</v>
          </cell>
          <cell r="J81" t="str">
            <v>CRISIL A1+</v>
          </cell>
          <cell r="K81">
            <v>0.75</v>
          </cell>
          <cell r="L81">
            <v>500000</v>
          </cell>
          <cell r="M81">
            <v>1500</v>
          </cell>
          <cell r="N81">
            <v>7.3144</v>
          </cell>
          <cell r="O81">
            <v>474065.5</v>
          </cell>
          <cell r="P81">
            <v>711098250</v>
          </cell>
          <cell r="Q81">
            <v>0</v>
          </cell>
          <cell r="R81">
            <v>9378427.4100000001</v>
          </cell>
          <cell r="S81">
            <v>-1905227.41</v>
          </cell>
          <cell r="T81">
            <v>711098250</v>
          </cell>
          <cell r="U81">
            <v>3.64</v>
          </cell>
          <cell r="V81">
            <v>3.64</v>
          </cell>
          <cell r="W81">
            <v>469083.36666666664</v>
          </cell>
          <cell r="X81">
            <v>703625050</v>
          </cell>
          <cell r="Y81"/>
          <cell r="Z81" t="str">
            <v>Financial Services</v>
          </cell>
          <cell r="AA81"/>
          <cell r="AB81"/>
        </row>
        <row r="82">
          <cell r="C82" t="str">
            <v>INE171A16NL9</v>
          </cell>
          <cell r="D82" t="str">
            <v>FI3326CD261</v>
          </cell>
          <cell r="E82" t="str">
            <v>COD</v>
          </cell>
          <cell r="F82" t="str">
            <v>The Federal Bank Ltd</v>
          </cell>
          <cell r="G82" t="str">
            <v>Federal Bank Ltd CD MD 04-03-2027</v>
          </cell>
          <cell r="H82">
            <v>0</v>
          </cell>
          <cell r="I82" t="str">
            <v>04-03-2027</v>
          </cell>
          <cell r="J82" t="str">
            <v>CRISIL A1+</v>
          </cell>
          <cell r="K82">
            <v>0.84</v>
          </cell>
          <cell r="L82">
            <v>500000</v>
          </cell>
          <cell r="M82">
            <v>1000</v>
          </cell>
          <cell r="N82">
            <v>7.3144</v>
          </cell>
          <cell r="O82">
            <v>471022.5</v>
          </cell>
          <cell r="P82">
            <v>471022500</v>
          </cell>
          <cell r="Q82">
            <v>0</v>
          </cell>
          <cell r="R82">
            <v>5074957.38</v>
          </cell>
          <cell r="S82">
            <v>-1643957.38</v>
          </cell>
          <cell r="T82">
            <v>471022500</v>
          </cell>
          <cell r="U82">
            <v>2.41</v>
          </cell>
          <cell r="V82">
            <v>2.41</v>
          </cell>
          <cell r="W82">
            <v>467591.5</v>
          </cell>
          <cell r="X82">
            <v>467591500</v>
          </cell>
          <cell r="Y82"/>
          <cell r="Z82" t="str">
            <v>Financial Services</v>
          </cell>
          <cell r="AA82"/>
          <cell r="AB82"/>
        </row>
        <row r="83">
          <cell r="C83" t="str">
            <v>INE237AD6166</v>
          </cell>
          <cell r="D83" t="str">
            <v>FI3332CD287</v>
          </cell>
          <cell r="E83" t="str">
            <v>COD</v>
          </cell>
          <cell r="F83" t="str">
            <v>Kotak Mahindra Bank Ltd</v>
          </cell>
          <cell r="G83" t="str">
            <v>Kotak Mahindra Bank Ltd COD MD 05-03-2027</v>
          </cell>
          <cell r="H83">
            <v>0</v>
          </cell>
          <cell r="I83" t="str">
            <v>05-03-2027</v>
          </cell>
          <cell r="J83" t="str">
            <v>CRISIL A1+</v>
          </cell>
          <cell r="K83">
            <v>0.85</v>
          </cell>
          <cell r="L83">
            <v>500000</v>
          </cell>
          <cell r="M83">
            <v>1000</v>
          </cell>
          <cell r="N83">
            <v>7.1600999999999999</v>
          </cell>
          <cell r="O83">
            <v>471512</v>
          </cell>
          <cell r="P83">
            <v>471512000</v>
          </cell>
          <cell r="Q83">
            <v>0</v>
          </cell>
          <cell r="R83">
            <v>4979230.97</v>
          </cell>
          <cell r="S83">
            <v>-1102230.97</v>
          </cell>
          <cell r="T83">
            <v>471512000</v>
          </cell>
          <cell r="U83">
            <v>2.41</v>
          </cell>
          <cell r="V83">
            <v>2.41</v>
          </cell>
          <cell r="W83">
            <v>467635</v>
          </cell>
          <cell r="X83">
            <v>467635000</v>
          </cell>
          <cell r="Y83"/>
          <cell r="Z83" t="str">
            <v>Financial Services</v>
          </cell>
          <cell r="AA83"/>
          <cell r="AB83"/>
        </row>
        <row r="84">
          <cell r="C84" t="str">
            <v>INE238AD6BP3</v>
          </cell>
          <cell r="D84" t="str">
            <v>FI3319CD553</v>
          </cell>
          <cell r="E84" t="str">
            <v>COD</v>
          </cell>
          <cell r="F84" t="str">
            <v>Axis Bank Ltd</v>
          </cell>
          <cell r="G84" t="str">
            <v>Axis Bank Ltd CD MD 27-11-2026</v>
          </cell>
          <cell r="H84">
            <v>0</v>
          </cell>
          <cell r="I84" t="str">
            <v>27-11-2026</v>
          </cell>
          <cell r="J84" t="str">
            <v>CRISIL A1+</v>
          </cell>
          <cell r="K84">
            <v>0.57999999999999996</v>
          </cell>
          <cell r="L84">
            <v>500000</v>
          </cell>
          <cell r="M84">
            <v>500</v>
          </cell>
          <cell r="N84">
            <v>7.08</v>
          </cell>
          <cell r="O84">
            <v>480430</v>
          </cell>
          <cell r="P84">
            <v>240215000</v>
          </cell>
          <cell r="Q84">
            <v>0</v>
          </cell>
          <cell r="R84">
            <v>5993604.7599999998</v>
          </cell>
          <cell r="S84">
            <v>-858354.76</v>
          </cell>
          <cell r="T84">
            <v>240215000</v>
          </cell>
          <cell r="U84">
            <v>1.23</v>
          </cell>
          <cell r="V84">
            <v>1.23</v>
          </cell>
          <cell r="W84">
            <v>470159.5</v>
          </cell>
          <cell r="X84">
            <v>235079750</v>
          </cell>
          <cell r="Y84"/>
          <cell r="Z84" t="str">
            <v>Financial Services</v>
          </cell>
          <cell r="AA84"/>
          <cell r="AB84"/>
        </row>
        <row r="85">
          <cell r="C85" t="str">
            <v>INE238AD6CA3</v>
          </cell>
          <cell r="D85" t="str">
            <v>FI3319CD558</v>
          </cell>
          <cell r="E85" t="str">
            <v>COD</v>
          </cell>
          <cell r="F85" t="str">
            <v>Axis Bank Ltd</v>
          </cell>
          <cell r="G85" t="str">
            <v>Axis Bank Ltd CD MD 16-12-2026</v>
          </cell>
          <cell r="H85">
            <v>0</v>
          </cell>
          <cell r="I85" t="str">
            <v>16-12-2026</v>
          </cell>
          <cell r="J85" t="str">
            <v>CRISIL A1+</v>
          </cell>
          <cell r="K85">
            <v>0.63</v>
          </cell>
          <cell r="L85">
            <v>500000</v>
          </cell>
          <cell r="M85">
            <v>1000</v>
          </cell>
          <cell r="N85">
            <v>7.08</v>
          </cell>
          <cell r="O85">
            <v>478734.5</v>
          </cell>
          <cell r="P85">
            <v>478734500</v>
          </cell>
          <cell r="Q85">
            <v>0</v>
          </cell>
          <cell r="R85">
            <v>6936668.2000000002</v>
          </cell>
          <cell r="S85">
            <v>-635668.19999999995</v>
          </cell>
          <cell r="T85">
            <v>478734500</v>
          </cell>
          <cell r="U85">
            <v>2.4500000000000002</v>
          </cell>
          <cell r="V85">
            <v>2.4500000000000002</v>
          </cell>
          <cell r="W85">
            <v>472433.5</v>
          </cell>
          <cell r="X85">
            <v>472433500</v>
          </cell>
          <cell r="Y85"/>
          <cell r="Z85" t="str">
            <v>Financial Services</v>
          </cell>
          <cell r="AA85"/>
          <cell r="AB85"/>
        </row>
        <row r="86">
          <cell r="C86" t="str">
            <v>INE261F16AN0</v>
          </cell>
          <cell r="D86" t="str">
            <v>FI35NACD372</v>
          </cell>
          <cell r="E86" t="str">
            <v>COD</v>
          </cell>
          <cell r="F86" t="str">
            <v>National Bank for Agriculture &amp; Rural Development</v>
          </cell>
          <cell r="G86" t="str">
            <v>NABARD CD MD 05-03-2027</v>
          </cell>
          <cell r="H86">
            <v>0</v>
          </cell>
          <cell r="I86" t="str">
            <v>05-03-2027</v>
          </cell>
          <cell r="J86" t="str">
            <v>CRISIL A1+</v>
          </cell>
          <cell r="K86">
            <v>0.85</v>
          </cell>
          <cell r="L86">
            <v>500000</v>
          </cell>
          <cell r="M86">
            <v>500</v>
          </cell>
          <cell r="N86">
            <v>7.26</v>
          </cell>
          <cell r="O86">
            <v>471137</v>
          </cell>
          <cell r="P86">
            <v>235568500</v>
          </cell>
          <cell r="Q86">
            <v>0</v>
          </cell>
          <cell r="R86">
            <v>2519946.63</v>
          </cell>
          <cell r="S86">
            <v>-814946.63</v>
          </cell>
          <cell r="T86">
            <v>235568500</v>
          </cell>
          <cell r="U86">
            <v>1.2</v>
          </cell>
          <cell r="V86">
            <v>1.2</v>
          </cell>
          <cell r="W86">
            <v>467727</v>
          </cell>
          <cell r="X86">
            <v>233863500</v>
          </cell>
          <cell r="Y86"/>
          <cell r="Z86" t="str">
            <v>Financial Services</v>
          </cell>
          <cell r="AA86"/>
          <cell r="AB86"/>
        </row>
        <row r="87">
          <cell r="C87" t="str">
            <v>INE261F16AP5</v>
          </cell>
          <cell r="D87" t="str">
            <v>FI35NACD375</v>
          </cell>
          <cell r="E87" t="str">
            <v>COD</v>
          </cell>
          <cell r="F87" t="str">
            <v>National Bank for Agriculture &amp; Rural Development</v>
          </cell>
          <cell r="G87" t="str">
            <v>NABARD CD MD 17-03-2027</v>
          </cell>
          <cell r="H87">
            <v>0</v>
          </cell>
          <cell r="I87" t="str">
            <v>17-03-2027</v>
          </cell>
          <cell r="J87" t="str">
            <v>CRISIL A1+</v>
          </cell>
          <cell r="K87">
            <v>0.88</v>
          </cell>
          <cell r="L87">
            <v>500000</v>
          </cell>
          <cell r="M87">
            <v>800</v>
          </cell>
          <cell r="N87">
            <v>7.26</v>
          </cell>
          <cell r="O87">
            <v>470080</v>
          </cell>
          <cell r="P87">
            <v>376064000</v>
          </cell>
          <cell r="Q87">
            <v>0</v>
          </cell>
          <cell r="R87">
            <v>1296766.8</v>
          </cell>
          <cell r="S87">
            <v>-882366.8</v>
          </cell>
          <cell r="T87">
            <v>376064000</v>
          </cell>
          <cell r="U87">
            <v>1.92</v>
          </cell>
          <cell r="V87">
            <v>1.92</v>
          </cell>
          <cell r="W87">
            <v>469562</v>
          </cell>
          <cell r="X87">
            <v>375649600</v>
          </cell>
          <cell r="Y87"/>
          <cell r="Z87" t="str">
            <v>Financial Services</v>
          </cell>
          <cell r="AA87"/>
          <cell r="AB87"/>
        </row>
        <row r="88">
          <cell r="C88" t="str">
            <v>INE261F16AQ3</v>
          </cell>
          <cell r="D88" t="str">
            <v>FI35NACD374</v>
          </cell>
          <cell r="E88" t="str">
            <v>COD</v>
          </cell>
          <cell r="F88" t="str">
            <v>National Bank for Agriculture &amp; Rural Development</v>
          </cell>
          <cell r="G88" t="str">
            <v>NABARD CD MD 18-03-2027</v>
          </cell>
          <cell r="H88">
            <v>0</v>
          </cell>
          <cell r="I88" t="str">
            <v>18-03-2027</v>
          </cell>
          <cell r="J88" t="str">
            <v>CRISIL A1+</v>
          </cell>
          <cell r="K88">
            <v>0.88</v>
          </cell>
          <cell r="L88">
            <v>500000</v>
          </cell>
          <cell r="M88">
            <v>1400</v>
          </cell>
          <cell r="N88">
            <v>7.26</v>
          </cell>
          <cell r="O88">
            <v>469992</v>
          </cell>
          <cell r="P88">
            <v>657988800</v>
          </cell>
          <cell r="Q88">
            <v>0</v>
          </cell>
          <cell r="R88">
            <v>5777573.5599999996</v>
          </cell>
          <cell r="S88">
            <v>138826.44</v>
          </cell>
          <cell r="T88">
            <v>657988800</v>
          </cell>
          <cell r="U88">
            <v>3.36</v>
          </cell>
          <cell r="V88">
            <v>3.36</v>
          </cell>
          <cell r="W88">
            <v>465766</v>
          </cell>
          <cell r="X88">
            <v>652072400</v>
          </cell>
          <cell r="Y88"/>
          <cell r="Z88" t="str">
            <v>Financial Services</v>
          </cell>
          <cell r="AA88"/>
          <cell r="AB88"/>
        </row>
        <row r="89">
          <cell r="C89" t="str">
            <v>INE476A16H43</v>
          </cell>
          <cell r="D89" t="str">
            <v>FI3320CD517</v>
          </cell>
          <cell r="E89" t="str">
            <v>COD</v>
          </cell>
          <cell r="F89" t="str">
            <v>Canara Bank</v>
          </cell>
          <cell r="G89" t="str">
            <v>Canara bank CD MD 04-03-2027</v>
          </cell>
          <cell r="H89">
            <v>0</v>
          </cell>
          <cell r="I89" t="str">
            <v>04-03-2027</v>
          </cell>
          <cell r="J89" t="str">
            <v>CRISIL A1+</v>
          </cell>
          <cell r="K89">
            <v>0.84</v>
          </cell>
          <cell r="L89">
            <v>500000</v>
          </cell>
          <cell r="M89">
            <v>500</v>
          </cell>
          <cell r="N89">
            <v>7.21</v>
          </cell>
          <cell r="O89">
            <v>471412</v>
          </cell>
          <cell r="P89">
            <v>235706000</v>
          </cell>
          <cell r="Q89">
            <v>0</v>
          </cell>
          <cell r="R89">
            <v>2546795.9300000002</v>
          </cell>
          <cell r="S89">
            <v>-813545.93</v>
          </cell>
          <cell r="T89">
            <v>235706000</v>
          </cell>
          <cell r="U89">
            <v>1.21</v>
          </cell>
          <cell r="V89">
            <v>1.21</v>
          </cell>
          <cell r="W89">
            <v>467945.5</v>
          </cell>
          <cell r="X89">
            <v>233972750</v>
          </cell>
          <cell r="Y89"/>
          <cell r="Z89" t="str">
            <v>Financial Services</v>
          </cell>
          <cell r="AA89"/>
          <cell r="AB89"/>
        </row>
        <row r="90">
          <cell r="C90" t="str">
            <v>INE556F16BS0</v>
          </cell>
          <cell r="D90" t="str">
            <v>FI3405CD253</v>
          </cell>
          <cell r="E90" t="str">
            <v>COD</v>
          </cell>
          <cell r="F90" t="str">
            <v>Small Industries Development Bank of India</v>
          </cell>
          <cell r="G90" t="str">
            <v>Small Industries Development Bank of India COD MD 04-12-2026</v>
          </cell>
          <cell r="H90">
            <v>0</v>
          </cell>
          <cell r="I90" t="str">
            <v>04-12-2026</v>
          </cell>
          <cell r="J90" t="str">
            <v>CRISIL A1+</v>
          </cell>
          <cell r="K90">
            <v>0.6</v>
          </cell>
          <cell r="L90">
            <v>500000</v>
          </cell>
          <cell r="M90">
            <v>800</v>
          </cell>
          <cell r="N90">
            <v>7.125</v>
          </cell>
          <cell r="O90">
            <v>479681</v>
          </cell>
          <cell r="P90">
            <v>383744800</v>
          </cell>
          <cell r="Q90">
            <v>0</v>
          </cell>
          <cell r="R90">
            <v>9970415.1600000001</v>
          </cell>
          <cell r="S90">
            <v>-1636415.16</v>
          </cell>
          <cell r="T90">
            <v>383744800</v>
          </cell>
          <cell r="U90">
            <v>1.96</v>
          </cell>
          <cell r="V90">
            <v>1.96</v>
          </cell>
          <cell r="W90">
            <v>469263.5</v>
          </cell>
          <cell r="X90">
            <v>375410800</v>
          </cell>
          <cell r="Y90"/>
          <cell r="Z90" t="str">
            <v>Financial Services</v>
          </cell>
          <cell r="AA90"/>
          <cell r="AB90"/>
        </row>
        <row r="91">
          <cell r="C91" t="str">
            <v>INE556F16BT8</v>
          </cell>
          <cell r="D91" t="str">
            <v>FI3405CD254</v>
          </cell>
          <cell r="E91" t="str">
            <v>COD</v>
          </cell>
          <cell r="F91" t="str">
            <v>Small Industries Development Bank of India</v>
          </cell>
          <cell r="G91" t="str">
            <v>Small Industries Development Bank of India COD MD 16-12-2026</v>
          </cell>
          <cell r="H91">
            <v>0</v>
          </cell>
          <cell r="I91" t="str">
            <v>16-12-2026</v>
          </cell>
          <cell r="J91" t="str">
            <v>CRISIL A1+</v>
          </cell>
          <cell r="K91">
            <v>0.63</v>
          </cell>
          <cell r="L91">
            <v>500000</v>
          </cell>
          <cell r="M91">
            <v>500</v>
          </cell>
          <cell r="N91">
            <v>7.125</v>
          </cell>
          <cell r="O91">
            <v>478605.5</v>
          </cell>
          <cell r="P91">
            <v>239302750</v>
          </cell>
          <cell r="Q91">
            <v>0</v>
          </cell>
          <cell r="R91">
            <v>5832816.8200000003</v>
          </cell>
          <cell r="S91">
            <v>-875816.82</v>
          </cell>
          <cell r="T91">
            <v>239302750</v>
          </cell>
          <cell r="U91">
            <v>1.22</v>
          </cell>
          <cell r="V91">
            <v>1.22</v>
          </cell>
          <cell r="W91">
            <v>468691.5</v>
          </cell>
          <cell r="X91">
            <v>234345750</v>
          </cell>
          <cell r="Y91"/>
          <cell r="Z91" t="str">
            <v>Financial Services</v>
          </cell>
          <cell r="AA91"/>
          <cell r="AB91"/>
        </row>
        <row r="92">
          <cell r="C92" t="str">
            <v>INE556F16BW2</v>
          </cell>
          <cell r="D92" t="str">
            <v>FI3405CD255</v>
          </cell>
          <cell r="E92" t="str">
            <v>COD</v>
          </cell>
          <cell r="F92" t="str">
            <v>Small Industries Development Bank of India</v>
          </cell>
          <cell r="G92" t="str">
            <v>Small Industries Development Bank of India COD MD 28-01-2027</v>
          </cell>
          <cell r="H92">
            <v>0</v>
          </cell>
          <cell r="I92" t="str">
            <v>28-01-2027</v>
          </cell>
          <cell r="J92" t="str">
            <v>CRISIL A1+</v>
          </cell>
          <cell r="K92">
            <v>0.75</v>
          </cell>
          <cell r="L92">
            <v>500000</v>
          </cell>
          <cell r="M92">
            <v>800</v>
          </cell>
          <cell r="N92">
            <v>7.3</v>
          </cell>
          <cell r="O92">
            <v>474203.5</v>
          </cell>
          <cell r="P92">
            <v>379362800</v>
          </cell>
          <cell r="Q92">
            <v>0</v>
          </cell>
          <cell r="R92">
            <v>6845207.4199999999</v>
          </cell>
          <cell r="S92">
            <v>-616807.42000000004</v>
          </cell>
          <cell r="T92">
            <v>379362800</v>
          </cell>
          <cell r="U92">
            <v>1.94</v>
          </cell>
          <cell r="V92">
            <v>1.94</v>
          </cell>
          <cell r="W92">
            <v>466418</v>
          </cell>
          <cell r="X92">
            <v>373134400</v>
          </cell>
          <cell r="Y92"/>
          <cell r="Z92" t="str">
            <v>Financial Services</v>
          </cell>
          <cell r="AA92"/>
          <cell r="AB92"/>
        </row>
        <row r="93">
          <cell r="C93" t="str">
            <v>INE556F16CB4</v>
          </cell>
          <cell r="D93" t="str">
            <v>FI3405CD257</v>
          </cell>
          <cell r="E93" t="str">
            <v>COD</v>
          </cell>
          <cell r="F93" t="str">
            <v>Small Industries Development Bank of India</v>
          </cell>
          <cell r="G93" t="str">
            <v>Small Industries Development Bank of India COD MD 18-02-2027</v>
          </cell>
          <cell r="H93">
            <v>0</v>
          </cell>
          <cell r="I93" t="str">
            <v>18-02-2027</v>
          </cell>
          <cell r="J93" t="str">
            <v>CRISIL A1+</v>
          </cell>
          <cell r="K93">
            <v>0.81</v>
          </cell>
          <cell r="L93">
            <v>500000</v>
          </cell>
          <cell r="M93">
            <v>1000</v>
          </cell>
          <cell r="N93">
            <v>7.3</v>
          </cell>
          <cell r="O93">
            <v>472322</v>
          </cell>
          <cell r="P93">
            <v>472322000</v>
          </cell>
          <cell r="Q93">
            <v>0</v>
          </cell>
          <cell r="R93">
            <v>6452482.3200000003</v>
          </cell>
          <cell r="S93">
            <v>-1419982.32</v>
          </cell>
          <cell r="T93">
            <v>472322000</v>
          </cell>
          <cell r="U93">
            <v>2.41</v>
          </cell>
          <cell r="V93">
            <v>2.41</v>
          </cell>
          <cell r="W93">
            <v>467289.5</v>
          </cell>
          <cell r="X93">
            <v>467289500</v>
          </cell>
          <cell r="Y93"/>
          <cell r="Z93" t="str">
            <v>Financial Services</v>
          </cell>
          <cell r="AA93"/>
          <cell r="AB93"/>
        </row>
        <row r="94">
          <cell r="C94" t="str">
            <v>INE565A16BS2</v>
          </cell>
          <cell r="D94" t="str">
            <v>FI3330CD240</v>
          </cell>
          <cell r="E94" t="str">
            <v>COD</v>
          </cell>
          <cell r="F94" t="str">
            <v>Indian Overseas Bank</v>
          </cell>
          <cell r="G94" t="str">
            <v>Indian Overseas Bank Ltd CD MD 24-02-2027</v>
          </cell>
          <cell r="H94">
            <v>0</v>
          </cell>
          <cell r="I94" t="str">
            <v>24-02-2027</v>
          </cell>
          <cell r="J94" t="str">
            <v>CARE A1+</v>
          </cell>
          <cell r="K94">
            <v>0.82</v>
          </cell>
          <cell r="L94">
            <v>500000</v>
          </cell>
          <cell r="M94">
            <v>2000</v>
          </cell>
          <cell r="N94">
            <v>7.48</v>
          </cell>
          <cell r="O94">
            <v>471132</v>
          </cell>
          <cell r="P94">
            <v>942264000</v>
          </cell>
          <cell r="Q94">
            <v>0</v>
          </cell>
          <cell r="R94">
            <v>12050334.119999999</v>
          </cell>
          <cell r="S94">
            <v>-3144334.12</v>
          </cell>
          <cell r="T94">
            <v>942264000</v>
          </cell>
          <cell r="U94">
            <v>4.82</v>
          </cell>
          <cell r="V94">
            <v>4.82</v>
          </cell>
          <cell r="W94">
            <v>466679</v>
          </cell>
          <cell r="X94">
            <v>933358000</v>
          </cell>
          <cell r="Y94"/>
          <cell r="Z94" t="str">
            <v>Financial Services</v>
          </cell>
          <cell r="AA94"/>
          <cell r="AB94"/>
        </row>
        <row r="95">
          <cell r="C95" t="str">
            <v>INE949L16EB5</v>
          </cell>
          <cell r="D95" t="str">
            <v>FI3391CD203</v>
          </cell>
          <cell r="E95" t="str">
            <v>COD</v>
          </cell>
          <cell r="F95" t="str">
            <v>AU Small Finance Bank Ltd</v>
          </cell>
          <cell r="G95" t="str">
            <v>AU Small Finance Bank Ltd COD MD 25-11-2026</v>
          </cell>
          <cell r="H95">
            <v>0</v>
          </cell>
          <cell r="I95" t="str">
            <v>25-11-2026</v>
          </cell>
          <cell r="J95" t="str">
            <v>CRISIL A1+</v>
          </cell>
          <cell r="K95">
            <v>0.56999999999999995</v>
          </cell>
          <cell r="L95">
            <v>500000</v>
          </cell>
          <cell r="M95">
            <v>500</v>
          </cell>
          <cell r="N95">
            <v>7.4562999999999997</v>
          </cell>
          <cell r="O95">
            <v>479621</v>
          </cell>
          <cell r="P95">
            <v>239810500</v>
          </cell>
          <cell r="Q95">
            <v>0</v>
          </cell>
          <cell r="R95">
            <v>6804321.54</v>
          </cell>
          <cell r="S95">
            <v>-1117071.54</v>
          </cell>
          <cell r="T95">
            <v>239810500</v>
          </cell>
          <cell r="U95">
            <v>1.23</v>
          </cell>
          <cell r="V95">
            <v>1.23</v>
          </cell>
          <cell r="W95">
            <v>468246.5</v>
          </cell>
          <cell r="X95">
            <v>234123250</v>
          </cell>
          <cell r="Y95"/>
          <cell r="Z95" t="str">
            <v>Financial Services</v>
          </cell>
          <cell r="AA95"/>
          <cell r="AB95"/>
        </row>
        <row r="96">
          <cell r="C96" t="str">
            <v>IN002025Y370</v>
          </cell>
          <cell r="D96" t="str">
            <v>182TBL110626</v>
          </cell>
          <cell r="E96" t="str">
            <v>TBL</v>
          </cell>
          <cell r="F96" t="str">
            <v>Govt. of India - GSec / TBL</v>
          </cell>
          <cell r="G96" t="str">
            <v>182 Days - T Bill - 11/06/2026</v>
          </cell>
          <cell r="H96">
            <v>0</v>
          </cell>
          <cell r="I96" t="str">
            <v>11-06-2026</v>
          </cell>
          <cell r="J96" t="str">
            <v>Sovereign</v>
          </cell>
          <cell r="K96">
            <v>0.12</v>
          </cell>
          <cell r="L96">
            <v>100</v>
          </cell>
          <cell r="M96">
            <v>9000000</v>
          </cell>
          <cell r="N96">
            <v>5.15</v>
          </cell>
          <cell r="O96">
            <v>99.424800000000005</v>
          </cell>
          <cell r="P96">
            <v>894823200</v>
          </cell>
          <cell r="Q96">
            <v>0</v>
          </cell>
          <cell r="R96">
            <v>12634768.720000001</v>
          </cell>
          <cell r="S96">
            <v>108094.44</v>
          </cell>
          <cell r="T96">
            <v>894823200</v>
          </cell>
          <cell r="U96">
            <v>4.58</v>
          </cell>
          <cell r="V96">
            <v>4.58</v>
          </cell>
          <cell r="W96">
            <v>98.008926315555556</v>
          </cell>
          <cell r="X96">
            <v>882080336.84000003</v>
          </cell>
          <cell r="Y96"/>
          <cell r="Z96" t="str">
            <v>Exempt - GSECs</v>
          </cell>
          <cell r="AA96"/>
          <cell r="AB96"/>
        </row>
        <row r="97">
          <cell r="C97" t="str">
            <v>IN002025Z088</v>
          </cell>
          <cell r="D97" t="str">
            <v>364TBL210526</v>
          </cell>
          <cell r="E97" t="str">
            <v>TBL</v>
          </cell>
          <cell r="F97" t="str">
            <v>Govt. of India - GSec / TBL</v>
          </cell>
          <cell r="G97" t="str">
            <v>364 Days - T Bill - 21/05/2026</v>
          </cell>
          <cell r="H97">
            <v>0</v>
          </cell>
          <cell r="I97" t="str">
            <v>21-05-2026</v>
          </cell>
          <cell r="J97" t="str">
            <v>Sovereign</v>
          </cell>
          <cell r="K97">
            <v>0.06</v>
          </cell>
          <cell r="L97">
            <v>100</v>
          </cell>
          <cell r="M97">
            <v>2500000</v>
          </cell>
          <cell r="N97">
            <v>5.0999999999999996</v>
          </cell>
          <cell r="O97">
            <v>99.721299999999999</v>
          </cell>
          <cell r="P97">
            <v>249303250</v>
          </cell>
          <cell r="Q97">
            <v>0</v>
          </cell>
          <cell r="R97">
            <v>506142.9</v>
          </cell>
          <cell r="S97">
            <v>-21892.9</v>
          </cell>
          <cell r="T97">
            <v>249303250</v>
          </cell>
          <cell r="U97">
            <v>1.27</v>
          </cell>
          <cell r="V97">
            <v>1.27</v>
          </cell>
          <cell r="W97">
            <v>99.527600000000007</v>
          </cell>
          <cell r="X97">
            <v>248819000</v>
          </cell>
          <cell r="Y97"/>
          <cell r="Z97" t="str">
            <v>Exempt - GSECs</v>
          </cell>
          <cell r="AA97"/>
          <cell r="AB97"/>
        </row>
        <row r="98">
          <cell r="C98" t="str">
            <v>INE121A08PJ0</v>
          </cell>
          <cell r="D98" t="str">
            <v>FI3431CCD200</v>
          </cell>
          <cell r="E98" t="str">
            <v>CCD</v>
          </cell>
          <cell r="F98" t="str">
            <v>Cholamandalam Investment and Finance Company Ltd</v>
          </cell>
          <cell r="G98" t="str">
            <v>7.5% Cholamandalam Investment and Company Ltd CCD 30 09 2026</v>
          </cell>
          <cell r="H98">
            <v>7.5</v>
          </cell>
          <cell r="I98" t="str">
            <v>30-09-2026</v>
          </cell>
          <cell r="J98" t="str">
            <v xml:space="preserve"> UNRATED</v>
          </cell>
          <cell r="K98">
            <v>0.41643799999999997</v>
          </cell>
          <cell r="L98">
            <v>100000</v>
          </cell>
          <cell r="M98">
            <v>1750</v>
          </cell>
          <cell r="N98">
            <v>7.3674999999999997</v>
          </cell>
          <cell r="O98">
            <v>117228.9878</v>
          </cell>
          <cell r="P98">
            <v>205150728.65000001</v>
          </cell>
          <cell r="Q98">
            <v>1150684.93</v>
          </cell>
          <cell r="R98">
            <v>0</v>
          </cell>
          <cell r="S98">
            <v>30150728.649999999</v>
          </cell>
          <cell r="T98">
            <v>206301413.58000001</v>
          </cell>
          <cell r="U98">
            <v>0.24</v>
          </cell>
          <cell r="V98">
            <v>0.24</v>
          </cell>
          <cell r="W98">
            <v>100000</v>
          </cell>
          <cell r="X98">
            <v>175000000</v>
          </cell>
          <cell r="Y98" t="str">
            <v>30-09-2026</v>
          </cell>
          <cell r="Z98" t="str">
            <v>Financial Services</v>
          </cell>
          <cell r="AA98"/>
          <cell r="AB98"/>
        </row>
        <row r="99">
          <cell r="C99" t="str">
            <v>INE556F14LT2</v>
          </cell>
          <cell r="D99" t="str">
            <v>FI3405CP312</v>
          </cell>
          <cell r="E99" t="str">
            <v>CMP</v>
          </cell>
          <cell r="F99" t="str">
            <v>Small Industries Development Bank of India</v>
          </cell>
          <cell r="G99" t="str">
            <v>Small Industries Development Bank of India CP MD 03-06-2026</v>
          </cell>
          <cell r="H99">
            <v>0</v>
          </cell>
          <cell r="I99" t="str">
            <v>03-06-2026</v>
          </cell>
          <cell r="J99" t="str">
            <v>CRISIL A1+</v>
          </cell>
          <cell r="K99">
            <v>0.09</v>
          </cell>
          <cell r="L99">
            <v>500000</v>
          </cell>
          <cell r="M99">
            <v>500</v>
          </cell>
          <cell r="N99">
            <v>6.3</v>
          </cell>
          <cell r="O99">
            <v>497168</v>
          </cell>
          <cell r="P99">
            <v>248584000</v>
          </cell>
          <cell r="Q99">
            <v>0</v>
          </cell>
          <cell r="R99">
            <v>6214405.3200000003</v>
          </cell>
          <cell r="S99">
            <v>-39655.32</v>
          </cell>
          <cell r="T99">
            <v>248584000</v>
          </cell>
          <cell r="U99">
            <v>0.28999999999999998</v>
          </cell>
          <cell r="V99">
            <v>0.28999999999999998</v>
          </cell>
          <cell r="W99">
            <v>484818.5</v>
          </cell>
          <cell r="X99">
            <v>242409250</v>
          </cell>
          <cell r="Y99"/>
          <cell r="Z99" t="str">
            <v>Financial Services</v>
          </cell>
          <cell r="AA99"/>
          <cell r="AB99"/>
        </row>
        <row r="100">
          <cell r="C100" t="str">
            <v>INE976I14PZ4</v>
          </cell>
          <cell r="D100" t="str">
            <v>FI3365CP226</v>
          </cell>
          <cell r="E100" t="str">
            <v>CMP</v>
          </cell>
          <cell r="F100" t="str">
            <v>Tata Capital Ltd</v>
          </cell>
          <cell r="G100" t="str">
            <v>Tata Capital Ltd CP MD 21-05-2026</v>
          </cell>
          <cell r="H100">
            <v>0</v>
          </cell>
          <cell r="I100" t="str">
            <v>21-05-2026</v>
          </cell>
          <cell r="J100" t="str">
            <v>CRISIL A1+</v>
          </cell>
          <cell r="K100">
            <v>0.06</v>
          </cell>
          <cell r="L100">
            <v>500000</v>
          </cell>
          <cell r="M100">
            <v>500</v>
          </cell>
          <cell r="N100">
            <v>6.5002000000000004</v>
          </cell>
          <cell r="O100">
            <v>498225.5</v>
          </cell>
          <cell r="P100">
            <v>249112750</v>
          </cell>
          <cell r="Q100">
            <v>0</v>
          </cell>
          <cell r="R100">
            <v>2666805.5099999998</v>
          </cell>
          <cell r="S100">
            <v>138444.49</v>
          </cell>
          <cell r="T100">
            <v>249112750</v>
          </cell>
          <cell r="U100">
            <v>0.28999999999999998</v>
          </cell>
          <cell r="V100">
            <v>0.28999999999999998</v>
          </cell>
          <cell r="W100">
            <v>492615</v>
          </cell>
          <cell r="X100">
            <v>246307500</v>
          </cell>
          <cell r="Y100"/>
          <cell r="Z100" t="str">
            <v>Financial Services</v>
          </cell>
          <cell r="AA100"/>
          <cell r="AB100"/>
        </row>
        <row r="101">
          <cell r="C101" t="str">
            <v>INE160A16UE2</v>
          </cell>
          <cell r="D101" t="str">
            <v>FI3316CD408</v>
          </cell>
          <cell r="E101" t="str">
            <v>COD</v>
          </cell>
          <cell r="F101" t="str">
            <v>Punjab National Bank</v>
          </cell>
          <cell r="G101" t="str">
            <v>Punjab National Bank COD MD 05-02-2027</v>
          </cell>
          <cell r="H101">
            <v>0</v>
          </cell>
          <cell r="I101" t="str">
            <v>05-02-2027</v>
          </cell>
          <cell r="J101" t="str">
            <v>CRISIL A1+</v>
          </cell>
          <cell r="K101">
            <v>0.77</v>
          </cell>
          <cell r="L101">
            <v>500000</v>
          </cell>
          <cell r="M101">
            <v>1000</v>
          </cell>
          <cell r="N101">
            <v>7.1849999999999996</v>
          </cell>
          <cell r="O101">
            <v>473880.5</v>
          </cell>
          <cell r="P101">
            <v>473880500</v>
          </cell>
          <cell r="Q101">
            <v>0</v>
          </cell>
          <cell r="R101">
            <v>4777082.3899999997</v>
          </cell>
          <cell r="S101">
            <v>-882082.39</v>
          </cell>
          <cell r="T101">
            <v>473880500</v>
          </cell>
          <cell r="U101">
            <v>0.56000000000000005</v>
          </cell>
          <cell r="V101">
            <v>0.56000000000000005</v>
          </cell>
          <cell r="W101">
            <v>469985.5</v>
          </cell>
          <cell r="X101">
            <v>469985500</v>
          </cell>
          <cell r="Y101"/>
          <cell r="Z101" t="str">
            <v>Financial Services</v>
          </cell>
          <cell r="AA101"/>
          <cell r="AB101"/>
        </row>
        <row r="102">
          <cell r="C102" t="str">
            <v>INE261F16AN0</v>
          </cell>
          <cell r="D102" t="str">
            <v>FI35NACD372</v>
          </cell>
          <cell r="E102" t="str">
            <v>COD</v>
          </cell>
          <cell r="F102" t="str">
            <v>National Bank for Agriculture &amp; Rural Development</v>
          </cell>
          <cell r="G102" t="str">
            <v>NABARD CD MD 05-03-2027</v>
          </cell>
          <cell r="H102">
            <v>0</v>
          </cell>
          <cell r="I102" t="str">
            <v>05-03-2027</v>
          </cell>
          <cell r="J102" t="str">
            <v>CRISIL A1+</v>
          </cell>
          <cell r="K102">
            <v>0.85</v>
          </cell>
          <cell r="L102">
            <v>500000</v>
          </cell>
          <cell r="M102">
            <v>1500</v>
          </cell>
          <cell r="N102">
            <v>7.26</v>
          </cell>
          <cell r="O102">
            <v>471137</v>
          </cell>
          <cell r="P102">
            <v>706705500</v>
          </cell>
          <cell r="Q102">
            <v>0</v>
          </cell>
          <cell r="R102">
            <v>7559839.8899999997</v>
          </cell>
          <cell r="S102">
            <v>-2444839.89</v>
          </cell>
          <cell r="T102">
            <v>706705500</v>
          </cell>
          <cell r="U102">
            <v>0.83</v>
          </cell>
          <cell r="V102">
            <v>0.83</v>
          </cell>
          <cell r="W102">
            <v>467727</v>
          </cell>
          <cell r="X102">
            <v>701590500</v>
          </cell>
          <cell r="Y102"/>
          <cell r="Z102" t="str">
            <v>Financial Services</v>
          </cell>
          <cell r="AA102"/>
          <cell r="AB102"/>
        </row>
        <row r="103">
          <cell r="C103" t="str">
            <v>INE261F16AO8</v>
          </cell>
          <cell r="D103" t="str">
            <v>FI35NACD373</v>
          </cell>
          <cell r="E103" t="str">
            <v>COD</v>
          </cell>
          <cell r="F103" t="str">
            <v>National Bank for Agriculture &amp; Rural Development</v>
          </cell>
          <cell r="G103" t="str">
            <v>NABARD CD MD 10-03-2027</v>
          </cell>
          <cell r="H103">
            <v>0</v>
          </cell>
          <cell r="I103" t="str">
            <v>10-03-2027</v>
          </cell>
          <cell r="J103" t="str">
            <v>CRISIL A1+</v>
          </cell>
          <cell r="K103">
            <v>0.86</v>
          </cell>
          <cell r="L103">
            <v>500000</v>
          </cell>
          <cell r="M103">
            <v>1000</v>
          </cell>
          <cell r="N103">
            <v>7.26</v>
          </cell>
          <cell r="O103">
            <v>470696</v>
          </cell>
          <cell r="P103">
            <v>470696000</v>
          </cell>
          <cell r="Q103">
            <v>0</v>
          </cell>
          <cell r="R103">
            <v>4691183.6399999997</v>
          </cell>
          <cell r="S103">
            <v>-1066683.6399999999</v>
          </cell>
          <cell r="T103">
            <v>470696000</v>
          </cell>
          <cell r="U103">
            <v>0.55000000000000004</v>
          </cell>
          <cell r="V103">
            <v>0.55000000000000004</v>
          </cell>
          <cell r="W103">
            <v>467071.5</v>
          </cell>
          <cell r="X103">
            <v>467071500</v>
          </cell>
          <cell r="Y103"/>
          <cell r="Z103" t="str">
            <v>Financial Services</v>
          </cell>
          <cell r="AA103"/>
          <cell r="AB103"/>
        </row>
        <row r="104">
          <cell r="C104" t="str">
            <v>INE556F16CB4</v>
          </cell>
          <cell r="D104" t="str">
            <v>FI3405CD257</v>
          </cell>
          <cell r="E104" t="str">
            <v>COD</v>
          </cell>
          <cell r="F104" t="str">
            <v>Small Industries Development Bank of India</v>
          </cell>
          <cell r="G104" t="str">
            <v>Small Industries Development Bank of India COD MD 18-02-2027</v>
          </cell>
          <cell r="H104">
            <v>0</v>
          </cell>
          <cell r="I104" t="str">
            <v>18-02-2027</v>
          </cell>
          <cell r="J104" t="str">
            <v>CRISIL A1+</v>
          </cell>
          <cell r="K104">
            <v>0.81</v>
          </cell>
          <cell r="L104">
            <v>500000</v>
          </cell>
          <cell r="M104">
            <v>500</v>
          </cell>
          <cell r="N104">
            <v>7.3</v>
          </cell>
          <cell r="O104">
            <v>472322</v>
          </cell>
          <cell r="P104">
            <v>236161000</v>
          </cell>
          <cell r="Q104">
            <v>0</v>
          </cell>
          <cell r="R104">
            <v>3226240.98</v>
          </cell>
          <cell r="S104">
            <v>-709990.98</v>
          </cell>
          <cell r="T104">
            <v>236161000</v>
          </cell>
          <cell r="U104">
            <v>0.28000000000000003</v>
          </cell>
          <cell r="V104">
            <v>0.28000000000000003</v>
          </cell>
          <cell r="W104">
            <v>467289.5</v>
          </cell>
          <cell r="X104">
            <v>233644750</v>
          </cell>
          <cell r="Y104"/>
          <cell r="Z104" t="str">
            <v>Financial Services</v>
          </cell>
          <cell r="AA104"/>
          <cell r="AB104"/>
        </row>
        <row r="105">
          <cell r="C105" t="str">
            <v>IN0020220011</v>
          </cell>
          <cell r="D105" t="str">
            <v>7.10GSE180429</v>
          </cell>
          <cell r="E105" t="str">
            <v>GSE</v>
          </cell>
          <cell r="F105" t="str">
            <v>Govt. of India - GSec / TBL</v>
          </cell>
          <cell r="G105" t="str">
            <v>7.10% Central Government Securities 18/04/2029</v>
          </cell>
          <cell r="H105">
            <v>7.1</v>
          </cell>
          <cell r="I105" t="str">
            <v>18-04-2029</v>
          </cell>
          <cell r="J105" t="str">
            <v>Sovereign</v>
          </cell>
          <cell r="K105">
            <v>2.7208000000000001</v>
          </cell>
          <cell r="L105">
            <v>100</v>
          </cell>
          <cell r="M105">
            <v>2500000</v>
          </cell>
          <cell r="N105">
            <v>6.5422000000000002</v>
          </cell>
          <cell r="O105">
            <v>101.75530000000001</v>
          </cell>
          <cell r="P105">
            <v>254388250</v>
          </cell>
          <cell r="Q105">
            <v>640972.22</v>
          </cell>
          <cell r="R105">
            <v>0</v>
          </cell>
          <cell r="S105">
            <v>7163250</v>
          </cell>
          <cell r="T105">
            <v>255029222.22</v>
          </cell>
          <cell r="U105">
            <v>0.3</v>
          </cell>
          <cell r="V105">
            <v>0.3</v>
          </cell>
          <cell r="W105">
            <v>98.89</v>
          </cell>
          <cell r="X105">
            <v>247225000</v>
          </cell>
          <cell r="Y105" t="str">
            <v>18-10-2026</v>
          </cell>
          <cell r="Z105" t="str">
            <v>Exempt - GSECs</v>
          </cell>
          <cell r="AA105"/>
          <cell r="AB105"/>
        </row>
        <row r="106">
          <cell r="C106" t="str">
            <v>IN0020230051</v>
          </cell>
          <cell r="D106" t="str">
            <v>7.30GSE190653</v>
          </cell>
          <cell r="E106" t="str">
            <v>GSE</v>
          </cell>
          <cell r="F106" t="str">
            <v>Govt. of India - GSec / TBL</v>
          </cell>
          <cell r="G106" t="str">
            <v>7.30% Government Securities - 19/06/2053</v>
          </cell>
          <cell r="H106">
            <v>7.3</v>
          </cell>
          <cell r="I106" t="str">
            <v>19-06-2053</v>
          </cell>
          <cell r="J106" t="str">
            <v>Sovereign</v>
          </cell>
          <cell r="K106">
            <v>11.6296</v>
          </cell>
          <cell r="L106">
            <v>100</v>
          </cell>
          <cell r="M106">
            <v>2500000</v>
          </cell>
          <cell r="N106">
            <v>7.7281000000000004</v>
          </cell>
          <cell r="O106">
            <v>96.735500000000002</v>
          </cell>
          <cell r="P106">
            <v>241838750</v>
          </cell>
          <cell r="Q106">
            <v>6691666.6699999999</v>
          </cell>
          <cell r="R106">
            <v>0</v>
          </cell>
          <cell r="S106">
            <v>-14963750</v>
          </cell>
          <cell r="T106">
            <v>248530416.66999999</v>
          </cell>
          <cell r="U106">
            <v>0.28999999999999998</v>
          </cell>
          <cell r="V106">
            <v>0.28999999999999998</v>
          </cell>
          <cell r="W106">
            <v>102.721</v>
          </cell>
          <cell r="X106">
            <v>256802500</v>
          </cell>
          <cell r="Y106" t="str">
            <v>19-06-2026</v>
          </cell>
          <cell r="Z106" t="str">
            <v>Exempt - GSECs</v>
          </cell>
          <cell r="AA106"/>
          <cell r="AB106"/>
        </row>
        <row r="107">
          <cell r="C107" t="str">
            <v>IN0020230077</v>
          </cell>
          <cell r="D107" t="str">
            <v>7.18GSE240737</v>
          </cell>
          <cell r="E107" t="str">
            <v>GSE</v>
          </cell>
          <cell r="F107" t="str">
            <v>Govt. of India - GSec / TBL</v>
          </cell>
          <cell r="G107" t="str">
            <v>7.18%  Government Securities - 24/07/2037</v>
          </cell>
          <cell r="H107">
            <v>7.18</v>
          </cell>
          <cell r="I107" t="str">
            <v>24-07-2037</v>
          </cell>
          <cell r="J107" t="str">
            <v>Sovereign</v>
          </cell>
          <cell r="K107">
            <v>7.7545000000000002</v>
          </cell>
          <cell r="L107">
            <v>100</v>
          </cell>
          <cell r="M107">
            <v>3000000</v>
          </cell>
          <cell r="N107">
            <v>7.2625999999999999</v>
          </cell>
          <cell r="O107">
            <v>100.32599999999999</v>
          </cell>
          <cell r="P107">
            <v>300978000</v>
          </cell>
          <cell r="Q107">
            <v>5803833.3300000001</v>
          </cell>
          <cell r="R107">
            <v>0</v>
          </cell>
          <cell r="S107">
            <v>1203000</v>
          </cell>
          <cell r="T107">
            <v>306781833.32999998</v>
          </cell>
          <cell r="U107">
            <v>0.35</v>
          </cell>
          <cell r="V107">
            <v>0.36</v>
          </cell>
          <cell r="W107">
            <v>99.924999999999997</v>
          </cell>
          <cell r="X107">
            <v>299775000</v>
          </cell>
          <cell r="Y107" t="str">
            <v>24-07-2026</v>
          </cell>
          <cell r="Z107" t="str">
            <v>Exempt - GSECs</v>
          </cell>
          <cell r="AA107"/>
          <cell r="AB107"/>
        </row>
        <row r="108">
          <cell r="C108" t="str">
            <v>IN0020240019</v>
          </cell>
          <cell r="D108" t="str">
            <v>7.10GSE080434</v>
          </cell>
          <cell r="E108" t="str">
            <v>GSE</v>
          </cell>
          <cell r="F108" t="str">
            <v>Govt. of India - GSec / TBL</v>
          </cell>
          <cell r="G108" t="str">
            <v>7.10% Central Government Securities 08/04/2034</v>
          </cell>
          <cell r="H108">
            <v>7.1</v>
          </cell>
          <cell r="I108" t="str">
            <v>08-04-2034</v>
          </cell>
          <cell r="J108" t="str">
            <v>Sovereign</v>
          </cell>
          <cell r="K108">
            <v>6.1786000000000003</v>
          </cell>
          <cell r="L108">
            <v>100</v>
          </cell>
          <cell r="M108">
            <v>12500000</v>
          </cell>
          <cell r="N108">
            <v>7.1557000000000004</v>
          </cell>
          <cell r="O108">
            <v>100.4008</v>
          </cell>
          <cell r="P108">
            <v>1255010000</v>
          </cell>
          <cell r="Q108">
            <v>5670138.8899999997</v>
          </cell>
          <cell r="R108">
            <v>0</v>
          </cell>
          <cell r="S108">
            <v>-16965084.670000002</v>
          </cell>
          <cell r="T108">
            <v>1260680138.8900001</v>
          </cell>
          <cell r="U108">
            <v>1.48</v>
          </cell>
          <cell r="V108">
            <v>1.49</v>
          </cell>
          <cell r="W108">
            <v>101.7580067736</v>
          </cell>
          <cell r="X108">
            <v>1271975084.6700001</v>
          </cell>
          <cell r="Y108" t="str">
            <v>08-10-2026</v>
          </cell>
          <cell r="Z108" t="str">
            <v>Exempt - GSECs</v>
          </cell>
          <cell r="AA108"/>
          <cell r="AB108"/>
        </row>
        <row r="109">
          <cell r="C109" t="str">
            <v>IN0020240027</v>
          </cell>
          <cell r="D109" t="str">
            <v>7.23GSE150439</v>
          </cell>
          <cell r="E109" t="str">
            <v>GSE</v>
          </cell>
          <cell r="F109" t="str">
            <v>Govt. of India - GSec / TBL</v>
          </cell>
          <cell r="G109" t="str">
            <v>7.23% Central Government Securities 15/04/2039</v>
          </cell>
          <cell r="H109">
            <v>7.23</v>
          </cell>
          <cell r="I109" t="str">
            <v>15-04-2039</v>
          </cell>
          <cell r="J109" t="str">
            <v>Sovereign</v>
          </cell>
          <cell r="K109">
            <v>8.5963999999999992</v>
          </cell>
          <cell r="L109">
            <v>100</v>
          </cell>
          <cell r="M109">
            <v>5000000</v>
          </cell>
          <cell r="N109">
            <v>7.3503999999999996</v>
          </cell>
          <cell r="O109">
            <v>100.07729999999999</v>
          </cell>
          <cell r="P109">
            <v>500386500</v>
          </cell>
          <cell r="Q109">
            <v>1606666.67</v>
          </cell>
          <cell r="R109">
            <v>0</v>
          </cell>
          <cell r="S109">
            <v>-3296633.75</v>
          </cell>
          <cell r="T109">
            <v>501993166.67000002</v>
          </cell>
          <cell r="U109">
            <v>0.59</v>
          </cell>
          <cell r="V109">
            <v>0.59</v>
          </cell>
          <cell r="W109">
            <v>100.73662675</v>
          </cell>
          <cell r="X109">
            <v>503683133.75</v>
          </cell>
          <cell r="Y109" t="str">
            <v>15-10-2026</v>
          </cell>
          <cell r="Z109" t="str">
            <v>Exempt - GSECs</v>
          </cell>
          <cell r="AA109"/>
          <cell r="AB109"/>
        </row>
        <row r="110">
          <cell r="C110" t="str">
            <v>IN0020240035</v>
          </cell>
          <cell r="D110" t="str">
            <v>7.34GSE220464</v>
          </cell>
          <cell r="E110" t="str">
            <v>GSE</v>
          </cell>
          <cell r="F110" t="str">
            <v>Govt. of India - GSec / TBL</v>
          </cell>
          <cell r="G110" t="str">
            <v>7.34% Central Government Securities 22/04/2064</v>
          </cell>
          <cell r="H110">
            <v>7.34</v>
          </cell>
          <cell r="I110" t="str">
            <v>22-04-2064</v>
          </cell>
          <cell r="J110" t="str">
            <v>Sovereign</v>
          </cell>
          <cell r="K110">
            <v>12.7925</v>
          </cell>
          <cell r="L110">
            <v>100</v>
          </cell>
          <cell r="M110">
            <v>2500000</v>
          </cell>
          <cell r="N110">
            <v>7.8259999999999996</v>
          </cell>
          <cell r="O110">
            <v>95.838999999999999</v>
          </cell>
          <cell r="P110">
            <v>239597500</v>
          </cell>
          <cell r="Q110">
            <v>458750</v>
          </cell>
          <cell r="R110">
            <v>0</v>
          </cell>
          <cell r="S110">
            <v>-20997083.34</v>
          </cell>
          <cell r="T110">
            <v>240056250</v>
          </cell>
          <cell r="U110">
            <v>0.28000000000000003</v>
          </cell>
          <cell r="V110">
            <v>0.28000000000000003</v>
          </cell>
          <cell r="W110">
            <v>104.23783333599999</v>
          </cell>
          <cell r="X110">
            <v>260594583.34</v>
          </cell>
          <cell r="Y110" t="str">
            <v>22-10-2026</v>
          </cell>
          <cell r="Z110" t="str">
            <v>Exempt - GSECs</v>
          </cell>
          <cell r="AA110"/>
          <cell r="AB110"/>
        </row>
        <row r="111">
          <cell r="C111" t="str">
            <v>IN0020240076</v>
          </cell>
          <cell r="D111" t="str">
            <v>7.02GSE180631</v>
          </cell>
          <cell r="E111" t="str">
            <v>GSE</v>
          </cell>
          <cell r="F111" t="str">
            <v>Govt. of India - GSec / TBL</v>
          </cell>
          <cell r="G111" t="str">
            <v>7.02% Central Government Securities 18/06/2031</v>
          </cell>
          <cell r="H111">
            <v>7.02</v>
          </cell>
          <cell r="I111" t="str">
            <v>18-06-2031</v>
          </cell>
          <cell r="J111" t="str">
            <v>Sovereign</v>
          </cell>
          <cell r="K111">
            <v>4.2907999999999999</v>
          </cell>
          <cell r="L111">
            <v>100</v>
          </cell>
          <cell r="M111">
            <v>1500000</v>
          </cell>
          <cell r="N111">
            <v>6.9562999999999997</v>
          </cell>
          <cell r="O111">
            <v>100.7594</v>
          </cell>
          <cell r="P111">
            <v>151139100</v>
          </cell>
          <cell r="Q111">
            <v>3890250</v>
          </cell>
          <cell r="R111">
            <v>0</v>
          </cell>
          <cell r="S111">
            <v>-945900</v>
          </cell>
          <cell r="T111">
            <v>155029350</v>
          </cell>
          <cell r="U111">
            <v>0.18</v>
          </cell>
          <cell r="V111">
            <v>0.18</v>
          </cell>
          <cell r="W111">
            <v>101.39</v>
          </cell>
          <cell r="X111">
            <v>152085000</v>
          </cell>
          <cell r="Y111" t="str">
            <v>18-06-2026</v>
          </cell>
          <cell r="Z111" t="str">
            <v>Exempt - GSECs</v>
          </cell>
          <cell r="AA111"/>
          <cell r="AB111"/>
        </row>
        <row r="112">
          <cell r="C112" t="str">
            <v>IN0020250091</v>
          </cell>
          <cell r="D112" t="str">
            <v>6.48GSE061035</v>
          </cell>
          <cell r="E112" t="str">
            <v>GSE</v>
          </cell>
          <cell r="F112" t="str">
            <v>Govt. of India - GSec / TBL</v>
          </cell>
          <cell r="G112" t="str">
            <v>6.48% Central Government Securities 06/10/2035</v>
          </cell>
          <cell r="H112">
            <v>6.48</v>
          </cell>
          <cell r="I112" t="str">
            <v>06-10-2035</v>
          </cell>
          <cell r="J112" t="str">
            <v>Sovereign</v>
          </cell>
          <cell r="K112">
            <v>7.1195000000000004</v>
          </cell>
          <cell r="L112">
            <v>100</v>
          </cell>
          <cell r="M112">
            <v>21100000</v>
          </cell>
          <cell r="N112">
            <v>7.1482000000000001</v>
          </cell>
          <cell r="O112">
            <v>96.281999999999996</v>
          </cell>
          <cell r="P112">
            <v>2031550200</v>
          </cell>
          <cell r="Q112">
            <v>9495000</v>
          </cell>
          <cell r="R112">
            <v>0</v>
          </cell>
          <cell r="S112">
            <v>-52581232.119999997</v>
          </cell>
          <cell r="T112">
            <v>2041045200</v>
          </cell>
          <cell r="U112">
            <v>2.39</v>
          </cell>
          <cell r="V112">
            <v>2.41</v>
          </cell>
          <cell r="W112">
            <v>98.774001522274887</v>
          </cell>
          <cell r="X112">
            <v>2084131432.1199999</v>
          </cell>
          <cell r="Y112" t="str">
            <v>06-10-2026</v>
          </cell>
          <cell r="Z112" t="str">
            <v>Exempt - GSECs</v>
          </cell>
          <cell r="AA112"/>
          <cell r="AB112"/>
        </row>
        <row r="113">
          <cell r="C113" t="str">
            <v>IN1920230100</v>
          </cell>
          <cell r="D113" t="str">
            <v>7.72KSGS061235</v>
          </cell>
          <cell r="E113" t="str">
            <v>GSE</v>
          </cell>
          <cell r="F113" t="str">
            <v>Govt. of India - GSec / TBL</v>
          </cell>
          <cell r="G113" t="str">
            <v>7.72% Karnataka State Government Securities - 06/12/2035</v>
          </cell>
          <cell r="H113">
            <v>7.72</v>
          </cell>
          <cell r="I113" t="str">
            <v>06-12-2035</v>
          </cell>
          <cell r="J113" t="str">
            <v>Sovereign</v>
          </cell>
          <cell r="K113">
            <v>6.7454999999999998</v>
          </cell>
          <cell r="L113">
            <v>100</v>
          </cell>
          <cell r="M113">
            <v>1000000</v>
          </cell>
          <cell r="N113">
            <v>7.8451000000000004</v>
          </cell>
          <cell r="O113">
            <v>100.143</v>
          </cell>
          <cell r="P113">
            <v>100143000</v>
          </cell>
          <cell r="Q113">
            <v>3109444.44</v>
          </cell>
          <cell r="R113">
            <v>0</v>
          </cell>
          <cell r="S113">
            <v>-2937000</v>
          </cell>
          <cell r="T113">
            <v>103252444.44</v>
          </cell>
          <cell r="U113">
            <v>0.12</v>
          </cell>
          <cell r="V113">
            <v>0.12</v>
          </cell>
          <cell r="W113">
            <v>103.08</v>
          </cell>
          <cell r="X113">
            <v>103080000</v>
          </cell>
          <cell r="Y113" t="str">
            <v>06-06-2026</v>
          </cell>
          <cell r="Z113" t="str">
            <v>Exempt - GSECs</v>
          </cell>
          <cell r="AA113"/>
          <cell r="AB113"/>
        </row>
        <row r="114">
          <cell r="C114" t="str">
            <v>IN3120230484</v>
          </cell>
          <cell r="D114" t="str">
            <v>7.44TNSG20034</v>
          </cell>
          <cell r="E114" t="str">
            <v>GSE</v>
          </cell>
          <cell r="F114" t="str">
            <v>Govt. of India - GSec / TBL</v>
          </cell>
          <cell r="G114" t="str">
            <v>7.44% Tamil Nadu State Government Securities -20/03/2034</v>
          </cell>
          <cell r="H114">
            <v>7.44</v>
          </cell>
          <cell r="I114" t="str">
            <v>20-03-2034</v>
          </cell>
          <cell r="J114" t="str">
            <v>Sovereign</v>
          </cell>
          <cell r="K114">
            <v>6.0438999999999998</v>
          </cell>
          <cell r="L114">
            <v>100</v>
          </cell>
          <cell r="M114">
            <v>1270000</v>
          </cell>
          <cell r="N114">
            <v>7.7736999999999998</v>
          </cell>
          <cell r="O114">
            <v>98.887799999999999</v>
          </cell>
          <cell r="P114">
            <v>125587506</v>
          </cell>
          <cell r="Q114">
            <v>1076113.33</v>
          </cell>
          <cell r="R114">
            <v>0</v>
          </cell>
          <cell r="S114">
            <v>-1431449</v>
          </cell>
          <cell r="T114">
            <v>126663619.33</v>
          </cell>
          <cell r="U114">
            <v>0.15</v>
          </cell>
          <cell r="V114">
            <v>0.15</v>
          </cell>
          <cell r="W114">
            <v>100.0149251968504</v>
          </cell>
          <cell r="X114">
            <v>127018955</v>
          </cell>
          <cell r="Y114" t="str">
            <v>20-09-2026</v>
          </cell>
          <cell r="Z114" t="str">
            <v>Exempt - GSECs</v>
          </cell>
          <cell r="AA114"/>
          <cell r="AB114"/>
        </row>
        <row r="115">
          <cell r="C115" t="str">
            <v>INE020B08EI8</v>
          </cell>
          <cell r="D115" t="str">
            <v>UT47NC314</v>
          </cell>
          <cell r="E115" t="str">
            <v>NCD</v>
          </cell>
          <cell r="F115" t="str">
            <v>REC LTD</v>
          </cell>
          <cell r="G115" t="str">
            <v>7.51% REC LTD NCD MD 31-07-2026</v>
          </cell>
          <cell r="H115">
            <v>7.51</v>
          </cell>
          <cell r="I115" t="str">
            <v>31-07-2026</v>
          </cell>
          <cell r="J115" t="str">
            <v>ICRA AAA</v>
          </cell>
          <cell r="K115">
            <v>0.24929999999999999</v>
          </cell>
          <cell r="L115">
            <v>100000</v>
          </cell>
          <cell r="M115">
            <v>1000</v>
          </cell>
          <cell r="N115">
            <v>6.85</v>
          </cell>
          <cell r="O115">
            <v>100067.1</v>
          </cell>
          <cell r="P115">
            <v>100067100</v>
          </cell>
          <cell r="Q115">
            <v>5637643.8399999999</v>
          </cell>
          <cell r="R115">
            <v>0</v>
          </cell>
          <cell r="S115">
            <v>67100</v>
          </cell>
          <cell r="T115">
            <v>105704743.84</v>
          </cell>
          <cell r="U115">
            <v>0.12</v>
          </cell>
          <cell r="V115">
            <v>0.12</v>
          </cell>
          <cell r="W115">
            <v>100000</v>
          </cell>
          <cell r="X115">
            <v>100000000</v>
          </cell>
          <cell r="Y115" t="str">
            <v>31-07-2026</v>
          </cell>
          <cell r="Z115" t="str">
            <v>Financial Services</v>
          </cell>
          <cell r="AA115"/>
          <cell r="AB115"/>
        </row>
        <row r="116">
          <cell r="C116" t="str">
            <v>INE020B08ES7</v>
          </cell>
          <cell r="D116" t="str">
            <v>UT47NC329</v>
          </cell>
          <cell r="E116" t="str">
            <v>NCD</v>
          </cell>
          <cell r="F116" t="str">
            <v>REC LTD</v>
          </cell>
          <cell r="G116" t="str">
            <v>7.80% REC Ltd NCD MD 30-05-2026 SERIES 228 A</v>
          </cell>
          <cell r="H116">
            <v>7.8</v>
          </cell>
          <cell r="I116" t="str">
            <v>30-05-2026</v>
          </cell>
          <cell r="J116" t="str">
            <v>ICRA AAA</v>
          </cell>
          <cell r="K116">
            <v>7.9500000000000001E-2</v>
          </cell>
          <cell r="L116">
            <v>100000</v>
          </cell>
          <cell r="M116">
            <v>2000</v>
          </cell>
          <cell r="N116">
            <v>6.26</v>
          </cell>
          <cell r="O116">
            <v>100086.3</v>
          </cell>
          <cell r="P116">
            <v>200172600</v>
          </cell>
          <cell r="Q116">
            <v>14317808.220000001</v>
          </cell>
          <cell r="R116">
            <v>0</v>
          </cell>
          <cell r="S116">
            <v>239400</v>
          </cell>
          <cell r="T116">
            <v>214490408.22</v>
          </cell>
          <cell r="U116">
            <v>0.24</v>
          </cell>
          <cell r="V116">
            <v>0.25</v>
          </cell>
          <cell r="W116">
            <v>99966.6</v>
          </cell>
          <cell r="X116">
            <v>199933200</v>
          </cell>
          <cell r="Y116" t="str">
            <v>30-05-2026</v>
          </cell>
          <cell r="Z116" t="str">
            <v>Financial Services</v>
          </cell>
          <cell r="AA116"/>
          <cell r="AB116"/>
        </row>
        <row r="117">
          <cell r="C117" t="str">
            <v>INE020B08FF1</v>
          </cell>
          <cell r="D117" t="str">
            <v>UT47NC321</v>
          </cell>
          <cell r="E117" t="str">
            <v>NCD</v>
          </cell>
          <cell r="F117" t="str">
            <v>REC LTD</v>
          </cell>
          <cell r="G117" t="str">
            <v>7.56% REC LTD NCD MD 31-08-2027  236-B</v>
          </cell>
          <cell r="H117">
            <v>7.56</v>
          </cell>
          <cell r="I117" t="str">
            <v>31-08-2027</v>
          </cell>
          <cell r="J117" t="str">
            <v>ICRA AAA</v>
          </cell>
          <cell r="K117">
            <v>1.2641</v>
          </cell>
          <cell r="L117">
            <v>100000</v>
          </cell>
          <cell r="M117">
            <v>2500</v>
          </cell>
          <cell r="N117">
            <v>7.37</v>
          </cell>
          <cell r="O117">
            <v>100173.3</v>
          </cell>
          <cell r="P117">
            <v>250433250</v>
          </cell>
          <cell r="Q117">
            <v>12582739.73</v>
          </cell>
          <cell r="R117">
            <v>0</v>
          </cell>
          <cell r="S117">
            <v>-353250</v>
          </cell>
          <cell r="T117">
            <v>263015989.72999999</v>
          </cell>
          <cell r="U117">
            <v>0.3</v>
          </cell>
          <cell r="V117">
            <v>0.31</v>
          </cell>
          <cell r="W117">
            <v>100314.6</v>
          </cell>
          <cell r="X117">
            <v>250786500</v>
          </cell>
          <cell r="Y117" t="str">
            <v>31-08-2026</v>
          </cell>
          <cell r="Z117" t="str">
            <v>Financial Services</v>
          </cell>
          <cell r="AA117"/>
          <cell r="AB117"/>
        </row>
        <row r="118">
          <cell r="C118" t="str">
            <v>INE020B08FL9</v>
          </cell>
          <cell r="D118" t="str">
            <v>UT47NC325</v>
          </cell>
          <cell r="E118" t="str">
            <v>NCD</v>
          </cell>
          <cell r="F118" t="str">
            <v>REC LTD</v>
          </cell>
          <cell r="G118" t="str">
            <v>7.34% REC Ltd NCD MD 30-04-2030 Series 240-B</v>
          </cell>
          <cell r="H118">
            <v>7.34</v>
          </cell>
          <cell r="I118" t="str">
            <v>30-04-2030</v>
          </cell>
          <cell r="J118" t="str">
            <v>CRISIL AAA</v>
          </cell>
          <cell r="K118">
            <v>3.6030000000000002</v>
          </cell>
          <cell r="L118">
            <v>100000</v>
          </cell>
          <cell r="M118">
            <v>2000</v>
          </cell>
          <cell r="N118">
            <v>7.67</v>
          </cell>
          <cell r="O118">
            <v>98898.8</v>
          </cell>
          <cell r="P118">
            <v>197797600</v>
          </cell>
          <cell r="Q118">
            <v>40219.18</v>
          </cell>
          <cell r="R118">
            <v>0</v>
          </cell>
          <cell r="S118">
            <v>-6953200</v>
          </cell>
          <cell r="T118">
            <v>197837819.18000001</v>
          </cell>
          <cell r="U118">
            <v>0.23</v>
          </cell>
          <cell r="V118">
            <v>0.23</v>
          </cell>
          <cell r="W118">
            <v>102375.4</v>
          </cell>
          <cell r="X118">
            <v>204750800</v>
          </cell>
          <cell r="Y118" t="str">
            <v>30-04-2027</v>
          </cell>
          <cell r="Z118" t="str">
            <v>Financial Services</v>
          </cell>
          <cell r="AA118"/>
          <cell r="AB118"/>
        </row>
        <row r="119">
          <cell r="C119" t="str">
            <v>INE040A08955</v>
          </cell>
          <cell r="D119" t="str">
            <v>FI3310NC207</v>
          </cell>
          <cell r="E119" t="str">
            <v>NCD</v>
          </cell>
          <cell r="F119" t="str">
            <v>HDFC Bank Ltd</v>
          </cell>
          <cell r="G119" t="str">
            <v>7.70% HDFC Bank Ltd NCD MD 16-05-2028  HDFC Series US-003</v>
          </cell>
          <cell r="H119">
            <v>7.7</v>
          </cell>
          <cell r="I119" t="str">
            <v>16-05-2028</v>
          </cell>
          <cell r="J119" t="str">
            <v>ICRA AAA</v>
          </cell>
          <cell r="K119">
            <v>1.8317000000000001</v>
          </cell>
          <cell r="L119">
            <v>100000</v>
          </cell>
          <cell r="M119">
            <v>2500</v>
          </cell>
          <cell r="N119">
            <v>7.7024999999999997</v>
          </cell>
          <cell r="O119">
            <v>99984.2</v>
          </cell>
          <cell r="P119">
            <v>249960500</v>
          </cell>
          <cell r="Q119">
            <v>18458904.109999999</v>
          </cell>
          <cell r="R119">
            <v>0</v>
          </cell>
          <cell r="S119">
            <v>624000</v>
          </cell>
          <cell r="T119">
            <v>268419404.11000001</v>
          </cell>
          <cell r="U119">
            <v>0.28999999999999998</v>
          </cell>
          <cell r="V119">
            <v>0.32</v>
          </cell>
          <cell r="W119">
            <v>99734.6</v>
          </cell>
          <cell r="X119">
            <v>249336500</v>
          </cell>
          <cell r="Y119" t="str">
            <v>16-05-2026</v>
          </cell>
          <cell r="Z119" t="str">
            <v>Financial Services</v>
          </cell>
          <cell r="AA119"/>
          <cell r="AB119"/>
        </row>
        <row r="120">
          <cell r="C120" t="str">
            <v>INE053F08296</v>
          </cell>
          <cell r="D120" t="str">
            <v>FIIRFCNC213</v>
          </cell>
          <cell r="E120" t="str">
            <v>NCD</v>
          </cell>
          <cell r="F120" t="str">
            <v>Indian Railway Finance Corporation Ltd</v>
          </cell>
          <cell r="G120" t="str">
            <v>7.74%  Indian Railway Finance Corporation Ltd NCD MD 15.04.2038  BOND SERIES 170B 2038</v>
          </cell>
          <cell r="H120">
            <v>7.74</v>
          </cell>
          <cell r="I120" t="str">
            <v>15-04-2038</v>
          </cell>
          <cell r="J120" t="str">
            <v>ICRA AAA</v>
          </cell>
          <cell r="K120">
            <v>7.8958000000000004</v>
          </cell>
          <cell r="L120">
            <v>100000</v>
          </cell>
          <cell r="M120">
            <v>1500</v>
          </cell>
          <cell r="N120">
            <v>7.72</v>
          </cell>
          <cell r="O120">
            <v>100110.8</v>
          </cell>
          <cell r="P120">
            <v>150166200</v>
          </cell>
          <cell r="Q120">
            <v>6298027.4000000004</v>
          </cell>
          <cell r="R120">
            <v>0</v>
          </cell>
          <cell r="S120">
            <v>166200</v>
          </cell>
          <cell r="T120">
            <v>156464227.40000001</v>
          </cell>
          <cell r="U120">
            <v>0.18</v>
          </cell>
          <cell r="V120">
            <v>0.18</v>
          </cell>
          <cell r="W120">
            <v>100000</v>
          </cell>
          <cell r="X120">
            <v>150000000</v>
          </cell>
          <cell r="Y120" t="str">
            <v>15-10-2026</v>
          </cell>
          <cell r="Z120" t="str">
            <v>Financial Services</v>
          </cell>
          <cell r="AA120"/>
          <cell r="AB120"/>
        </row>
        <row r="121">
          <cell r="C121" t="str">
            <v>INE053F08338</v>
          </cell>
          <cell r="D121" t="str">
            <v>FI3567IRFC251</v>
          </cell>
          <cell r="E121" t="str">
            <v>NCD</v>
          </cell>
          <cell r="F121" t="str">
            <v>Indian Railway Finance Corporation Ltd</v>
          </cell>
          <cell r="G121" t="str">
            <v>7.68% Indian Railway Finance Corporation Ltd NCD MD 24-11-2026</v>
          </cell>
          <cell r="H121">
            <v>7.68</v>
          </cell>
          <cell r="I121" t="str">
            <v>24-11-2026</v>
          </cell>
          <cell r="J121" t="str">
            <v>ICRA AAA</v>
          </cell>
          <cell r="K121">
            <v>0.55930000000000002</v>
          </cell>
          <cell r="L121">
            <v>100000</v>
          </cell>
          <cell r="M121">
            <v>2000</v>
          </cell>
          <cell r="N121">
            <v>7.125</v>
          </cell>
          <cell r="O121">
            <v>100257.1</v>
          </cell>
          <cell r="P121">
            <v>200514200</v>
          </cell>
          <cell r="Q121">
            <v>8332273.9699999997</v>
          </cell>
          <cell r="R121">
            <v>0</v>
          </cell>
          <cell r="S121">
            <v>514200</v>
          </cell>
          <cell r="T121">
            <v>208846473.97</v>
          </cell>
          <cell r="U121">
            <v>0.24</v>
          </cell>
          <cell r="V121">
            <v>0.25</v>
          </cell>
          <cell r="W121">
            <v>100000</v>
          </cell>
          <cell r="X121">
            <v>200000000</v>
          </cell>
          <cell r="Y121" t="str">
            <v>15-10-2026</v>
          </cell>
          <cell r="Z121" t="str">
            <v>Financial Services</v>
          </cell>
          <cell r="AA121"/>
          <cell r="AB121"/>
        </row>
        <row r="122">
          <cell r="C122" t="str">
            <v>INE062A08488</v>
          </cell>
          <cell r="D122" t="str">
            <v>FI3302NC208</v>
          </cell>
          <cell r="E122" t="str">
            <v>NCD</v>
          </cell>
          <cell r="F122" t="str">
            <v>State Bank of India</v>
          </cell>
          <cell r="G122" t="str">
            <v>6.93% State Bank of India NCD MD 20-10-2035 - Tier 2 Bond Series 1 (Call 20.10.2030)</v>
          </cell>
          <cell r="H122">
            <v>6.93</v>
          </cell>
          <cell r="I122" t="str">
            <v>20-10-2035</v>
          </cell>
          <cell r="J122" t="str">
            <v>ICRA AAA</v>
          </cell>
          <cell r="K122">
            <v>6.9851999999999999</v>
          </cell>
          <cell r="L122">
            <v>10000000</v>
          </cell>
          <cell r="M122">
            <v>25</v>
          </cell>
          <cell r="N122">
            <v>7.1448999999999998</v>
          </cell>
          <cell r="O122">
            <v>9849780</v>
          </cell>
          <cell r="P122">
            <v>246244500</v>
          </cell>
          <cell r="Q122">
            <v>9160890.4100000001</v>
          </cell>
          <cell r="R122">
            <v>0</v>
          </cell>
          <cell r="S122">
            <v>-3755500</v>
          </cell>
          <cell r="T122">
            <v>255405390.41</v>
          </cell>
          <cell r="U122">
            <v>0.28999999999999998</v>
          </cell>
          <cell r="V122">
            <v>0.3</v>
          </cell>
          <cell r="W122">
            <v>10000000</v>
          </cell>
          <cell r="X122">
            <v>250000000</v>
          </cell>
          <cell r="Y122" t="str">
            <v>20-10-2026</v>
          </cell>
          <cell r="Z122" t="str">
            <v>Financial Services</v>
          </cell>
          <cell r="AA122"/>
          <cell r="AB122" t="str">
            <v>20-OCT-30</v>
          </cell>
        </row>
        <row r="123">
          <cell r="C123" t="str">
            <v>INE115A07PI6</v>
          </cell>
          <cell r="D123" t="str">
            <v>FILICNC363</v>
          </cell>
          <cell r="E123" t="str">
            <v>NCD</v>
          </cell>
          <cell r="F123" t="str">
            <v>LIC Housing Finance Ltd</v>
          </cell>
          <cell r="G123" t="str">
            <v>6.17% LIC Housing Finance Ltd-NCD-03/09/2026</v>
          </cell>
          <cell r="H123">
            <v>6.17</v>
          </cell>
          <cell r="I123" t="str">
            <v>03-09-2026</v>
          </cell>
          <cell r="J123" t="str">
            <v>CRISIL AAA</v>
          </cell>
          <cell r="K123">
            <v>0.34250000000000003</v>
          </cell>
          <cell r="L123">
            <v>1000000</v>
          </cell>
          <cell r="M123">
            <v>150</v>
          </cell>
          <cell r="N123">
            <v>7.02</v>
          </cell>
          <cell r="O123">
            <v>996205</v>
          </cell>
          <cell r="P123">
            <v>149430750</v>
          </cell>
          <cell r="Q123">
            <v>6085479.4500000002</v>
          </cell>
          <cell r="R123">
            <v>0</v>
          </cell>
          <cell r="S123">
            <v>4927350</v>
          </cell>
          <cell r="T123">
            <v>155516229.44999999</v>
          </cell>
          <cell r="U123">
            <v>0.18</v>
          </cell>
          <cell r="V123">
            <v>0.18</v>
          </cell>
          <cell r="W123">
            <v>963356</v>
          </cell>
          <cell r="X123">
            <v>144503400</v>
          </cell>
          <cell r="Y123" t="str">
            <v>03-09-2026</v>
          </cell>
          <cell r="Z123" t="str">
            <v>Financial Services</v>
          </cell>
          <cell r="AA123"/>
          <cell r="AB123"/>
        </row>
        <row r="124">
          <cell r="C124" t="str">
            <v>INE115A07QH6</v>
          </cell>
          <cell r="D124" t="str">
            <v>FI35LICNC368</v>
          </cell>
          <cell r="E124" t="str">
            <v>NCD</v>
          </cell>
          <cell r="F124" t="str">
            <v>LIC Housing Finance Ltd</v>
          </cell>
          <cell r="G124" t="str">
            <v>8.0250% LIC Housing Finance Ltd- NCD 23-03-2033</v>
          </cell>
          <cell r="H124">
            <v>8.0250000000000004</v>
          </cell>
          <cell r="I124" t="str">
            <v>23-03-2033</v>
          </cell>
          <cell r="J124" t="str">
            <v>CRISIL AAA</v>
          </cell>
          <cell r="K124">
            <v>5.5239000000000003</v>
          </cell>
          <cell r="L124">
            <v>1000000</v>
          </cell>
          <cell r="M124">
            <v>150</v>
          </cell>
          <cell r="N124">
            <v>7.74</v>
          </cell>
          <cell r="O124">
            <v>1014523</v>
          </cell>
          <cell r="P124">
            <v>152178450</v>
          </cell>
          <cell r="Q124">
            <v>1286198.6299999999</v>
          </cell>
          <cell r="R124">
            <v>0</v>
          </cell>
          <cell r="S124">
            <v>2178450</v>
          </cell>
          <cell r="T124">
            <v>153464648.63</v>
          </cell>
          <cell r="U124">
            <v>0.18</v>
          </cell>
          <cell r="V124">
            <v>0.18</v>
          </cell>
          <cell r="W124">
            <v>1000000</v>
          </cell>
          <cell r="X124">
            <v>150000000</v>
          </cell>
          <cell r="Y124" t="str">
            <v>23-03-2027</v>
          </cell>
          <cell r="Z124" t="str">
            <v>Financial Services</v>
          </cell>
          <cell r="AA124"/>
          <cell r="AB124"/>
        </row>
        <row r="125">
          <cell r="C125" t="str">
            <v>INE115A07QZ8</v>
          </cell>
          <cell r="D125" t="str">
            <v>FILICNC381</v>
          </cell>
          <cell r="E125" t="str">
            <v>NCD</v>
          </cell>
          <cell r="F125" t="str">
            <v>LIC Housing Finance Ltd</v>
          </cell>
          <cell r="G125" t="str">
            <v>7.74% LIC HOUSING FINANCE LTD NCD MD 22-10-2027</v>
          </cell>
          <cell r="H125">
            <v>7.74</v>
          </cell>
          <cell r="I125" t="str">
            <v>22-10-2027</v>
          </cell>
          <cell r="J125" t="str">
            <v>CRISIL AAA</v>
          </cell>
          <cell r="K125">
            <v>1.4049</v>
          </cell>
          <cell r="L125">
            <v>100000</v>
          </cell>
          <cell r="M125">
            <v>2500</v>
          </cell>
          <cell r="N125">
            <v>7.6440999999999999</v>
          </cell>
          <cell r="O125">
            <v>100058.2</v>
          </cell>
          <cell r="P125">
            <v>250145500</v>
          </cell>
          <cell r="Q125">
            <v>10125616.439999999</v>
          </cell>
          <cell r="R125">
            <v>0</v>
          </cell>
          <cell r="S125">
            <v>-2879750</v>
          </cell>
          <cell r="T125">
            <v>260271116.44</v>
          </cell>
          <cell r="U125">
            <v>0.28999999999999998</v>
          </cell>
          <cell r="V125">
            <v>0.31</v>
          </cell>
          <cell r="W125">
            <v>101210.1</v>
          </cell>
          <cell r="X125">
            <v>253025250</v>
          </cell>
          <cell r="Y125" t="str">
            <v>22-10-2026</v>
          </cell>
          <cell r="Z125" t="str">
            <v>Financial Services</v>
          </cell>
          <cell r="AA125"/>
          <cell r="AB125"/>
        </row>
        <row r="126">
          <cell r="C126" t="str">
            <v>INE121A07RZ4</v>
          </cell>
          <cell r="D126" t="str">
            <v>FI3508NC224</v>
          </cell>
          <cell r="E126" t="str">
            <v>NCD</v>
          </cell>
          <cell r="F126" t="str">
            <v>Cholamandalam Investment and Finance Company Ltd</v>
          </cell>
          <cell r="G126" t="str">
            <v>8.54% Cholamandalam Investment and Finance Co Ltd NCD MD 12-04-2029 SERIES 639</v>
          </cell>
          <cell r="H126">
            <v>8.5399999999999991</v>
          </cell>
          <cell r="I126" t="str">
            <v>12-04-2029</v>
          </cell>
          <cell r="J126" t="str">
            <v>ICRA AA+</v>
          </cell>
          <cell r="K126">
            <v>2.7191999999999998</v>
          </cell>
          <cell r="L126">
            <v>100000</v>
          </cell>
          <cell r="M126">
            <v>3000</v>
          </cell>
          <cell r="N126">
            <v>8.17</v>
          </cell>
          <cell r="O126">
            <v>100919.9</v>
          </cell>
          <cell r="P126">
            <v>302759700</v>
          </cell>
          <cell r="Q126">
            <v>1333643.8400000001</v>
          </cell>
          <cell r="R126">
            <v>0</v>
          </cell>
          <cell r="S126">
            <v>256300</v>
          </cell>
          <cell r="T126">
            <v>304093343.83999997</v>
          </cell>
          <cell r="U126">
            <v>0.36</v>
          </cell>
          <cell r="V126">
            <v>0.36</v>
          </cell>
          <cell r="W126">
            <v>100834.46666666667</v>
          </cell>
          <cell r="X126">
            <v>302503400</v>
          </cell>
          <cell r="Y126" t="str">
            <v>12-04-2027</v>
          </cell>
          <cell r="Z126" t="str">
            <v>Financial Services</v>
          </cell>
          <cell r="AA126"/>
          <cell r="AB126"/>
        </row>
        <row r="127">
          <cell r="C127" t="str">
            <v>INE121A07SN8</v>
          </cell>
          <cell r="D127" t="str">
            <v>FI3508NC225</v>
          </cell>
          <cell r="E127" t="str">
            <v>NCD</v>
          </cell>
          <cell r="F127" t="str">
            <v>Cholamandalam Investment and Finance Company Ltd</v>
          </cell>
          <cell r="G127" t="str">
            <v>7.38% Cholamandalam Investment and Finance Co Ltd NCD MD 28-05-2027</v>
          </cell>
          <cell r="H127">
            <v>7.38</v>
          </cell>
          <cell r="I127" t="str">
            <v>28-05-2027</v>
          </cell>
          <cell r="J127" t="str">
            <v>ICRA AA+</v>
          </cell>
          <cell r="K127">
            <v>1.0047999999999999</v>
          </cell>
          <cell r="L127">
            <v>100000</v>
          </cell>
          <cell r="M127">
            <v>1000</v>
          </cell>
          <cell r="N127">
            <v>8.0687999999999995</v>
          </cell>
          <cell r="O127">
            <v>99297.7</v>
          </cell>
          <cell r="P127">
            <v>99297700</v>
          </cell>
          <cell r="Q127">
            <v>6834082.1900000004</v>
          </cell>
          <cell r="R127">
            <v>0</v>
          </cell>
          <cell r="S127">
            <v>-702300</v>
          </cell>
          <cell r="T127">
            <v>106131782.19</v>
          </cell>
          <cell r="U127">
            <v>0.12</v>
          </cell>
          <cell r="V127">
            <v>0.13</v>
          </cell>
          <cell r="W127">
            <v>100000</v>
          </cell>
          <cell r="X127">
            <v>100000000</v>
          </cell>
          <cell r="Y127" t="str">
            <v>28-05-2026</v>
          </cell>
          <cell r="Z127" t="str">
            <v>Financial Services</v>
          </cell>
          <cell r="AA127"/>
          <cell r="AB127"/>
        </row>
        <row r="128">
          <cell r="C128" t="str">
            <v>INE134E08MB9</v>
          </cell>
          <cell r="D128" t="str">
            <v>FI35PFNC366</v>
          </cell>
          <cell r="E128" t="str">
            <v>NCD</v>
          </cell>
          <cell r="F128" t="str">
            <v>Power Finance Corporation Ltd</v>
          </cell>
          <cell r="G128" t="str">
            <v>7.82% Power Finance Corporation Ltd NCD 06-03-2038</v>
          </cell>
          <cell r="H128">
            <v>7.82</v>
          </cell>
          <cell r="I128" t="str">
            <v>06-03-2038</v>
          </cell>
          <cell r="J128" t="str">
            <v>ICRA AAA</v>
          </cell>
          <cell r="K128">
            <v>8.0632999999999999</v>
          </cell>
          <cell r="L128">
            <v>100000</v>
          </cell>
          <cell r="M128">
            <v>2500</v>
          </cell>
          <cell r="N128">
            <v>7.7225000000000001</v>
          </cell>
          <cell r="O128">
            <v>100703.2</v>
          </cell>
          <cell r="P128">
            <v>251758000</v>
          </cell>
          <cell r="Q128">
            <v>2999452.05</v>
          </cell>
          <cell r="R128">
            <v>0</v>
          </cell>
          <cell r="S128">
            <v>1758000</v>
          </cell>
          <cell r="T128">
            <v>254757452.05000001</v>
          </cell>
          <cell r="U128">
            <v>0.3</v>
          </cell>
          <cell r="V128">
            <v>0.3</v>
          </cell>
          <cell r="W128">
            <v>100000</v>
          </cell>
          <cell r="X128">
            <v>250000000</v>
          </cell>
          <cell r="Y128" t="str">
            <v>06-03-2027</v>
          </cell>
          <cell r="Z128" t="str">
            <v>Financial Services</v>
          </cell>
          <cell r="AA128"/>
          <cell r="AB128"/>
        </row>
        <row r="129">
          <cell r="C129" t="str">
            <v>INE134E08MC7</v>
          </cell>
          <cell r="D129" t="str">
            <v>FI35PFCNC360</v>
          </cell>
          <cell r="E129" t="str">
            <v>NCD</v>
          </cell>
          <cell r="F129" t="str">
            <v>Power Finance Corporation Ltd</v>
          </cell>
          <cell r="G129" t="str">
            <v>7.77%  Power Finance Corporation Ltd NCD 15/07/2026</v>
          </cell>
          <cell r="H129">
            <v>7.77</v>
          </cell>
          <cell r="I129" t="str">
            <v>15-07-2026</v>
          </cell>
          <cell r="J129" t="str">
            <v>ICRA AAA</v>
          </cell>
          <cell r="K129">
            <v>0.20549999999999999</v>
          </cell>
          <cell r="L129">
            <v>100000</v>
          </cell>
          <cell r="M129">
            <v>1500</v>
          </cell>
          <cell r="N129">
            <v>6.62</v>
          </cell>
          <cell r="O129">
            <v>100219.1</v>
          </cell>
          <cell r="P129">
            <v>150328650</v>
          </cell>
          <cell r="Q129">
            <v>1564643.84</v>
          </cell>
          <cell r="R129">
            <v>0</v>
          </cell>
          <cell r="S129">
            <v>328650</v>
          </cell>
          <cell r="T129">
            <v>151893293.84</v>
          </cell>
          <cell r="U129">
            <v>0.18</v>
          </cell>
          <cell r="V129">
            <v>0.18</v>
          </cell>
          <cell r="W129">
            <v>100000</v>
          </cell>
          <cell r="X129">
            <v>150000000</v>
          </cell>
          <cell r="Y129" t="str">
            <v>15-07-2026</v>
          </cell>
          <cell r="Z129" t="str">
            <v>Financial Services</v>
          </cell>
          <cell r="AA129"/>
          <cell r="AB129"/>
        </row>
        <row r="130">
          <cell r="C130" t="str">
            <v>INE134E08MJ2</v>
          </cell>
          <cell r="D130" t="str">
            <v>FI35PFNC367</v>
          </cell>
          <cell r="E130" t="str">
            <v>NCD</v>
          </cell>
          <cell r="F130" t="str">
            <v>Power Finance Corporation Ltd</v>
          </cell>
          <cell r="G130" t="str">
            <v>7.77% Power Finance Corporation Limited NCD MD 15/04/2028</v>
          </cell>
          <cell r="H130">
            <v>7.77</v>
          </cell>
          <cell r="I130" t="str">
            <v>15-04-2028</v>
          </cell>
          <cell r="J130" t="str">
            <v>ICRA AAA</v>
          </cell>
          <cell r="K130">
            <v>1.8786</v>
          </cell>
          <cell r="L130">
            <v>100000</v>
          </cell>
          <cell r="M130">
            <v>1500</v>
          </cell>
          <cell r="N130">
            <v>7.48</v>
          </cell>
          <cell r="O130">
            <v>100498.2</v>
          </cell>
          <cell r="P130">
            <v>150747300</v>
          </cell>
          <cell r="Q130">
            <v>989876.71</v>
          </cell>
          <cell r="R130">
            <v>0</v>
          </cell>
          <cell r="S130">
            <v>747300</v>
          </cell>
          <cell r="T130">
            <v>151737176.71000001</v>
          </cell>
          <cell r="U130">
            <v>0.18</v>
          </cell>
          <cell r="V130">
            <v>0.18</v>
          </cell>
          <cell r="W130">
            <v>100000</v>
          </cell>
          <cell r="X130">
            <v>150000000</v>
          </cell>
          <cell r="Y130" t="str">
            <v>31-03-2027</v>
          </cell>
          <cell r="Z130" t="str">
            <v>Financial Services</v>
          </cell>
          <cell r="AA130"/>
          <cell r="AB130"/>
        </row>
        <row r="131">
          <cell r="C131" t="str">
            <v>INE134E08MX3</v>
          </cell>
          <cell r="D131" t="str">
            <v>FI35PFCNC371</v>
          </cell>
          <cell r="E131" t="str">
            <v>NCD</v>
          </cell>
          <cell r="F131" t="str">
            <v>Power Finance Corporation Ltd</v>
          </cell>
          <cell r="G131" t="str">
            <v>7.60% Power Finance Corporation Limited NCD MD 13-04-2029</v>
          </cell>
          <cell r="H131">
            <v>7.6</v>
          </cell>
          <cell r="I131" t="str">
            <v>13-04-2029</v>
          </cell>
          <cell r="J131" t="str">
            <v>ICRA AAA</v>
          </cell>
          <cell r="K131">
            <v>2.7166999999999999</v>
          </cell>
          <cell r="L131">
            <v>100000</v>
          </cell>
          <cell r="M131">
            <v>2500</v>
          </cell>
          <cell r="N131">
            <v>7.6449999999999996</v>
          </cell>
          <cell r="O131">
            <v>99869.4</v>
          </cell>
          <cell r="P131">
            <v>249673500</v>
          </cell>
          <cell r="Q131">
            <v>3539726.03</v>
          </cell>
          <cell r="R131">
            <v>0</v>
          </cell>
          <cell r="S131">
            <v>-326500</v>
          </cell>
          <cell r="T131">
            <v>253213226.03</v>
          </cell>
          <cell r="U131">
            <v>0.28999999999999998</v>
          </cell>
          <cell r="V131">
            <v>0.3</v>
          </cell>
          <cell r="W131">
            <v>100000</v>
          </cell>
          <cell r="X131">
            <v>250000000</v>
          </cell>
          <cell r="Y131" t="str">
            <v>22-02-2027</v>
          </cell>
          <cell r="Z131" t="str">
            <v>Financial Services</v>
          </cell>
          <cell r="AA131"/>
          <cell r="AB131"/>
        </row>
        <row r="132">
          <cell r="C132" t="str">
            <v>INE134E08NU7</v>
          </cell>
          <cell r="D132" t="str">
            <v>FI35PFNC370</v>
          </cell>
          <cell r="E132" t="str">
            <v>NCD</v>
          </cell>
          <cell r="F132" t="str">
            <v>Power Finance Corporation Ltd</v>
          </cell>
          <cell r="G132" t="str">
            <v>6.59% Power Finance Corporation Ltd NCD MD 15-10-2030 Bond Series 251B</v>
          </cell>
          <cell r="H132">
            <v>6.59</v>
          </cell>
          <cell r="I132" t="str">
            <v>15-10-2030</v>
          </cell>
          <cell r="J132" t="str">
            <v>CRISIL AAA</v>
          </cell>
          <cell r="K132">
            <v>3.7646000000000002</v>
          </cell>
          <cell r="L132">
            <v>100000</v>
          </cell>
          <cell r="M132">
            <v>1000</v>
          </cell>
          <cell r="N132">
            <v>7.6538000000000004</v>
          </cell>
          <cell r="O132">
            <v>96121</v>
          </cell>
          <cell r="P132">
            <v>96121000</v>
          </cell>
          <cell r="Q132">
            <v>5849753.4199999999</v>
          </cell>
          <cell r="R132">
            <v>0</v>
          </cell>
          <cell r="S132">
            <v>-2709000</v>
          </cell>
          <cell r="T132">
            <v>101970753.42</v>
          </cell>
          <cell r="U132">
            <v>0.11</v>
          </cell>
          <cell r="V132">
            <v>0.12</v>
          </cell>
          <cell r="W132">
            <v>98830</v>
          </cell>
          <cell r="X132">
            <v>98830000</v>
          </cell>
          <cell r="Y132" t="str">
            <v>11-06-2026</v>
          </cell>
          <cell r="Z132" t="str">
            <v>Financial Services</v>
          </cell>
          <cell r="AA132"/>
          <cell r="AB132"/>
        </row>
        <row r="133">
          <cell r="C133" t="str">
            <v>INE134E08NW3</v>
          </cell>
          <cell r="D133" t="str">
            <v>FI35PFNC369</v>
          </cell>
          <cell r="E133" t="str">
            <v>NCD</v>
          </cell>
          <cell r="F133" t="str">
            <v>Power Finance Corporation Ltd</v>
          </cell>
          <cell r="G133" t="str">
            <v>6.73% Power Finance Corporation Ltd NCD MD 15-10-2027 Bond Series 253</v>
          </cell>
          <cell r="H133">
            <v>6.73</v>
          </cell>
          <cell r="I133" t="str">
            <v>15-10-2027</v>
          </cell>
          <cell r="J133" t="str">
            <v>CRISIL AAA</v>
          </cell>
          <cell r="K133">
            <v>1.3874</v>
          </cell>
          <cell r="L133">
            <v>100000</v>
          </cell>
          <cell r="M133">
            <v>1500</v>
          </cell>
          <cell r="N133">
            <v>7.43</v>
          </cell>
          <cell r="O133">
            <v>99018.5</v>
          </cell>
          <cell r="P133">
            <v>148527750</v>
          </cell>
          <cell r="Q133">
            <v>6029342.4699999997</v>
          </cell>
          <cell r="R133">
            <v>0</v>
          </cell>
          <cell r="S133">
            <v>-1472250</v>
          </cell>
          <cell r="T133">
            <v>154557092.47</v>
          </cell>
          <cell r="U133">
            <v>0.18</v>
          </cell>
          <cell r="V133">
            <v>0.18</v>
          </cell>
          <cell r="W133">
            <v>100000</v>
          </cell>
          <cell r="X133">
            <v>150000000</v>
          </cell>
          <cell r="Y133" t="str">
            <v>25-09-2026</v>
          </cell>
          <cell r="Z133" t="str">
            <v>Financial Services</v>
          </cell>
          <cell r="AA133"/>
          <cell r="AB133"/>
        </row>
        <row r="134">
          <cell r="C134" t="str">
            <v>INE134E08OC3</v>
          </cell>
          <cell r="D134" t="str">
            <v>FI35PFCNC376</v>
          </cell>
          <cell r="E134" t="str">
            <v>NCD</v>
          </cell>
          <cell r="F134" t="str">
            <v>Power Finance Corporation Ltd</v>
          </cell>
          <cell r="G134" t="str">
            <v>6.96% Power Finance Corporation Ltd NCD MD 02.03.2028 BS 259A</v>
          </cell>
          <cell r="H134">
            <v>6.96</v>
          </cell>
          <cell r="I134" t="str">
            <v>02-03-2028</v>
          </cell>
          <cell r="J134" t="str">
            <v>CRISIL AAA</v>
          </cell>
          <cell r="K134">
            <v>1.7703</v>
          </cell>
          <cell r="L134">
            <v>100000</v>
          </cell>
          <cell r="M134">
            <v>2500</v>
          </cell>
          <cell r="N134">
            <v>7.45</v>
          </cell>
          <cell r="O134">
            <v>99153.2</v>
          </cell>
          <cell r="P134">
            <v>247883000</v>
          </cell>
          <cell r="Q134">
            <v>2860273.97</v>
          </cell>
          <cell r="R134">
            <v>0</v>
          </cell>
          <cell r="S134">
            <v>-2117000</v>
          </cell>
          <cell r="T134">
            <v>250743273.97</v>
          </cell>
          <cell r="U134">
            <v>0.28999999999999998</v>
          </cell>
          <cell r="V134">
            <v>0.3</v>
          </cell>
          <cell r="W134">
            <v>100000</v>
          </cell>
          <cell r="X134">
            <v>250000000</v>
          </cell>
          <cell r="Y134" t="str">
            <v>02-03-2027</v>
          </cell>
          <cell r="Z134" t="str">
            <v>Financial Services</v>
          </cell>
          <cell r="AA134"/>
          <cell r="AB134"/>
        </row>
        <row r="135">
          <cell r="C135" t="str">
            <v>INE261F08DV4</v>
          </cell>
          <cell r="D135" t="str">
            <v>FI35NANC297</v>
          </cell>
          <cell r="E135" t="str">
            <v>NCD</v>
          </cell>
          <cell r="F135" t="str">
            <v>National Bank for Agriculture &amp; Rural Development</v>
          </cell>
          <cell r="G135" t="str">
            <v>7.62 NABARD NCD 31 01 2028</v>
          </cell>
          <cell r="H135">
            <v>7.62</v>
          </cell>
          <cell r="I135" t="str">
            <v>31-01-2028</v>
          </cell>
          <cell r="J135" t="str">
            <v>ICRA AAA</v>
          </cell>
          <cell r="K135">
            <v>1.6797</v>
          </cell>
          <cell r="L135">
            <v>100000</v>
          </cell>
          <cell r="M135">
            <v>2500</v>
          </cell>
          <cell r="N135">
            <v>7.5533999999999999</v>
          </cell>
          <cell r="O135">
            <v>100038.7</v>
          </cell>
          <cell r="P135">
            <v>250096750</v>
          </cell>
          <cell r="Q135">
            <v>5480136.9900000002</v>
          </cell>
          <cell r="R135">
            <v>0</v>
          </cell>
          <cell r="S135">
            <v>659900</v>
          </cell>
          <cell r="T135">
            <v>255576886.99000001</v>
          </cell>
          <cell r="U135">
            <v>0.28999999999999998</v>
          </cell>
          <cell r="V135">
            <v>0.3</v>
          </cell>
          <cell r="W135">
            <v>99774.74</v>
          </cell>
          <cell r="X135">
            <v>249436850</v>
          </cell>
          <cell r="Y135" t="str">
            <v>16-01-2027</v>
          </cell>
          <cell r="Z135" t="str">
            <v>Financial Services</v>
          </cell>
          <cell r="AA135"/>
          <cell r="AB135"/>
        </row>
        <row r="136">
          <cell r="C136" t="str">
            <v>INE261F08EM1</v>
          </cell>
          <cell r="D136" t="str">
            <v>FI35NANC309</v>
          </cell>
          <cell r="E136" t="str">
            <v>NCD</v>
          </cell>
          <cell r="F136" t="str">
            <v>National Bank for Agriculture &amp; Rural Development</v>
          </cell>
          <cell r="G136" t="str">
            <v>7.53% NABARD NCD MD 24-03-2028</v>
          </cell>
          <cell r="H136">
            <v>7.53</v>
          </cell>
          <cell r="I136" t="str">
            <v>24-03-2028</v>
          </cell>
          <cell r="J136" t="str">
            <v>ICRA AAA</v>
          </cell>
          <cell r="K136">
            <v>1.8258000000000001</v>
          </cell>
          <cell r="L136">
            <v>100000</v>
          </cell>
          <cell r="M136">
            <v>8500</v>
          </cell>
          <cell r="N136">
            <v>7.58</v>
          </cell>
          <cell r="O136">
            <v>99889.3</v>
          </cell>
          <cell r="P136">
            <v>849059050</v>
          </cell>
          <cell r="Q136">
            <v>6663534.25</v>
          </cell>
          <cell r="R136">
            <v>0</v>
          </cell>
          <cell r="S136">
            <v>-13091250</v>
          </cell>
          <cell r="T136">
            <v>855722584.25</v>
          </cell>
          <cell r="U136">
            <v>1</v>
          </cell>
          <cell r="V136">
            <v>1.01</v>
          </cell>
          <cell r="W136">
            <v>101429.44705882353</v>
          </cell>
          <cell r="X136">
            <v>862150300</v>
          </cell>
          <cell r="Y136" t="str">
            <v>24-03-2027</v>
          </cell>
          <cell r="Z136" t="str">
            <v>Financial Services</v>
          </cell>
          <cell r="AA136"/>
          <cell r="AB136"/>
        </row>
        <row r="137">
          <cell r="C137" t="str">
            <v>INE261F08EO7</v>
          </cell>
          <cell r="D137" t="str">
            <v>FI35NANC310</v>
          </cell>
          <cell r="E137" t="str">
            <v>NCD</v>
          </cell>
          <cell r="F137" t="str">
            <v>National Bank for Agriculture &amp; Rural Development</v>
          </cell>
          <cell r="G137" t="str">
            <v>7.48% NABARD NCD MD 15-09-2028</v>
          </cell>
          <cell r="H137">
            <v>7.48</v>
          </cell>
          <cell r="I137" t="str">
            <v>15-09-2028</v>
          </cell>
          <cell r="J137" t="str">
            <v>CRISIL AAA</v>
          </cell>
          <cell r="K137">
            <v>2.1709000000000001</v>
          </cell>
          <cell r="L137">
            <v>100000</v>
          </cell>
          <cell r="M137">
            <v>4500</v>
          </cell>
          <cell r="N137">
            <v>7.6765999999999996</v>
          </cell>
          <cell r="O137">
            <v>99522.5</v>
          </cell>
          <cell r="P137">
            <v>447851250</v>
          </cell>
          <cell r="Q137">
            <v>21025972.600000001</v>
          </cell>
          <cell r="R137">
            <v>0</v>
          </cell>
          <cell r="S137">
            <v>-11416534.609999999</v>
          </cell>
          <cell r="T137">
            <v>468877222.60000002</v>
          </cell>
          <cell r="U137">
            <v>0.53</v>
          </cell>
          <cell r="V137">
            <v>0.55000000000000004</v>
          </cell>
          <cell r="W137">
            <v>102059.50769111111</v>
          </cell>
          <cell r="X137">
            <v>459267784.61000001</v>
          </cell>
          <cell r="Y137" t="str">
            <v>15-09-2026</v>
          </cell>
          <cell r="Z137" t="str">
            <v>Financial Services</v>
          </cell>
          <cell r="AA137"/>
          <cell r="AB137"/>
        </row>
        <row r="138">
          <cell r="C138" t="str">
            <v>INE261F08EP4</v>
          </cell>
          <cell r="D138" t="str">
            <v>FI35NANC311</v>
          </cell>
          <cell r="E138" t="str">
            <v>NCD</v>
          </cell>
          <cell r="F138" t="str">
            <v>National Bank for Agriculture &amp; Rural Development</v>
          </cell>
          <cell r="G138" t="str">
            <v>6.66% NABARD NCD MD 12-10-2028 Bonds Series 26A</v>
          </cell>
          <cell r="H138">
            <v>6.66</v>
          </cell>
          <cell r="I138" t="str">
            <v>12-10-2028</v>
          </cell>
          <cell r="J138" t="str">
            <v>ICRA AAA</v>
          </cell>
          <cell r="K138">
            <v>2.2633000000000001</v>
          </cell>
          <cell r="L138">
            <v>100000</v>
          </cell>
          <cell r="M138">
            <v>3500</v>
          </cell>
          <cell r="N138">
            <v>7.68</v>
          </cell>
          <cell r="O138">
            <v>97737.5</v>
          </cell>
          <cell r="P138">
            <v>342081250</v>
          </cell>
          <cell r="Q138">
            <v>12836465.75</v>
          </cell>
          <cell r="R138">
            <v>0</v>
          </cell>
          <cell r="S138">
            <v>-7918750</v>
          </cell>
          <cell r="T138">
            <v>354917715.75</v>
          </cell>
          <cell r="U138">
            <v>0.4</v>
          </cell>
          <cell r="V138">
            <v>0.42</v>
          </cell>
          <cell r="W138">
            <v>100000</v>
          </cell>
          <cell r="X138">
            <v>350000000</v>
          </cell>
          <cell r="Y138" t="str">
            <v>12-10-2026</v>
          </cell>
          <cell r="Z138" t="str">
            <v>Financial Services</v>
          </cell>
          <cell r="AA138"/>
          <cell r="AB138"/>
        </row>
        <row r="139">
          <cell r="C139" t="str">
            <v>INE261F08EQ2</v>
          </cell>
          <cell r="D139" t="str">
            <v>FI35NANC316</v>
          </cell>
          <cell r="E139" t="str">
            <v>NCD</v>
          </cell>
          <cell r="F139" t="str">
            <v>National Bank for Agriculture &amp; Rural Development</v>
          </cell>
          <cell r="G139" t="str">
            <v>6.85% - NABARD - NCD - 19/01/2029 - BOND SERIES 26B</v>
          </cell>
          <cell r="H139">
            <v>6.85</v>
          </cell>
          <cell r="I139" t="str">
            <v>19-01-2029</v>
          </cell>
          <cell r="J139" t="str">
            <v>ICRA AAA</v>
          </cell>
          <cell r="K139">
            <v>2.5301</v>
          </cell>
          <cell r="L139">
            <v>100000</v>
          </cell>
          <cell r="M139">
            <v>2500</v>
          </cell>
          <cell r="N139">
            <v>7.7</v>
          </cell>
          <cell r="O139">
            <v>97931.8</v>
          </cell>
          <cell r="P139">
            <v>244829500</v>
          </cell>
          <cell r="Q139">
            <v>4785616.4400000004</v>
          </cell>
          <cell r="R139">
            <v>0</v>
          </cell>
          <cell r="S139">
            <v>-1390000</v>
          </cell>
          <cell r="T139">
            <v>249615116.44</v>
          </cell>
          <cell r="U139">
            <v>0.28999999999999998</v>
          </cell>
          <cell r="V139">
            <v>0.28999999999999998</v>
          </cell>
          <cell r="W139">
            <v>98487.8</v>
          </cell>
          <cell r="X139">
            <v>246219500</v>
          </cell>
          <cell r="Y139" t="str">
            <v>19-01-2027</v>
          </cell>
          <cell r="Z139" t="str">
            <v>Financial Services</v>
          </cell>
          <cell r="AA139"/>
          <cell r="AB139"/>
        </row>
        <row r="140">
          <cell r="C140" t="str">
            <v>INE261F08ES8</v>
          </cell>
          <cell r="D140" t="str">
            <v>FI35NANC314</v>
          </cell>
          <cell r="E140" t="str">
            <v>NCD</v>
          </cell>
          <cell r="F140" t="str">
            <v>National Bank for Agriculture &amp; Rural Development</v>
          </cell>
          <cell r="G140" t="str">
            <v>7.01% NABARD NCD MD 16-03-2029 Bonds Series 26D</v>
          </cell>
          <cell r="H140">
            <v>7.01</v>
          </cell>
          <cell r="I140" t="str">
            <v>16-03-2029</v>
          </cell>
          <cell r="J140" t="str">
            <v>CRISIL AAA</v>
          </cell>
          <cell r="K140">
            <v>2.6798999999999999</v>
          </cell>
          <cell r="L140">
            <v>100000</v>
          </cell>
          <cell r="M140">
            <v>4300</v>
          </cell>
          <cell r="N140">
            <v>7.7</v>
          </cell>
          <cell r="O140">
            <v>98251.1</v>
          </cell>
          <cell r="P140">
            <v>422479730</v>
          </cell>
          <cell r="Q140">
            <v>3798843.84</v>
          </cell>
          <cell r="R140">
            <v>0</v>
          </cell>
          <cell r="S140">
            <v>-6715490</v>
          </cell>
          <cell r="T140">
            <v>426278573.83999997</v>
          </cell>
          <cell r="U140">
            <v>0.5</v>
          </cell>
          <cell r="V140">
            <v>0.5</v>
          </cell>
          <cell r="W140">
            <v>99812.841860465109</v>
          </cell>
          <cell r="X140">
            <v>429195220</v>
          </cell>
          <cell r="Y140" t="str">
            <v>16-03-2027</v>
          </cell>
          <cell r="Z140" t="str">
            <v>Financial Services</v>
          </cell>
          <cell r="AA140"/>
          <cell r="AB140"/>
        </row>
        <row r="141">
          <cell r="C141" t="str">
            <v>INE261F08ET6</v>
          </cell>
          <cell r="D141" t="str">
            <v>FI35NANC315</v>
          </cell>
          <cell r="E141" t="str">
            <v>NCD</v>
          </cell>
          <cell r="F141" t="str">
            <v>National Bank for Agriculture &amp; Rural Development</v>
          </cell>
          <cell r="G141" t="str">
            <v>7.10% - NABARD - NCD - 29/03/2029 - BOND SERIES 26E</v>
          </cell>
          <cell r="H141">
            <v>7.1</v>
          </cell>
          <cell r="I141" t="str">
            <v>29-03-2029</v>
          </cell>
          <cell r="J141" t="str">
            <v>CRISIL AAA</v>
          </cell>
          <cell r="K141">
            <v>2.7134999999999998</v>
          </cell>
          <cell r="L141">
            <v>100000</v>
          </cell>
          <cell r="M141">
            <v>2500</v>
          </cell>
          <cell r="N141">
            <v>7.7</v>
          </cell>
          <cell r="O141">
            <v>98465.9</v>
          </cell>
          <cell r="P141">
            <v>246164750</v>
          </cell>
          <cell r="Q141">
            <v>1604794.52</v>
          </cell>
          <cell r="R141">
            <v>0</v>
          </cell>
          <cell r="S141">
            <v>-3835250</v>
          </cell>
          <cell r="T141">
            <v>247769544.52000001</v>
          </cell>
          <cell r="U141">
            <v>0.28999999999999998</v>
          </cell>
          <cell r="V141">
            <v>0.28999999999999998</v>
          </cell>
          <cell r="W141">
            <v>100000</v>
          </cell>
          <cell r="X141">
            <v>250000000</v>
          </cell>
          <cell r="Y141" t="str">
            <v>29-03-2027</v>
          </cell>
          <cell r="Z141" t="str">
            <v>Financial Services</v>
          </cell>
          <cell r="AA141"/>
          <cell r="AB141"/>
        </row>
        <row r="142">
          <cell r="C142" t="str">
            <v>INE296A07SV1</v>
          </cell>
          <cell r="D142" t="str">
            <v>FI3505NC240</v>
          </cell>
          <cell r="E142" t="str">
            <v>NCD</v>
          </cell>
          <cell r="F142" t="str">
            <v>Bajaj Finance Ltd</v>
          </cell>
          <cell r="G142" t="str">
            <v>7.82% BAJAJ FINANCE LTD NCD MD 31-01-2034 PUT OPTION 08-02-2027</v>
          </cell>
          <cell r="H142">
            <v>7.82</v>
          </cell>
          <cell r="I142" t="str">
            <v>31-01-2034</v>
          </cell>
          <cell r="J142" t="str">
            <v>CRISIL AAA</v>
          </cell>
          <cell r="K142">
            <v>0.77529999999999999</v>
          </cell>
          <cell r="L142">
            <v>100000</v>
          </cell>
          <cell r="M142">
            <v>3000</v>
          </cell>
          <cell r="N142">
            <v>7.7610000000000001</v>
          </cell>
          <cell r="O142">
            <v>99943.8</v>
          </cell>
          <cell r="P142">
            <v>299831400</v>
          </cell>
          <cell r="Q142">
            <v>5270465.75</v>
          </cell>
          <cell r="R142">
            <v>0</v>
          </cell>
          <cell r="S142">
            <v>2495100</v>
          </cell>
          <cell r="T142">
            <v>305101865.75</v>
          </cell>
          <cell r="U142">
            <v>0.35</v>
          </cell>
          <cell r="V142">
            <v>0.36</v>
          </cell>
          <cell r="W142">
            <v>99112.1</v>
          </cell>
          <cell r="X142">
            <v>297336300</v>
          </cell>
          <cell r="Y142" t="str">
            <v>08-02-2027</v>
          </cell>
          <cell r="Z142" t="str">
            <v>Financial Services</v>
          </cell>
          <cell r="AA142" t="str">
            <v>08-FEB-27</v>
          </cell>
          <cell r="AB142"/>
        </row>
        <row r="143">
          <cell r="C143" t="str">
            <v>INE296A07TM8</v>
          </cell>
          <cell r="D143" t="str">
            <v>FI3505NC242</v>
          </cell>
          <cell r="E143" t="str">
            <v>NCD</v>
          </cell>
          <cell r="F143" t="str">
            <v>Bajaj Finance Ltd</v>
          </cell>
          <cell r="G143" t="str">
            <v>7.11% Bajaj Finance Ltd NCD MD 10-07-2028</v>
          </cell>
          <cell r="H143">
            <v>7.11</v>
          </cell>
          <cell r="I143" t="str">
            <v>10-07-2028</v>
          </cell>
          <cell r="J143" t="str">
            <v>CRISIL AAA</v>
          </cell>
          <cell r="K143">
            <v>1.9943</v>
          </cell>
          <cell r="L143">
            <v>100000</v>
          </cell>
          <cell r="M143">
            <v>1500</v>
          </cell>
          <cell r="N143">
            <v>7.88</v>
          </cell>
          <cell r="O143">
            <v>98460.7</v>
          </cell>
          <cell r="P143">
            <v>147691050</v>
          </cell>
          <cell r="Q143">
            <v>8678095.8900000006</v>
          </cell>
          <cell r="R143">
            <v>0</v>
          </cell>
          <cell r="S143">
            <v>-2539650</v>
          </cell>
          <cell r="T143">
            <v>156369145.88999999</v>
          </cell>
          <cell r="U143">
            <v>0.17</v>
          </cell>
          <cell r="V143">
            <v>0.18</v>
          </cell>
          <cell r="W143">
            <v>100153.8</v>
          </cell>
          <cell r="X143">
            <v>150230700</v>
          </cell>
          <cell r="Y143" t="str">
            <v>10-07-2026</v>
          </cell>
          <cell r="Z143" t="str">
            <v>Financial Services</v>
          </cell>
          <cell r="AA143"/>
          <cell r="AB143"/>
        </row>
        <row r="144">
          <cell r="C144" t="str">
            <v>INE403D08231</v>
          </cell>
          <cell r="D144" t="str">
            <v>UT4825NC201</v>
          </cell>
          <cell r="E144" t="str">
            <v>NCD</v>
          </cell>
          <cell r="F144" t="str">
            <v>Bharti Telecom Ltd</v>
          </cell>
          <cell r="G144" t="str">
            <v>8.65% Bharti Telecom Ltd NCD MD 05-11-2027 Debentures (Series XIX)</v>
          </cell>
          <cell r="H144">
            <v>8.65</v>
          </cell>
          <cell r="I144" t="str">
            <v>05-11-2027</v>
          </cell>
          <cell r="J144" t="str">
            <v>CRISIL AAA</v>
          </cell>
          <cell r="K144">
            <v>1.4359999999999999</v>
          </cell>
          <cell r="L144">
            <v>100000</v>
          </cell>
          <cell r="M144">
            <v>2500</v>
          </cell>
          <cell r="N144">
            <v>7.89</v>
          </cell>
          <cell r="O144">
            <v>100964.9</v>
          </cell>
          <cell r="P144">
            <v>252412250</v>
          </cell>
          <cell r="Q144">
            <v>10486643.84</v>
          </cell>
          <cell r="R144">
            <v>0</v>
          </cell>
          <cell r="S144">
            <v>-2792250</v>
          </cell>
          <cell r="T144">
            <v>262898893.84</v>
          </cell>
          <cell r="U144">
            <v>0.3</v>
          </cell>
          <cell r="V144">
            <v>0.31</v>
          </cell>
          <cell r="W144">
            <v>102081.8</v>
          </cell>
          <cell r="X144">
            <v>255204500</v>
          </cell>
          <cell r="Y144" t="str">
            <v>05-11-2026</v>
          </cell>
          <cell r="Z144" t="str">
            <v>Financial Services</v>
          </cell>
          <cell r="AA144"/>
          <cell r="AB144"/>
        </row>
        <row r="145">
          <cell r="C145" t="str">
            <v>INE403D08298</v>
          </cell>
          <cell r="D145" t="str">
            <v>UT4825NC202</v>
          </cell>
          <cell r="E145" t="str">
            <v>NCD</v>
          </cell>
          <cell r="F145" t="str">
            <v>Bharti Telecom Ltd</v>
          </cell>
          <cell r="G145" t="str">
            <v>7.40% Bharti Telecom Ltd NCD MD 01-02-2029 Series XXVIII</v>
          </cell>
          <cell r="H145">
            <v>7.4</v>
          </cell>
          <cell r="I145" t="str">
            <v>01-02-2029</v>
          </cell>
          <cell r="J145" t="str">
            <v>CRISIL AAA</v>
          </cell>
          <cell r="K145">
            <v>2.5525000000000002</v>
          </cell>
          <cell r="L145">
            <v>100000</v>
          </cell>
          <cell r="M145">
            <v>3500</v>
          </cell>
          <cell r="N145">
            <v>8</v>
          </cell>
          <cell r="O145">
            <v>98514.4</v>
          </cell>
          <cell r="P145">
            <v>344800400</v>
          </cell>
          <cell r="Q145">
            <v>6315342.4699999997</v>
          </cell>
          <cell r="R145">
            <v>0</v>
          </cell>
          <cell r="S145">
            <v>-5619600</v>
          </cell>
          <cell r="T145">
            <v>351115742.47000003</v>
          </cell>
          <cell r="U145">
            <v>0.41</v>
          </cell>
          <cell r="V145">
            <v>0.41</v>
          </cell>
          <cell r="W145">
            <v>100120</v>
          </cell>
          <cell r="X145">
            <v>350420000</v>
          </cell>
          <cell r="Y145" t="str">
            <v>01-02-2027</v>
          </cell>
          <cell r="Z145" t="str">
            <v>Financial Services</v>
          </cell>
          <cell r="AA145"/>
          <cell r="AB145"/>
        </row>
        <row r="146">
          <cell r="C146" t="str">
            <v>INE414G07II5</v>
          </cell>
          <cell r="D146" t="str">
            <v>FI3545NC205</v>
          </cell>
          <cell r="E146" t="str">
            <v>NCD</v>
          </cell>
          <cell r="F146" t="str">
            <v>Muthoot Finance Ltd</v>
          </cell>
          <cell r="G146" t="str">
            <v>8.4% Muthoot Finance Ltd NCD MD 28-08-2028</v>
          </cell>
          <cell r="H146">
            <v>8.4</v>
          </cell>
          <cell r="I146" t="str">
            <v>28-08-2028</v>
          </cell>
          <cell r="J146" t="str">
            <v>ICRA AA+</v>
          </cell>
          <cell r="K146">
            <v>2.0996000000000001</v>
          </cell>
          <cell r="L146">
            <v>100000</v>
          </cell>
          <cell r="M146">
            <v>1500</v>
          </cell>
          <cell r="N146">
            <v>8.4</v>
          </cell>
          <cell r="O146">
            <v>99925.3</v>
          </cell>
          <cell r="P146">
            <v>149887950</v>
          </cell>
          <cell r="Q146">
            <v>8492054.7899999991</v>
          </cell>
          <cell r="R146">
            <v>0</v>
          </cell>
          <cell r="S146">
            <v>-1235400</v>
          </cell>
          <cell r="T146">
            <v>158380004.78999999</v>
          </cell>
          <cell r="U146">
            <v>0.18</v>
          </cell>
          <cell r="V146">
            <v>0.19</v>
          </cell>
          <cell r="W146">
            <v>100748.9</v>
          </cell>
          <cell r="X146">
            <v>151123350</v>
          </cell>
          <cell r="Y146" t="str">
            <v>28-08-2026</v>
          </cell>
          <cell r="Z146" t="str">
            <v>Financial Services</v>
          </cell>
          <cell r="AA146"/>
          <cell r="AB146"/>
        </row>
        <row r="147">
          <cell r="C147" t="str">
            <v>INE414G07JQ6</v>
          </cell>
          <cell r="D147" t="str">
            <v>FI3545NC206</v>
          </cell>
          <cell r="E147" t="str">
            <v>NCD</v>
          </cell>
          <cell r="F147" t="str">
            <v>Muthoot Finance Ltd</v>
          </cell>
          <cell r="G147" t="str">
            <v>8.05% Muthoot Finance Ltd NCD MD 25-11-2027</v>
          </cell>
          <cell r="H147">
            <v>8.0500000000000007</v>
          </cell>
          <cell r="I147" t="str">
            <v>25-11-2027</v>
          </cell>
          <cell r="J147" t="str">
            <v>CRISIL AA+</v>
          </cell>
          <cell r="K147">
            <v>1.4952000000000001</v>
          </cell>
          <cell r="L147">
            <v>100000</v>
          </cell>
          <cell r="M147">
            <v>2500</v>
          </cell>
          <cell r="N147">
            <v>8.2725000000000009</v>
          </cell>
          <cell r="O147">
            <v>99606.3</v>
          </cell>
          <cell r="P147">
            <v>249015750</v>
          </cell>
          <cell r="Q147">
            <v>8656506.8499999996</v>
          </cell>
          <cell r="R147">
            <v>0</v>
          </cell>
          <cell r="S147">
            <v>-2107250</v>
          </cell>
          <cell r="T147">
            <v>257672256.84999999</v>
          </cell>
          <cell r="U147">
            <v>0.28999999999999998</v>
          </cell>
          <cell r="V147">
            <v>0.3</v>
          </cell>
          <cell r="W147">
            <v>100449.2</v>
          </cell>
          <cell r="X147">
            <v>251123000</v>
          </cell>
          <cell r="Y147" t="str">
            <v>25-11-2026</v>
          </cell>
          <cell r="Z147" t="str">
            <v>Financial Services</v>
          </cell>
          <cell r="AA147"/>
          <cell r="AB147"/>
        </row>
        <row r="148">
          <cell r="C148" t="str">
            <v>INE477A07415</v>
          </cell>
          <cell r="D148" t="str">
            <v>FI3427NC201</v>
          </cell>
          <cell r="E148" t="str">
            <v>NCD</v>
          </cell>
          <cell r="F148" t="str">
            <v>Can Fin Homes Ltd</v>
          </cell>
          <cell r="G148" t="str">
            <v>8.09% Can Fin Homes Ltd NCD MD 04-01-2027</v>
          </cell>
          <cell r="H148">
            <v>8.09</v>
          </cell>
          <cell r="I148" t="str">
            <v>04-01-2027</v>
          </cell>
          <cell r="J148" t="str">
            <v>ICRA AAA</v>
          </cell>
          <cell r="K148">
            <v>0.67949999999999999</v>
          </cell>
          <cell r="L148">
            <v>100000</v>
          </cell>
          <cell r="M148">
            <v>1000</v>
          </cell>
          <cell r="N148">
            <v>7.4897</v>
          </cell>
          <cell r="O148">
            <v>100262.6</v>
          </cell>
          <cell r="P148">
            <v>100262600</v>
          </cell>
          <cell r="Q148">
            <v>2593232.88</v>
          </cell>
          <cell r="R148">
            <v>0</v>
          </cell>
          <cell r="S148">
            <v>262600</v>
          </cell>
          <cell r="T148">
            <v>102855832.88</v>
          </cell>
          <cell r="U148">
            <v>0.12</v>
          </cell>
          <cell r="V148">
            <v>0.12</v>
          </cell>
          <cell r="W148">
            <v>100000</v>
          </cell>
          <cell r="X148">
            <v>100000000</v>
          </cell>
          <cell r="Y148" t="str">
            <v>04-01-2027</v>
          </cell>
          <cell r="Z148" t="str">
            <v>Financial Services</v>
          </cell>
          <cell r="AA148"/>
          <cell r="AB148"/>
        </row>
        <row r="149">
          <cell r="C149" t="str">
            <v>INE556F08KM1</v>
          </cell>
          <cell r="D149" t="str">
            <v>FI3405NCD201</v>
          </cell>
          <cell r="E149" t="str">
            <v>NCD</v>
          </cell>
          <cell r="F149" t="str">
            <v>Small Industries Development Bank of India</v>
          </cell>
          <cell r="G149" t="str">
            <v>7.79% Small Industries Development Bank of India NCD 14-05-2027</v>
          </cell>
          <cell r="H149">
            <v>7.79</v>
          </cell>
          <cell r="I149" t="str">
            <v>14-05-2027</v>
          </cell>
          <cell r="J149" t="str">
            <v>CRISIL AAA</v>
          </cell>
          <cell r="K149">
            <v>1.0073000000000001</v>
          </cell>
          <cell r="L149">
            <v>100000</v>
          </cell>
          <cell r="M149">
            <v>2500</v>
          </cell>
          <cell r="N149">
            <v>7.59</v>
          </cell>
          <cell r="O149">
            <v>100190</v>
          </cell>
          <cell r="P149">
            <v>250475000</v>
          </cell>
          <cell r="Q149">
            <v>6936301.3700000001</v>
          </cell>
          <cell r="R149">
            <v>0</v>
          </cell>
          <cell r="S149">
            <v>475000</v>
          </cell>
          <cell r="T149">
            <v>257411301.37</v>
          </cell>
          <cell r="U149">
            <v>0.3</v>
          </cell>
          <cell r="V149">
            <v>0.3</v>
          </cell>
          <cell r="W149">
            <v>100000</v>
          </cell>
          <cell r="X149">
            <v>250000000</v>
          </cell>
          <cell r="Y149" t="str">
            <v>22-12-2026</v>
          </cell>
          <cell r="Z149" t="str">
            <v>Financial Services</v>
          </cell>
          <cell r="AA149"/>
          <cell r="AB149"/>
        </row>
        <row r="150">
          <cell r="C150" t="str">
            <v>INE556F08KP4</v>
          </cell>
          <cell r="D150" t="str">
            <v>FI3405NC239</v>
          </cell>
          <cell r="E150" t="str">
            <v>NCD</v>
          </cell>
          <cell r="F150" t="str">
            <v>Small Industries Development Bank of India</v>
          </cell>
          <cell r="G150" t="str">
            <v>7.68% Small Industries Development Bank of India NCD MD 10-08-2027-SERIES IX FY 23-24</v>
          </cell>
          <cell r="H150">
            <v>7.68</v>
          </cell>
          <cell r="I150" t="str">
            <v>10-08-2027</v>
          </cell>
          <cell r="J150" t="str">
            <v>CRISIL AAA</v>
          </cell>
          <cell r="K150">
            <v>1.25</v>
          </cell>
          <cell r="L150">
            <v>100000</v>
          </cell>
          <cell r="M150">
            <v>1000</v>
          </cell>
          <cell r="N150">
            <v>7.5149999999999997</v>
          </cell>
          <cell r="O150">
            <v>100228.9</v>
          </cell>
          <cell r="P150">
            <v>100228900</v>
          </cell>
          <cell r="Q150">
            <v>757479.45</v>
          </cell>
          <cell r="R150">
            <v>0</v>
          </cell>
          <cell r="S150">
            <v>-259400</v>
          </cell>
          <cell r="T150">
            <v>100986379.45</v>
          </cell>
          <cell r="U150">
            <v>0.12</v>
          </cell>
          <cell r="V150">
            <v>0.12</v>
          </cell>
          <cell r="W150">
            <v>100488.3</v>
          </cell>
          <cell r="X150">
            <v>100488300</v>
          </cell>
          <cell r="Y150" t="str">
            <v>26-03-2027</v>
          </cell>
          <cell r="Z150" t="str">
            <v>Financial Services</v>
          </cell>
          <cell r="AA150"/>
          <cell r="AB150"/>
        </row>
        <row r="151">
          <cell r="C151" t="str">
            <v>INE556F08KR0</v>
          </cell>
          <cell r="D151" t="str">
            <v>FI3405NC241</v>
          </cell>
          <cell r="E151" t="str">
            <v>NCD</v>
          </cell>
          <cell r="F151" t="str">
            <v>Small Industries Development Bank of India</v>
          </cell>
          <cell r="G151" t="str">
            <v>7.47%  Small Industries Development Bank of India NCD MD 05.09.2029 Series II</v>
          </cell>
          <cell r="H151">
            <v>7.47</v>
          </cell>
          <cell r="I151" t="str">
            <v>05-09-2029</v>
          </cell>
          <cell r="J151" t="str">
            <v>CRISIL AAA</v>
          </cell>
          <cell r="K151">
            <v>2.9483999999999999</v>
          </cell>
          <cell r="L151">
            <v>100000</v>
          </cell>
          <cell r="M151">
            <v>2500</v>
          </cell>
          <cell r="N151">
            <v>7.6765999999999996</v>
          </cell>
          <cell r="O151">
            <v>99346.8</v>
          </cell>
          <cell r="P151">
            <v>248367000</v>
          </cell>
          <cell r="Q151">
            <v>12177123.289999999</v>
          </cell>
          <cell r="R151">
            <v>0</v>
          </cell>
          <cell r="S151">
            <v>-5940750</v>
          </cell>
          <cell r="T151">
            <v>260544123.28999999</v>
          </cell>
          <cell r="U151">
            <v>0.28999999999999998</v>
          </cell>
          <cell r="V151">
            <v>0.31</v>
          </cell>
          <cell r="W151">
            <v>101723.1</v>
          </cell>
          <cell r="X151">
            <v>254307750</v>
          </cell>
          <cell r="Y151" t="str">
            <v>05-09-2026</v>
          </cell>
          <cell r="Z151" t="str">
            <v>Financial Services</v>
          </cell>
          <cell r="AA151"/>
          <cell r="AB151"/>
        </row>
        <row r="152">
          <cell r="C152" t="str">
            <v>INE572E07183</v>
          </cell>
          <cell r="D152" t="str">
            <v>FI3333NC205</v>
          </cell>
          <cell r="E152" t="str">
            <v>NCD</v>
          </cell>
          <cell r="F152" t="str">
            <v>PNB Housing Finance Ltd</v>
          </cell>
          <cell r="G152" t="str">
            <v>8.15% PNB Housing Finance Ltd NCD MD 29-07-2027  Series LXV</v>
          </cell>
          <cell r="H152">
            <v>8.15</v>
          </cell>
          <cell r="I152" t="str">
            <v>29-07-2027</v>
          </cell>
          <cell r="J152" t="str">
            <v>CARE AA+</v>
          </cell>
          <cell r="K152">
            <v>1.1686000000000001</v>
          </cell>
          <cell r="L152">
            <v>100000</v>
          </cell>
          <cell r="M152">
            <v>1000</v>
          </cell>
          <cell r="N152">
            <v>7.8875000000000002</v>
          </cell>
          <cell r="O152">
            <v>100242.7</v>
          </cell>
          <cell r="P152">
            <v>100242700</v>
          </cell>
          <cell r="Q152">
            <v>6162739.7300000004</v>
          </cell>
          <cell r="R152">
            <v>0</v>
          </cell>
          <cell r="S152">
            <v>242700</v>
          </cell>
          <cell r="T152">
            <v>106405439.73</v>
          </cell>
          <cell r="U152">
            <v>0.12</v>
          </cell>
          <cell r="V152">
            <v>0.13</v>
          </cell>
          <cell r="W152">
            <v>100000</v>
          </cell>
          <cell r="X152">
            <v>100000000</v>
          </cell>
          <cell r="Y152" t="str">
            <v>29-07-2026</v>
          </cell>
          <cell r="Z152" t="str">
            <v>Financial Services</v>
          </cell>
          <cell r="AA152"/>
          <cell r="AB152"/>
        </row>
        <row r="153">
          <cell r="C153" t="str">
            <v>INE572E07258</v>
          </cell>
          <cell r="D153" t="str">
            <v>FI3333NC207</v>
          </cell>
          <cell r="E153" t="str">
            <v>NCD</v>
          </cell>
          <cell r="F153" t="str">
            <v>PNB Housing Finance Ltd</v>
          </cell>
          <cell r="G153" t="str">
            <v>7.28% PNB Housing Finance Limited NCD 05-06-2028 Series LXXII</v>
          </cell>
          <cell r="H153">
            <v>7.28</v>
          </cell>
          <cell r="I153" t="str">
            <v>05-06-2028</v>
          </cell>
          <cell r="J153" t="str">
            <v>CARE AA+</v>
          </cell>
          <cell r="K153">
            <v>1.9591000000000001</v>
          </cell>
          <cell r="L153">
            <v>100000</v>
          </cell>
          <cell r="M153">
            <v>1400</v>
          </cell>
          <cell r="N153">
            <v>7.9923000000000002</v>
          </cell>
          <cell r="O153">
            <v>98676.1</v>
          </cell>
          <cell r="P153">
            <v>138146540</v>
          </cell>
          <cell r="Q153">
            <v>4104723.29</v>
          </cell>
          <cell r="R153">
            <v>0</v>
          </cell>
          <cell r="S153">
            <v>-1853460</v>
          </cell>
          <cell r="T153">
            <v>142251263.28999999</v>
          </cell>
          <cell r="U153">
            <v>0.16</v>
          </cell>
          <cell r="V153">
            <v>0.17</v>
          </cell>
          <cell r="W153">
            <v>100000</v>
          </cell>
          <cell r="X153">
            <v>140000000</v>
          </cell>
          <cell r="Y153" t="str">
            <v>05-06-2026</v>
          </cell>
          <cell r="Z153" t="str">
            <v>Financial Services</v>
          </cell>
          <cell r="AA153"/>
          <cell r="AB153"/>
        </row>
        <row r="154">
          <cell r="C154" t="str">
            <v>INE721A07RH9</v>
          </cell>
          <cell r="D154" t="str">
            <v>FI3539NC203</v>
          </cell>
          <cell r="E154" t="str">
            <v>NCD</v>
          </cell>
          <cell r="F154" t="str">
            <v>Shriram Finance Ltd</v>
          </cell>
          <cell r="G154" t="str">
            <v>8.75% Shriram Finance Limited NCD MD 15-06-2026 Series STFCL PPD-V 2022-23</v>
          </cell>
          <cell r="H154">
            <v>8.75</v>
          </cell>
          <cell r="I154" t="str">
            <v>15-06-2026</v>
          </cell>
          <cell r="J154" t="str">
            <v>CRISIL AAA</v>
          </cell>
          <cell r="K154">
            <v>0.12330000000000001</v>
          </cell>
          <cell r="L154">
            <v>100000</v>
          </cell>
          <cell r="M154">
            <v>2500</v>
          </cell>
          <cell r="N154">
            <v>6.95</v>
          </cell>
          <cell r="O154">
            <v>100210.5</v>
          </cell>
          <cell r="P154">
            <v>250526250</v>
          </cell>
          <cell r="Q154">
            <v>2816780.82</v>
          </cell>
          <cell r="R154">
            <v>0</v>
          </cell>
          <cell r="S154">
            <v>1730625</v>
          </cell>
          <cell r="T154">
            <v>253343030.81999999</v>
          </cell>
          <cell r="U154">
            <v>0.3</v>
          </cell>
          <cell r="V154">
            <v>0.3</v>
          </cell>
          <cell r="W154">
            <v>99518.25</v>
          </cell>
          <cell r="X154">
            <v>248795625</v>
          </cell>
          <cell r="Y154" t="str">
            <v>15-06-2026</v>
          </cell>
          <cell r="Z154" t="str">
            <v>Financial Services</v>
          </cell>
          <cell r="AA154"/>
          <cell r="AB154"/>
        </row>
        <row r="155">
          <cell r="C155" t="str">
            <v>INE756I07EN4</v>
          </cell>
          <cell r="D155" t="str">
            <v>FI3553NC216</v>
          </cell>
          <cell r="E155" t="str">
            <v>NCD</v>
          </cell>
          <cell r="F155" t="str">
            <v>HDB Financial Services Ltd</v>
          </cell>
          <cell r="G155" t="str">
            <v>7.84% HDB Financial Services NCD MD 14-07-2026</v>
          </cell>
          <cell r="H155">
            <v>7.84</v>
          </cell>
          <cell r="I155" t="str">
            <v>14-07-2026</v>
          </cell>
          <cell r="J155" t="str">
            <v>CRISIL AAA</v>
          </cell>
          <cell r="K155">
            <v>0.20269999999999999</v>
          </cell>
          <cell r="L155">
            <v>1000000</v>
          </cell>
          <cell r="M155">
            <v>100</v>
          </cell>
          <cell r="N155">
            <v>7.04</v>
          </cell>
          <cell r="O155">
            <v>1000720</v>
          </cell>
          <cell r="P155">
            <v>100072000</v>
          </cell>
          <cell r="Q155">
            <v>6250520.5499999998</v>
          </cell>
          <cell r="R155">
            <v>0</v>
          </cell>
          <cell r="S155">
            <v>207500</v>
          </cell>
          <cell r="T155">
            <v>106322520.55</v>
          </cell>
          <cell r="U155">
            <v>0.12</v>
          </cell>
          <cell r="V155">
            <v>0.13</v>
          </cell>
          <cell r="W155">
            <v>998645</v>
          </cell>
          <cell r="X155">
            <v>99864500</v>
          </cell>
          <cell r="Y155" t="str">
            <v>14-07-2026</v>
          </cell>
          <cell r="Z155" t="str">
            <v>Financial Services</v>
          </cell>
          <cell r="AA155"/>
          <cell r="AB155"/>
        </row>
        <row r="156">
          <cell r="C156" t="str">
            <v>INE756I07FG5</v>
          </cell>
          <cell r="D156" t="str">
            <v>FI3553NC218</v>
          </cell>
          <cell r="E156" t="str">
            <v>NCD</v>
          </cell>
          <cell r="F156" t="str">
            <v>HDB Financial Services Ltd</v>
          </cell>
          <cell r="G156" t="str">
            <v>7.4091% HDB Financial Services NCD MD 05-06-2028</v>
          </cell>
          <cell r="H156">
            <v>7.4090999999999996</v>
          </cell>
          <cell r="I156" t="str">
            <v>05-06-2028</v>
          </cell>
          <cell r="J156" t="str">
            <v>CRISIL AAA</v>
          </cell>
          <cell r="K156">
            <v>1.8889</v>
          </cell>
          <cell r="L156">
            <v>100000</v>
          </cell>
          <cell r="M156">
            <v>1000</v>
          </cell>
          <cell r="N156">
            <v>7.9</v>
          </cell>
          <cell r="O156">
            <v>99058.5</v>
          </cell>
          <cell r="P156">
            <v>99058500</v>
          </cell>
          <cell r="Q156">
            <v>6901627.4000000004</v>
          </cell>
          <cell r="R156">
            <v>0</v>
          </cell>
          <cell r="S156">
            <v>-1131500</v>
          </cell>
          <cell r="T156">
            <v>105960127.40000001</v>
          </cell>
          <cell r="U156">
            <v>0.12</v>
          </cell>
          <cell r="V156">
            <v>0.12</v>
          </cell>
          <cell r="W156">
            <v>100190</v>
          </cell>
          <cell r="X156">
            <v>100190000</v>
          </cell>
          <cell r="Y156" t="str">
            <v>05-06-2026</v>
          </cell>
          <cell r="Z156" t="str">
            <v>Financial Services</v>
          </cell>
          <cell r="AA156"/>
          <cell r="AB156"/>
        </row>
        <row r="157">
          <cell r="C157" t="str">
            <v>INE053F08536</v>
          </cell>
          <cell r="D157" t="str">
            <v>FI3567ZCB200</v>
          </cell>
          <cell r="E157" t="str">
            <v>ZCB</v>
          </cell>
          <cell r="F157" t="str">
            <v>Indian Railway Finance Corporation Ltd</v>
          </cell>
          <cell r="G157" t="str">
            <v>0.0% Indian Railway Finance Corporation Ltd ZCB MD 01-12-2035 (Series 192)</v>
          </cell>
          <cell r="H157">
            <v>0</v>
          </cell>
          <cell r="I157" t="str">
            <v>01-12-2035</v>
          </cell>
          <cell r="J157" t="str">
            <v>CRISIL AAA</v>
          </cell>
          <cell r="K157">
            <v>9.5862999999999996</v>
          </cell>
          <cell r="L157">
            <v>100000</v>
          </cell>
          <cell r="M157">
            <v>2500</v>
          </cell>
          <cell r="N157">
            <v>7.0250000000000004</v>
          </cell>
          <cell r="O157">
            <v>52161</v>
          </cell>
          <cell r="P157">
            <v>130402500</v>
          </cell>
          <cell r="Q157">
            <v>0</v>
          </cell>
          <cell r="R157">
            <v>4984405.8099999996</v>
          </cell>
          <cell r="S157">
            <v>-4031905.81</v>
          </cell>
          <cell r="T157">
            <v>130402500</v>
          </cell>
          <cell r="U157">
            <v>0.15</v>
          </cell>
          <cell r="V157">
            <v>0.15</v>
          </cell>
          <cell r="W157">
            <v>51780</v>
          </cell>
          <cell r="X157">
            <v>129450000</v>
          </cell>
          <cell r="Y157"/>
          <cell r="Z157" t="str">
            <v>Financial Services</v>
          </cell>
          <cell r="AA157"/>
          <cell r="AB157"/>
        </row>
        <row r="158">
          <cell r="C158" t="str">
            <v>INE466L14FR8</v>
          </cell>
          <cell r="D158" t="str">
            <v>FI3582CP242</v>
          </cell>
          <cell r="E158" t="str">
            <v>CMP</v>
          </cell>
          <cell r="F158" t="str">
            <v>360 ONE WAM Ltd (Prev IIFL Wealth Management Ltd)</v>
          </cell>
          <cell r="G158" t="str">
            <v>360 One Wam Ltd CP MD 21-01-2027</v>
          </cell>
          <cell r="H158">
            <v>0</v>
          </cell>
          <cell r="I158" t="str">
            <v>21-01-2027</v>
          </cell>
          <cell r="J158" t="str">
            <v>CRISIL A1+</v>
          </cell>
          <cell r="K158">
            <v>0.73</v>
          </cell>
          <cell r="L158">
            <v>500000</v>
          </cell>
          <cell r="M158">
            <v>200</v>
          </cell>
          <cell r="N158">
            <v>8.2949999999999999</v>
          </cell>
          <cell r="O158">
            <v>471598.5</v>
          </cell>
          <cell r="P158">
            <v>94319700</v>
          </cell>
          <cell r="Q158">
            <v>0</v>
          </cell>
          <cell r="R158">
            <v>2102254.11</v>
          </cell>
          <cell r="S158">
            <v>-53054.11</v>
          </cell>
          <cell r="T158">
            <v>94319700</v>
          </cell>
          <cell r="U158">
            <v>2.14</v>
          </cell>
          <cell r="V158">
            <v>2.14</v>
          </cell>
          <cell r="W158">
            <v>461352.5</v>
          </cell>
          <cell r="X158">
            <v>92270500</v>
          </cell>
          <cell r="Y158"/>
          <cell r="Z158" t="str">
            <v>Financial Services</v>
          </cell>
          <cell r="AA158"/>
          <cell r="AB158"/>
        </row>
        <row r="159">
          <cell r="C159" t="str">
            <v>INE530B14GB4</v>
          </cell>
          <cell r="D159" t="str">
            <v>FI3528CP234</v>
          </cell>
          <cell r="E159" t="str">
            <v>CMP</v>
          </cell>
          <cell r="F159" t="str">
            <v>IIFL Finance Ltd</v>
          </cell>
          <cell r="G159" t="str">
            <v>IIFL Finance Ltd CP MD 26-05-2026</v>
          </cell>
          <cell r="H159">
            <v>0</v>
          </cell>
          <cell r="I159" t="str">
            <v>26-05-2026</v>
          </cell>
          <cell r="J159" t="str">
            <v>CRISIL A1+</v>
          </cell>
          <cell r="K159">
            <v>7.0000000000000007E-2</v>
          </cell>
          <cell r="L159">
            <v>500000</v>
          </cell>
          <cell r="M159">
            <v>200</v>
          </cell>
          <cell r="N159">
            <v>8.06</v>
          </cell>
          <cell r="O159">
            <v>497255</v>
          </cell>
          <cell r="P159">
            <v>99451000</v>
          </cell>
          <cell r="Q159">
            <v>0</v>
          </cell>
          <cell r="R159">
            <v>1602033.39</v>
          </cell>
          <cell r="S159">
            <v>67166.61</v>
          </cell>
          <cell r="T159">
            <v>99451000</v>
          </cell>
          <cell r="U159">
            <v>2.25</v>
          </cell>
          <cell r="V159">
            <v>2.25</v>
          </cell>
          <cell r="W159">
            <v>488909</v>
          </cell>
          <cell r="X159">
            <v>97781800</v>
          </cell>
          <cell r="Y159"/>
          <cell r="Z159" t="str">
            <v>Financial Services</v>
          </cell>
          <cell r="AA159"/>
          <cell r="AB159"/>
        </row>
        <row r="160">
          <cell r="C160" t="str">
            <v>IN0020220037</v>
          </cell>
          <cell r="D160" t="str">
            <v>7.38GSEC200627</v>
          </cell>
          <cell r="E160" t="str">
            <v>GSE</v>
          </cell>
          <cell r="F160" t="str">
            <v>Govt. of India - GSec / TBL</v>
          </cell>
          <cell r="G160" t="str">
            <v>7.38% Central Government Securities 20/06/2027</v>
          </cell>
          <cell r="H160">
            <v>7.38</v>
          </cell>
          <cell r="I160" t="str">
            <v>20-06-2027</v>
          </cell>
          <cell r="J160" t="str">
            <v>Sovereign</v>
          </cell>
          <cell r="K160">
            <v>1.0839000000000001</v>
          </cell>
          <cell r="L160">
            <v>100</v>
          </cell>
          <cell r="M160">
            <v>1000000</v>
          </cell>
          <cell r="N160">
            <v>6.0644999999999998</v>
          </cell>
          <cell r="O160">
            <v>101.5104</v>
          </cell>
          <cell r="P160">
            <v>101510400</v>
          </cell>
          <cell r="Q160">
            <v>2685500</v>
          </cell>
          <cell r="R160">
            <v>0</v>
          </cell>
          <cell r="S160">
            <v>170400</v>
          </cell>
          <cell r="T160">
            <v>104195900</v>
          </cell>
          <cell r="U160">
            <v>2.2999999999999998</v>
          </cell>
          <cell r="V160">
            <v>2.36</v>
          </cell>
          <cell r="W160">
            <v>101.34</v>
          </cell>
          <cell r="X160">
            <v>101340000</v>
          </cell>
          <cell r="Y160" t="str">
            <v>20-06-2026</v>
          </cell>
          <cell r="Z160" t="str">
            <v>Exempt - GSECs</v>
          </cell>
          <cell r="AA160"/>
          <cell r="AB160"/>
        </row>
        <row r="161">
          <cell r="C161" t="str">
            <v>IN002025Z229</v>
          </cell>
          <cell r="D161" t="str">
            <v>364TBL280826</v>
          </cell>
          <cell r="E161" t="str">
            <v>TBL</v>
          </cell>
          <cell r="F161" t="str">
            <v>Govt. of India - GSec / TBL</v>
          </cell>
          <cell r="G161" t="str">
            <v>364 Days - T Bill - 28/08/2026</v>
          </cell>
          <cell r="H161">
            <v>0</v>
          </cell>
          <cell r="I161" t="str">
            <v>28-08-2026</v>
          </cell>
          <cell r="J161" t="str">
            <v>Sovereign</v>
          </cell>
          <cell r="K161">
            <v>0.33</v>
          </cell>
          <cell r="L161">
            <v>100</v>
          </cell>
          <cell r="M161">
            <v>1500000</v>
          </cell>
          <cell r="N161">
            <v>5.31</v>
          </cell>
          <cell r="O161">
            <v>98.298299999999998</v>
          </cell>
          <cell r="P161">
            <v>147447450</v>
          </cell>
          <cell r="Q161">
            <v>0</v>
          </cell>
          <cell r="R161">
            <v>766295.6</v>
          </cell>
          <cell r="S161">
            <v>52854.400000000001</v>
          </cell>
          <cell r="T161">
            <v>147447450</v>
          </cell>
          <cell r="U161">
            <v>3.34</v>
          </cell>
          <cell r="V161">
            <v>3.34</v>
          </cell>
          <cell r="W161">
            <v>97.752200000000002</v>
          </cell>
          <cell r="X161">
            <v>146628300</v>
          </cell>
          <cell r="Y161"/>
          <cell r="Z161" t="str">
            <v>Exempt - GSECs</v>
          </cell>
          <cell r="AA161"/>
          <cell r="AB161"/>
        </row>
        <row r="162">
          <cell r="C162" t="str">
            <v>IN002025Z252</v>
          </cell>
          <cell r="D162" t="str">
            <v>364TBL170926</v>
          </cell>
          <cell r="E162" t="str">
            <v>TBL</v>
          </cell>
          <cell r="F162" t="str">
            <v>Govt. of India - GSec / TBL</v>
          </cell>
          <cell r="G162" t="str">
            <v>364 Days - T Bill - 17/09/2026</v>
          </cell>
          <cell r="H162">
            <v>0</v>
          </cell>
          <cell r="I162" t="str">
            <v>17-09-2026</v>
          </cell>
          <cell r="J162" t="str">
            <v>Sovereign</v>
          </cell>
          <cell r="K162">
            <v>0.38</v>
          </cell>
          <cell r="L162">
            <v>100</v>
          </cell>
          <cell r="M162">
            <v>500000</v>
          </cell>
          <cell r="N162">
            <v>5.3574999999999999</v>
          </cell>
          <cell r="O162">
            <v>98.000600000000006</v>
          </cell>
          <cell r="P162">
            <v>49000300</v>
          </cell>
          <cell r="Q162">
            <v>0</v>
          </cell>
          <cell r="R162">
            <v>1147335.5900000001</v>
          </cell>
          <cell r="S162">
            <v>9664.41</v>
          </cell>
          <cell r="T162">
            <v>49000300</v>
          </cell>
          <cell r="U162">
            <v>1.1100000000000001</v>
          </cell>
          <cell r="V162">
            <v>1.1100000000000001</v>
          </cell>
          <cell r="W162">
            <v>95.686599999999999</v>
          </cell>
          <cell r="X162">
            <v>47843300</v>
          </cell>
          <cell r="Y162"/>
          <cell r="Z162" t="str">
            <v>Exempt - GSECs</v>
          </cell>
          <cell r="AA162"/>
          <cell r="AB162"/>
        </row>
        <row r="163">
          <cell r="C163" t="str">
            <v>IN002025Z476</v>
          </cell>
          <cell r="D163" t="str">
            <v>364TBL250227</v>
          </cell>
          <cell r="E163" t="str">
            <v>TBL</v>
          </cell>
          <cell r="F163" t="str">
            <v>Govt. of India - GSec / TBL</v>
          </cell>
          <cell r="G163" t="str">
            <v>364 Days - T Bill - 25/02/2027</v>
          </cell>
          <cell r="H163">
            <v>0</v>
          </cell>
          <cell r="I163" t="str">
            <v>25-02-2027</v>
          </cell>
          <cell r="J163" t="str">
            <v>Sovereign</v>
          </cell>
          <cell r="K163">
            <v>0.82</v>
          </cell>
          <cell r="L163">
            <v>100</v>
          </cell>
          <cell r="M163">
            <v>3000000</v>
          </cell>
          <cell r="N163">
            <v>5.5728999999999997</v>
          </cell>
          <cell r="O163">
            <v>95.620199999999997</v>
          </cell>
          <cell r="P163">
            <v>286860600</v>
          </cell>
          <cell r="Q163">
            <v>0</v>
          </cell>
          <cell r="R163">
            <v>1635784.43</v>
          </cell>
          <cell r="S163">
            <v>123715.57</v>
          </cell>
          <cell r="T163">
            <v>286860600</v>
          </cell>
          <cell r="U163">
            <v>6.5</v>
          </cell>
          <cell r="V163">
            <v>6.5</v>
          </cell>
          <cell r="W163">
            <v>95.033699999999996</v>
          </cell>
          <cell r="X163">
            <v>285101100</v>
          </cell>
          <cell r="Y163"/>
          <cell r="Z163" t="str">
            <v>Exempt - GSECs</v>
          </cell>
          <cell r="AA163"/>
          <cell r="AB163"/>
        </row>
        <row r="164">
          <cell r="C164" t="str">
            <v>INE121A08PJ0</v>
          </cell>
          <cell r="D164" t="str">
            <v>FI3431CCD200</v>
          </cell>
          <cell r="E164" t="str">
            <v>CCD</v>
          </cell>
          <cell r="F164" t="str">
            <v>Cholamandalam Investment and Finance Company Ltd</v>
          </cell>
          <cell r="G164" t="str">
            <v>7.5% Cholamandalam Investment and Company Ltd CCD 30 09 2026</v>
          </cell>
          <cell r="H164">
            <v>7.5</v>
          </cell>
          <cell r="I164" t="str">
            <v>30-09-2026</v>
          </cell>
          <cell r="J164" t="str">
            <v xml:space="preserve"> UNRATED</v>
          </cell>
          <cell r="K164">
            <v>0.41643799999999997</v>
          </cell>
          <cell r="L164">
            <v>100000</v>
          </cell>
          <cell r="M164">
            <v>750</v>
          </cell>
          <cell r="N164">
            <v>7.3674999999999997</v>
          </cell>
          <cell r="O164">
            <v>117228.9878</v>
          </cell>
          <cell r="P164">
            <v>87921740.849999994</v>
          </cell>
          <cell r="Q164">
            <v>493150.68</v>
          </cell>
          <cell r="R164">
            <v>0</v>
          </cell>
          <cell r="S164">
            <v>12921740.85</v>
          </cell>
          <cell r="T164">
            <v>88414891.530000001</v>
          </cell>
          <cell r="U164">
            <v>0.53</v>
          </cell>
          <cell r="V164">
            <v>0.53</v>
          </cell>
          <cell r="W164">
            <v>100000</v>
          </cell>
          <cell r="X164">
            <v>75000000</v>
          </cell>
          <cell r="Y164" t="str">
            <v>30-09-2026</v>
          </cell>
          <cell r="Z164" t="str">
            <v>Financial Services</v>
          </cell>
          <cell r="AA164"/>
          <cell r="AB164"/>
        </row>
        <row r="165">
          <cell r="C165" t="str">
            <v>IN0020220037</v>
          </cell>
          <cell r="D165" t="str">
            <v>7.38GSEC200627</v>
          </cell>
          <cell r="E165" t="str">
            <v>GSE</v>
          </cell>
          <cell r="F165" t="str">
            <v>Govt. of India - GSec / TBL</v>
          </cell>
          <cell r="G165" t="str">
            <v>7.38% Central Government Securities 20/06/2027</v>
          </cell>
          <cell r="H165">
            <v>7.38</v>
          </cell>
          <cell r="I165" t="str">
            <v>20-06-2027</v>
          </cell>
          <cell r="J165" t="str">
            <v>Sovereign</v>
          </cell>
          <cell r="K165">
            <v>1.0839000000000001</v>
          </cell>
          <cell r="L165">
            <v>100</v>
          </cell>
          <cell r="M165">
            <v>3000000</v>
          </cell>
          <cell r="N165">
            <v>6.0644999999999998</v>
          </cell>
          <cell r="O165">
            <v>101.5104</v>
          </cell>
          <cell r="P165">
            <v>304531200</v>
          </cell>
          <cell r="Q165">
            <v>8056500</v>
          </cell>
          <cell r="R165">
            <v>0</v>
          </cell>
          <cell r="S165">
            <v>3387918.75</v>
          </cell>
          <cell r="T165">
            <v>312587700</v>
          </cell>
          <cell r="U165">
            <v>1.84</v>
          </cell>
          <cell r="V165">
            <v>1.88</v>
          </cell>
          <cell r="W165">
            <v>100.38109375000001</v>
          </cell>
          <cell r="X165">
            <v>301143281.25</v>
          </cell>
          <cell r="Y165" t="str">
            <v>20-06-2026</v>
          </cell>
          <cell r="Z165" t="str">
            <v>Exempt - GSECs</v>
          </cell>
          <cell r="AA165"/>
          <cell r="AB165"/>
        </row>
        <row r="166">
          <cell r="C166" t="str">
            <v>IN0020230036</v>
          </cell>
          <cell r="D166" t="str">
            <v>7.17GSE170430</v>
          </cell>
          <cell r="E166" t="str">
            <v>GSE</v>
          </cell>
          <cell r="F166" t="str">
            <v>Govt. of India - GSec / TBL</v>
          </cell>
          <cell r="G166" t="str">
            <v>7.17% Government Securities - 17/04/20230</v>
          </cell>
          <cell r="H166">
            <v>7.17</v>
          </cell>
          <cell r="I166" t="str">
            <v>17-04-2030</v>
          </cell>
          <cell r="J166" t="str">
            <v>Sovereign</v>
          </cell>
          <cell r="K166">
            <v>3.5139999999999998</v>
          </cell>
          <cell r="L166">
            <v>100</v>
          </cell>
          <cell r="M166">
            <v>1000000</v>
          </cell>
          <cell r="N166">
            <v>6.6996000000000002</v>
          </cell>
          <cell r="O166">
            <v>101.9858</v>
          </cell>
          <cell r="P166">
            <v>101985800</v>
          </cell>
          <cell r="Q166">
            <v>278833.33</v>
          </cell>
          <cell r="R166">
            <v>0</v>
          </cell>
          <cell r="S166">
            <v>957050</v>
          </cell>
          <cell r="T166">
            <v>102264633.33</v>
          </cell>
          <cell r="U166">
            <v>0.61</v>
          </cell>
          <cell r="V166">
            <v>0.62</v>
          </cell>
          <cell r="W166">
            <v>101.02875</v>
          </cell>
          <cell r="X166">
            <v>101028750</v>
          </cell>
          <cell r="Y166" t="str">
            <v>17-10-2026</v>
          </cell>
          <cell r="Z166" t="str">
            <v>Exempt - GSECs</v>
          </cell>
          <cell r="AA166"/>
          <cell r="AB166"/>
        </row>
        <row r="167">
          <cell r="C167" t="str">
            <v>IN0020230135</v>
          </cell>
          <cell r="D167" t="str">
            <v>7.32GSE131130</v>
          </cell>
          <cell r="E167" t="str">
            <v>GSE</v>
          </cell>
          <cell r="F167" t="str">
            <v>Govt. of India - GSec / TBL</v>
          </cell>
          <cell r="G167" t="str">
            <v>7.32% Government Securities-13/11/2030</v>
          </cell>
          <cell r="H167">
            <v>7.32</v>
          </cell>
          <cell r="I167" t="str">
            <v>13-11-2030</v>
          </cell>
          <cell r="J167" t="str">
            <v>Sovereign</v>
          </cell>
          <cell r="K167">
            <v>3.82</v>
          </cell>
          <cell r="L167">
            <v>100</v>
          </cell>
          <cell r="M167">
            <v>3000000</v>
          </cell>
          <cell r="N167">
            <v>6.8208000000000002</v>
          </cell>
          <cell r="O167">
            <v>102.3541</v>
          </cell>
          <cell r="P167">
            <v>307062300</v>
          </cell>
          <cell r="Q167">
            <v>10248000</v>
          </cell>
          <cell r="R167">
            <v>0</v>
          </cell>
          <cell r="S167">
            <v>3852300</v>
          </cell>
          <cell r="T167">
            <v>317310300</v>
          </cell>
          <cell r="U167">
            <v>1.85</v>
          </cell>
          <cell r="V167">
            <v>1.91</v>
          </cell>
          <cell r="W167">
            <v>101.07</v>
          </cell>
          <cell r="X167">
            <v>303210000</v>
          </cell>
          <cell r="Y167" t="str">
            <v>13-05-2026</v>
          </cell>
          <cell r="Z167" t="str">
            <v>Exempt - GSECs</v>
          </cell>
          <cell r="AA167"/>
          <cell r="AB167"/>
        </row>
        <row r="168">
          <cell r="C168" t="str">
            <v>IN0020240019</v>
          </cell>
          <cell r="D168" t="str">
            <v>7.10GSE080434</v>
          </cell>
          <cell r="E168" t="str">
            <v>GSE</v>
          </cell>
          <cell r="F168" t="str">
            <v>Govt. of India - GSec / TBL</v>
          </cell>
          <cell r="G168" t="str">
            <v>7.10% Central Government Securities 08/04/2034</v>
          </cell>
          <cell r="H168">
            <v>7.1</v>
          </cell>
          <cell r="I168" t="str">
            <v>08-04-2034</v>
          </cell>
          <cell r="J168" t="str">
            <v>Sovereign</v>
          </cell>
          <cell r="K168">
            <v>6.1786000000000003</v>
          </cell>
          <cell r="L168">
            <v>100</v>
          </cell>
          <cell r="M168">
            <v>4000000</v>
          </cell>
          <cell r="N168">
            <v>7.1557000000000004</v>
          </cell>
          <cell r="O168">
            <v>100.4008</v>
          </cell>
          <cell r="P168">
            <v>401603200</v>
          </cell>
          <cell r="Q168">
            <v>1814444.44</v>
          </cell>
          <cell r="R168">
            <v>0</v>
          </cell>
          <cell r="S168">
            <v>-5125064.72</v>
          </cell>
          <cell r="T168">
            <v>403417644.44</v>
          </cell>
          <cell r="U168">
            <v>2.42</v>
          </cell>
          <cell r="V168">
            <v>2.4300000000000002</v>
          </cell>
          <cell r="W168">
            <v>101.68206618000001</v>
          </cell>
          <cell r="X168">
            <v>406728264.72000003</v>
          </cell>
          <cell r="Y168" t="str">
            <v>08-10-2026</v>
          </cell>
          <cell r="Z168" t="str">
            <v>Exempt - GSECs</v>
          </cell>
          <cell r="AA168"/>
          <cell r="AB168"/>
        </row>
        <row r="169">
          <cell r="C169" t="str">
            <v>IN0020240027</v>
          </cell>
          <cell r="D169" t="str">
            <v>7.23GSE150439</v>
          </cell>
          <cell r="E169" t="str">
            <v>GSE</v>
          </cell>
          <cell r="F169" t="str">
            <v>Govt. of India - GSec / TBL</v>
          </cell>
          <cell r="G169" t="str">
            <v>7.23% Central Government Securities 15/04/2039</v>
          </cell>
          <cell r="H169">
            <v>7.23</v>
          </cell>
          <cell r="I169" t="str">
            <v>15-04-2039</v>
          </cell>
          <cell r="J169" t="str">
            <v>Sovereign</v>
          </cell>
          <cell r="K169">
            <v>8.5963999999999992</v>
          </cell>
          <cell r="L169">
            <v>100</v>
          </cell>
          <cell r="M169">
            <v>2000000</v>
          </cell>
          <cell r="N169">
            <v>7.3503999999999996</v>
          </cell>
          <cell r="O169">
            <v>100.07729999999999</v>
          </cell>
          <cell r="P169">
            <v>200154600</v>
          </cell>
          <cell r="Q169">
            <v>642666.67000000004</v>
          </cell>
          <cell r="R169">
            <v>0</v>
          </cell>
          <cell r="S169">
            <v>-927888.33</v>
          </cell>
          <cell r="T169">
            <v>200797266.66999999</v>
          </cell>
          <cell r="U169">
            <v>1.21</v>
          </cell>
          <cell r="V169">
            <v>1.21</v>
          </cell>
          <cell r="W169">
            <v>100.54124416499999</v>
          </cell>
          <cell r="X169">
            <v>201082488.33000001</v>
          </cell>
          <cell r="Y169" t="str">
            <v>15-10-2026</v>
          </cell>
          <cell r="Z169" t="str">
            <v>Exempt - GSECs</v>
          </cell>
          <cell r="AA169"/>
          <cell r="AB169"/>
        </row>
        <row r="170">
          <cell r="C170" t="str">
            <v>IN0020240035</v>
          </cell>
          <cell r="D170" t="str">
            <v>7.34GSE220464</v>
          </cell>
          <cell r="E170" t="str">
            <v>GSE</v>
          </cell>
          <cell r="F170" t="str">
            <v>Govt. of India - GSec / TBL</v>
          </cell>
          <cell r="G170" t="str">
            <v>7.34% Central Government Securities 22/04/2064</v>
          </cell>
          <cell r="H170">
            <v>7.34</v>
          </cell>
          <cell r="I170" t="str">
            <v>22-04-2064</v>
          </cell>
          <cell r="J170" t="str">
            <v>Sovereign</v>
          </cell>
          <cell r="K170">
            <v>12.7925</v>
          </cell>
          <cell r="L170">
            <v>100</v>
          </cell>
          <cell r="M170">
            <v>1500000</v>
          </cell>
          <cell r="N170">
            <v>7.8259999999999996</v>
          </cell>
          <cell r="O170">
            <v>95.838999999999999</v>
          </cell>
          <cell r="P170">
            <v>143758500</v>
          </cell>
          <cell r="Q170">
            <v>275250</v>
          </cell>
          <cell r="R170">
            <v>0</v>
          </cell>
          <cell r="S170">
            <v>-13489500</v>
          </cell>
          <cell r="T170">
            <v>144033750</v>
          </cell>
          <cell r="U170">
            <v>0.87</v>
          </cell>
          <cell r="V170">
            <v>0.87</v>
          </cell>
          <cell r="W170">
            <v>104.83199999999999</v>
          </cell>
          <cell r="X170">
            <v>157248000</v>
          </cell>
          <cell r="Y170" t="str">
            <v>22-10-2026</v>
          </cell>
          <cell r="Z170" t="str">
            <v>Exempt - GSECs</v>
          </cell>
          <cell r="AA170"/>
          <cell r="AB170"/>
        </row>
        <row r="171">
          <cell r="C171" t="str">
            <v>IN0020250091</v>
          </cell>
          <cell r="D171" t="str">
            <v>6.48GSE061035</v>
          </cell>
          <cell r="E171" t="str">
            <v>GSE</v>
          </cell>
          <cell r="F171" t="str">
            <v>Govt. of India - GSec / TBL</v>
          </cell>
          <cell r="G171" t="str">
            <v>6.48% Central Government Securities 06/10/2035</v>
          </cell>
          <cell r="H171">
            <v>6.48</v>
          </cell>
          <cell r="I171" t="str">
            <v>06-10-2035</v>
          </cell>
          <cell r="J171" t="str">
            <v>Sovereign</v>
          </cell>
          <cell r="K171">
            <v>7.1195000000000004</v>
          </cell>
          <cell r="L171">
            <v>100</v>
          </cell>
          <cell r="M171">
            <v>5900000</v>
          </cell>
          <cell r="N171">
            <v>7.1482000000000001</v>
          </cell>
          <cell r="O171">
            <v>96.281999999999996</v>
          </cell>
          <cell r="P171">
            <v>568063800</v>
          </cell>
          <cell r="Q171">
            <v>2655000</v>
          </cell>
          <cell r="R171">
            <v>0</v>
          </cell>
          <cell r="S171">
            <v>-15806950</v>
          </cell>
          <cell r="T171">
            <v>570718800</v>
          </cell>
          <cell r="U171">
            <v>3.43</v>
          </cell>
          <cell r="V171">
            <v>3.44</v>
          </cell>
          <cell r="W171">
            <v>98.961144067796596</v>
          </cell>
          <cell r="X171">
            <v>583870750</v>
          </cell>
          <cell r="Y171" t="str">
            <v>06-10-2026</v>
          </cell>
          <cell r="Z171" t="str">
            <v>Exempt - GSECs</v>
          </cell>
          <cell r="AA171"/>
          <cell r="AB171"/>
        </row>
        <row r="172">
          <cell r="C172" t="str">
            <v>IN3120230484</v>
          </cell>
          <cell r="D172" t="str">
            <v>7.44TNSG20034</v>
          </cell>
          <cell r="E172" t="str">
            <v>GSE</v>
          </cell>
          <cell r="F172" t="str">
            <v>Govt. of India - GSec / TBL</v>
          </cell>
          <cell r="G172" t="str">
            <v>7.44% Tamil Nadu State Government Securities -20/03/2034</v>
          </cell>
          <cell r="H172">
            <v>7.44</v>
          </cell>
          <cell r="I172" t="str">
            <v>20-03-2034</v>
          </cell>
          <cell r="J172" t="str">
            <v>Sovereign</v>
          </cell>
          <cell r="K172">
            <v>6.0438999999999998</v>
          </cell>
          <cell r="L172">
            <v>100</v>
          </cell>
          <cell r="M172">
            <v>500000</v>
          </cell>
          <cell r="N172">
            <v>7.7736999999999998</v>
          </cell>
          <cell r="O172">
            <v>98.887799999999999</v>
          </cell>
          <cell r="P172">
            <v>49443900</v>
          </cell>
          <cell r="Q172">
            <v>423666.67</v>
          </cell>
          <cell r="R172">
            <v>0</v>
          </cell>
          <cell r="S172">
            <v>-562050</v>
          </cell>
          <cell r="T172">
            <v>49867566.670000002</v>
          </cell>
          <cell r="U172">
            <v>0.3</v>
          </cell>
          <cell r="V172">
            <v>0.3</v>
          </cell>
          <cell r="W172">
            <v>100.0119</v>
          </cell>
          <cell r="X172">
            <v>50005950</v>
          </cell>
          <cell r="Y172" t="str">
            <v>20-09-2026</v>
          </cell>
          <cell r="Z172" t="str">
            <v>Exempt - GSECs</v>
          </cell>
          <cell r="AA172"/>
          <cell r="AB172"/>
        </row>
        <row r="173">
          <cell r="C173" t="str">
            <v>INE020B08EI8</v>
          </cell>
          <cell r="D173" t="str">
            <v>UT47NC314</v>
          </cell>
          <cell r="E173" t="str">
            <v>NCD</v>
          </cell>
          <cell r="F173" t="str">
            <v>REC LTD</v>
          </cell>
          <cell r="G173" t="str">
            <v>7.51% REC LTD NCD MD 31-07-2026</v>
          </cell>
          <cell r="H173">
            <v>7.51</v>
          </cell>
          <cell r="I173" t="str">
            <v>31-07-2026</v>
          </cell>
          <cell r="J173" t="str">
            <v>ICRA AAA</v>
          </cell>
          <cell r="K173">
            <v>0.24929999999999999</v>
          </cell>
          <cell r="L173">
            <v>100000</v>
          </cell>
          <cell r="M173">
            <v>1000</v>
          </cell>
          <cell r="N173">
            <v>6.85</v>
          </cell>
          <cell r="O173">
            <v>100067.1</v>
          </cell>
          <cell r="P173">
            <v>100067100</v>
          </cell>
          <cell r="Q173">
            <v>5637643.8399999999</v>
          </cell>
          <cell r="R173">
            <v>0</v>
          </cell>
          <cell r="S173">
            <v>67100</v>
          </cell>
          <cell r="T173">
            <v>105704743.84</v>
          </cell>
          <cell r="U173">
            <v>0.6</v>
          </cell>
          <cell r="V173">
            <v>0.64</v>
          </cell>
          <cell r="W173">
            <v>100000</v>
          </cell>
          <cell r="X173">
            <v>100000000</v>
          </cell>
          <cell r="Y173" t="str">
            <v>31-07-2026</v>
          </cell>
          <cell r="Z173" t="str">
            <v>Financial Services</v>
          </cell>
          <cell r="AA173"/>
          <cell r="AB173"/>
        </row>
        <row r="174">
          <cell r="C174" t="str">
            <v>INE020B08FD6</v>
          </cell>
          <cell r="D174" t="str">
            <v>UT47NC320</v>
          </cell>
          <cell r="E174" t="str">
            <v>NCD</v>
          </cell>
          <cell r="F174" t="str">
            <v>REC LTD</v>
          </cell>
          <cell r="G174" t="str">
            <v>7.58% REC NCD MD 31-05-2029- 234 SERIES B</v>
          </cell>
          <cell r="H174">
            <v>7.58</v>
          </cell>
          <cell r="I174" t="str">
            <v>31-05-2029</v>
          </cell>
          <cell r="J174" t="str">
            <v>ICRA AAA</v>
          </cell>
          <cell r="K174">
            <v>2.6783000000000001</v>
          </cell>
          <cell r="L174">
            <v>100000</v>
          </cell>
          <cell r="M174">
            <v>2500</v>
          </cell>
          <cell r="N174">
            <v>7.67</v>
          </cell>
          <cell r="O174">
            <v>99739.7</v>
          </cell>
          <cell r="P174">
            <v>249349250</v>
          </cell>
          <cell r="Q174">
            <v>17392465.75</v>
          </cell>
          <cell r="R174">
            <v>0</v>
          </cell>
          <cell r="S174">
            <v>-650750</v>
          </cell>
          <cell r="T174">
            <v>266741715.75</v>
          </cell>
          <cell r="U174">
            <v>1.5</v>
          </cell>
          <cell r="V174">
            <v>1.61</v>
          </cell>
          <cell r="W174">
            <v>100000</v>
          </cell>
          <cell r="X174">
            <v>250000000</v>
          </cell>
          <cell r="Y174" t="str">
            <v>31-05-2026</v>
          </cell>
          <cell r="Z174" t="str">
            <v>Financial Services</v>
          </cell>
          <cell r="AA174"/>
          <cell r="AB174"/>
        </row>
        <row r="175">
          <cell r="C175" t="str">
            <v>INE053F08296</v>
          </cell>
          <cell r="D175" t="str">
            <v>FIIRFCNC213</v>
          </cell>
          <cell r="E175" t="str">
            <v>NCD</v>
          </cell>
          <cell r="F175" t="str">
            <v>Indian Railway Finance Corporation Ltd</v>
          </cell>
          <cell r="G175" t="str">
            <v>7.74%  Indian Railway Finance Corporation Ltd NCD MD 15.04.2038  BOND SERIES 170B 2038</v>
          </cell>
          <cell r="H175">
            <v>7.74</v>
          </cell>
          <cell r="I175" t="str">
            <v>15-04-2038</v>
          </cell>
          <cell r="J175" t="str">
            <v>ICRA AAA</v>
          </cell>
          <cell r="K175">
            <v>7.8958000000000004</v>
          </cell>
          <cell r="L175">
            <v>100000</v>
          </cell>
          <cell r="M175">
            <v>1000</v>
          </cell>
          <cell r="N175">
            <v>7.72</v>
          </cell>
          <cell r="O175">
            <v>100110.8</v>
          </cell>
          <cell r="P175">
            <v>100110800</v>
          </cell>
          <cell r="Q175">
            <v>4198684.93</v>
          </cell>
          <cell r="R175">
            <v>0</v>
          </cell>
          <cell r="S175">
            <v>110800</v>
          </cell>
          <cell r="T175">
            <v>104309484.93000001</v>
          </cell>
          <cell r="U175">
            <v>0.6</v>
          </cell>
          <cell r="V175">
            <v>0.63</v>
          </cell>
          <cell r="W175">
            <v>100000</v>
          </cell>
          <cell r="X175">
            <v>100000000</v>
          </cell>
          <cell r="Y175" t="str">
            <v>15-10-2026</v>
          </cell>
          <cell r="Z175" t="str">
            <v>Financial Services</v>
          </cell>
          <cell r="AA175"/>
          <cell r="AB175"/>
        </row>
        <row r="176">
          <cell r="C176" t="str">
            <v>INE115A07PI6</v>
          </cell>
          <cell r="D176" t="str">
            <v>FILICNC363</v>
          </cell>
          <cell r="E176" t="str">
            <v>NCD</v>
          </cell>
          <cell r="F176" t="str">
            <v>LIC Housing Finance Ltd</v>
          </cell>
          <cell r="G176" t="str">
            <v>6.17% LIC Housing Finance Ltd-NCD-03/09/2026</v>
          </cell>
          <cell r="H176">
            <v>6.17</v>
          </cell>
          <cell r="I176" t="str">
            <v>03-09-2026</v>
          </cell>
          <cell r="J176" t="str">
            <v>CRISIL AAA</v>
          </cell>
          <cell r="K176">
            <v>0.34250000000000003</v>
          </cell>
          <cell r="L176">
            <v>1000000</v>
          </cell>
          <cell r="M176">
            <v>50</v>
          </cell>
          <cell r="N176">
            <v>7.02</v>
          </cell>
          <cell r="O176">
            <v>996205</v>
          </cell>
          <cell r="P176">
            <v>49810250</v>
          </cell>
          <cell r="Q176">
            <v>2028493.15</v>
          </cell>
          <cell r="R176">
            <v>0</v>
          </cell>
          <cell r="S176">
            <v>1642450</v>
          </cell>
          <cell r="T176">
            <v>51838743.149999999</v>
          </cell>
          <cell r="U176">
            <v>0.3</v>
          </cell>
          <cell r="V176">
            <v>0.31</v>
          </cell>
          <cell r="W176">
            <v>963356</v>
          </cell>
          <cell r="X176">
            <v>48167800</v>
          </cell>
          <cell r="Y176" t="str">
            <v>03-09-2026</v>
          </cell>
          <cell r="Z176" t="str">
            <v>Financial Services</v>
          </cell>
          <cell r="AA176"/>
          <cell r="AB176"/>
        </row>
        <row r="177">
          <cell r="C177" t="str">
            <v>INE261F08DV4</v>
          </cell>
          <cell r="D177" t="str">
            <v>FI35NANC297</v>
          </cell>
          <cell r="E177" t="str">
            <v>NCD</v>
          </cell>
          <cell r="F177" t="str">
            <v>National Bank for Agriculture &amp; Rural Development</v>
          </cell>
          <cell r="G177" t="str">
            <v>7.62 NABARD NCD 31 01 2028</v>
          </cell>
          <cell r="H177">
            <v>7.62</v>
          </cell>
          <cell r="I177" t="str">
            <v>31-01-2028</v>
          </cell>
          <cell r="J177" t="str">
            <v>ICRA AAA</v>
          </cell>
          <cell r="K177">
            <v>1.6797</v>
          </cell>
          <cell r="L177">
            <v>100000</v>
          </cell>
          <cell r="M177">
            <v>1500</v>
          </cell>
          <cell r="N177">
            <v>7.5533999999999999</v>
          </cell>
          <cell r="O177">
            <v>100038.7</v>
          </cell>
          <cell r="P177">
            <v>150058050</v>
          </cell>
          <cell r="Q177">
            <v>3288082.19</v>
          </cell>
          <cell r="R177">
            <v>0</v>
          </cell>
          <cell r="S177">
            <v>1184350</v>
          </cell>
          <cell r="T177">
            <v>153346132.19</v>
          </cell>
          <cell r="U177">
            <v>0.9</v>
          </cell>
          <cell r="V177">
            <v>0.92</v>
          </cell>
          <cell r="W177">
            <v>99249.133333333331</v>
          </cell>
          <cell r="X177">
            <v>148873700</v>
          </cell>
          <cell r="Y177" t="str">
            <v>16-01-2027</v>
          </cell>
          <cell r="Z177" t="str">
            <v>Financial Services</v>
          </cell>
          <cell r="AA177"/>
          <cell r="AB177"/>
        </row>
        <row r="178">
          <cell r="C178" t="str">
            <v>INE261F08DX0</v>
          </cell>
          <cell r="D178" t="str">
            <v>FI35NANC298</v>
          </cell>
          <cell r="E178" t="str">
            <v>NCD</v>
          </cell>
          <cell r="F178" t="str">
            <v>National Bank for Agriculture &amp; Rural Development</v>
          </cell>
          <cell r="G178" t="str">
            <v>7.58%  NABARD- NCD-31/07/2026 SERIES 23H</v>
          </cell>
          <cell r="H178">
            <v>7.58</v>
          </cell>
          <cell r="I178" t="str">
            <v>31-07-2026</v>
          </cell>
          <cell r="J178" t="str">
            <v>CRISIL AAA</v>
          </cell>
          <cell r="K178">
            <v>0.24929999999999999</v>
          </cell>
          <cell r="L178">
            <v>100000</v>
          </cell>
          <cell r="M178">
            <v>1500</v>
          </cell>
          <cell r="N178">
            <v>6.9</v>
          </cell>
          <cell r="O178">
            <v>100070.39999999999</v>
          </cell>
          <cell r="P178">
            <v>150105600</v>
          </cell>
          <cell r="Q178">
            <v>8535287.6699999999</v>
          </cell>
          <cell r="R178">
            <v>0</v>
          </cell>
          <cell r="S178">
            <v>452300</v>
          </cell>
          <cell r="T178">
            <v>158640887.66999999</v>
          </cell>
          <cell r="U178">
            <v>0.91</v>
          </cell>
          <cell r="V178">
            <v>0.96</v>
          </cell>
          <cell r="W178">
            <v>99768.866666666669</v>
          </cell>
          <cell r="X178">
            <v>149653300</v>
          </cell>
          <cell r="Y178" t="str">
            <v>31-07-2026</v>
          </cell>
          <cell r="Z178" t="str">
            <v>Financial Services</v>
          </cell>
          <cell r="AA178"/>
          <cell r="AB178"/>
        </row>
        <row r="179">
          <cell r="C179" t="str">
            <v>INE261F08EP4</v>
          </cell>
          <cell r="D179" t="str">
            <v>FI35NANC311</v>
          </cell>
          <cell r="E179" t="str">
            <v>NCD</v>
          </cell>
          <cell r="F179" t="str">
            <v>National Bank for Agriculture &amp; Rural Development</v>
          </cell>
          <cell r="G179" t="str">
            <v>6.66% NABARD NCD MD 12-10-2028 Bonds Series 26A</v>
          </cell>
          <cell r="H179">
            <v>6.66</v>
          </cell>
          <cell r="I179" t="str">
            <v>12-10-2028</v>
          </cell>
          <cell r="J179" t="str">
            <v>ICRA AAA</v>
          </cell>
          <cell r="K179">
            <v>2.2633000000000001</v>
          </cell>
          <cell r="L179">
            <v>100000</v>
          </cell>
          <cell r="M179">
            <v>1500</v>
          </cell>
          <cell r="N179">
            <v>7.68</v>
          </cell>
          <cell r="O179">
            <v>97737.5</v>
          </cell>
          <cell r="P179">
            <v>146606250</v>
          </cell>
          <cell r="Q179">
            <v>5501342.4699999997</v>
          </cell>
          <cell r="R179">
            <v>0</v>
          </cell>
          <cell r="S179">
            <v>-3393750</v>
          </cell>
          <cell r="T179">
            <v>152107592.47</v>
          </cell>
          <cell r="U179">
            <v>0.88</v>
          </cell>
          <cell r="V179">
            <v>0.92</v>
          </cell>
          <cell r="W179">
            <v>100000</v>
          </cell>
          <cell r="X179">
            <v>150000000</v>
          </cell>
          <cell r="Y179" t="str">
            <v>12-10-2026</v>
          </cell>
          <cell r="Z179" t="str">
            <v>Financial Services</v>
          </cell>
          <cell r="AA179"/>
          <cell r="AB179"/>
        </row>
        <row r="180">
          <cell r="C180" t="str">
            <v>INE261F08ET6</v>
          </cell>
          <cell r="D180" t="str">
            <v>FI35NANC315</v>
          </cell>
          <cell r="E180" t="str">
            <v>NCD</v>
          </cell>
          <cell r="F180" t="str">
            <v>National Bank for Agriculture &amp; Rural Development</v>
          </cell>
          <cell r="G180" t="str">
            <v>7.10% - NABARD - NCD - 29/03/2029 - BOND SERIES 26E</v>
          </cell>
          <cell r="H180">
            <v>7.1</v>
          </cell>
          <cell r="I180" t="str">
            <v>29-03-2029</v>
          </cell>
          <cell r="J180" t="str">
            <v>CRISIL AAA</v>
          </cell>
          <cell r="K180">
            <v>2.7134999999999998</v>
          </cell>
          <cell r="L180">
            <v>100000</v>
          </cell>
          <cell r="M180">
            <v>2500</v>
          </cell>
          <cell r="N180">
            <v>7.7</v>
          </cell>
          <cell r="O180">
            <v>98465.9</v>
          </cell>
          <cell r="P180">
            <v>246164750</v>
          </cell>
          <cell r="Q180">
            <v>1604794.52</v>
          </cell>
          <cell r="R180">
            <v>0</v>
          </cell>
          <cell r="S180">
            <v>-3835250</v>
          </cell>
          <cell r="T180">
            <v>247769544.52000001</v>
          </cell>
          <cell r="U180">
            <v>1.48</v>
          </cell>
          <cell r="V180">
            <v>1.49</v>
          </cell>
          <cell r="W180">
            <v>100000</v>
          </cell>
          <cell r="X180">
            <v>250000000</v>
          </cell>
          <cell r="Y180" t="str">
            <v>29-03-2027</v>
          </cell>
          <cell r="Z180" t="str">
            <v>Financial Services</v>
          </cell>
          <cell r="AA180"/>
          <cell r="AB180"/>
        </row>
        <row r="181">
          <cell r="C181" t="str">
            <v>INE572E07258</v>
          </cell>
          <cell r="D181" t="str">
            <v>FI3333NC207</v>
          </cell>
          <cell r="E181" t="str">
            <v>NCD</v>
          </cell>
          <cell r="F181" t="str">
            <v>PNB Housing Finance Ltd</v>
          </cell>
          <cell r="G181" t="str">
            <v>7.28% PNB Housing Finance Limited NCD 05-06-2028 Series LXXII</v>
          </cell>
          <cell r="H181">
            <v>7.28</v>
          </cell>
          <cell r="I181" t="str">
            <v>05-06-2028</v>
          </cell>
          <cell r="J181" t="str">
            <v>CARE AA+</v>
          </cell>
          <cell r="K181">
            <v>1.9591000000000001</v>
          </cell>
          <cell r="L181">
            <v>100000</v>
          </cell>
          <cell r="M181">
            <v>1000</v>
          </cell>
          <cell r="N181">
            <v>7.9923000000000002</v>
          </cell>
          <cell r="O181">
            <v>98676.1</v>
          </cell>
          <cell r="P181">
            <v>98676100</v>
          </cell>
          <cell r="Q181">
            <v>2931945.21</v>
          </cell>
          <cell r="R181">
            <v>0</v>
          </cell>
          <cell r="S181">
            <v>-1323900</v>
          </cell>
          <cell r="T181">
            <v>101608045.20999999</v>
          </cell>
          <cell r="U181">
            <v>0.6</v>
          </cell>
          <cell r="V181">
            <v>0.61</v>
          </cell>
          <cell r="W181">
            <v>100000</v>
          </cell>
          <cell r="X181">
            <v>100000000</v>
          </cell>
          <cell r="Y181" t="str">
            <v>05-06-2026</v>
          </cell>
          <cell r="Z181" t="str">
            <v>Financial Services</v>
          </cell>
          <cell r="AA181"/>
          <cell r="AB181"/>
        </row>
        <row r="182">
          <cell r="C182" t="str">
            <v>IN0020230101</v>
          </cell>
          <cell r="D182" t="str">
            <v>7.37GSE231028</v>
          </cell>
          <cell r="E182" t="str">
            <v>GSE</v>
          </cell>
          <cell r="F182" t="str">
            <v>Govt. of India - GSec / TBL</v>
          </cell>
          <cell r="G182" t="str">
            <v>7.37% Government Securities-23/10/2028</v>
          </cell>
          <cell r="H182">
            <v>7.37</v>
          </cell>
          <cell r="I182" t="str">
            <v>23-10-2028</v>
          </cell>
          <cell r="J182" t="str">
            <v>Sovereign</v>
          </cell>
          <cell r="K182">
            <v>2.3085</v>
          </cell>
          <cell r="L182">
            <v>100</v>
          </cell>
          <cell r="M182">
            <v>1500000</v>
          </cell>
          <cell r="N182">
            <v>6.4516</v>
          </cell>
          <cell r="O182">
            <v>102.3008</v>
          </cell>
          <cell r="P182">
            <v>153451200</v>
          </cell>
          <cell r="Q182">
            <v>245666.67</v>
          </cell>
          <cell r="R182">
            <v>0</v>
          </cell>
          <cell r="S182">
            <v>1581200</v>
          </cell>
          <cell r="T182">
            <v>153696866.66999999</v>
          </cell>
          <cell r="U182">
            <v>1.42</v>
          </cell>
          <cell r="V182">
            <v>1.42</v>
          </cell>
          <cell r="W182">
            <v>101.24666666666666</v>
          </cell>
          <cell r="X182">
            <v>151870000</v>
          </cell>
          <cell r="Y182" t="str">
            <v>23-10-2026</v>
          </cell>
          <cell r="Z182" t="str">
            <v>Exempt - GSECs</v>
          </cell>
          <cell r="AA182"/>
          <cell r="AB182"/>
        </row>
        <row r="183">
          <cell r="C183" t="str">
            <v>IN0020240027</v>
          </cell>
          <cell r="D183" t="str">
            <v>7.23GSE150439</v>
          </cell>
          <cell r="E183" t="str">
            <v>GSE</v>
          </cell>
          <cell r="F183" t="str">
            <v>Govt. of India - GSec / TBL</v>
          </cell>
          <cell r="G183" t="str">
            <v>7.23% Central Government Securities 15/04/2039</v>
          </cell>
          <cell r="H183">
            <v>7.23</v>
          </cell>
          <cell r="I183" t="str">
            <v>15-04-2039</v>
          </cell>
          <cell r="J183" t="str">
            <v>Sovereign</v>
          </cell>
          <cell r="K183">
            <v>8.5963999999999992</v>
          </cell>
          <cell r="L183">
            <v>100</v>
          </cell>
          <cell r="M183">
            <v>1500000</v>
          </cell>
          <cell r="N183">
            <v>7.3503999999999996</v>
          </cell>
          <cell r="O183">
            <v>100.07729999999999</v>
          </cell>
          <cell r="P183">
            <v>150115950</v>
          </cell>
          <cell r="Q183">
            <v>482000</v>
          </cell>
          <cell r="R183">
            <v>0</v>
          </cell>
          <cell r="S183">
            <v>-4226550</v>
          </cell>
          <cell r="T183">
            <v>150597950</v>
          </cell>
          <cell r="U183">
            <v>1.39</v>
          </cell>
          <cell r="V183">
            <v>1.4</v>
          </cell>
          <cell r="W183">
            <v>102.895</v>
          </cell>
          <cell r="X183">
            <v>154342500</v>
          </cell>
          <cell r="Y183" t="str">
            <v>15-10-2026</v>
          </cell>
          <cell r="Z183" t="str">
            <v>Exempt - GSECs</v>
          </cell>
          <cell r="AA183"/>
          <cell r="AB183"/>
        </row>
        <row r="184">
          <cell r="C184" t="str">
            <v>IN0020240050</v>
          </cell>
          <cell r="D184" t="str">
            <v>7.05GSE220464</v>
          </cell>
          <cell r="E184" t="str">
            <v>GSE</v>
          </cell>
          <cell r="F184" t="str">
            <v>Govt. of India - GSec / TBL</v>
          </cell>
          <cell r="G184" t="str">
            <v>7.04% Central Government Securities 03/06/2029</v>
          </cell>
          <cell r="H184">
            <v>7.04</v>
          </cell>
          <cell r="I184" t="str">
            <v>03-06-2029</v>
          </cell>
          <cell r="J184" t="str">
            <v>Sovereign</v>
          </cell>
          <cell r="K184">
            <v>2.7551000000000001</v>
          </cell>
          <cell r="L184">
            <v>100</v>
          </cell>
          <cell r="M184">
            <v>500000</v>
          </cell>
          <cell r="N184">
            <v>6.5419</v>
          </cell>
          <cell r="O184">
            <v>101.6533</v>
          </cell>
          <cell r="P184">
            <v>50826650</v>
          </cell>
          <cell r="Q184">
            <v>1447111.11</v>
          </cell>
          <cell r="R184">
            <v>0</v>
          </cell>
          <cell r="S184">
            <v>289150</v>
          </cell>
          <cell r="T184">
            <v>52273761.109999999</v>
          </cell>
          <cell r="U184">
            <v>0.47</v>
          </cell>
          <cell r="V184">
            <v>0.48</v>
          </cell>
          <cell r="W184">
            <v>101.075</v>
          </cell>
          <cell r="X184">
            <v>50537500</v>
          </cell>
          <cell r="Y184" t="str">
            <v>03-06-2026</v>
          </cell>
          <cell r="Z184" t="str">
            <v>Exempt - GSECs</v>
          </cell>
          <cell r="AA184"/>
          <cell r="AB184"/>
        </row>
        <row r="185">
          <cell r="C185" t="str">
            <v>IN0020250067</v>
          </cell>
          <cell r="D185" t="str">
            <v>6.01GSE210730</v>
          </cell>
          <cell r="E185" t="str">
            <v>GSE</v>
          </cell>
          <cell r="F185" t="str">
            <v>Govt. of India - GSec / TBL</v>
          </cell>
          <cell r="G185" t="str">
            <v>6.01% Central Government Securities 21/07/2030</v>
          </cell>
          <cell r="H185">
            <v>6.01</v>
          </cell>
          <cell r="I185" t="str">
            <v>21-07-2030</v>
          </cell>
          <cell r="J185" t="str">
            <v>Sovereign</v>
          </cell>
          <cell r="K185">
            <v>3.7246000000000001</v>
          </cell>
          <cell r="L185">
            <v>100</v>
          </cell>
          <cell r="M185">
            <v>1500000</v>
          </cell>
          <cell r="N185">
            <v>6.7005999999999997</v>
          </cell>
          <cell r="O185">
            <v>97.873000000000005</v>
          </cell>
          <cell r="P185">
            <v>146809500</v>
          </cell>
          <cell r="Q185">
            <v>2504166.67</v>
          </cell>
          <cell r="R185">
            <v>0</v>
          </cell>
          <cell r="S185">
            <v>-868000</v>
          </cell>
          <cell r="T185">
            <v>149313666.66999999</v>
          </cell>
          <cell r="U185">
            <v>1.36</v>
          </cell>
          <cell r="V185">
            <v>1.38</v>
          </cell>
          <cell r="W185">
            <v>98.451666666666668</v>
          </cell>
          <cell r="X185">
            <v>147677500</v>
          </cell>
          <cell r="Y185" t="str">
            <v>21-07-2026</v>
          </cell>
          <cell r="Z185" t="str">
            <v>Exempt - GSECs</v>
          </cell>
          <cell r="AA185"/>
          <cell r="AB185"/>
        </row>
        <row r="186">
          <cell r="C186" t="str">
            <v>IN0020250091</v>
          </cell>
          <cell r="D186" t="str">
            <v>6.48GSE061035</v>
          </cell>
          <cell r="E186" t="str">
            <v>GSE</v>
          </cell>
          <cell r="F186" t="str">
            <v>Govt. of India - GSec / TBL</v>
          </cell>
          <cell r="G186" t="str">
            <v>6.48% Central Government Securities 06/10/2035</v>
          </cell>
          <cell r="H186">
            <v>6.48</v>
          </cell>
          <cell r="I186" t="str">
            <v>06-10-2035</v>
          </cell>
          <cell r="J186" t="str">
            <v>Sovereign</v>
          </cell>
          <cell r="K186">
            <v>7.1195000000000004</v>
          </cell>
          <cell r="L186">
            <v>100</v>
          </cell>
          <cell r="M186">
            <v>2500000</v>
          </cell>
          <cell r="N186">
            <v>7.1482000000000001</v>
          </cell>
          <cell r="O186">
            <v>96.281999999999996</v>
          </cell>
          <cell r="P186">
            <v>240705000</v>
          </cell>
          <cell r="Q186">
            <v>1125000</v>
          </cell>
          <cell r="R186">
            <v>0</v>
          </cell>
          <cell r="S186">
            <v>-5694375</v>
          </cell>
          <cell r="T186">
            <v>241830000</v>
          </cell>
          <cell r="U186">
            <v>2.23</v>
          </cell>
          <cell r="V186">
            <v>2.2400000000000002</v>
          </cell>
          <cell r="W186">
            <v>98.559749999999994</v>
          </cell>
          <cell r="X186">
            <v>246399375</v>
          </cell>
          <cell r="Y186" t="str">
            <v>06-10-2026</v>
          </cell>
          <cell r="Z186" t="str">
            <v>Exempt - GSECs</v>
          </cell>
          <cell r="AA186"/>
          <cell r="AB186"/>
        </row>
        <row r="187">
          <cell r="C187" t="str">
            <v>INE115A07PR7</v>
          </cell>
          <cell r="D187" t="str">
            <v>FILICNC377</v>
          </cell>
          <cell r="E187" t="str">
            <v>NCD</v>
          </cell>
          <cell r="F187" t="str">
            <v>LIC Housing Finance Ltd</v>
          </cell>
          <cell r="G187" t="str">
            <v>6.65% LIC Housing Finance Ltd NCD MD 15-02-2027</v>
          </cell>
          <cell r="H187">
            <v>6.65</v>
          </cell>
          <cell r="I187" t="str">
            <v>15-02-2027</v>
          </cell>
          <cell r="J187" t="str">
            <v>CRISIL AAA</v>
          </cell>
          <cell r="K187">
            <v>0.79449999999999998</v>
          </cell>
          <cell r="L187">
            <v>1000000</v>
          </cell>
          <cell r="M187">
            <v>250</v>
          </cell>
          <cell r="N187">
            <v>7.4249999999999998</v>
          </cell>
          <cell r="O187">
            <v>993425</v>
          </cell>
          <cell r="P187">
            <v>248356250</v>
          </cell>
          <cell r="Q187">
            <v>3416095.89</v>
          </cell>
          <cell r="R187">
            <v>0</v>
          </cell>
          <cell r="S187">
            <v>3628750</v>
          </cell>
          <cell r="T187">
            <v>251772345.88999999</v>
          </cell>
          <cell r="U187">
            <v>2.2999999999999998</v>
          </cell>
          <cell r="V187">
            <v>2.33</v>
          </cell>
          <cell r="W187">
            <v>978910</v>
          </cell>
          <cell r="X187">
            <v>244727500</v>
          </cell>
          <cell r="Y187" t="str">
            <v>15-02-2027</v>
          </cell>
          <cell r="Z187" t="str">
            <v>Financial Services</v>
          </cell>
          <cell r="AA187"/>
          <cell r="AB187"/>
        </row>
        <row r="188">
          <cell r="C188" t="str">
            <v>INE261F08EA6</v>
          </cell>
          <cell r="D188" t="str">
            <v>FI35NANC300</v>
          </cell>
          <cell r="E188" t="str">
            <v>NCD</v>
          </cell>
          <cell r="F188" t="str">
            <v>National Bank for Agriculture &amp; Rural Development</v>
          </cell>
          <cell r="G188" t="str">
            <v>7.50% NABARD NCD 31-08-2026 SERIES 24A</v>
          </cell>
          <cell r="H188">
            <v>7.5</v>
          </cell>
          <cell r="I188" t="str">
            <v>31-08-2026</v>
          </cell>
          <cell r="J188" t="str">
            <v>ICRA AAA</v>
          </cell>
          <cell r="K188">
            <v>0.3342</v>
          </cell>
          <cell r="L188">
            <v>100000</v>
          </cell>
          <cell r="M188">
            <v>1000</v>
          </cell>
          <cell r="N188">
            <v>6.9249999999999998</v>
          </cell>
          <cell r="O188">
            <v>100074.9</v>
          </cell>
          <cell r="P188">
            <v>100074900</v>
          </cell>
          <cell r="Q188">
            <v>4993150.68</v>
          </cell>
          <cell r="R188">
            <v>0</v>
          </cell>
          <cell r="S188">
            <v>74900</v>
          </cell>
          <cell r="T188">
            <v>105068050.68000001</v>
          </cell>
          <cell r="U188">
            <v>0.93</v>
          </cell>
          <cell r="V188">
            <v>0.97</v>
          </cell>
          <cell r="W188">
            <v>100000</v>
          </cell>
          <cell r="X188">
            <v>100000000</v>
          </cell>
          <cell r="Y188" t="str">
            <v>31-08-2026</v>
          </cell>
          <cell r="Z188" t="str">
            <v>Financial Services</v>
          </cell>
          <cell r="AA188"/>
          <cell r="AB188"/>
        </row>
        <row r="189">
          <cell r="C189" t="str">
            <v>INE261F08EO7</v>
          </cell>
          <cell r="D189" t="str">
            <v>FI35NANC310</v>
          </cell>
          <cell r="E189" t="str">
            <v>NCD</v>
          </cell>
          <cell r="F189" t="str">
            <v>National Bank for Agriculture &amp; Rural Development</v>
          </cell>
          <cell r="G189" t="str">
            <v>7.48% NABARD NCD MD 15-09-2028</v>
          </cell>
          <cell r="H189">
            <v>7.48</v>
          </cell>
          <cell r="I189" t="str">
            <v>15-09-2028</v>
          </cell>
          <cell r="J189" t="str">
            <v>CRISIL AAA</v>
          </cell>
          <cell r="K189">
            <v>2.1709000000000001</v>
          </cell>
          <cell r="L189">
            <v>100000</v>
          </cell>
          <cell r="M189">
            <v>1000</v>
          </cell>
          <cell r="N189">
            <v>7.6765999999999996</v>
          </cell>
          <cell r="O189">
            <v>99522.5</v>
          </cell>
          <cell r="P189">
            <v>99522500</v>
          </cell>
          <cell r="Q189">
            <v>4672438.3600000003</v>
          </cell>
          <cell r="R189">
            <v>0</v>
          </cell>
          <cell r="S189">
            <v>-2074700</v>
          </cell>
          <cell r="T189">
            <v>104194938.36</v>
          </cell>
          <cell r="U189">
            <v>0.92</v>
          </cell>
          <cell r="V189">
            <v>0.97</v>
          </cell>
          <cell r="W189">
            <v>101597.2</v>
          </cell>
          <cell r="X189">
            <v>101597200</v>
          </cell>
          <cell r="Y189" t="str">
            <v>15-09-2026</v>
          </cell>
          <cell r="Z189" t="str">
            <v>Financial Services</v>
          </cell>
          <cell r="AA189"/>
          <cell r="AB189"/>
        </row>
        <row r="190">
          <cell r="C190" t="str">
            <v>INE556F08KR0</v>
          </cell>
          <cell r="D190" t="str">
            <v>FI3405NC241</v>
          </cell>
          <cell r="E190" t="str">
            <v>NCD</v>
          </cell>
          <cell r="F190" t="str">
            <v>Small Industries Development Bank of India</v>
          </cell>
          <cell r="G190" t="str">
            <v>7.47%  Small Industries Development Bank of India NCD MD 05.09.2029 Series II</v>
          </cell>
          <cell r="H190">
            <v>7.47</v>
          </cell>
          <cell r="I190" t="str">
            <v>05-09-2029</v>
          </cell>
          <cell r="J190" t="str">
            <v>CRISIL AAA</v>
          </cell>
          <cell r="K190">
            <v>2.9483999999999999</v>
          </cell>
          <cell r="L190">
            <v>100000</v>
          </cell>
          <cell r="M190">
            <v>1500</v>
          </cell>
          <cell r="N190">
            <v>7.6765999999999996</v>
          </cell>
          <cell r="O190">
            <v>99346.8</v>
          </cell>
          <cell r="P190">
            <v>149020200</v>
          </cell>
          <cell r="Q190">
            <v>7306273.9699999997</v>
          </cell>
          <cell r="R190">
            <v>0</v>
          </cell>
          <cell r="S190">
            <v>-4218000</v>
          </cell>
          <cell r="T190">
            <v>156326473.97</v>
          </cell>
          <cell r="U190">
            <v>1.38</v>
          </cell>
          <cell r="V190">
            <v>1.45</v>
          </cell>
          <cell r="W190">
            <v>102158.8</v>
          </cell>
          <cell r="X190">
            <v>153238200</v>
          </cell>
          <cell r="Y190" t="str">
            <v>05-09-2026</v>
          </cell>
          <cell r="Z190" t="str">
            <v>Financial Services</v>
          </cell>
          <cell r="AA190"/>
          <cell r="AB190"/>
        </row>
        <row r="191">
          <cell r="C191" t="str">
            <v>INE494B04019</v>
          </cell>
          <cell r="D191" t="str">
            <v>AU0505NCRPS</v>
          </cell>
          <cell r="E191" t="str">
            <v>RPRF</v>
          </cell>
          <cell r="F191" t="str">
            <v>TVS Motor Company Ltd</v>
          </cell>
          <cell r="G191" t="str">
            <v>TVS Motor Company Ltd 6.00% (Cumulative Non-Convertible Redeemable Preference Share) 01-Sep-2026</v>
          </cell>
          <cell r="H191">
            <v>0</v>
          </cell>
          <cell r="I191" t="str">
            <v>01-09-2026</v>
          </cell>
          <cell r="J191"/>
          <cell r="K191">
            <v>0</v>
          </cell>
          <cell r="L191">
            <v>10</v>
          </cell>
          <cell r="M191">
            <v>145600</v>
          </cell>
          <cell r="N191">
            <v>0</v>
          </cell>
          <cell r="O191">
            <v>40.799999999999997</v>
          </cell>
          <cell r="P191">
            <v>1485120</v>
          </cell>
          <cell r="Q191">
            <v>0</v>
          </cell>
          <cell r="R191">
            <v>0</v>
          </cell>
          <cell r="S191">
            <v>1485120</v>
          </cell>
          <cell r="T191">
            <v>1485120</v>
          </cell>
          <cell r="U191">
            <v>0</v>
          </cell>
          <cell r="V191">
            <v>0.01</v>
          </cell>
          <cell r="W191">
            <v>0</v>
          </cell>
          <cell r="X191">
            <v>0</v>
          </cell>
          <cell r="Y191"/>
          <cell r="Z191" t="str">
            <v>Automobile and Auto Components</v>
          </cell>
          <cell r="AA191"/>
          <cell r="AB191"/>
        </row>
        <row r="192">
          <cell r="C192" t="str">
            <v>INF0RQ622028</v>
          </cell>
          <cell r="D192" t="str">
            <v>CDMDF23</v>
          </cell>
          <cell r="E192" t="str">
            <v>CDMDF</v>
          </cell>
          <cell r="F192" t="str">
            <v>Corporate Debt Market Development Fund</v>
          </cell>
          <cell r="G192" t="str">
            <v>Corporate Debt Market Development Fund - Class A2</v>
          </cell>
          <cell r="H192">
            <v>0</v>
          </cell>
          <cell r="I192"/>
          <cell r="J192"/>
          <cell r="K192">
            <v>0</v>
          </cell>
          <cell r="L192">
            <v>10000</v>
          </cell>
          <cell r="M192">
            <v>1158.5250000000001</v>
          </cell>
          <cell r="N192">
            <v>9.9999999999999995E-7</v>
          </cell>
          <cell r="O192">
            <v>11751.3395</v>
          </cell>
          <cell r="P192">
            <v>13614220.59</v>
          </cell>
          <cell r="Q192">
            <v>0</v>
          </cell>
          <cell r="R192">
            <v>0</v>
          </cell>
          <cell r="S192">
            <v>1837809.42</v>
          </cell>
          <cell r="T192">
            <v>13614220.59</v>
          </cell>
          <cell r="U192">
            <v>0.37</v>
          </cell>
          <cell r="V192">
            <v>0.37</v>
          </cell>
          <cell r="W192">
            <v>10165.003923091863</v>
          </cell>
          <cell r="X192">
            <v>11776411.17</v>
          </cell>
          <cell r="Y192"/>
          <cell r="Z192" t="str">
            <v>Financial Services</v>
          </cell>
          <cell r="AA192"/>
          <cell r="AB192"/>
        </row>
        <row r="193">
          <cell r="C193" t="str">
            <v>INE041014080</v>
          </cell>
          <cell r="D193" t="str">
            <v>FI3446CP201</v>
          </cell>
          <cell r="E193" t="str">
            <v>CMP</v>
          </cell>
          <cell r="F193" t="str">
            <v>Embassy Office Parks REIT</v>
          </cell>
          <cell r="G193" t="str">
            <v>Embassy Office Parks REIT CP MD 12-03-2027</v>
          </cell>
          <cell r="H193">
            <v>0</v>
          </cell>
          <cell r="I193" t="str">
            <v>12-03-2027</v>
          </cell>
          <cell r="J193" t="str">
            <v>CRISIL A1+</v>
          </cell>
          <cell r="K193">
            <v>0.87</v>
          </cell>
          <cell r="L193">
            <v>500000</v>
          </cell>
          <cell r="M193">
            <v>400</v>
          </cell>
          <cell r="N193">
            <v>7.63</v>
          </cell>
          <cell r="O193">
            <v>469110</v>
          </cell>
          <cell r="P193">
            <v>187644000</v>
          </cell>
          <cell r="Q193">
            <v>0</v>
          </cell>
          <cell r="R193">
            <v>1791946.17</v>
          </cell>
          <cell r="S193">
            <v>-836346.17</v>
          </cell>
          <cell r="T193">
            <v>187644000</v>
          </cell>
          <cell r="U193">
            <v>5.09</v>
          </cell>
          <cell r="V193">
            <v>5.09</v>
          </cell>
          <cell r="W193">
            <v>466721</v>
          </cell>
          <cell r="X193">
            <v>186688400</v>
          </cell>
          <cell r="Y193"/>
          <cell r="Z193" t="str">
            <v>Realty</v>
          </cell>
          <cell r="AA193"/>
          <cell r="AB193"/>
        </row>
        <row r="194">
          <cell r="C194" t="str">
            <v>INE414G14VQ7</v>
          </cell>
          <cell r="D194" t="str">
            <v>FI3545CP215</v>
          </cell>
          <cell r="E194" t="str">
            <v>CMP</v>
          </cell>
          <cell r="F194" t="str">
            <v>Muthoot Finance Ltd</v>
          </cell>
          <cell r="G194" t="str">
            <v>Muthoot Finance Ltd CP MD 12-03-2027</v>
          </cell>
          <cell r="H194">
            <v>0</v>
          </cell>
          <cell r="I194" t="str">
            <v>12-03-2027</v>
          </cell>
          <cell r="J194" t="str">
            <v>CRISIL A1+</v>
          </cell>
          <cell r="K194">
            <v>0.87</v>
          </cell>
          <cell r="L194">
            <v>500000</v>
          </cell>
          <cell r="M194">
            <v>300</v>
          </cell>
          <cell r="N194">
            <v>7.78</v>
          </cell>
          <cell r="O194">
            <v>468541</v>
          </cell>
          <cell r="P194">
            <v>140562300</v>
          </cell>
          <cell r="Q194">
            <v>0</v>
          </cell>
          <cell r="R194">
            <v>1405182.8</v>
          </cell>
          <cell r="S194">
            <v>-404382.8</v>
          </cell>
          <cell r="T194">
            <v>140562300</v>
          </cell>
          <cell r="U194">
            <v>3.81</v>
          </cell>
          <cell r="V194">
            <v>3.81</v>
          </cell>
          <cell r="W194">
            <v>465205</v>
          </cell>
          <cell r="X194">
            <v>139561500</v>
          </cell>
          <cell r="Y194"/>
          <cell r="Z194" t="str">
            <v>Financial Services</v>
          </cell>
          <cell r="AA194"/>
          <cell r="AB194"/>
        </row>
        <row r="195">
          <cell r="C195" t="str">
            <v>INE466L14FR8</v>
          </cell>
          <cell r="D195" t="str">
            <v>FI3582CP242</v>
          </cell>
          <cell r="E195" t="str">
            <v>CMP</v>
          </cell>
          <cell r="F195" t="str">
            <v>360 ONE WAM Ltd (Prev IIFL Wealth Management Ltd)</v>
          </cell>
          <cell r="G195" t="str">
            <v>360 One Wam Ltd CP MD 21-01-2027</v>
          </cell>
          <cell r="H195">
            <v>0</v>
          </cell>
          <cell r="I195" t="str">
            <v>21-01-2027</v>
          </cell>
          <cell r="J195" t="str">
            <v>CRISIL A1+</v>
          </cell>
          <cell r="K195">
            <v>0.73</v>
          </cell>
          <cell r="L195">
            <v>500000</v>
          </cell>
          <cell r="M195">
            <v>100</v>
          </cell>
          <cell r="N195">
            <v>8.2949999999999999</v>
          </cell>
          <cell r="O195">
            <v>471598.5</v>
          </cell>
          <cell r="P195">
            <v>47159850</v>
          </cell>
          <cell r="Q195">
            <v>0</v>
          </cell>
          <cell r="R195">
            <v>1051127.21</v>
          </cell>
          <cell r="S195">
            <v>-26527.21</v>
          </cell>
          <cell r="T195">
            <v>47159850</v>
          </cell>
          <cell r="U195">
            <v>1.28</v>
          </cell>
          <cell r="V195">
            <v>1.28</v>
          </cell>
          <cell r="W195">
            <v>461352.5</v>
          </cell>
          <cell r="X195">
            <v>46135250</v>
          </cell>
          <cell r="Y195"/>
          <cell r="Z195" t="str">
            <v>Financial Services</v>
          </cell>
          <cell r="AA195"/>
          <cell r="AB195"/>
        </row>
        <row r="196">
          <cell r="C196" t="str">
            <v>INE530B14FZ5</v>
          </cell>
          <cell r="D196" t="str">
            <v>FI3528CP232</v>
          </cell>
          <cell r="E196" t="str">
            <v>CMP</v>
          </cell>
          <cell r="F196" t="str">
            <v>IIFL Finance Ltd</v>
          </cell>
          <cell r="G196" t="str">
            <v>IIFL Finance ltd CP MD 20-05-2026</v>
          </cell>
          <cell r="H196">
            <v>0</v>
          </cell>
          <cell r="I196" t="str">
            <v>20-05-2026</v>
          </cell>
          <cell r="J196" t="str">
            <v>CRISIL A1+</v>
          </cell>
          <cell r="K196">
            <v>0.05</v>
          </cell>
          <cell r="L196">
            <v>500000</v>
          </cell>
          <cell r="M196">
            <v>200</v>
          </cell>
          <cell r="N196">
            <v>8.0603999999999996</v>
          </cell>
          <cell r="O196">
            <v>497911</v>
          </cell>
          <cell r="P196">
            <v>99582200</v>
          </cell>
          <cell r="Q196">
            <v>0</v>
          </cell>
          <cell r="R196">
            <v>1774127.52</v>
          </cell>
          <cell r="S196">
            <v>50372.480000000003</v>
          </cell>
          <cell r="T196">
            <v>99582200</v>
          </cell>
          <cell r="U196">
            <v>2.7</v>
          </cell>
          <cell r="V196">
            <v>2.7</v>
          </cell>
          <cell r="W196">
            <v>488788.5</v>
          </cell>
          <cell r="X196">
            <v>97757700</v>
          </cell>
          <cell r="Y196"/>
          <cell r="Z196" t="str">
            <v>Financial Services</v>
          </cell>
          <cell r="AA196"/>
          <cell r="AB196"/>
        </row>
        <row r="197">
          <cell r="C197" t="str">
            <v>INE530B14GB4</v>
          </cell>
          <cell r="D197" t="str">
            <v>FI3528CP234</v>
          </cell>
          <cell r="E197" t="str">
            <v>CMP</v>
          </cell>
          <cell r="F197" t="str">
            <v>IIFL Finance Ltd</v>
          </cell>
          <cell r="G197" t="str">
            <v>IIFL Finance Ltd CP MD 26-05-2026</v>
          </cell>
          <cell r="H197">
            <v>0</v>
          </cell>
          <cell r="I197" t="str">
            <v>26-05-2026</v>
          </cell>
          <cell r="J197" t="str">
            <v>CRISIL A1+</v>
          </cell>
          <cell r="K197">
            <v>7.0000000000000007E-2</v>
          </cell>
          <cell r="L197">
            <v>500000</v>
          </cell>
          <cell r="M197">
            <v>200</v>
          </cell>
          <cell r="N197">
            <v>8.06</v>
          </cell>
          <cell r="O197">
            <v>497255</v>
          </cell>
          <cell r="P197">
            <v>99451000</v>
          </cell>
          <cell r="Q197">
            <v>0</v>
          </cell>
          <cell r="R197">
            <v>1602033.39</v>
          </cell>
          <cell r="S197">
            <v>67166.61</v>
          </cell>
          <cell r="T197">
            <v>99451000</v>
          </cell>
          <cell r="U197">
            <v>2.7</v>
          </cell>
          <cell r="V197">
            <v>2.7</v>
          </cell>
          <cell r="W197">
            <v>488909</v>
          </cell>
          <cell r="X197">
            <v>97781800</v>
          </cell>
          <cell r="Y197"/>
          <cell r="Z197" t="str">
            <v>Financial Services</v>
          </cell>
          <cell r="AA197"/>
          <cell r="AB197"/>
        </row>
        <row r="198">
          <cell r="C198" t="str">
            <v>INE028A16LS0</v>
          </cell>
          <cell r="D198" t="str">
            <v>FI3369CD341</v>
          </cell>
          <cell r="E198" t="str">
            <v>COD</v>
          </cell>
          <cell r="F198" t="str">
            <v>Bank of Baroda</v>
          </cell>
          <cell r="G198" t="str">
            <v>Bank of Baroda CD MD 08-03-2027</v>
          </cell>
          <cell r="H198">
            <v>0</v>
          </cell>
          <cell r="I198" t="str">
            <v>08-03-2027</v>
          </cell>
          <cell r="J198" t="str">
            <v>IND A1+</v>
          </cell>
          <cell r="K198">
            <v>0.85</v>
          </cell>
          <cell r="L198">
            <v>500000</v>
          </cell>
          <cell r="M198">
            <v>200</v>
          </cell>
          <cell r="N198">
            <v>7.2</v>
          </cell>
          <cell r="O198">
            <v>471099</v>
          </cell>
          <cell r="P198">
            <v>94219800</v>
          </cell>
          <cell r="Q198">
            <v>0</v>
          </cell>
          <cell r="R198">
            <v>943764.11</v>
          </cell>
          <cell r="S198">
            <v>-242264.11</v>
          </cell>
          <cell r="T198">
            <v>94219800</v>
          </cell>
          <cell r="U198">
            <v>2.56</v>
          </cell>
          <cell r="V198">
            <v>2.56</v>
          </cell>
          <cell r="W198">
            <v>467591.5</v>
          </cell>
          <cell r="X198">
            <v>93518300</v>
          </cell>
          <cell r="Y198"/>
          <cell r="Z198" t="str">
            <v>Financial Services</v>
          </cell>
          <cell r="AA198"/>
          <cell r="AB198"/>
        </row>
        <row r="199">
          <cell r="C199" t="str">
            <v>INE095A167D9</v>
          </cell>
          <cell r="D199" t="str">
            <v>FI3307CD343</v>
          </cell>
          <cell r="E199" t="str">
            <v>COD</v>
          </cell>
          <cell r="F199" t="str">
            <v>IndusInd Bank Ltd</v>
          </cell>
          <cell r="G199" t="str">
            <v>IndusInd Bank Ltd COD MD 14-12-2026</v>
          </cell>
          <cell r="H199">
            <v>0</v>
          </cell>
          <cell r="I199" t="str">
            <v>14-12-2026</v>
          </cell>
          <cell r="J199" t="str">
            <v>CRISIL A1+</v>
          </cell>
          <cell r="K199">
            <v>0.62</v>
          </cell>
          <cell r="L199">
            <v>500000</v>
          </cell>
          <cell r="M199">
            <v>200</v>
          </cell>
          <cell r="N199">
            <v>7.4138000000000002</v>
          </cell>
          <cell r="O199">
            <v>477962.5</v>
          </cell>
          <cell r="P199">
            <v>95592500</v>
          </cell>
          <cell r="Q199">
            <v>0</v>
          </cell>
          <cell r="R199">
            <v>1071740.56</v>
          </cell>
          <cell r="S199">
            <v>-139340.56</v>
          </cell>
          <cell r="T199">
            <v>95592500</v>
          </cell>
          <cell r="U199">
            <v>2.59</v>
          </cell>
          <cell r="V199">
            <v>2.59</v>
          </cell>
          <cell r="W199">
            <v>473300.5</v>
          </cell>
          <cell r="X199">
            <v>94660100</v>
          </cell>
          <cell r="Y199"/>
          <cell r="Z199" t="str">
            <v>Financial Services</v>
          </cell>
          <cell r="AA199"/>
          <cell r="AB199"/>
        </row>
        <row r="200">
          <cell r="C200" t="str">
            <v>INE261F16AQ3</v>
          </cell>
          <cell r="D200" t="str">
            <v>FI35NACD374</v>
          </cell>
          <cell r="E200" t="str">
            <v>COD</v>
          </cell>
          <cell r="F200" t="str">
            <v>National Bank for Agriculture &amp; Rural Development</v>
          </cell>
          <cell r="G200" t="str">
            <v>NABARD CD MD 18-03-2027</v>
          </cell>
          <cell r="H200">
            <v>0</v>
          </cell>
          <cell r="I200" t="str">
            <v>18-03-2027</v>
          </cell>
          <cell r="J200" t="str">
            <v>CRISIL A1+</v>
          </cell>
          <cell r="K200">
            <v>0.88</v>
          </cell>
          <cell r="L200">
            <v>500000</v>
          </cell>
          <cell r="M200">
            <v>100</v>
          </cell>
          <cell r="N200">
            <v>7.26</v>
          </cell>
          <cell r="O200">
            <v>469992</v>
          </cell>
          <cell r="P200">
            <v>46999200</v>
          </cell>
          <cell r="Q200">
            <v>0</v>
          </cell>
          <cell r="R200">
            <v>412683.92</v>
          </cell>
          <cell r="S200">
            <v>9916.08</v>
          </cell>
          <cell r="T200">
            <v>46999200</v>
          </cell>
          <cell r="U200">
            <v>1.27</v>
          </cell>
          <cell r="V200">
            <v>1.27</v>
          </cell>
          <cell r="W200">
            <v>465766</v>
          </cell>
          <cell r="X200">
            <v>46576600</v>
          </cell>
          <cell r="Y200"/>
          <cell r="Z200" t="str">
            <v>Financial Services</v>
          </cell>
          <cell r="AA200"/>
          <cell r="AB200"/>
        </row>
        <row r="201">
          <cell r="C201" t="str">
            <v>INE476A16I18</v>
          </cell>
          <cell r="D201" t="str">
            <v>FI3320CD520</v>
          </cell>
          <cell r="E201" t="str">
            <v>COD</v>
          </cell>
          <cell r="F201" t="str">
            <v>Canara Bank</v>
          </cell>
          <cell r="G201" t="str">
            <v>Canara Bank CD MD 15-09-2026</v>
          </cell>
          <cell r="H201">
            <v>0</v>
          </cell>
          <cell r="I201" t="str">
            <v>15-09-2026</v>
          </cell>
          <cell r="J201" t="str">
            <v>CRISIL A1+</v>
          </cell>
          <cell r="K201">
            <v>0.38</v>
          </cell>
          <cell r="L201">
            <v>500000</v>
          </cell>
          <cell r="M201">
            <v>100</v>
          </cell>
          <cell r="N201">
            <v>6.77</v>
          </cell>
          <cell r="O201">
            <v>487609.5</v>
          </cell>
          <cell r="P201">
            <v>48760950</v>
          </cell>
          <cell r="Q201">
            <v>0</v>
          </cell>
          <cell r="R201">
            <v>404408.34</v>
          </cell>
          <cell r="S201">
            <v>80091.66</v>
          </cell>
          <cell r="T201">
            <v>48760950</v>
          </cell>
          <cell r="U201">
            <v>1.32</v>
          </cell>
          <cell r="V201">
            <v>1.32</v>
          </cell>
          <cell r="W201">
            <v>482764.5</v>
          </cell>
          <cell r="X201">
            <v>48276450</v>
          </cell>
          <cell r="Y201"/>
          <cell r="Z201" t="str">
            <v>Financial Services</v>
          </cell>
          <cell r="AA201"/>
          <cell r="AB201"/>
        </row>
        <row r="202">
          <cell r="C202" t="str">
            <v>INE514E16CP6</v>
          </cell>
          <cell r="D202" t="str">
            <v>FI35EXCD230</v>
          </cell>
          <cell r="E202" t="str">
            <v>COD</v>
          </cell>
          <cell r="F202" t="str">
            <v>Export Import Bank of India</v>
          </cell>
          <cell r="G202" t="str">
            <v>Export Import Bank of India COD MD 01-03-2027</v>
          </cell>
          <cell r="H202">
            <v>0</v>
          </cell>
          <cell r="I202" t="str">
            <v>01-03-2027</v>
          </cell>
          <cell r="J202" t="str">
            <v>CRISIL A1+</v>
          </cell>
          <cell r="K202">
            <v>0.84</v>
          </cell>
          <cell r="L202">
            <v>500000</v>
          </cell>
          <cell r="M202">
            <v>500</v>
          </cell>
          <cell r="N202">
            <v>7.15</v>
          </cell>
          <cell r="O202">
            <v>471898.5</v>
          </cell>
          <cell r="P202">
            <v>235949250</v>
          </cell>
          <cell r="Q202">
            <v>0</v>
          </cell>
          <cell r="R202">
            <v>2772901.43</v>
          </cell>
          <cell r="S202">
            <v>-670401.43000000005</v>
          </cell>
          <cell r="T202">
            <v>235949250</v>
          </cell>
          <cell r="U202">
            <v>6.4</v>
          </cell>
          <cell r="V202">
            <v>6.4</v>
          </cell>
          <cell r="W202">
            <v>467693.5</v>
          </cell>
          <cell r="X202">
            <v>233846750</v>
          </cell>
          <cell r="Y202"/>
          <cell r="Z202" t="str">
            <v>Financial Services</v>
          </cell>
          <cell r="AA202"/>
          <cell r="AB202"/>
        </row>
        <row r="203">
          <cell r="C203" t="str">
            <v>INE556F16BW2</v>
          </cell>
          <cell r="D203" t="str">
            <v>FI3405CD255</v>
          </cell>
          <cell r="E203" t="str">
            <v>COD</v>
          </cell>
          <cell r="F203" t="str">
            <v>Small Industries Development Bank of India</v>
          </cell>
          <cell r="G203" t="str">
            <v>Small Industries Development Bank of India COD MD 28-01-2027</v>
          </cell>
          <cell r="H203">
            <v>0</v>
          </cell>
          <cell r="I203" t="str">
            <v>28-01-2027</v>
          </cell>
          <cell r="J203" t="str">
            <v>CRISIL A1+</v>
          </cell>
          <cell r="K203">
            <v>0.75</v>
          </cell>
          <cell r="L203">
            <v>500000</v>
          </cell>
          <cell r="M203">
            <v>200</v>
          </cell>
          <cell r="N203">
            <v>7.3</v>
          </cell>
          <cell r="O203">
            <v>474203.5</v>
          </cell>
          <cell r="P203">
            <v>94840700</v>
          </cell>
          <cell r="Q203">
            <v>0</v>
          </cell>
          <cell r="R203">
            <v>1711302.3</v>
          </cell>
          <cell r="S203">
            <v>-154202.29999999999</v>
          </cell>
          <cell r="T203">
            <v>94840700</v>
          </cell>
          <cell r="U203">
            <v>2.57</v>
          </cell>
          <cell r="V203">
            <v>2.57</v>
          </cell>
          <cell r="W203">
            <v>466418</v>
          </cell>
          <cell r="X203">
            <v>93283600</v>
          </cell>
          <cell r="Y203"/>
          <cell r="Z203" t="str">
            <v>Financial Services</v>
          </cell>
          <cell r="AA203"/>
          <cell r="AB203"/>
        </row>
        <row r="204">
          <cell r="C204" t="str">
            <v>IN3120240640</v>
          </cell>
          <cell r="D204" t="str">
            <v>7.00TNSG120329</v>
          </cell>
          <cell r="E204" t="str">
            <v>GSE</v>
          </cell>
          <cell r="F204" t="str">
            <v>Govt. of India - GSec / TBL</v>
          </cell>
          <cell r="G204" t="str">
            <v>7.00% Tamil Nadu State Government Securities - 12/03/2029</v>
          </cell>
          <cell r="H204">
            <v>7</v>
          </cell>
          <cell r="I204" t="str">
            <v>12-03-2029</v>
          </cell>
          <cell r="J204" t="str">
            <v>Sovereign</v>
          </cell>
          <cell r="K204">
            <v>2.6212</v>
          </cell>
          <cell r="L204">
            <v>100</v>
          </cell>
          <cell r="M204">
            <v>500000</v>
          </cell>
          <cell r="N204">
            <v>7.1780999999999997</v>
          </cell>
          <cell r="O204">
            <v>99.851100000000002</v>
          </cell>
          <cell r="P204">
            <v>49925550</v>
          </cell>
          <cell r="Q204">
            <v>476388.89</v>
          </cell>
          <cell r="R204">
            <v>0</v>
          </cell>
          <cell r="S204">
            <v>-797700</v>
          </cell>
          <cell r="T204">
            <v>50401938.890000001</v>
          </cell>
          <cell r="U204">
            <v>1.35</v>
          </cell>
          <cell r="V204">
            <v>1.37</v>
          </cell>
          <cell r="W204">
            <v>101.4465</v>
          </cell>
          <cell r="X204">
            <v>50723250</v>
          </cell>
          <cell r="Y204" t="str">
            <v>12-09-2026</v>
          </cell>
          <cell r="Z204" t="str">
            <v>Exempt - GSECs</v>
          </cell>
          <cell r="AA204"/>
          <cell r="AB204"/>
        </row>
        <row r="205">
          <cell r="C205" t="str">
            <v>INE020B08FF1</v>
          </cell>
          <cell r="D205" t="str">
            <v>UT47NC321</v>
          </cell>
          <cell r="E205" t="str">
            <v>NCD</v>
          </cell>
          <cell r="F205" t="str">
            <v>REC LTD</v>
          </cell>
          <cell r="G205" t="str">
            <v>7.56% REC LTD NCD MD 31-08-2027  236-B</v>
          </cell>
          <cell r="H205">
            <v>7.56</v>
          </cell>
          <cell r="I205" t="str">
            <v>31-08-2027</v>
          </cell>
          <cell r="J205" t="str">
            <v>ICRA AAA</v>
          </cell>
          <cell r="K205">
            <v>1.2641</v>
          </cell>
          <cell r="L205">
            <v>100000</v>
          </cell>
          <cell r="M205">
            <v>500</v>
          </cell>
          <cell r="N205">
            <v>7.37</v>
          </cell>
          <cell r="O205">
            <v>100173.3</v>
          </cell>
          <cell r="P205">
            <v>50086650</v>
          </cell>
          <cell r="Q205">
            <v>2516547.9500000002</v>
          </cell>
          <cell r="R205">
            <v>0</v>
          </cell>
          <cell r="S205">
            <v>86650</v>
          </cell>
          <cell r="T205">
            <v>52603197.950000003</v>
          </cell>
          <cell r="U205">
            <v>1.36</v>
          </cell>
          <cell r="V205">
            <v>1.43</v>
          </cell>
          <cell r="W205">
            <v>100000</v>
          </cell>
          <cell r="X205">
            <v>50000000</v>
          </cell>
          <cell r="Y205" t="str">
            <v>31-08-2026</v>
          </cell>
          <cell r="Z205" t="str">
            <v>Financial Services</v>
          </cell>
          <cell r="AA205"/>
          <cell r="AB205"/>
        </row>
        <row r="206">
          <cell r="C206" t="str">
            <v>INE020B08FW6</v>
          </cell>
          <cell r="D206" t="str">
            <v>UT47NC326</v>
          </cell>
          <cell r="E206" t="str">
            <v>NCD</v>
          </cell>
          <cell r="F206" t="str">
            <v>REC LTD</v>
          </cell>
          <cell r="G206" t="str">
            <v>6.52% REC Ltd NCD MD 31-01-2028 Series 248 (A)</v>
          </cell>
          <cell r="H206">
            <v>6.52</v>
          </cell>
          <cell r="I206" t="str">
            <v>31-01-2028</v>
          </cell>
          <cell r="J206" t="str">
            <v>ICRA AAA</v>
          </cell>
          <cell r="K206">
            <v>1.6917</v>
          </cell>
          <cell r="L206">
            <v>100000</v>
          </cell>
          <cell r="M206">
            <v>1500</v>
          </cell>
          <cell r="N206">
            <v>7.4424999999999999</v>
          </cell>
          <cell r="O206">
            <v>98490.9</v>
          </cell>
          <cell r="P206">
            <v>147736350</v>
          </cell>
          <cell r="Q206">
            <v>2411506.85</v>
          </cell>
          <cell r="R206">
            <v>0</v>
          </cell>
          <cell r="S206">
            <v>-1615200</v>
          </cell>
          <cell r="T206">
            <v>150147856.84999999</v>
          </cell>
          <cell r="U206">
            <v>4.01</v>
          </cell>
          <cell r="V206">
            <v>4.07</v>
          </cell>
          <cell r="W206">
            <v>99567.7</v>
          </cell>
          <cell r="X206">
            <v>149351550</v>
          </cell>
          <cell r="Y206" t="str">
            <v>31-01-2027</v>
          </cell>
          <cell r="Z206" t="str">
            <v>Financial Services</v>
          </cell>
          <cell r="AA206"/>
          <cell r="AB206"/>
        </row>
        <row r="207">
          <cell r="C207" t="str">
            <v>INE115A07RH4</v>
          </cell>
          <cell r="D207" t="str">
            <v>FILICNC380</v>
          </cell>
          <cell r="E207" t="str">
            <v>NCD</v>
          </cell>
          <cell r="F207" t="str">
            <v>LIC Housing Finance Ltd</v>
          </cell>
          <cell r="G207" t="str">
            <v>6.9% LIC Housing Finance Ltd NCD MD 17-09-2027</v>
          </cell>
          <cell r="H207">
            <v>6.9</v>
          </cell>
          <cell r="I207" t="str">
            <v>17-09-2027</v>
          </cell>
          <cell r="J207" t="str">
            <v>CRISIL AAA</v>
          </cell>
          <cell r="K207">
            <v>1.3159000000000001</v>
          </cell>
          <cell r="L207">
            <v>100000</v>
          </cell>
          <cell r="M207">
            <v>500</v>
          </cell>
          <cell r="N207">
            <v>7.585</v>
          </cell>
          <cell r="O207">
            <v>99073.3</v>
          </cell>
          <cell r="P207">
            <v>49536650</v>
          </cell>
          <cell r="Q207">
            <v>2136164.38</v>
          </cell>
          <cell r="R207">
            <v>0</v>
          </cell>
          <cell r="S207">
            <v>-560700</v>
          </cell>
          <cell r="T207">
            <v>51672814.380000003</v>
          </cell>
          <cell r="U207">
            <v>1.34</v>
          </cell>
          <cell r="V207">
            <v>1.4</v>
          </cell>
          <cell r="W207">
            <v>100194.7</v>
          </cell>
          <cell r="X207">
            <v>50097350</v>
          </cell>
          <cell r="Y207" t="str">
            <v>17-09-2026</v>
          </cell>
          <cell r="Z207" t="str">
            <v>Financial Services</v>
          </cell>
          <cell r="AA207"/>
          <cell r="AB207"/>
        </row>
        <row r="208">
          <cell r="C208" t="str">
            <v>INE233A08121</v>
          </cell>
          <cell r="D208" t="str">
            <v>CH2208BNC200</v>
          </cell>
          <cell r="E208" t="str">
            <v>NCD</v>
          </cell>
          <cell r="F208" t="str">
            <v>Godrej Industries Ltd</v>
          </cell>
          <cell r="G208" t="str">
            <v>8.36% GODREJ INDUSTRIES LTD NCD MD 28-08-2026</v>
          </cell>
          <cell r="H208">
            <v>8.36</v>
          </cell>
          <cell r="I208" t="str">
            <v>28-08-2026</v>
          </cell>
          <cell r="J208" t="str">
            <v>ICRA AA+</v>
          </cell>
          <cell r="K208">
            <v>0.32600000000000001</v>
          </cell>
          <cell r="L208">
            <v>100000</v>
          </cell>
          <cell r="M208">
            <v>900</v>
          </cell>
          <cell r="N208">
            <v>7.3150000000000004</v>
          </cell>
          <cell r="O208">
            <v>100202.1</v>
          </cell>
          <cell r="P208">
            <v>90181890</v>
          </cell>
          <cell r="Q208">
            <v>5050356.16</v>
          </cell>
          <cell r="R208">
            <v>0</v>
          </cell>
          <cell r="S208">
            <v>181890</v>
          </cell>
          <cell r="T208">
            <v>95232246.159999996</v>
          </cell>
          <cell r="U208">
            <v>2.4500000000000002</v>
          </cell>
          <cell r="V208">
            <v>2.58</v>
          </cell>
          <cell r="W208">
            <v>100000</v>
          </cell>
          <cell r="X208">
            <v>90000000</v>
          </cell>
          <cell r="Y208" t="str">
            <v>28-08-2026</v>
          </cell>
          <cell r="Z208" t="str">
            <v>Diversified</v>
          </cell>
          <cell r="AA208"/>
          <cell r="AB208"/>
        </row>
        <row r="209">
          <cell r="C209" t="str">
            <v>INE248U07FW5</v>
          </cell>
          <cell r="D209" t="str">
            <v>FI35112NC200</v>
          </cell>
          <cell r="E209" t="str">
            <v>NCD</v>
          </cell>
          <cell r="F209" t="str">
            <v>360 One Prime Ltd</v>
          </cell>
          <cell r="G209" t="str">
            <v>8.95% 360 One Prime Ltd NCD MD 04-06-2027</v>
          </cell>
          <cell r="H209">
            <v>8.9499999999999993</v>
          </cell>
          <cell r="I209" t="str">
            <v>04-06-2027</v>
          </cell>
          <cell r="J209" t="str">
            <v>ICRA AA</v>
          </cell>
          <cell r="K209">
            <v>1.0116000000000001</v>
          </cell>
          <cell r="L209">
            <v>100000</v>
          </cell>
          <cell r="M209">
            <v>300</v>
          </cell>
          <cell r="N209">
            <v>8.68</v>
          </cell>
          <cell r="O209">
            <v>100239</v>
          </cell>
          <cell r="P209">
            <v>30071700</v>
          </cell>
          <cell r="Q209">
            <v>2420178.08</v>
          </cell>
          <cell r="R209">
            <v>0</v>
          </cell>
          <cell r="S209">
            <v>-6060.53</v>
          </cell>
          <cell r="T209">
            <v>32491878.079999998</v>
          </cell>
          <cell r="U209">
            <v>0.82</v>
          </cell>
          <cell r="V209">
            <v>0.88</v>
          </cell>
          <cell r="W209">
            <v>100259.20176666667</v>
          </cell>
          <cell r="X209">
            <v>30077760.530000001</v>
          </cell>
          <cell r="Y209" t="str">
            <v>06-06-2026</v>
          </cell>
          <cell r="Z209" t="str">
            <v>Financial Services</v>
          </cell>
          <cell r="AA209"/>
          <cell r="AB209"/>
        </row>
        <row r="210">
          <cell r="C210" t="str">
            <v>INE261F08EF5</v>
          </cell>
          <cell r="D210" t="str">
            <v>FI35NANC304</v>
          </cell>
          <cell r="E210" t="str">
            <v>NCD</v>
          </cell>
          <cell r="F210" t="str">
            <v>National Bank for Agriculture &amp; Rural Development</v>
          </cell>
          <cell r="G210" t="str">
            <v>7.80% NABARD NCD MD 15-03-2027 Bonds Series 24E</v>
          </cell>
          <cell r="H210">
            <v>7.8</v>
          </cell>
          <cell r="I210" t="str">
            <v>15-03-2027</v>
          </cell>
          <cell r="J210" t="str">
            <v>ICRA AAA</v>
          </cell>
          <cell r="K210">
            <v>0.87119999999999997</v>
          </cell>
          <cell r="L210">
            <v>100000</v>
          </cell>
          <cell r="M210">
            <v>500</v>
          </cell>
          <cell r="N210">
            <v>7.415</v>
          </cell>
          <cell r="O210">
            <v>100254.2</v>
          </cell>
          <cell r="P210">
            <v>50127100</v>
          </cell>
          <cell r="Q210">
            <v>502191.78</v>
          </cell>
          <cell r="R210">
            <v>0</v>
          </cell>
          <cell r="S210">
            <v>-522050</v>
          </cell>
          <cell r="T210">
            <v>50629291.780000001</v>
          </cell>
          <cell r="U210">
            <v>1.36</v>
          </cell>
          <cell r="V210">
            <v>1.37</v>
          </cell>
          <cell r="W210">
            <v>101298.3</v>
          </cell>
          <cell r="X210">
            <v>50649150</v>
          </cell>
          <cell r="Y210" t="str">
            <v>15-03-2027</v>
          </cell>
          <cell r="Z210" t="str">
            <v>Financial Services</v>
          </cell>
          <cell r="AA210"/>
          <cell r="AB210"/>
        </row>
        <row r="211">
          <cell r="C211" t="str">
            <v>INE261F08EM1</v>
          </cell>
          <cell r="D211" t="str">
            <v>FI35NANC309</v>
          </cell>
          <cell r="E211" t="str">
            <v>NCD</v>
          </cell>
          <cell r="F211" t="str">
            <v>National Bank for Agriculture &amp; Rural Development</v>
          </cell>
          <cell r="G211" t="str">
            <v>7.53% NABARD NCD MD 24-03-2028</v>
          </cell>
          <cell r="H211">
            <v>7.53</v>
          </cell>
          <cell r="I211" t="str">
            <v>24-03-2028</v>
          </cell>
          <cell r="J211" t="str">
            <v>ICRA AAA</v>
          </cell>
          <cell r="K211">
            <v>1.8258000000000001</v>
          </cell>
          <cell r="L211">
            <v>100000</v>
          </cell>
          <cell r="M211">
            <v>500</v>
          </cell>
          <cell r="N211">
            <v>7.58</v>
          </cell>
          <cell r="O211">
            <v>99889.3</v>
          </cell>
          <cell r="P211">
            <v>49944650</v>
          </cell>
          <cell r="Q211">
            <v>391972.6</v>
          </cell>
          <cell r="R211">
            <v>0</v>
          </cell>
          <cell r="S211">
            <v>-698650</v>
          </cell>
          <cell r="T211">
            <v>50336622.600000001</v>
          </cell>
          <cell r="U211">
            <v>1.35</v>
          </cell>
          <cell r="V211">
            <v>1.37</v>
          </cell>
          <cell r="W211">
            <v>101286.6</v>
          </cell>
          <cell r="X211">
            <v>50643300</v>
          </cell>
          <cell r="Y211" t="str">
            <v>24-03-2027</v>
          </cell>
          <cell r="Z211" t="str">
            <v>Financial Services</v>
          </cell>
          <cell r="AA211"/>
          <cell r="AB211"/>
        </row>
        <row r="212">
          <cell r="C212" t="str">
            <v>INE261F08EO7</v>
          </cell>
          <cell r="D212" t="str">
            <v>FI35NANC310</v>
          </cell>
          <cell r="E212" t="str">
            <v>NCD</v>
          </cell>
          <cell r="F212" t="str">
            <v>National Bank for Agriculture &amp; Rural Development</v>
          </cell>
          <cell r="G212" t="str">
            <v>7.48% NABARD NCD MD 15-09-2028</v>
          </cell>
          <cell r="H212">
            <v>7.48</v>
          </cell>
          <cell r="I212" t="str">
            <v>15-09-2028</v>
          </cell>
          <cell r="J212" t="str">
            <v>CRISIL AAA</v>
          </cell>
          <cell r="K212">
            <v>2.1709000000000001</v>
          </cell>
          <cell r="L212">
            <v>100000</v>
          </cell>
          <cell r="M212">
            <v>1500</v>
          </cell>
          <cell r="N212">
            <v>7.6765999999999996</v>
          </cell>
          <cell r="O212">
            <v>99522.5</v>
          </cell>
          <cell r="P212">
            <v>149283750</v>
          </cell>
          <cell r="Q212">
            <v>7008657.5300000003</v>
          </cell>
          <cell r="R212">
            <v>0</v>
          </cell>
          <cell r="S212">
            <v>-3273150</v>
          </cell>
          <cell r="T212">
            <v>156292407.53</v>
          </cell>
          <cell r="U212">
            <v>4.05</v>
          </cell>
          <cell r="V212">
            <v>4.24</v>
          </cell>
          <cell r="W212">
            <v>101704.6</v>
          </cell>
          <cell r="X212">
            <v>152556900</v>
          </cell>
          <cell r="Y212" t="str">
            <v>15-09-2026</v>
          </cell>
          <cell r="Z212" t="str">
            <v>Financial Services</v>
          </cell>
          <cell r="AA212"/>
          <cell r="AB212"/>
        </row>
        <row r="213">
          <cell r="C213" t="str">
            <v>INE261F08ES8</v>
          </cell>
          <cell r="D213" t="str">
            <v>FI35NANC314</v>
          </cell>
          <cell r="E213" t="str">
            <v>NCD</v>
          </cell>
          <cell r="F213" t="str">
            <v>National Bank for Agriculture &amp; Rural Development</v>
          </cell>
          <cell r="G213" t="str">
            <v>7.01% NABARD NCD MD 16-03-2029 Bonds Series 26D</v>
          </cell>
          <cell r="H213">
            <v>7.01</v>
          </cell>
          <cell r="I213" t="str">
            <v>16-03-2029</v>
          </cell>
          <cell r="J213" t="str">
            <v>CRISIL AAA</v>
          </cell>
          <cell r="K213">
            <v>2.6798999999999999</v>
          </cell>
          <cell r="L213">
            <v>100000</v>
          </cell>
          <cell r="M213">
            <v>500</v>
          </cell>
          <cell r="N213">
            <v>7.7</v>
          </cell>
          <cell r="O213">
            <v>98251.1</v>
          </cell>
          <cell r="P213">
            <v>49125550</v>
          </cell>
          <cell r="Q213">
            <v>441726.03</v>
          </cell>
          <cell r="R213">
            <v>0</v>
          </cell>
          <cell r="S213">
            <v>-650900</v>
          </cell>
          <cell r="T213">
            <v>49567276.030000001</v>
          </cell>
          <cell r="U213">
            <v>1.33</v>
          </cell>
          <cell r="V213">
            <v>1.34</v>
          </cell>
          <cell r="W213">
            <v>99552.9</v>
          </cell>
          <cell r="X213">
            <v>49776450</v>
          </cell>
          <cell r="Y213" t="str">
            <v>16-03-2027</v>
          </cell>
          <cell r="Z213" t="str">
            <v>Financial Services</v>
          </cell>
          <cell r="AA213"/>
          <cell r="AB213"/>
        </row>
        <row r="214">
          <cell r="C214" t="str">
            <v>INE403D08231</v>
          </cell>
          <cell r="D214" t="str">
            <v>UT4825NC201</v>
          </cell>
          <cell r="E214" t="str">
            <v>NCD</v>
          </cell>
          <cell r="F214" t="str">
            <v>Bharti Telecom Ltd</v>
          </cell>
          <cell r="G214" t="str">
            <v>8.65% Bharti Telecom Ltd NCD MD 05-11-2027 Debentures (Series XIX)</v>
          </cell>
          <cell r="H214">
            <v>8.65</v>
          </cell>
          <cell r="I214" t="str">
            <v>05-11-2027</v>
          </cell>
          <cell r="J214" t="str">
            <v>CRISIL AAA</v>
          </cell>
          <cell r="K214">
            <v>1.4359999999999999</v>
          </cell>
          <cell r="L214">
            <v>100000</v>
          </cell>
          <cell r="M214">
            <v>2000</v>
          </cell>
          <cell r="N214">
            <v>7.89</v>
          </cell>
          <cell r="O214">
            <v>100964.9</v>
          </cell>
          <cell r="P214">
            <v>201929800</v>
          </cell>
          <cell r="Q214">
            <v>8389315.0700000003</v>
          </cell>
          <cell r="R214">
            <v>0</v>
          </cell>
          <cell r="S214">
            <v>-2391000</v>
          </cell>
          <cell r="T214">
            <v>210319115.06999999</v>
          </cell>
          <cell r="U214">
            <v>5.48</v>
          </cell>
          <cell r="V214">
            <v>5.7</v>
          </cell>
          <cell r="W214">
            <v>102160.4</v>
          </cell>
          <cell r="X214">
            <v>204320800</v>
          </cell>
          <cell r="Y214" t="str">
            <v>05-11-2026</v>
          </cell>
          <cell r="Z214" t="str">
            <v>Financial Services</v>
          </cell>
          <cell r="AA214"/>
          <cell r="AB214"/>
        </row>
        <row r="215">
          <cell r="C215" t="str">
            <v>INE414G07II5</v>
          </cell>
          <cell r="D215" t="str">
            <v>FI3545NC205</v>
          </cell>
          <cell r="E215" t="str">
            <v>NCD</v>
          </cell>
          <cell r="F215" t="str">
            <v>Muthoot Finance Ltd</v>
          </cell>
          <cell r="G215" t="str">
            <v>8.4% Muthoot Finance Ltd NCD MD 28-08-2028</v>
          </cell>
          <cell r="H215">
            <v>8.4</v>
          </cell>
          <cell r="I215" t="str">
            <v>28-08-2028</v>
          </cell>
          <cell r="J215" t="str">
            <v>ICRA AA+</v>
          </cell>
          <cell r="K215">
            <v>2.0996000000000001</v>
          </cell>
          <cell r="L215">
            <v>100000</v>
          </cell>
          <cell r="M215">
            <v>1000</v>
          </cell>
          <cell r="N215">
            <v>8.4</v>
          </cell>
          <cell r="O215">
            <v>99925.3</v>
          </cell>
          <cell r="P215">
            <v>99925300</v>
          </cell>
          <cell r="Q215">
            <v>5661369.8600000003</v>
          </cell>
          <cell r="R215">
            <v>0</v>
          </cell>
          <cell r="S215">
            <v>-823600</v>
          </cell>
          <cell r="T215">
            <v>105586669.86</v>
          </cell>
          <cell r="U215">
            <v>2.71</v>
          </cell>
          <cell r="V215">
            <v>2.86</v>
          </cell>
          <cell r="W215">
            <v>100748.9</v>
          </cell>
          <cell r="X215">
            <v>100748900</v>
          </cell>
          <cell r="Y215" t="str">
            <v>28-08-2026</v>
          </cell>
          <cell r="Z215" t="str">
            <v>Financial Services</v>
          </cell>
          <cell r="AA215"/>
          <cell r="AB215"/>
        </row>
        <row r="216">
          <cell r="C216" t="str">
            <v>INE414G07JL7</v>
          </cell>
          <cell r="D216" t="str">
            <v>FI3545NC203</v>
          </cell>
          <cell r="E216" t="str">
            <v>NCD</v>
          </cell>
          <cell r="F216" t="str">
            <v>Muthoot Finance Ltd</v>
          </cell>
          <cell r="G216" t="str">
            <v>8.65% Muthoot Finance Ltd NCD MD 31-01-2028</v>
          </cell>
          <cell r="H216">
            <v>8.65</v>
          </cell>
          <cell r="I216" t="str">
            <v>31-01-2028</v>
          </cell>
          <cell r="J216" t="str">
            <v>ICRA AA+</v>
          </cell>
          <cell r="K216">
            <v>1.6739999999999999</v>
          </cell>
          <cell r="L216">
            <v>100000</v>
          </cell>
          <cell r="M216">
            <v>350</v>
          </cell>
          <cell r="N216">
            <v>8.3070000000000004</v>
          </cell>
          <cell r="O216">
            <v>100475.5</v>
          </cell>
          <cell r="P216">
            <v>35166425</v>
          </cell>
          <cell r="Q216">
            <v>746506.85</v>
          </cell>
          <cell r="R216">
            <v>0</v>
          </cell>
          <cell r="S216">
            <v>166425</v>
          </cell>
          <cell r="T216">
            <v>35912931.850000001</v>
          </cell>
          <cell r="U216">
            <v>0.95</v>
          </cell>
          <cell r="V216">
            <v>0.97</v>
          </cell>
          <cell r="W216">
            <v>100000</v>
          </cell>
          <cell r="X216">
            <v>35000000</v>
          </cell>
          <cell r="Y216" t="str">
            <v>31-01-2027</v>
          </cell>
          <cell r="Z216" t="str">
            <v>Financial Services</v>
          </cell>
          <cell r="AA216"/>
          <cell r="AB216"/>
        </row>
        <row r="217">
          <cell r="C217" t="str">
            <v>INE477A07373</v>
          </cell>
          <cell r="D217" t="str">
            <v>FI3427NC200</v>
          </cell>
          <cell r="E217" t="str">
            <v>NCD</v>
          </cell>
          <cell r="F217" t="str">
            <v>Can Fin Homes Ltd</v>
          </cell>
          <cell r="G217" t="str">
            <v>8.45% Can Fin Homes Ltd NCD MD 27-05-2026</v>
          </cell>
          <cell r="H217">
            <v>8.4499999999999993</v>
          </cell>
          <cell r="I217" t="str">
            <v>27-05-2026</v>
          </cell>
          <cell r="J217" t="str">
            <v>IND AAA</v>
          </cell>
          <cell r="K217">
            <v>7.1199999999999999E-2</v>
          </cell>
          <cell r="L217">
            <v>100000</v>
          </cell>
          <cell r="M217">
            <v>900</v>
          </cell>
          <cell r="N217">
            <v>6.4146999999999998</v>
          </cell>
          <cell r="O217">
            <v>100137.7</v>
          </cell>
          <cell r="P217">
            <v>90123930</v>
          </cell>
          <cell r="Q217">
            <v>1312643.8400000001</v>
          </cell>
          <cell r="R217">
            <v>0</v>
          </cell>
          <cell r="S217">
            <v>-266220</v>
          </cell>
          <cell r="T217">
            <v>91436573.840000004</v>
          </cell>
          <cell r="U217">
            <v>2.44</v>
          </cell>
          <cell r="V217">
            <v>2.48</v>
          </cell>
          <cell r="W217">
            <v>100433.5</v>
          </cell>
          <cell r="X217">
            <v>90390150</v>
          </cell>
          <cell r="Y217" t="str">
            <v>27-05-2026</v>
          </cell>
          <cell r="Z217" t="str">
            <v>Financial Services</v>
          </cell>
          <cell r="AA217"/>
          <cell r="AB217"/>
        </row>
        <row r="218">
          <cell r="C218" t="str">
            <v>INE477A07415</v>
          </cell>
          <cell r="D218" t="str">
            <v>FI3427NC201</v>
          </cell>
          <cell r="E218" t="str">
            <v>NCD</v>
          </cell>
          <cell r="F218" t="str">
            <v>Can Fin Homes Ltd</v>
          </cell>
          <cell r="G218" t="str">
            <v>8.09% Can Fin Homes Ltd NCD MD 04-01-2027</v>
          </cell>
          <cell r="H218">
            <v>8.09</v>
          </cell>
          <cell r="I218" t="str">
            <v>04-01-2027</v>
          </cell>
          <cell r="J218" t="str">
            <v>ICRA AAA</v>
          </cell>
          <cell r="K218">
            <v>0.67949999999999999</v>
          </cell>
          <cell r="L218">
            <v>100000</v>
          </cell>
          <cell r="M218">
            <v>900</v>
          </cell>
          <cell r="N218">
            <v>7.4897</v>
          </cell>
          <cell r="O218">
            <v>100262.6</v>
          </cell>
          <cell r="P218">
            <v>90236340</v>
          </cell>
          <cell r="Q218">
            <v>2333909.59</v>
          </cell>
          <cell r="R218">
            <v>0</v>
          </cell>
          <cell r="S218">
            <v>236340</v>
          </cell>
          <cell r="T218">
            <v>92570249.590000004</v>
          </cell>
          <cell r="U218">
            <v>2.4500000000000002</v>
          </cell>
          <cell r="V218">
            <v>2.5099999999999998</v>
          </cell>
          <cell r="W218">
            <v>100000</v>
          </cell>
          <cell r="X218">
            <v>90000000</v>
          </cell>
          <cell r="Y218" t="str">
            <v>04-01-2027</v>
          </cell>
          <cell r="Z218" t="str">
            <v>Financial Services</v>
          </cell>
          <cell r="AA218"/>
          <cell r="AB218"/>
        </row>
        <row r="219">
          <cell r="C219" t="str">
            <v>INE514E08GE8</v>
          </cell>
          <cell r="D219" t="str">
            <v>FI35EXNC274</v>
          </cell>
          <cell r="E219" t="str">
            <v>NCD</v>
          </cell>
          <cell r="F219" t="str">
            <v>Export Import Bank of India</v>
          </cell>
          <cell r="G219" t="str">
            <v>7.35% Export Import Bank of India NCD MD 27-07-2028 (Sr. AA 02 – 2028)</v>
          </cell>
          <cell r="H219">
            <v>7.35</v>
          </cell>
          <cell r="I219" t="str">
            <v>27-07-2028</v>
          </cell>
          <cell r="J219" t="str">
            <v>ICRA AAA</v>
          </cell>
          <cell r="K219">
            <v>2.1055000000000001</v>
          </cell>
          <cell r="L219">
            <v>100000</v>
          </cell>
          <cell r="M219">
            <v>500</v>
          </cell>
          <cell r="N219">
            <v>7.42</v>
          </cell>
          <cell r="O219">
            <v>99866.3</v>
          </cell>
          <cell r="P219">
            <v>49933150</v>
          </cell>
          <cell r="Q219">
            <v>946438.36</v>
          </cell>
          <cell r="R219">
            <v>0</v>
          </cell>
          <cell r="S219">
            <v>-754050</v>
          </cell>
          <cell r="T219">
            <v>50879588.359999999</v>
          </cell>
          <cell r="U219">
            <v>1.35</v>
          </cell>
          <cell r="V219">
            <v>1.38</v>
          </cell>
          <cell r="W219">
            <v>101374.39999999999</v>
          </cell>
          <cell r="X219">
            <v>50687200</v>
          </cell>
          <cell r="Y219" t="str">
            <v>27-01-2027</v>
          </cell>
          <cell r="Z219" t="str">
            <v>Financial Services</v>
          </cell>
          <cell r="AA219"/>
          <cell r="AB219"/>
        </row>
        <row r="220">
          <cell r="C220" t="str">
            <v>INE523H07CB9</v>
          </cell>
          <cell r="D220" t="str">
            <v>FI3529NC207</v>
          </cell>
          <cell r="E220" t="str">
            <v>NCD</v>
          </cell>
          <cell r="F220" t="str">
            <v>JM Financial Products Ltd</v>
          </cell>
          <cell r="G220" t="str">
            <v>8.92% JM Financial Products Ltd NCD MD 16-11-2026</v>
          </cell>
          <cell r="H220">
            <v>8.92</v>
          </cell>
          <cell r="I220" t="str">
            <v>16-11-2026</v>
          </cell>
          <cell r="J220" t="str">
            <v>CRISIL AA</v>
          </cell>
          <cell r="K220">
            <v>0.28610000000000002</v>
          </cell>
          <cell r="L220">
            <v>100000</v>
          </cell>
          <cell r="M220">
            <v>1000</v>
          </cell>
          <cell r="N220">
            <v>8.8550000000000004</v>
          </cell>
          <cell r="O220">
            <v>100094.9</v>
          </cell>
          <cell r="P220">
            <v>100094900</v>
          </cell>
          <cell r="Q220">
            <v>1808438.36</v>
          </cell>
          <cell r="R220">
            <v>0</v>
          </cell>
          <cell r="S220">
            <v>1292100</v>
          </cell>
          <cell r="T220">
            <v>101903338.36</v>
          </cell>
          <cell r="U220">
            <v>2.71</v>
          </cell>
          <cell r="V220">
            <v>2.76</v>
          </cell>
          <cell r="W220">
            <v>98802.8</v>
          </cell>
          <cell r="X220">
            <v>98802800</v>
          </cell>
          <cell r="Y220" t="str">
            <v>16-05-2026</v>
          </cell>
          <cell r="Z220" t="str">
            <v>Financial Services</v>
          </cell>
          <cell r="AA220"/>
          <cell r="AB220"/>
        </row>
        <row r="221">
          <cell r="C221" t="str">
            <v>INE556F08KH1</v>
          </cell>
          <cell r="D221" t="str">
            <v>FI3405NC236</v>
          </cell>
          <cell r="E221" t="str">
            <v>NCD</v>
          </cell>
          <cell r="F221" t="str">
            <v>Small Industries Development Bank of India</v>
          </cell>
          <cell r="G221" t="str">
            <v>7.43%  Small Industries Development Bank of India NCD MD 31-08-2026 SERIES I</v>
          </cell>
          <cell r="H221">
            <v>7.43</v>
          </cell>
          <cell r="I221" t="str">
            <v>31-08-2026</v>
          </cell>
          <cell r="J221" t="str">
            <v>CRISIL AAA</v>
          </cell>
          <cell r="K221">
            <v>0.3342</v>
          </cell>
          <cell r="L221">
            <v>100000</v>
          </cell>
          <cell r="M221">
            <v>1000</v>
          </cell>
          <cell r="N221">
            <v>7.0049999999999999</v>
          </cell>
          <cell r="O221">
            <v>100025.7</v>
          </cell>
          <cell r="P221">
            <v>100025700</v>
          </cell>
          <cell r="Q221">
            <v>4946547.95</v>
          </cell>
          <cell r="R221">
            <v>0</v>
          </cell>
          <cell r="S221">
            <v>344700</v>
          </cell>
          <cell r="T221">
            <v>104972247.95</v>
          </cell>
          <cell r="U221">
            <v>2.71</v>
          </cell>
          <cell r="V221">
            <v>2.85</v>
          </cell>
          <cell r="W221">
            <v>99681</v>
          </cell>
          <cell r="X221">
            <v>99681000</v>
          </cell>
          <cell r="Y221" t="str">
            <v>31-08-2026</v>
          </cell>
          <cell r="Z221" t="str">
            <v>Financial Services</v>
          </cell>
          <cell r="AA221"/>
          <cell r="AB221"/>
        </row>
        <row r="222">
          <cell r="C222" t="str">
            <v>INE556F08KP4</v>
          </cell>
          <cell r="D222" t="str">
            <v>FI3405NC239</v>
          </cell>
          <cell r="E222" t="str">
            <v>NCD</v>
          </cell>
          <cell r="F222" t="str">
            <v>Small Industries Development Bank of India</v>
          </cell>
          <cell r="G222" t="str">
            <v>7.68% Small Industries Development Bank of India NCD MD 10-08-2027-SERIES IX FY 23-24</v>
          </cell>
          <cell r="H222">
            <v>7.68</v>
          </cell>
          <cell r="I222" t="str">
            <v>10-08-2027</v>
          </cell>
          <cell r="J222" t="str">
            <v>CRISIL AAA</v>
          </cell>
          <cell r="K222">
            <v>1.25</v>
          </cell>
          <cell r="L222">
            <v>100000</v>
          </cell>
          <cell r="M222">
            <v>1000</v>
          </cell>
          <cell r="N222">
            <v>7.5149999999999997</v>
          </cell>
          <cell r="O222">
            <v>100228.9</v>
          </cell>
          <cell r="P222">
            <v>100228900</v>
          </cell>
          <cell r="Q222">
            <v>757479.45</v>
          </cell>
          <cell r="R222">
            <v>0</v>
          </cell>
          <cell r="S222">
            <v>-259400</v>
          </cell>
          <cell r="T222">
            <v>100986379.45</v>
          </cell>
          <cell r="U222">
            <v>2.72</v>
          </cell>
          <cell r="V222">
            <v>2.74</v>
          </cell>
          <cell r="W222">
            <v>100488.3</v>
          </cell>
          <cell r="X222">
            <v>100488300</v>
          </cell>
          <cell r="Y222" t="str">
            <v>26-03-2027</v>
          </cell>
          <cell r="Z222" t="str">
            <v>Financial Services</v>
          </cell>
          <cell r="AA222"/>
          <cell r="AB222"/>
        </row>
        <row r="223">
          <cell r="C223" t="str">
            <v>INE556F08LC0</v>
          </cell>
          <cell r="D223" t="str">
            <v>FI3405NCD202</v>
          </cell>
          <cell r="E223" t="str">
            <v>NCD</v>
          </cell>
          <cell r="F223" t="str">
            <v>Small Industries Development Bank of India</v>
          </cell>
          <cell r="G223" t="str">
            <v>7.22% Small Industries Development Bank of India NCD 2030-Series-V 10-04-2029</v>
          </cell>
          <cell r="H223">
            <v>7.22</v>
          </cell>
          <cell r="I223" t="str">
            <v>10-04-2029</v>
          </cell>
          <cell r="J223" t="str">
            <v>CRISIL AAA</v>
          </cell>
          <cell r="K223">
            <v>2.7437</v>
          </cell>
          <cell r="L223">
            <v>100000</v>
          </cell>
          <cell r="M223">
            <v>1000</v>
          </cell>
          <cell r="N223">
            <v>7.6765999999999996</v>
          </cell>
          <cell r="O223">
            <v>98822.399999999994</v>
          </cell>
          <cell r="P223">
            <v>98822400</v>
          </cell>
          <cell r="Q223">
            <v>415397.26</v>
          </cell>
          <cell r="R223">
            <v>0</v>
          </cell>
          <cell r="S223">
            <v>-1177600</v>
          </cell>
          <cell r="T223">
            <v>99237797.260000005</v>
          </cell>
          <cell r="U223">
            <v>2.68</v>
          </cell>
          <cell r="V223">
            <v>2.69</v>
          </cell>
          <cell r="W223">
            <v>100000</v>
          </cell>
          <cell r="X223">
            <v>100000000</v>
          </cell>
          <cell r="Y223" t="str">
            <v>10-04-2027</v>
          </cell>
          <cell r="Z223" t="str">
            <v>Financial Services</v>
          </cell>
          <cell r="AA223"/>
          <cell r="AB223"/>
        </row>
        <row r="224">
          <cell r="C224" t="str">
            <v>INE572E07183</v>
          </cell>
          <cell r="D224" t="str">
            <v>FI3333NC205</v>
          </cell>
          <cell r="E224" t="str">
            <v>NCD</v>
          </cell>
          <cell r="F224" t="str">
            <v>PNB Housing Finance Ltd</v>
          </cell>
          <cell r="G224" t="str">
            <v>8.15% PNB Housing Finance Ltd NCD MD 29-07-2027  Series LXV</v>
          </cell>
          <cell r="H224">
            <v>8.15</v>
          </cell>
          <cell r="I224" t="str">
            <v>29-07-2027</v>
          </cell>
          <cell r="J224" t="str">
            <v>CARE AA+</v>
          </cell>
          <cell r="K224">
            <v>1.1686000000000001</v>
          </cell>
          <cell r="L224">
            <v>100000</v>
          </cell>
          <cell r="M224">
            <v>1000</v>
          </cell>
          <cell r="N224">
            <v>7.8875000000000002</v>
          </cell>
          <cell r="O224">
            <v>100242.7</v>
          </cell>
          <cell r="P224">
            <v>100242700</v>
          </cell>
          <cell r="Q224">
            <v>6162739.7300000004</v>
          </cell>
          <cell r="R224">
            <v>0</v>
          </cell>
          <cell r="S224">
            <v>242700</v>
          </cell>
          <cell r="T224">
            <v>106405439.73</v>
          </cell>
          <cell r="U224">
            <v>2.72</v>
          </cell>
          <cell r="V224">
            <v>2.89</v>
          </cell>
          <cell r="W224">
            <v>100000</v>
          </cell>
          <cell r="X224">
            <v>100000000</v>
          </cell>
          <cell r="Y224" t="str">
            <v>29-07-2026</v>
          </cell>
          <cell r="Z224" t="str">
            <v>Financial Services</v>
          </cell>
          <cell r="AA224"/>
          <cell r="AB224"/>
        </row>
        <row r="225">
          <cell r="C225" t="str">
            <v>INE936D07174</v>
          </cell>
          <cell r="D225" t="str">
            <v>UT4717NC203</v>
          </cell>
          <cell r="E225" t="str">
            <v>NCD</v>
          </cell>
          <cell r="F225" t="str">
            <v>Jamnagar Utilities and Power Pvt Ltd</v>
          </cell>
          <cell r="G225" t="str">
            <v>6.40% JamnagarUtilities &amp; Power Pvt Ltd-NCD-29.09.2026</v>
          </cell>
          <cell r="H225">
            <v>6.4</v>
          </cell>
          <cell r="I225" t="str">
            <v>29-09-2026</v>
          </cell>
          <cell r="J225" t="str">
            <v>CRISIL AAA</v>
          </cell>
          <cell r="K225">
            <v>0.41370000000000001</v>
          </cell>
          <cell r="L225">
            <v>1000000</v>
          </cell>
          <cell r="M225">
            <v>250</v>
          </cell>
          <cell r="N225">
            <v>7.0149999999999997</v>
          </cell>
          <cell r="O225">
            <v>996470</v>
          </cell>
          <cell r="P225">
            <v>249117500</v>
          </cell>
          <cell r="Q225">
            <v>9380821.9199999999</v>
          </cell>
          <cell r="R225">
            <v>0</v>
          </cell>
          <cell r="S225">
            <v>134750</v>
          </cell>
          <cell r="T225">
            <v>258498321.91999999</v>
          </cell>
          <cell r="U225">
            <v>6.76</v>
          </cell>
          <cell r="V225">
            <v>7.01</v>
          </cell>
          <cell r="W225">
            <v>995931</v>
          </cell>
          <cell r="X225">
            <v>248982750</v>
          </cell>
          <cell r="Y225" t="str">
            <v>29-09-2026</v>
          </cell>
          <cell r="Z225" t="str">
            <v>Power</v>
          </cell>
          <cell r="AA225"/>
          <cell r="AB225"/>
        </row>
        <row r="226">
          <cell r="C226" t="str">
            <v>INF0RQ622028</v>
          </cell>
          <cell r="D226" t="str">
            <v>CDMDF23</v>
          </cell>
          <cell r="E226" t="str">
            <v>CDMDF</v>
          </cell>
          <cell r="F226" t="str">
            <v>Corporate Debt Market Development Fund</v>
          </cell>
          <cell r="G226" t="str">
            <v>Corporate Debt Market Development Fund - Class A2</v>
          </cell>
          <cell r="H226">
            <v>0</v>
          </cell>
          <cell r="I226"/>
          <cell r="J226"/>
          <cell r="K226">
            <v>0</v>
          </cell>
          <cell r="L226">
            <v>10000</v>
          </cell>
          <cell r="M226">
            <v>15367.556399999999</v>
          </cell>
          <cell r="N226">
            <v>9.9999999999999995E-7</v>
          </cell>
          <cell r="O226">
            <v>11751.3395</v>
          </cell>
          <cell r="P226">
            <v>180589372.53999999</v>
          </cell>
          <cell r="Q226">
            <v>0</v>
          </cell>
          <cell r="R226">
            <v>0</v>
          </cell>
          <cell r="S226">
            <v>22382282.899999999</v>
          </cell>
          <cell r="T226">
            <v>180589372.53999999</v>
          </cell>
          <cell r="U226">
            <v>0.25</v>
          </cell>
          <cell r="V226">
            <v>0.25</v>
          </cell>
          <cell r="W226">
            <v>10294.876135284592</v>
          </cell>
          <cell r="X226">
            <v>158207089.63999999</v>
          </cell>
          <cell r="Y226"/>
          <cell r="Z226" t="str">
            <v>Financial Services</v>
          </cell>
          <cell r="AA226"/>
          <cell r="AB226"/>
        </row>
        <row r="227">
          <cell r="C227" t="str">
            <v>INE020B14698</v>
          </cell>
          <cell r="D227" t="str">
            <v>UT47CP230</v>
          </cell>
          <cell r="E227" t="str">
            <v>CMP</v>
          </cell>
          <cell r="F227" t="str">
            <v>REC LTD</v>
          </cell>
          <cell r="G227" t="str">
            <v>REC Ltd CP MD 10-06-2026</v>
          </cell>
          <cell r="H227">
            <v>0</v>
          </cell>
          <cell r="I227" t="str">
            <v>10-06-2026</v>
          </cell>
          <cell r="J227" t="str">
            <v>CRISIL A1+</v>
          </cell>
          <cell r="K227">
            <v>0.11</v>
          </cell>
          <cell r="L227">
            <v>500000</v>
          </cell>
          <cell r="M227">
            <v>2000</v>
          </cell>
          <cell r="N227">
            <v>6.2504</v>
          </cell>
          <cell r="O227">
            <v>496598.5</v>
          </cell>
          <cell r="P227">
            <v>993197000</v>
          </cell>
          <cell r="Q227">
            <v>0</v>
          </cell>
          <cell r="R227">
            <v>9855890.2200000007</v>
          </cell>
          <cell r="S227">
            <v>927109.78</v>
          </cell>
          <cell r="T227">
            <v>993197000</v>
          </cell>
          <cell r="U227">
            <v>1.4</v>
          </cell>
          <cell r="V227">
            <v>1.4</v>
          </cell>
          <cell r="W227">
            <v>491207</v>
          </cell>
          <cell r="X227">
            <v>982414000</v>
          </cell>
          <cell r="Y227"/>
          <cell r="Z227" t="str">
            <v>Financial Services</v>
          </cell>
          <cell r="AA227"/>
          <cell r="AB227"/>
        </row>
        <row r="228">
          <cell r="C228" t="str">
            <v>INE028E14VI7</v>
          </cell>
          <cell r="D228" t="str">
            <v>FI3518CP212</v>
          </cell>
          <cell r="E228" t="str">
            <v>CMP</v>
          </cell>
          <cell r="F228" t="str">
            <v>Kotak Securities Ltd</v>
          </cell>
          <cell r="G228" t="str">
            <v>Kotak securities Ltd CMP MD 04-06-2026</v>
          </cell>
          <cell r="H228">
            <v>0</v>
          </cell>
          <cell r="I228" t="str">
            <v>04-06-2026</v>
          </cell>
          <cell r="J228" t="str">
            <v>CRISIL A1+</v>
          </cell>
          <cell r="K228">
            <v>0.1</v>
          </cell>
          <cell r="L228">
            <v>500000</v>
          </cell>
          <cell r="M228">
            <v>1000</v>
          </cell>
          <cell r="N228">
            <v>6.6851000000000003</v>
          </cell>
          <cell r="O228">
            <v>496905.5</v>
          </cell>
          <cell r="P228">
            <v>496905500</v>
          </cell>
          <cell r="Q228">
            <v>0</v>
          </cell>
          <cell r="R228">
            <v>5786439.5300000003</v>
          </cell>
          <cell r="S228">
            <v>357060.47</v>
          </cell>
          <cell r="T228">
            <v>496905500</v>
          </cell>
          <cell r="U228">
            <v>0.7</v>
          </cell>
          <cell r="V228">
            <v>0.7</v>
          </cell>
          <cell r="W228">
            <v>490762</v>
          </cell>
          <cell r="X228">
            <v>490762000</v>
          </cell>
          <cell r="Y228"/>
          <cell r="Z228" t="str">
            <v>Financial Services</v>
          </cell>
          <cell r="AA228"/>
          <cell r="AB228"/>
        </row>
        <row r="229">
          <cell r="C229" t="str">
            <v>INE02FN14820</v>
          </cell>
          <cell r="D229" t="str">
            <v>FI35114CP209</v>
          </cell>
          <cell r="E229" t="str">
            <v>CMP</v>
          </cell>
          <cell r="F229" t="str">
            <v>IGH Holdings Private Limited</v>
          </cell>
          <cell r="G229" t="str">
            <v>IGH Holdings Private Ltd CP MD 09-06-2026</v>
          </cell>
          <cell r="H229">
            <v>0</v>
          </cell>
          <cell r="I229" t="str">
            <v>09-06-2026</v>
          </cell>
          <cell r="J229" t="str">
            <v>CRISIL A1+</v>
          </cell>
          <cell r="K229">
            <v>0.11</v>
          </cell>
          <cell r="L229">
            <v>500000</v>
          </cell>
          <cell r="M229">
            <v>1000</v>
          </cell>
          <cell r="N229">
            <v>6.8849999999999998</v>
          </cell>
          <cell r="O229">
            <v>496348.5</v>
          </cell>
          <cell r="P229">
            <v>496348500</v>
          </cell>
          <cell r="Q229">
            <v>0</v>
          </cell>
          <cell r="R229">
            <v>5518571.4000000004</v>
          </cell>
          <cell r="S229">
            <v>487428.6</v>
          </cell>
          <cell r="T229">
            <v>496348500</v>
          </cell>
          <cell r="U229">
            <v>0.7</v>
          </cell>
          <cell r="V229">
            <v>0.7</v>
          </cell>
          <cell r="W229">
            <v>490342.5</v>
          </cell>
          <cell r="X229">
            <v>490342500</v>
          </cell>
          <cell r="Y229"/>
          <cell r="Z229" t="str">
            <v>Financial Services</v>
          </cell>
          <cell r="AA229"/>
          <cell r="AB229"/>
        </row>
        <row r="230">
          <cell r="C230" t="str">
            <v>INE02JD14724</v>
          </cell>
          <cell r="D230" t="str">
            <v>FI35116CP203</v>
          </cell>
          <cell r="E230" t="str">
            <v>CMP</v>
          </cell>
          <cell r="F230" t="str">
            <v>Godrej Housing Finance Limited</v>
          </cell>
          <cell r="G230" t="str">
            <v>Godrej Housing Finance Ltd CP MD 08-05-2026</v>
          </cell>
          <cell r="H230">
            <v>0</v>
          </cell>
          <cell r="I230" t="str">
            <v>08-05-2026</v>
          </cell>
          <cell r="J230" t="str">
            <v>CRISIL A1+</v>
          </cell>
          <cell r="K230">
            <v>0.02</v>
          </cell>
          <cell r="L230">
            <v>500000</v>
          </cell>
          <cell r="M230">
            <v>1000</v>
          </cell>
          <cell r="N230">
            <v>6.3449999999999998</v>
          </cell>
          <cell r="O230">
            <v>499392.5</v>
          </cell>
          <cell r="P230">
            <v>499392500</v>
          </cell>
          <cell r="Q230">
            <v>0</v>
          </cell>
          <cell r="R230">
            <v>8194153.8200000003</v>
          </cell>
          <cell r="S230">
            <v>75346.179999999993</v>
          </cell>
          <cell r="T230">
            <v>499392500</v>
          </cell>
          <cell r="U230">
            <v>0.7</v>
          </cell>
          <cell r="V230">
            <v>0.7</v>
          </cell>
          <cell r="W230">
            <v>491123</v>
          </cell>
          <cell r="X230">
            <v>491123000</v>
          </cell>
          <cell r="Y230"/>
          <cell r="Z230" t="str">
            <v>Financial Services</v>
          </cell>
          <cell r="AA230"/>
          <cell r="AB230"/>
        </row>
        <row r="231">
          <cell r="C231" t="str">
            <v>INE047A14AT6</v>
          </cell>
          <cell r="D231" t="str">
            <v>CG2103CP210</v>
          </cell>
          <cell r="E231" t="str">
            <v>CMP</v>
          </cell>
          <cell r="F231" t="str">
            <v>Grasim Industries Ltd</v>
          </cell>
          <cell r="G231" t="str">
            <v>Grasim Industries Ltd CMP MD 08-05-2026</v>
          </cell>
          <cell r="H231">
            <v>0</v>
          </cell>
          <cell r="I231" t="str">
            <v>08-05-2026</v>
          </cell>
          <cell r="J231" t="str">
            <v>CRISIL A1+</v>
          </cell>
          <cell r="K231">
            <v>0.02</v>
          </cell>
          <cell r="L231">
            <v>500000</v>
          </cell>
          <cell r="M231">
            <v>2000</v>
          </cell>
          <cell r="N231">
            <v>6.14</v>
          </cell>
          <cell r="O231">
            <v>499412</v>
          </cell>
          <cell r="P231">
            <v>998824000</v>
          </cell>
          <cell r="Q231">
            <v>0</v>
          </cell>
          <cell r="R231">
            <v>3652499.98</v>
          </cell>
          <cell r="S231">
            <v>41500.019999999997</v>
          </cell>
          <cell r="T231">
            <v>998824000</v>
          </cell>
          <cell r="U231">
            <v>1.41</v>
          </cell>
          <cell r="V231">
            <v>1.41</v>
          </cell>
          <cell r="W231">
            <v>497565</v>
          </cell>
          <cell r="X231">
            <v>995130000</v>
          </cell>
          <cell r="Y231"/>
          <cell r="Z231" t="str">
            <v>Construction Materials</v>
          </cell>
          <cell r="AA231"/>
          <cell r="AB231"/>
        </row>
        <row r="232">
          <cell r="C232" t="str">
            <v>INE071G14HL5</v>
          </cell>
          <cell r="D232" t="str">
            <v>ICH01CP220</v>
          </cell>
          <cell r="E232" t="str">
            <v>CMP</v>
          </cell>
          <cell r="F232" t="str">
            <v>ICICI Home Finance Company Ltd</v>
          </cell>
          <cell r="G232" t="str">
            <v>ICICI Home Finance Co Ltd CP MD 18-05-2026</v>
          </cell>
          <cell r="H232">
            <v>0</v>
          </cell>
          <cell r="I232" t="str">
            <v>18-05-2026</v>
          </cell>
          <cell r="J232" t="str">
            <v>ICRA A1+</v>
          </cell>
          <cell r="K232">
            <v>0.05</v>
          </cell>
          <cell r="L232">
            <v>500000</v>
          </cell>
          <cell r="M232">
            <v>1500</v>
          </cell>
          <cell r="N232">
            <v>6.3150000000000004</v>
          </cell>
          <cell r="O232">
            <v>498534</v>
          </cell>
          <cell r="P232">
            <v>747801000</v>
          </cell>
          <cell r="Q232">
            <v>0</v>
          </cell>
          <cell r="R232">
            <v>10827989.029999999</v>
          </cell>
          <cell r="S232">
            <v>288510.96999999997</v>
          </cell>
          <cell r="T232">
            <v>747801000</v>
          </cell>
          <cell r="U232">
            <v>1.06</v>
          </cell>
          <cell r="V232">
            <v>1.06</v>
          </cell>
          <cell r="W232">
            <v>491123</v>
          </cell>
          <cell r="X232">
            <v>736684500</v>
          </cell>
          <cell r="Y232"/>
          <cell r="Z232" t="str">
            <v>Financial Services</v>
          </cell>
          <cell r="AA232"/>
          <cell r="AB232"/>
        </row>
        <row r="233">
          <cell r="C233" t="str">
            <v>INE071G14HQ4</v>
          </cell>
          <cell r="D233" t="str">
            <v>ICH01CP222</v>
          </cell>
          <cell r="E233" t="str">
            <v>CMP</v>
          </cell>
          <cell r="F233" t="str">
            <v>ICICI Home Finance Company Ltd</v>
          </cell>
          <cell r="G233" t="str">
            <v>ICICI Home Finance Co Ltd CP MD 12-06-2026</v>
          </cell>
          <cell r="H233">
            <v>0</v>
          </cell>
          <cell r="I233" t="str">
            <v>12-06-2026</v>
          </cell>
          <cell r="J233" t="str">
            <v>ICRA A1+</v>
          </cell>
          <cell r="K233">
            <v>0.12</v>
          </cell>
          <cell r="L233">
            <v>500000</v>
          </cell>
          <cell r="M233">
            <v>2000</v>
          </cell>
          <cell r="N233">
            <v>6.375</v>
          </cell>
          <cell r="O233">
            <v>496359</v>
          </cell>
          <cell r="P233">
            <v>992718000</v>
          </cell>
          <cell r="Q233">
            <v>0</v>
          </cell>
          <cell r="R233">
            <v>9521076.8300000001</v>
          </cell>
          <cell r="S233">
            <v>878923.17</v>
          </cell>
          <cell r="T233">
            <v>992718000</v>
          </cell>
          <cell r="U233">
            <v>1.4</v>
          </cell>
          <cell r="V233">
            <v>1.4</v>
          </cell>
          <cell r="W233">
            <v>491159</v>
          </cell>
          <cell r="X233">
            <v>982318000</v>
          </cell>
          <cell r="Y233"/>
          <cell r="Z233" t="str">
            <v>Financial Services</v>
          </cell>
          <cell r="AA233"/>
          <cell r="AB233"/>
        </row>
        <row r="234">
          <cell r="C234" t="str">
            <v>INE09OL14IX6</v>
          </cell>
          <cell r="D234" t="str">
            <v>FI35109CP247</v>
          </cell>
          <cell r="E234" t="str">
            <v>CMP</v>
          </cell>
          <cell r="F234" t="str">
            <v>Birla Group Holdings Pvt Ltd</v>
          </cell>
          <cell r="G234" t="str">
            <v>Birla Group Holdings Pvt Ltd CP MD 10-06-2026</v>
          </cell>
          <cell r="H234">
            <v>0</v>
          </cell>
          <cell r="I234" t="str">
            <v>10-06-2026</v>
          </cell>
          <cell r="J234" t="str">
            <v>CRISIL A1+</v>
          </cell>
          <cell r="K234">
            <v>0.11</v>
          </cell>
          <cell r="L234">
            <v>500000</v>
          </cell>
          <cell r="M234">
            <v>1500</v>
          </cell>
          <cell r="N234">
            <v>6.8674999999999997</v>
          </cell>
          <cell r="O234">
            <v>496265</v>
          </cell>
          <cell r="P234">
            <v>744397500</v>
          </cell>
          <cell r="Q234">
            <v>0</v>
          </cell>
          <cell r="R234">
            <v>8058560.4900000002</v>
          </cell>
          <cell r="S234">
            <v>717939.51</v>
          </cell>
          <cell r="T234">
            <v>744397500</v>
          </cell>
          <cell r="U234">
            <v>1.05</v>
          </cell>
          <cell r="V234">
            <v>1.05</v>
          </cell>
          <cell r="W234">
            <v>490414</v>
          </cell>
          <cell r="X234">
            <v>735621000</v>
          </cell>
          <cell r="Y234"/>
          <cell r="Z234" t="str">
            <v>Financial Services</v>
          </cell>
          <cell r="AA234"/>
          <cell r="AB234"/>
        </row>
        <row r="235">
          <cell r="C235" t="str">
            <v>INE0DZE14347</v>
          </cell>
          <cell r="D235" t="str">
            <v>FI33100CP204</v>
          </cell>
          <cell r="E235" t="str">
            <v>CMP</v>
          </cell>
          <cell r="F235" t="str">
            <v>Kisetsu Saison Finance</v>
          </cell>
          <cell r="G235" t="str">
            <v>Kisetsu Saison Finance India Private Ltd CP MD 17-06-2026</v>
          </cell>
          <cell r="H235">
            <v>0</v>
          </cell>
          <cell r="I235" t="str">
            <v>17-06-2026</v>
          </cell>
          <cell r="J235" t="str">
            <v>CRISIL A1+</v>
          </cell>
          <cell r="K235">
            <v>0.13</v>
          </cell>
          <cell r="L235">
            <v>500000</v>
          </cell>
          <cell r="M235">
            <v>2000</v>
          </cell>
          <cell r="N235">
            <v>6.7149999999999999</v>
          </cell>
          <cell r="O235">
            <v>495714</v>
          </cell>
          <cell r="P235">
            <v>991428000</v>
          </cell>
          <cell r="Q235">
            <v>0</v>
          </cell>
          <cell r="R235">
            <v>9165538.3599999994</v>
          </cell>
          <cell r="S235">
            <v>1218461.6399999999</v>
          </cell>
          <cell r="T235">
            <v>991428000</v>
          </cell>
          <cell r="U235">
            <v>1.4</v>
          </cell>
          <cell r="V235">
            <v>1.4</v>
          </cell>
          <cell r="W235">
            <v>490522</v>
          </cell>
          <cell r="X235">
            <v>981044000</v>
          </cell>
          <cell r="Y235"/>
          <cell r="Z235" t="str">
            <v>Financial Services</v>
          </cell>
          <cell r="AA235"/>
          <cell r="AB235"/>
        </row>
        <row r="236">
          <cell r="C236" t="str">
            <v>INE110L14UQ3</v>
          </cell>
          <cell r="D236" t="str">
            <v>TC0107CP291</v>
          </cell>
          <cell r="E236" t="str">
            <v>CMP</v>
          </cell>
          <cell r="F236" t="str">
            <v>Reliance Jio Infocomm Ltd</v>
          </cell>
          <cell r="G236" t="str">
            <v>Reliance Jio Infocomm Ltd CP MD 04-06-2026</v>
          </cell>
          <cell r="H236">
            <v>0</v>
          </cell>
          <cell r="I236" t="str">
            <v>04-06-2026</v>
          </cell>
          <cell r="J236" t="str">
            <v>CRISIL A1+</v>
          </cell>
          <cell r="K236">
            <v>0.1</v>
          </cell>
          <cell r="L236">
            <v>500000</v>
          </cell>
          <cell r="M236">
            <v>2000</v>
          </cell>
          <cell r="N236">
            <v>6.3303000000000003</v>
          </cell>
          <cell r="O236">
            <v>497069</v>
          </cell>
          <cell r="P236">
            <v>994138000</v>
          </cell>
          <cell r="Q236">
            <v>0</v>
          </cell>
          <cell r="R236">
            <v>2170000</v>
          </cell>
          <cell r="S236">
            <v>-592000</v>
          </cell>
          <cell r="T236">
            <v>994138000</v>
          </cell>
          <cell r="U236">
            <v>1.4</v>
          </cell>
          <cell r="V236">
            <v>1.4</v>
          </cell>
          <cell r="W236">
            <v>496280</v>
          </cell>
          <cell r="X236">
            <v>992560000</v>
          </cell>
          <cell r="Y236"/>
          <cell r="Z236" t="str">
            <v>Telecommunication</v>
          </cell>
          <cell r="AA236"/>
          <cell r="AB236"/>
        </row>
        <row r="237">
          <cell r="C237" t="str">
            <v>INE121A14XO2</v>
          </cell>
          <cell r="D237" t="str">
            <v>FI3508CP224</v>
          </cell>
          <cell r="E237" t="str">
            <v>CMP</v>
          </cell>
          <cell r="F237" t="str">
            <v>Cholamandalam Investment and Finance Company Ltd</v>
          </cell>
          <cell r="G237" t="str">
            <v>Cholamandalam Investment and Finance Co Ltd CP MD 26-05-2026</v>
          </cell>
          <cell r="H237">
            <v>0</v>
          </cell>
          <cell r="I237" t="str">
            <v>26-05-2026</v>
          </cell>
          <cell r="J237" t="str">
            <v>CRISIL A1+</v>
          </cell>
          <cell r="K237">
            <v>7.0000000000000007E-2</v>
          </cell>
          <cell r="L237">
            <v>500000</v>
          </cell>
          <cell r="M237">
            <v>500</v>
          </cell>
          <cell r="N237">
            <v>6.67</v>
          </cell>
          <cell r="O237">
            <v>497726</v>
          </cell>
          <cell r="P237">
            <v>248863000</v>
          </cell>
          <cell r="Q237">
            <v>0</v>
          </cell>
          <cell r="R237">
            <v>595358.96</v>
          </cell>
          <cell r="S237">
            <v>-73858.960000000006</v>
          </cell>
          <cell r="T237">
            <v>248863000</v>
          </cell>
          <cell r="U237">
            <v>0.35</v>
          </cell>
          <cell r="V237">
            <v>0.35</v>
          </cell>
          <cell r="W237">
            <v>496683</v>
          </cell>
          <cell r="X237">
            <v>248341500</v>
          </cell>
          <cell r="Y237"/>
          <cell r="Z237" t="str">
            <v>Financial Services</v>
          </cell>
          <cell r="AA237"/>
          <cell r="AB237"/>
        </row>
        <row r="238">
          <cell r="C238" t="str">
            <v>INE134E14AY4</v>
          </cell>
          <cell r="D238" t="str">
            <v>FI35PFCP250</v>
          </cell>
          <cell r="E238" t="str">
            <v>CMP</v>
          </cell>
          <cell r="F238" t="str">
            <v>Power Finance Corporation Ltd</v>
          </cell>
          <cell r="G238" t="str">
            <v>Power Finance Corporation Ltd. 25-Jun-2026</v>
          </cell>
          <cell r="H238">
            <v>0</v>
          </cell>
          <cell r="I238" t="str">
            <v>25-06-2026</v>
          </cell>
          <cell r="J238" t="str">
            <v>CRISIL A1+</v>
          </cell>
          <cell r="K238">
            <v>0.15</v>
          </cell>
          <cell r="L238">
            <v>500000</v>
          </cell>
          <cell r="M238">
            <v>1500</v>
          </cell>
          <cell r="N238">
            <v>6.3</v>
          </cell>
          <cell r="O238">
            <v>495298</v>
          </cell>
          <cell r="P238">
            <v>742947000</v>
          </cell>
          <cell r="Q238">
            <v>0</v>
          </cell>
          <cell r="R238">
            <v>1636326.1</v>
          </cell>
          <cell r="S238">
            <v>-624576.1</v>
          </cell>
          <cell r="T238">
            <v>742947000</v>
          </cell>
          <cell r="U238">
            <v>1.05</v>
          </cell>
          <cell r="V238">
            <v>1.05</v>
          </cell>
          <cell r="W238">
            <v>494623.5</v>
          </cell>
          <cell r="X238">
            <v>741935250</v>
          </cell>
          <cell r="Y238"/>
          <cell r="Z238" t="str">
            <v>Financial Services</v>
          </cell>
          <cell r="AA238"/>
          <cell r="AB238"/>
        </row>
        <row r="239">
          <cell r="C239" t="str">
            <v>INE144H14IF8</v>
          </cell>
          <cell r="D239" t="str">
            <v>FI35118CP218</v>
          </cell>
          <cell r="E239" t="str">
            <v>CMP</v>
          </cell>
          <cell r="F239" t="str">
            <v>Deutsche Investments India Private Ltd</v>
          </cell>
          <cell r="G239" t="str">
            <v>Deutsche Investments India Private Ltd CMP MD 18-05-2026</v>
          </cell>
          <cell r="H239">
            <v>0</v>
          </cell>
          <cell r="I239" t="str">
            <v>18-05-2026</v>
          </cell>
          <cell r="J239" t="str">
            <v>CRISIL A1+</v>
          </cell>
          <cell r="K239">
            <v>0.05</v>
          </cell>
          <cell r="L239">
            <v>500000</v>
          </cell>
          <cell r="M239">
            <v>1500</v>
          </cell>
          <cell r="N239">
            <v>6.6604000000000001</v>
          </cell>
          <cell r="O239">
            <v>498454</v>
          </cell>
          <cell r="P239">
            <v>747681000</v>
          </cell>
          <cell r="Q239">
            <v>0</v>
          </cell>
          <cell r="R239">
            <v>11634263.720000001</v>
          </cell>
          <cell r="S239">
            <v>353736.28</v>
          </cell>
          <cell r="T239">
            <v>747681000</v>
          </cell>
          <cell r="U239">
            <v>1.06</v>
          </cell>
          <cell r="V239">
            <v>1.06</v>
          </cell>
          <cell r="W239">
            <v>490462</v>
          </cell>
          <cell r="X239">
            <v>735693000</v>
          </cell>
          <cell r="Y239"/>
          <cell r="Z239" t="str">
            <v>Financial Services</v>
          </cell>
          <cell r="AA239"/>
          <cell r="AB239"/>
        </row>
        <row r="240">
          <cell r="C240" t="str">
            <v>INE212K14DO0</v>
          </cell>
          <cell r="D240" t="str">
            <v>FI3605CP218</v>
          </cell>
          <cell r="E240" t="str">
            <v>CMP</v>
          </cell>
          <cell r="F240" t="str">
            <v>SBI Cap securities Ltd</v>
          </cell>
          <cell r="G240" t="str">
            <v>SBICAP Securities Ltd CP MD 09-06-2026</v>
          </cell>
          <cell r="H240">
            <v>0</v>
          </cell>
          <cell r="I240" t="str">
            <v>09-06-2026</v>
          </cell>
          <cell r="J240" t="str">
            <v>CRISIL A1+</v>
          </cell>
          <cell r="K240">
            <v>0.11</v>
          </cell>
          <cell r="L240">
            <v>500000</v>
          </cell>
          <cell r="M240">
            <v>1000</v>
          </cell>
          <cell r="N240">
            <v>6.6249000000000002</v>
          </cell>
          <cell r="O240">
            <v>496486</v>
          </cell>
          <cell r="P240">
            <v>496486000</v>
          </cell>
          <cell r="Q240">
            <v>0</v>
          </cell>
          <cell r="R240">
            <v>5285714.2</v>
          </cell>
          <cell r="S240">
            <v>450285.8</v>
          </cell>
          <cell r="T240">
            <v>496486000</v>
          </cell>
          <cell r="U240">
            <v>0.7</v>
          </cell>
          <cell r="V240">
            <v>0.7</v>
          </cell>
          <cell r="W240">
            <v>490750</v>
          </cell>
          <cell r="X240">
            <v>490750000</v>
          </cell>
          <cell r="Y240"/>
          <cell r="Z240" t="str">
            <v>Financial Services</v>
          </cell>
          <cell r="AA240"/>
          <cell r="AB240"/>
        </row>
        <row r="241">
          <cell r="C241" t="str">
            <v>INE212K14DP7</v>
          </cell>
          <cell r="D241" t="str">
            <v>FI3605CP219</v>
          </cell>
          <cell r="E241" t="str">
            <v>CMP</v>
          </cell>
          <cell r="F241" t="str">
            <v>SBI Cap securities Ltd</v>
          </cell>
          <cell r="G241" t="str">
            <v>SBICAP Securities Ltd CP MD 11.06.2026</v>
          </cell>
          <cell r="H241">
            <v>0</v>
          </cell>
          <cell r="I241" t="str">
            <v>11-06-2026</v>
          </cell>
          <cell r="J241" t="str">
            <v>CRISIL A1+</v>
          </cell>
          <cell r="K241">
            <v>0.12</v>
          </cell>
          <cell r="L241">
            <v>500000</v>
          </cell>
          <cell r="M241">
            <v>1000</v>
          </cell>
          <cell r="N241">
            <v>6.6249000000000002</v>
          </cell>
          <cell r="O241">
            <v>496307</v>
          </cell>
          <cell r="P241">
            <v>496307000</v>
          </cell>
          <cell r="Q241">
            <v>0</v>
          </cell>
          <cell r="R241">
            <v>5082417.5</v>
          </cell>
          <cell r="S241">
            <v>474582.5</v>
          </cell>
          <cell r="T241">
            <v>496307000</v>
          </cell>
          <cell r="U241">
            <v>0.7</v>
          </cell>
          <cell r="V241">
            <v>0.7</v>
          </cell>
          <cell r="W241">
            <v>490750</v>
          </cell>
          <cell r="X241">
            <v>490750000</v>
          </cell>
          <cell r="Y241"/>
          <cell r="Z241" t="str">
            <v>Financial Services</v>
          </cell>
          <cell r="AA241"/>
          <cell r="AB241"/>
        </row>
        <row r="242">
          <cell r="C242" t="str">
            <v>INE233A146N5</v>
          </cell>
          <cell r="D242" t="str">
            <v>CH2208CP252</v>
          </cell>
          <cell r="E242" t="str">
            <v>CMP</v>
          </cell>
          <cell r="F242" t="str">
            <v>Godrej Industries Ltd</v>
          </cell>
          <cell r="G242" t="str">
            <v>Godrej Industries Ltd CP MD 29-05-2026</v>
          </cell>
          <cell r="H242">
            <v>0</v>
          </cell>
          <cell r="I242" t="str">
            <v>29-05-2026</v>
          </cell>
          <cell r="J242" t="str">
            <v>CRISIL A1+</v>
          </cell>
          <cell r="K242">
            <v>0.08</v>
          </cell>
          <cell r="L242">
            <v>500000</v>
          </cell>
          <cell r="M242">
            <v>1500</v>
          </cell>
          <cell r="N242">
            <v>6.5312999999999999</v>
          </cell>
          <cell r="O242">
            <v>497507.5</v>
          </cell>
          <cell r="P242">
            <v>746261250</v>
          </cell>
          <cell r="Q242">
            <v>0</v>
          </cell>
          <cell r="R242">
            <v>1714250.02</v>
          </cell>
          <cell r="S242">
            <v>-310250.02</v>
          </cell>
          <cell r="T242">
            <v>746261250</v>
          </cell>
          <cell r="U242">
            <v>1.05</v>
          </cell>
          <cell r="V242">
            <v>1.05</v>
          </cell>
          <cell r="W242">
            <v>496571.5</v>
          </cell>
          <cell r="X242">
            <v>744857250</v>
          </cell>
          <cell r="Y242"/>
          <cell r="Z242" t="str">
            <v>Diversified</v>
          </cell>
          <cell r="AA242"/>
          <cell r="AB242"/>
        </row>
        <row r="243">
          <cell r="C243" t="str">
            <v>INE233A147M5</v>
          </cell>
          <cell r="D243" t="str">
            <v>CH2208CP250</v>
          </cell>
          <cell r="E243" t="str">
            <v>CMP</v>
          </cell>
          <cell r="F243" t="str">
            <v>Godrej Industries Ltd</v>
          </cell>
          <cell r="G243" t="str">
            <v>Godrej Industries Ltd CP MD 10-06-2026</v>
          </cell>
          <cell r="H243">
            <v>0</v>
          </cell>
          <cell r="I243" t="str">
            <v>10-06-2026</v>
          </cell>
          <cell r="J243" t="str">
            <v>CRISIL A1+</v>
          </cell>
          <cell r="K243">
            <v>0.11</v>
          </cell>
          <cell r="L243">
            <v>500000</v>
          </cell>
          <cell r="M243">
            <v>1500</v>
          </cell>
          <cell r="N243">
            <v>6.5774999999999997</v>
          </cell>
          <cell r="O243">
            <v>496421.5</v>
          </cell>
          <cell r="P243">
            <v>744632250</v>
          </cell>
          <cell r="Q243">
            <v>0</v>
          </cell>
          <cell r="R243">
            <v>7472620.9800000004</v>
          </cell>
          <cell r="S243">
            <v>493129.02</v>
          </cell>
          <cell r="T243">
            <v>744632250</v>
          </cell>
          <cell r="U243">
            <v>1.05</v>
          </cell>
          <cell r="V243">
            <v>1.05</v>
          </cell>
          <cell r="W243">
            <v>491111</v>
          </cell>
          <cell r="X243">
            <v>736666500</v>
          </cell>
          <cell r="Y243"/>
          <cell r="Z243" t="str">
            <v>Diversified</v>
          </cell>
          <cell r="AA243"/>
          <cell r="AB243"/>
        </row>
        <row r="244">
          <cell r="C244" t="str">
            <v>INE233A147S2</v>
          </cell>
          <cell r="D244" t="str">
            <v>CH2208CP251</v>
          </cell>
          <cell r="E244" t="str">
            <v>CMP</v>
          </cell>
          <cell r="F244" t="str">
            <v>Godrej Industries Ltd</v>
          </cell>
          <cell r="G244" t="str">
            <v>Godrej Industries Ltd CP MD 19-06-2026</v>
          </cell>
          <cell r="H244">
            <v>0</v>
          </cell>
          <cell r="I244" t="str">
            <v>19-06-2026</v>
          </cell>
          <cell r="J244" t="str">
            <v>CRISIL A1+</v>
          </cell>
          <cell r="K244">
            <v>0.14000000000000001</v>
          </cell>
          <cell r="L244">
            <v>500000</v>
          </cell>
          <cell r="M244">
            <v>1500</v>
          </cell>
          <cell r="N244">
            <v>6.5925000000000002</v>
          </cell>
          <cell r="O244">
            <v>495614</v>
          </cell>
          <cell r="P244">
            <v>743421000</v>
          </cell>
          <cell r="Q244">
            <v>0</v>
          </cell>
          <cell r="R244">
            <v>6303807.7199999997</v>
          </cell>
          <cell r="S244">
            <v>775442.28</v>
          </cell>
          <cell r="T244">
            <v>743421000</v>
          </cell>
          <cell r="U244">
            <v>1.05</v>
          </cell>
          <cell r="V244">
            <v>1.05</v>
          </cell>
          <cell r="W244">
            <v>490894.5</v>
          </cell>
          <cell r="X244">
            <v>736341750</v>
          </cell>
          <cell r="Y244"/>
          <cell r="Z244" t="str">
            <v>Diversified</v>
          </cell>
          <cell r="AA244"/>
          <cell r="AB244"/>
        </row>
        <row r="245">
          <cell r="C245" t="str">
            <v>INE261F14OR7</v>
          </cell>
          <cell r="D245" t="str">
            <v>FI35NACP399</v>
          </cell>
          <cell r="E245" t="str">
            <v>CMP</v>
          </cell>
          <cell r="F245" t="str">
            <v>National Bank for Agriculture &amp; Rural Development</v>
          </cell>
          <cell r="G245" t="str">
            <v>NABARD CP MD 08-05-2026</v>
          </cell>
          <cell r="H245">
            <v>0</v>
          </cell>
          <cell r="I245" t="str">
            <v>08-05-2026</v>
          </cell>
          <cell r="J245" t="str">
            <v>CRISIL A1+</v>
          </cell>
          <cell r="K245">
            <v>0.02</v>
          </cell>
          <cell r="L245">
            <v>500000</v>
          </cell>
          <cell r="M245">
            <v>1500</v>
          </cell>
          <cell r="N245">
            <v>6.0987</v>
          </cell>
          <cell r="O245">
            <v>499416</v>
          </cell>
          <cell r="P245">
            <v>749124000</v>
          </cell>
          <cell r="Q245">
            <v>0</v>
          </cell>
          <cell r="R245">
            <v>11974846.15</v>
          </cell>
          <cell r="S245">
            <v>121903.85</v>
          </cell>
          <cell r="T245">
            <v>749124000</v>
          </cell>
          <cell r="U245">
            <v>1.06</v>
          </cell>
          <cell r="V245">
            <v>1.06</v>
          </cell>
          <cell r="W245">
            <v>491351.5</v>
          </cell>
          <cell r="X245">
            <v>737027250</v>
          </cell>
          <cell r="Y245"/>
          <cell r="Z245" t="str">
            <v>Financial Services</v>
          </cell>
          <cell r="AA245"/>
          <cell r="AB245"/>
        </row>
        <row r="246">
          <cell r="C246" t="str">
            <v>INE261F14OX5</v>
          </cell>
          <cell r="D246" t="str">
            <v>FI35NACP400</v>
          </cell>
          <cell r="E246" t="str">
            <v>CMP</v>
          </cell>
          <cell r="F246" t="str">
            <v>National Bank for Agriculture &amp; Rural Development</v>
          </cell>
          <cell r="G246" t="str">
            <v>NABARD CP MD 09-06-2026</v>
          </cell>
          <cell r="H246">
            <v>0</v>
          </cell>
          <cell r="I246" t="str">
            <v>09-06-2026</v>
          </cell>
          <cell r="J246" t="str">
            <v>CRISIL A1+</v>
          </cell>
          <cell r="K246">
            <v>0.11</v>
          </cell>
          <cell r="L246">
            <v>500000</v>
          </cell>
          <cell r="M246">
            <v>2000</v>
          </cell>
          <cell r="N246">
            <v>6.2499000000000002</v>
          </cell>
          <cell r="O246">
            <v>496683</v>
          </cell>
          <cell r="P246">
            <v>993366000</v>
          </cell>
          <cell r="Q246">
            <v>0</v>
          </cell>
          <cell r="R246">
            <v>10076571.439999999</v>
          </cell>
          <cell r="S246">
            <v>923428.56</v>
          </cell>
          <cell r="T246">
            <v>993366000</v>
          </cell>
          <cell r="U246">
            <v>1.4</v>
          </cell>
          <cell r="V246">
            <v>1.4</v>
          </cell>
          <cell r="W246">
            <v>491183</v>
          </cell>
          <cell r="X246">
            <v>982366000</v>
          </cell>
          <cell r="Y246"/>
          <cell r="Z246" t="str">
            <v>Financial Services</v>
          </cell>
          <cell r="AA246"/>
          <cell r="AB246"/>
        </row>
        <row r="247">
          <cell r="C247" t="str">
            <v>INE261F14PA0</v>
          </cell>
          <cell r="D247" t="str">
            <v>FI35NACP401</v>
          </cell>
          <cell r="E247" t="str">
            <v>CMP</v>
          </cell>
          <cell r="F247" t="str">
            <v>National Bank for Agriculture &amp; Rural Development</v>
          </cell>
          <cell r="G247" t="str">
            <v>NABARD CP MD 15-06-2026</v>
          </cell>
          <cell r="H247">
            <v>0</v>
          </cell>
          <cell r="I247" t="str">
            <v>15-06-2026</v>
          </cell>
          <cell r="J247" t="str">
            <v>CRISIL A1+</v>
          </cell>
          <cell r="K247">
            <v>0.13</v>
          </cell>
          <cell r="L247">
            <v>500000</v>
          </cell>
          <cell r="M247">
            <v>1000</v>
          </cell>
          <cell r="N247">
            <v>6.2499000000000002</v>
          </cell>
          <cell r="O247">
            <v>496177</v>
          </cell>
          <cell r="P247">
            <v>496177000</v>
          </cell>
          <cell r="Q247">
            <v>0</v>
          </cell>
          <cell r="R247">
            <v>4639175.9000000004</v>
          </cell>
          <cell r="S247">
            <v>715324.1</v>
          </cell>
          <cell r="T247">
            <v>496177000</v>
          </cell>
          <cell r="U247">
            <v>0.7</v>
          </cell>
          <cell r="V247">
            <v>0.7</v>
          </cell>
          <cell r="W247">
            <v>490822.5</v>
          </cell>
          <cell r="X247">
            <v>490822500</v>
          </cell>
          <cell r="Y247"/>
          <cell r="Z247" t="str">
            <v>Financial Services</v>
          </cell>
          <cell r="AA247"/>
          <cell r="AB247"/>
        </row>
        <row r="248">
          <cell r="C248" t="str">
            <v>INE296A14F60</v>
          </cell>
          <cell r="D248" t="str">
            <v>FI3505CP270</v>
          </cell>
          <cell r="E248" t="str">
            <v>CMP</v>
          </cell>
          <cell r="F248" t="str">
            <v>Bajaj Finance Ltd</v>
          </cell>
          <cell r="G248" t="str">
            <v>Bajaj Finance Ltd CP MD 17-06-2026</v>
          </cell>
          <cell r="H248">
            <v>0</v>
          </cell>
          <cell r="I248" t="str">
            <v>17-06-2026</v>
          </cell>
          <cell r="J248" t="str">
            <v>CRISIL A1+</v>
          </cell>
          <cell r="K248">
            <v>0.13</v>
          </cell>
          <cell r="L248">
            <v>500000</v>
          </cell>
          <cell r="M248">
            <v>1500</v>
          </cell>
          <cell r="N248">
            <v>6.53</v>
          </cell>
          <cell r="O248">
            <v>495831</v>
          </cell>
          <cell r="P248">
            <v>743746500</v>
          </cell>
          <cell r="Q248">
            <v>0</v>
          </cell>
          <cell r="R248">
            <v>6682318.7199999997</v>
          </cell>
          <cell r="S248">
            <v>884431.28</v>
          </cell>
          <cell r="T248">
            <v>743746500</v>
          </cell>
          <cell r="U248">
            <v>1.05</v>
          </cell>
          <cell r="V248">
            <v>1.05</v>
          </cell>
          <cell r="W248">
            <v>490786.5</v>
          </cell>
          <cell r="X248">
            <v>736179750</v>
          </cell>
          <cell r="Y248"/>
          <cell r="Z248" t="str">
            <v>Financial Services</v>
          </cell>
          <cell r="AA248"/>
          <cell r="AB248"/>
        </row>
        <row r="249">
          <cell r="C249" t="str">
            <v>INE296A14F78</v>
          </cell>
          <cell r="D249" t="str">
            <v>FI3505CP271</v>
          </cell>
          <cell r="E249" t="str">
            <v>CMP</v>
          </cell>
          <cell r="F249" t="str">
            <v>Bajaj Finance Ltd</v>
          </cell>
          <cell r="G249" t="str">
            <v>Bajaj Finance Ltd CP MD 09-07-2026</v>
          </cell>
          <cell r="H249">
            <v>0</v>
          </cell>
          <cell r="I249" t="str">
            <v>09-07-2026</v>
          </cell>
          <cell r="J249" t="str">
            <v>CRISIL A1+</v>
          </cell>
          <cell r="K249">
            <v>0.19</v>
          </cell>
          <cell r="L249">
            <v>500000</v>
          </cell>
          <cell r="M249">
            <v>1500</v>
          </cell>
          <cell r="N249">
            <v>6.9249999999999998</v>
          </cell>
          <cell r="O249">
            <v>493539</v>
          </cell>
          <cell r="P249">
            <v>740308500</v>
          </cell>
          <cell r="Q249">
            <v>0</v>
          </cell>
          <cell r="R249">
            <v>3066461.6</v>
          </cell>
          <cell r="S249">
            <v>-73961.600000000006</v>
          </cell>
          <cell r="T249">
            <v>740308500</v>
          </cell>
          <cell r="U249">
            <v>1.04</v>
          </cell>
          <cell r="V249">
            <v>1.04</v>
          </cell>
          <cell r="W249">
            <v>491544</v>
          </cell>
          <cell r="X249">
            <v>737316000</v>
          </cell>
          <cell r="Y249"/>
          <cell r="Z249" t="str">
            <v>Financial Services</v>
          </cell>
          <cell r="AA249"/>
          <cell r="AB249"/>
        </row>
        <row r="250">
          <cell r="C250" t="str">
            <v>INE338I14LI2</v>
          </cell>
          <cell r="D250" t="str">
            <v>FI3435CP231</v>
          </cell>
          <cell r="E250" t="str">
            <v>CMP</v>
          </cell>
          <cell r="F250" t="str">
            <v>Motilal Oswal Financial Services Ltd</v>
          </cell>
          <cell r="G250" t="str">
            <v>Motilal Oswal Financial Services Ltd CP MD 04-06-2026</v>
          </cell>
          <cell r="H250">
            <v>0</v>
          </cell>
          <cell r="I250" t="str">
            <v>04-06-2026</v>
          </cell>
          <cell r="J250" t="str">
            <v>CRISIL A1+</v>
          </cell>
          <cell r="K250">
            <v>0.1</v>
          </cell>
          <cell r="L250">
            <v>500000</v>
          </cell>
          <cell r="M250">
            <v>2000</v>
          </cell>
          <cell r="N250">
            <v>6.9450000000000003</v>
          </cell>
          <cell r="O250">
            <v>496786.5</v>
          </cell>
          <cell r="P250">
            <v>993573000</v>
          </cell>
          <cell r="Q250">
            <v>0</v>
          </cell>
          <cell r="R250">
            <v>10562500</v>
          </cell>
          <cell r="S250">
            <v>755500</v>
          </cell>
          <cell r="T250">
            <v>993573000</v>
          </cell>
          <cell r="U250">
            <v>1.4</v>
          </cell>
          <cell r="V250">
            <v>1.4</v>
          </cell>
          <cell r="W250">
            <v>491127.5</v>
          </cell>
          <cell r="X250">
            <v>982255000</v>
          </cell>
          <cell r="Y250"/>
          <cell r="Z250" t="str">
            <v>Financial Services</v>
          </cell>
          <cell r="AA250"/>
          <cell r="AB250"/>
        </row>
        <row r="251">
          <cell r="C251" t="str">
            <v>INE338I14LW3</v>
          </cell>
          <cell r="D251" t="str">
            <v>FI3435CP230</v>
          </cell>
          <cell r="E251" t="str">
            <v>CMP</v>
          </cell>
          <cell r="F251" t="str">
            <v>Motilal Oswal Financial Services Ltd</v>
          </cell>
          <cell r="G251" t="str">
            <v>Motilal Oswal Financial Services Ltd CP MD 11-05-2026</v>
          </cell>
          <cell r="H251">
            <v>0</v>
          </cell>
          <cell r="I251" t="str">
            <v>11-05-2026</v>
          </cell>
          <cell r="J251" t="str">
            <v>CRISIL A1+</v>
          </cell>
          <cell r="K251">
            <v>0.03</v>
          </cell>
          <cell r="L251">
            <v>500000</v>
          </cell>
          <cell r="M251">
            <v>1000</v>
          </cell>
          <cell r="N251">
            <v>6.6997</v>
          </cell>
          <cell r="O251">
            <v>499084</v>
          </cell>
          <cell r="P251">
            <v>499084000</v>
          </cell>
          <cell r="Q251">
            <v>0</v>
          </cell>
          <cell r="R251">
            <v>8628280.2599999998</v>
          </cell>
          <cell r="S251">
            <v>149219.74</v>
          </cell>
          <cell r="T251">
            <v>499084000</v>
          </cell>
          <cell r="U251">
            <v>0.7</v>
          </cell>
          <cell r="V251">
            <v>0.7</v>
          </cell>
          <cell r="W251">
            <v>490306.5</v>
          </cell>
          <cell r="X251">
            <v>490306500</v>
          </cell>
          <cell r="Y251"/>
          <cell r="Z251" t="str">
            <v>Financial Services</v>
          </cell>
          <cell r="AA251"/>
          <cell r="AB251"/>
        </row>
        <row r="252">
          <cell r="C252" t="str">
            <v>INE338I14MI0</v>
          </cell>
          <cell r="D252" t="str">
            <v>FI3435CP233</v>
          </cell>
          <cell r="E252" t="str">
            <v>CMP</v>
          </cell>
          <cell r="F252" t="str">
            <v>Motilal Oswal Financial Services Ltd</v>
          </cell>
          <cell r="G252" t="str">
            <v>Motilal Oswal Financial Services Ltd CP MD 17-06-2026</v>
          </cell>
          <cell r="H252">
            <v>0</v>
          </cell>
          <cell r="I252" t="str">
            <v>17-06-2026</v>
          </cell>
          <cell r="J252" t="str">
            <v>CRISIL A1+</v>
          </cell>
          <cell r="K252">
            <v>0.13</v>
          </cell>
          <cell r="L252">
            <v>500000</v>
          </cell>
          <cell r="M252">
            <v>2000</v>
          </cell>
          <cell r="N252">
            <v>6.9450000000000003</v>
          </cell>
          <cell r="O252">
            <v>495568</v>
          </cell>
          <cell r="P252">
            <v>991136000</v>
          </cell>
          <cell r="Q252">
            <v>0</v>
          </cell>
          <cell r="R252">
            <v>9385538.3599999994</v>
          </cell>
          <cell r="S252">
            <v>1161461.6399999999</v>
          </cell>
          <cell r="T252">
            <v>991136000</v>
          </cell>
          <cell r="U252">
            <v>1.4</v>
          </cell>
          <cell r="V252">
            <v>1.4</v>
          </cell>
          <cell r="W252">
            <v>490294.5</v>
          </cell>
          <cell r="X252">
            <v>980589000</v>
          </cell>
          <cell r="Y252"/>
          <cell r="Z252" t="str">
            <v>Financial Services</v>
          </cell>
          <cell r="AA252"/>
          <cell r="AB252"/>
        </row>
        <row r="253">
          <cell r="C253" t="str">
            <v>INE466L14FZ1</v>
          </cell>
          <cell r="D253" t="str">
            <v>FI3582CP243</v>
          </cell>
          <cell r="E253" t="str">
            <v>CMP</v>
          </cell>
          <cell r="F253" t="str">
            <v>360 ONE WAM Ltd (Prev IIFL Wealth Management Ltd)</v>
          </cell>
          <cell r="G253" t="str">
            <v>360 One Wam Ltd CP MD 03-06-2026</v>
          </cell>
          <cell r="H253">
            <v>0</v>
          </cell>
          <cell r="I253" t="str">
            <v>03-06-2026</v>
          </cell>
          <cell r="J253" t="str">
            <v>CRISIL A1+</v>
          </cell>
          <cell r="K253">
            <v>0.09</v>
          </cell>
          <cell r="L253">
            <v>500000</v>
          </cell>
          <cell r="M253">
            <v>1000</v>
          </cell>
          <cell r="N253">
            <v>7.02</v>
          </cell>
          <cell r="O253">
            <v>496846.5</v>
          </cell>
          <cell r="P253">
            <v>496846500</v>
          </cell>
          <cell r="Q253">
            <v>0</v>
          </cell>
          <cell r="R253">
            <v>6224164.9100000001</v>
          </cell>
          <cell r="S253">
            <v>387835.09</v>
          </cell>
          <cell r="T253">
            <v>496846500</v>
          </cell>
          <cell r="U253">
            <v>0.7</v>
          </cell>
          <cell r="V253">
            <v>0.7</v>
          </cell>
          <cell r="W253">
            <v>490234.5</v>
          </cell>
          <cell r="X253">
            <v>490234500</v>
          </cell>
          <cell r="Y253"/>
          <cell r="Z253" t="str">
            <v>Financial Services</v>
          </cell>
          <cell r="AA253"/>
          <cell r="AB253"/>
        </row>
        <row r="254">
          <cell r="C254" t="str">
            <v>INE472A14PD8</v>
          </cell>
          <cell r="D254" t="str">
            <v>CR2318CP256</v>
          </cell>
          <cell r="E254" t="str">
            <v>CMP</v>
          </cell>
          <cell r="F254" t="str">
            <v>Blue Star Ltd</v>
          </cell>
          <cell r="G254" t="str">
            <v>Blue Star Ltd CP MD 12-05-2026</v>
          </cell>
          <cell r="H254">
            <v>0</v>
          </cell>
          <cell r="I254" t="str">
            <v>12-05-2026</v>
          </cell>
          <cell r="J254" t="str">
            <v>CRISIL A1+</v>
          </cell>
          <cell r="K254">
            <v>0.03</v>
          </cell>
          <cell r="L254">
            <v>500000</v>
          </cell>
          <cell r="M254">
            <v>1000</v>
          </cell>
          <cell r="N254">
            <v>6.3704000000000001</v>
          </cell>
          <cell r="O254">
            <v>499042</v>
          </cell>
          <cell r="P254">
            <v>499042000</v>
          </cell>
          <cell r="Q254">
            <v>0</v>
          </cell>
          <cell r="R254">
            <v>1127000</v>
          </cell>
          <cell r="S254">
            <v>-72500</v>
          </cell>
          <cell r="T254">
            <v>499042000</v>
          </cell>
          <cell r="U254">
            <v>0.7</v>
          </cell>
          <cell r="V254">
            <v>0.7</v>
          </cell>
          <cell r="W254">
            <v>497987.5</v>
          </cell>
          <cell r="X254">
            <v>497987500</v>
          </cell>
          <cell r="Y254"/>
          <cell r="Z254" t="str">
            <v>Consumer Durables</v>
          </cell>
          <cell r="AA254"/>
          <cell r="AB254"/>
        </row>
        <row r="255">
          <cell r="C255" t="str">
            <v>INE472A14PF3</v>
          </cell>
          <cell r="D255" t="str">
            <v>CR2318CP255</v>
          </cell>
          <cell r="E255" t="str">
            <v>CMP</v>
          </cell>
          <cell r="F255" t="str">
            <v>Blue Star Ltd</v>
          </cell>
          <cell r="G255" t="str">
            <v>Blue Star Ltd CP MD 11-06-2026</v>
          </cell>
          <cell r="H255">
            <v>0</v>
          </cell>
          <cell r="I255" t="str">
            <v>11-06-2026</v>
          </cell>
          <cell r="J255" t="str">
            <v>CRISIL A1+</v>
          </cell>
          <cell r="K255">
            <v>0.12</v>
          </cell>
          <cell r="L255">
            <v>500000</v>
          </cell>
          <cell r="M255">
            <v>1000</v>
          </cell>
          <cell r="N255">
            <v>6.4901999999999997</v>
          </cell>
          <cell r="O255">
            <v>496381.5</v>
          </cell>
          <cell r="P255">
            <v>496381500</v>
          </cell>
          <cell r="Q255">
            <v>0</v>
          </cell>
          <cell r="R255">
            <v>1892872.96</v>
          </cell>
          <cell r="S255">
            <v>-90872.960000000006</v>
          </cell>
          <cell r="T255">
            <v>496381500</v>
          </cell>
          <cell r="U255">
            <v>0.7</v>
          </cell>
          <cell r="V255">
            <v>0.7</v>
          </cell>
          <cell r="W255">
            <v>494579.5</v>
          </cell>
          <cell r="X255">
            <v>494579500</v>
          </cell>
          <cell r="Y255"/>
          <cell r="Z255" t="str">
            <v>Consumer Durables</v>
          </cell>
          <cell r="AA255"/>
          <cell r="AB255"/>
        </row>
        <row r="256">
          <cell r="C256" t="str">
            <v>INE477A14EE9</v>
          </cell>
          <cell r="D256" t="str">
            <v>FI3427CP213</v>
          </cell>
          <cell r="E256" t="str">
            <v>CMP</v>
          </cell>
          <cell r="F256" t="str">
            <v>Can Fin Homes Ltd</v>
          </cell>
          <cell r="G256" t="str">
            <v>Can Fin Homes Ltd CP MD 05-06-2026</v>
          </cell>
          <cell r="H256">
            <v>0</v>
          </cell>
          <cell r="I256" t="str">
            <v>05-06-2026</v>
          </cell>
          <cell r="J256" t="str">
            <v>ICRA A1+</v>
          </cell>
          <cell r="K256">
            <v>0.1</v>
          </cell>
          <cell r="L256">
            <v>500000</v>
          </cell>
          <cell r="M256">
            <v>2000</v>
          </cell>
          <cell r="N256">
            <v>6.36</v>
          </cell>
          <cell r="O256">
            <v>496969.5</v>
          </cell>
          <cell r="P256">
            <v>993939000</v>
          </cell>
          <cell r="Q256">
            <v>0</v>
          </cell>
          <cell r="R256">
            <v>10703384.720000001</v>
          </cell>
          <cell r="S256">
            <v>628615.28</v>
          </cell>
          <cell r="T256">
            <v>993939000</v>
          </cell>
          <cell r="U256">
            <v>1.4</v>
          </cell>
          <cell r="V256">
            <v>1.4</v>
          </cell>
          <cell r="W256">
            <v>491303.5</v>
          </cell>
          <cell r="X256">
            <v>982607000</v>
          </cell>
          <cell r="Y256"/>
          <cell r="Z256" t="str">
            <v>Financial Services</v>
          </cell>
          <cell r="AA256"/>
          <cell r="AB256"/>
        </row>
        <row r="257">
          <cell r="C257" t="str">
            <v>INE514E14TG4</v>
          </cell>
          <cell r="D257" t="str">
            <v>FI35EXCP316</v>
          </cell>
          <cell r="E257" t="str">
            <v>CMP</v>
          </cell>
          <cell r="F257" t="str">
            <v>Export Import Bank of India</v>
          </cell>
          <cell r="G257" t="str">
            <v>Export Import Bank of India CMP MD 05-06-2026</v>
          </cell>
          <cell r="H257">
            <v>0</v>
          </cell>
          <cell r="I257" t="str">
            <v>05-06-2026</v>
          </cell>
          <cell r="J257" t="str">
            <v>CRISIL A1+</v>
          </cell>
          <cell r="K257">
            <v>0.1</v>
          </cell>
          <cell r="L257">
            <v>500000</v>
          </cell>
          <cell r="M257">
            <v>2000</v>
          </cell>
          <cell r="N257">
            <v>6.2504</v>
          </cell>
          <cell r="O257">
            <v>497021</v>
          </cell>
          <cell r="P257">
            <v>994042000</v>
          </cell>
          <cell r="Q257">
            <v>0</v>
          </cell>
          <cell r="R257">
            <v>10777846.24</v>
          </cell>
          <cell r="S257">
            <v>778153.76</v>
          </cell>
          <cell r="T257">
            <v>994042000</v>
          </cell>
          <cell r="U257">
            <v>1.4</v>
          </cell>
          <cell r="V257">
            <v>1.4</v>
          </cell>
          <cell r="W257">
            <v>491243</v>
          </cell>
          <cell r="X257">
            <v>982486000</v>
          </cell>
          <cell r="Y257"/>
          <cell r="Z257" t="str">
            <v>Financial Services</v>
          </cell>
          <cell r="AA257"/>
          <cell r="AB257"/>
        </row>
        <row r="258">
          <cell r="C258" t="str">
            <v>INE530B14FZ5</v>
          </cell>
          <cell r="D258" t="str">
            <v>FI3528CP232</v>
          </cell>
          <cell r="E258" t="str">
            <v>CMP</v>
          </cell>
          <cell r="F258" t="str">
            <v>IIFL Finance Ltd</v>
          </cell>
          <cell r="G258" t="str">
            <v>IIFL Finance ltd CP MD 20-05-2026</v>
          </cell>
          <cell r="H258">
            <v>0</v>
          </cell>
          <cell r="I258" t="str">
            <v>20-05-2026</v>
          </cell>
          <cell r="J258" t="str">
            <v>CRISIL A1+</v>
          </cell>
          <cell r="K258">
            <v>0.05</v>
          </cell>
          <cell r="L258">
            <v>500000</v>
          </cell>
          <cell r="M258">
            <v>1000</v>
          </cell>
          <cell r="N258">
            <v>8.0603999999999996</v>
          </cell>
          <cell r="O258">
            <v>497911</v>
          </cell>
          <cell r="P258">
            <v>497911000</v>
          </cell>
          <cell r="Q258">
            <v>0</v>
          </cell>
          <cell r="R258">
            <v>8870637.4100000001</v>
          </cell>
          <cell r="S258">
            <v>251862.59</v>
          </cell>
          <cell r="T258">
            <v>497911000</v>
          </cell>
          <cell r="U258">
            <v>0.7</v>
          </cell>
          <cell r="V258">
            <v>0.7</v>
          </cell>
          <cell r="W258">
            <v>488788.5</v>
          </cell>
          <cell r="X258">
            <v>488788500</v>
          </cell>
          <cell r="Y258"/>
          <cell r="Z258" t="str">
            <v>Financial Services</v>
          </cell>
          <cell r="AA258"/>
          <cell r="AB258"/>
        </row>
        <row r="259">
          <cell r="C259" t="str">
            <v>INE556F14MB8</v>
          </cell>
          <cell r="D259" t="str">
            <v>FI3405CP315</v>
          </cell>
          <cell r="E259" t="str">
            <v>CMP</v>
          </cell>
          <cell r="F259" t="str">
            <v>Small Industries Development Bank of India</v>
          </cell>
          <cell r="G259" t="str">
            <v>Small Industries Development Bank of India CP MD 19-05-2026</v>
          </cell>
          <cell r="H259">
            <v>0</v>
          </cell>
          <cell r="I259" t="str">
            <v>19-05-2026</v>
          </cell>
          <cell r="J259" t="str">
            <v>CRISIL A1+</v>
          </cell>
          <cell r="K259">
            <v>0.05</v>
          </cell>
          <cell r="L259">
            <v>500000</v>
          </cell>
          <cell r="M259">
            <v>1000</v>
          </cell>
          <cell r="N259">
            <v>6.2301000000000002</v>
          </cell>
          <cell r="O259">
            <v>498469</v>
          </cell>
          <cell r="P259">
            <v>498469000</v>
          </cell>
          <cell r="Q259">
            <v>0</v>
          </cell>
          <cell r="R259">
            <v>6928181.2999999998</v>
          </cell>
          <cell r="S259">
            <v>177318.7</v>
          </cell>
          <cell r="T259">
            <v>498469000</v>
          </cell>
          <cell r="U259">
            <v>0.7</v>
          </cell>
          <cell r="V259">
            <v>0.7</v>
          </cell>
          <cell r="W259">
            <v>491363.5</v>
          </cell>
          <cell r="X259">
            <v>491363500</v>
          </cell>
          <cell r="Y259"/>
          <cell r="Z259" t="str">
            <v>Financial Services</v>
          </cell>
          <cell r="AA259"/>
          <cell r="AB259"/>
        </row>
        <row r="260">
          <cell r="C260" t="str">
            <v>INE556F14MF9</v>
          </cell>
          <cell r="D260" t="str">
            <v>FI3405CP316</v>
          </cell>
          <cell r="E260" t="str">
            <v>CMP</v>
          </cell>
          <cell r="F260" t="str">
            <v>Small Industries Development Bank of India</v>
          </cell>
          <cell r="G260" t="str">
            <v>Small Industries Development Bank of India CP MD 23-06-2026</v>
          </cell>
          <cell r="H260">
            <v>0</v>
          </cell>
          <cell r="I260" t="str">
            <v>23-06-2026</v>
          </cell>
          <cell r="J260" t="str">
            <v>CRISIL A1+</v>
          </cell>
          <cell r="K260">
            <v>0.15</v>
          </cell>
          <cell r="L260">
            <v>500000</v>
          </cell>
          <cell r="M260">
            <v>2000</v>
          </cell>
          <cell r="N260">
            <v>6.3151000000000002</v>
          </cell>
          <cell r="O260">
            <v>495457</v>
          </cell>
          <cell r="P260">
            <v>990914000</v>
          </cell>
          <cell r="Q260">
            <v>0</v>
          </cell>
          <cell r="R260">
            <v>2219940.2799999998</v>
          </cell>
          <cell r="S260">
            <v>-681940.28</v>
          </cell>
          <cell r="T260">
            <v>990914000</v>
          </cell>
          <cell r="U260">
            <v>1.4</v>
          </cell>
          <cell r="V260">
            <v>1.4</v>
          </cell>
          <cell r="W260">
            <v>494688</v>
          </cell>
          <cell r="X260">
            <v>989376000</v>
          </cell>
          <cell r="Y260"/>
          <cell r="Z260" t="str">
            <v>Financial Services</v>
          </cell>
          <cell r="AA260"/>
          <cell r="AB260"/>
        </row>
        <row r="261">
          <cell r="C261" t="str">
            <v>INE572E14KG1</v>
          </cell>
          <cell r="D261" t="str">
            <v>FI3333CP246</v>
          </cell>
          <cell r="E261" t="str">
            <v>CMP</v>
          </cell>
          <cell r="F261" t="str">
            <v>PNB Housing Finance Ltd</v>
          </cell>
          <cell r="G261" t="str">
            <v>PNB Housing Finance Ltd CP MD 08-06-2026</v>
          </cell>
          <cell r="H261">
            <v>0</v>
          </cell>
          <cell r="I261" t="str">
            <v>08-06-2026</v>
          </cell>
          <cell r="J261" t="str">
            <v>CRISIL A1+</v>
          </cell>
          <cell r="K261">
            <v>0.11</v>
          </cell>
          <cell r="L261">
            <v>500000</v>
          </cell>
          <cell r="M261">
            <v>1500</v>
          </cell>
          <cell r="N261">
            <v>6.4524999999999997</v>
          </cell>
          <cell r="O261">
            <v>496664</v>
          </cell>
          <cell r="P261">
            <v>744996000</v>
          </cell>
          <cell r="Q261">
            <v>0</v>
          </cell>
          <cell r="R261">
            <v>7723730.8099999996</v>
          </cell>
          <cell r="S261">
            <v>533769.18999999994</v>
          </cell>
          <cell r="T261">
            <v>744996000</v>
          </cell>
          <cell r="U261">
            <v>1.05</v>
          </cell>
          <cell r="V261">
            <v>1.05</v>
          </cell>
          <cell r="W261">
            <v>491159</v>
          </cell>
          <cell r="X261">
            <v>736738500</v>
          </cell>
          <cell r="Y261"/>
          <cell r="Z261" t="str">
            <v>Financial Services</v>
          </cell>
          <cell r="AA261"/>
          <cell r="AB261"/>
        </row>
        <row r="262">
          <cell r="C262" t="str">
            <v>INE572E14KI7</v>
          </cell>
          <cell r="D262" t="str">
            <v>FI3333CP248</v>
          </cell>
          <cell r="E262" t="str">
            <v>CMP</v>
          </cell>
          <cell r="F262" t="str">
            <v>PNB Housing Finance Ltd</v>
          </cell>
          <cell r="G262" t="str">
            <v>PNB Housing Finance Ltd CP MD 16-07-2026</v>
          </cell>
          <cell r="H262">
            <v>0</v>
          </cell>
          <cell r="I262" t="str">
            <v>16-07-2026</v>
          </cell>
          <cell r="J262" t="str">
            <v>CRISIL A1+</v>
          </cell>
          <cell r="K262">
            <v>0.21</v>
          </cell>
          <cell r="L262">
            <v>500000</v>
          </cell>
          <cell r="M262">
            <v>2000</v>
          </cell>
          <cell r="N262">
            <v>6.8150000000000004</v>
          </cell>
          <cell r="O262">
            <v>493004.5</v>
          </cell>
          <cell r="P262">
            <v>986009000</v>
          </cell>
          <cell r="Q262">
            <v>0</v>
          </cell>
          <cell r="R262">
            <v>2608681.35</v>
          </cell>
          <cell r="S262">
            <v>-773681.35</v>
          </cell>
          <cell r="T262">
            <v>986009000</v>
          </cell>
          <cell r="U262">
            <v>1.39</v>
          </cell>
          <cell r="V262">
            <v>1.39</v>
          </cell>
          <cell r="W262">
            <v>492087</v>
          </cell>
          <cell r="X262">
            <v>984174000</v>
          </cell>
          <cell r="Y262"/>
          <cell r="Z262" t="str">
            <v>Financial Services</v>
          </cell>
          <cell r="AA262"/>
          <cell r="AB262"/>
        </row>
        <row r="263">
          <cell r="C263" t="str">
            <v>INE674K14BV0</v>
          </cell>
          <cell r="D263" t="str">
            <v>FI3593CP206</v>
          </cell>
          <cell r="E263" t="str">
            <v>CMP</v>
          </cell>
          <cell r="F263" t="str">
            <v>Aditya Birla Capital Ltd</v>
          </cell>
          <cell r="G263" t="str">
            <v>Aditya Birla Capital Ltd CP MD 25-05-2026</v>
          </cell>
          <cell r="H263">
            <v>0</v>
          </cell>
          <cell r="I263" t="str">
            <v>25-05-2026</v>
          </cell>
          <cell r="J263" t="str">
            <v>CRISIL A1+</v>
          </cell>
          <cell r="K263">
            <v>7.0000000000000007E-2</v>
          </cell>
          <cell r="L263">
            <v>500000</v>
          </cell>
          <cell r="M263">
            <v>1500</v>
          </cell>
          <cell r="N263">
            <v>6.5</v>
          </cell>
          <cell r="O263">
            <v>497872</v>
          </cell>
          <cell r="P263">
            <v>746808000</v>
          </cell>
          <cell r="Q263">
            <v>0</v>
          </cell>
          <cell r="R263">
            <v>10135590.609999999</v>
          </cell>
          <cell r="S263">
            <v>438659.39</v>
          </cell>
          <cell r="T263">
            <v>746808000</v>
          </cell>
          <cell r="U263">
            <v>1.05</v>
          </cell>
          <cell r="V263">
            <v>1.05</v>
          </cell>
          <cell r="W263">
            <v>490822.5</v>
          </cell>
          <cell r="X263">
            <v>736233750</v>
          </cell>
          <cell r="Y263"/>
          <cell r="Z263" t="str">
            <v>Financial Services</v>
          </cell>
          <cell r="AA263"/>
          <cell r="AB263"/>
        </row>
        <row r="264">
          <cell r="C264" t="str">
            <v>INE756I14GE4</v>
          </cell>
          <cell r="D264" t="str">
            <v>FI3553CP205</v>
          </cell>
          <cell r="E264" t="str">
            <v>CMP</v>
          </cell>
          <cell r="F264" t="str">
            <v>HDB Financial Services Ltd</v>
          </cell>
          <cell r="G264" t="str">
            <v>HDB Financial Services Ltd CP MD 04-06-2026</v>
          </cell>
          <cell r="H264">
            <v>0</v>
          </cell>
          <cell r="I264" t="str">
            <v>04-06-2026</v>
          </cell>
          <cell r="J264" t="str">
            <v>CRISIL A1+</v>
          </cell>
          <cell r="K264">
            <v>0.1</v>
          </cell>
          <cell r="L264">
            <v>500000</v>
          </cell>
          <cell r="M264">
            <v>1000</v>
          </cell>
          <cell r="N264">
            <v>6.6548999999999996</v>
          </cell>
          <cell r="O264">
            <v>496919.5</v>
          </cell>
          <cell r="P264">
            <v>496919500</v>
          </cell>
          <cell r="Q264">
            <v>0</v>
          </cell>
          <cell r="R264">
            <v>1837690.89</v>
          </cell>
          <cell r="S264">
            <v>-105190.89</v>
          </cell>
          <cell r="T264">
            <v>496919500</v>
          </cell>
          <cell r="U264">
            <v>0.7</v>
          </cell>
          <cell r="V264">
            <v>0.7</v>
          </cell>
          <cell r="W264">
            <v>495187</v>
          </cell>
          <cell r="X264">
            <v>495187000</v>
          </cell>
          <cell r="Y264"/>
          <cell r="Z264" t="str">
            <v>Financial Services</v>
          </cell>
          <cell r="AA264"/>
          <cell r="AB264"/>
        </row>
        <row r="265">
          <cell r="C265" t="str">
            <v>INE763G14G34</v>
          </cell>
          <cell r="D265" t="str">
            <v>FI3418CP273</v>
          </cell>
          <cell r="E265" t="str">
            <v>CMP</v>
          </cell>
          <cell r="F265" t="str">
            <v>ICICI Securities Ltd</v>
          </cell>
          <cell r="G265" t="str">
            <v>ICICI Securities Ltd CP MD 04-06-2026</v>
          </cell>
          <cell r="H265">
            <v>0</v>
          </cell>
          <cell r="I265" t="str">
            <v>04-06-2026</v>
          </cell>
          <cell r="J265" t="str">
            <v>CRISIL A1+</v>
          </cell>
          <cell r="K265">
            <v>0.1</v>
          </cell>
          <cell r="L265">
            <v>500000</v>
          </cell>
          <cell r="M265">
            <v>1000</v>
          </cell>
          <cell r="N265">
            <v>6.6393000000000004</v>
          </cell>
          <cell r="O265">
            <v>496927</v>
          </cell>
          <cell r="P265">
            <v>496927000</v>
          </cell>
          <cell r="Q265">
            <v>0</v>
          </cell>
          <cell r="R265">
            <v>5778609.8399999999</v>
          </cell>
          <cell r="S265">
            <v>373890.16</v>
          </cell>
          <cell r="T265">
            <v>496927000</v>
          </cell>
          <cell r="U265">
            <v>0.7</v>
          </cell>
          <cell r="V265">
            <v>0.7</v>
          </cell>
          <cell r="W265">
            <v>490774.5</v>
          </cell>
          <cell r="X265">
            <v>490774500</v>
          </cell>
          <cell r="Y265"/>
          <cell r="Z265" t="str">
            <v>Financial Services</v>
          </cell>
          <cell r="AA265"/>
          <cell r="AB265"/>
        </row>
        <row r="266">
          <cell r="C266" t="str">
            <v>INE763G14G67</v>
          </cell>
          <cell r="D266" t="str">
            <v>FI3418CP274</v>
          </cell>
          <cell r="E266" t="str">
            <v>CMP</v>
          </cell>
          <cell r="F266" t="str">
            <v>ICICI Securities Ltd</v>
          </cell>
          <cell r="G266" t="str">
            <v>ICICI Securities Ltd CP MD 09-06-2026</v>
          </cell>
          <cell r="H266">
            <v>0</v>
          </cell>
          <cell r="I266" t="str">
            <v>09-06-2026</v>
          </cell>
          <cell r="J266" t="str">
            <v>CRISIL A1+</v>
          </cell>
          <cell r="K266">
            <v>0.11</v>
          </cell>
          <cell r="L266">
            <v>500000</v>
          </cell>
          <cell r="M266">
            <v>2000</v>
          </cell>
          <cell r="N266">
            <v>6.6393000000000004</v>
          </cell>
          <cell r="O266">
            <v>496478</v>
          </cell>
          <cell r="P266">
            <v>992956000</v>
          </cell>
          <cell r="Q266">
            <v>0</v>
          </cell>
          <cell r="R266">
            <v>10736000.08</v>
          </cell>
          <cell r="S266">
            <v>1007999.92</v>
          </cell>
          <cell r="T266">
            <v>992956000</v>
          </cell>
          <cell r="U266">
            <v>1.4</v>
          </cell>
          <cell r="V266">
            <v>1.4</v>
          </cell>
          <cell r="W266">
            <v>490606</v>
          </cell>
          <cell r="X266">
            <v>981212000</v>
          </cell>
          <cell r="Y266"/>
          <cell r="Z266" t="str">
            <v>Financial Services</v>
          </cell>
          <cell r="AA266"/>
          <cell r="AB266"/>
        </row>
        <row r="267">
          <cell r="C267" t="str">
            <v>INE763G14H66</v>
          </cell>
          <cell r="D267" t="str">
            <v>FI3418CP275</v>
          </cell>
          <cell r="E267" t="str">
            <v>CMP</v>
          </cell>
          <cell r="F267" t="str">
            <v>ICICI Securities Ltd</v>
          </cell>
          <cell r="G267" t="str">
            <v>ICICI Securities Ltd CP MD 22-06-2026</v>
          </cell>
          <cell r="H267">
            <v>0</v>
          </cell>
          <cell r="I267" t="str">
            <v>22-06-2026</v>
          </cell>
          <cell r="J267" t="str">
            <v>CRISIL A1+</v>
          </cell>
          <cell r="K267">
            <v>0.15</v>
          </cell>
          <cell r="L267">
            <v>500000</v>
          </cell>
          <cell r="M267">
            <v>1500</v>
          </cell>
          <cell r="N267">
            <v>6.6393000000000004</v>
          </cell>
          <cell r="O267">
            <v>495315</v>
          </cell>
          <cell r="P267">
            <v>742972500</v>
          </cell>
          <cell r="Q267">
            <v>0</v>
          </cell>
          <cell r="R267">
            <v>1772272.74</v>
          </cell>
          <cell r="S267">
            <v>-444772.74</v>
          </cell>
          <cell r="T267">
            <v>742972500</v>
          </cell>
          <cell r="U267">
            <v>1.05</v>
          </cell>
          <cell r="V267">
            <v>1.05</v>
          </cell>
          <cell r="W267">
            <v>494430</v>
          </cell>
          <cell r="X267">
            <v>741645000</v>
          </cell>
          <cell r="Y267"/>
          <cell r="Z267" t="str">
            <v>Financial Services</v>
          </cell>
          <cell r="AA267"/>
          <cell r="AB267"/>
        </row>
        <row r="268">
          <cell r="C268" t="str">
            <v>INE790I14GV7</v>
          </cell>
          <cell r="D268" t="str">
            <v>FI35117CP220</v>
          </cell>
          <cell r="E268" t="str">
            <v>CMP</v>
          </cell>
          <cell r="F268" t="str">
            <v>HSBC InvestDirect Financial Services India Limited</v>
          </cell>
          <cell r="G268" t="str">
            <v>HSBC InvestDirect Financial Services India Ltd CP MD 21-05-2026</v>
          </cell>
          <cell r="H268">
            <v>0</v>
          </cell>
          <cell r="I268" t="str">
            <v>21-05-2026</v>
          </cell>
          <cell r="J268" t="str">
            <v>CRISIL A1+</v>
          </cell>
          <cell r="K268">
            <v>0.06</v>
          </cell>
          <cell r="L268">
            <v>500000</v>
          </cell>
          <cell r="M268">
            <v>1000</v>
          </cell>
          <cell r="N268">
            <v>6.6254999999999997</v>
          </cell>
          <cell r="O268">
            <v>498191.5</v>
          </cell>
          <cell r="P268">
            <v>498191500</v>
          </cell>
          <cell r="Q268">
            <v>0</v>
          </cell>
          <cell r="R268">
            <v>1372222.24</v>
          </cell>
          <cell r="S268">
            <v>-93222.24</v>
          </cell>
          <cell r="T268">
            <v>498191500</v>
          </cell>
          <cell r="U268">
            <v>0.7</v>
          </cell>
          <cell r="V268">
            <v>0.7</v>
          </cell>
          <cell r="W268">
            <v>496912.5</v>
          </cell>
          <cell r="X268">
            <v>496912500</v>
          </cell>
          <cell r="Y268"/>
          <cell r="Z268" t="str">
            <v>Financial Services</v>
          </cell>
          <cell r="AA268"/>
          <cell r="AB268"/>
        </row>
        <row r="269">
          <cell r="C269" t="str">
            <v>INE824H14TN6</v>
          </cell>
          <cell r="D269" t="str">
            <v>FI3398CP250</v>
          </cell>
          <cell r="E269" t="str">
            <v>CMP</v>
          </cell>
          <cell r="F269" t="str">
            <v>Julius Baer Capital (India) Private Ltd</v>
          </cell>
          <cell r="G269" t="str">
            <v>Julius Baer Capital India Private Ltd CP MD 12-05-2026</v>
          </cell>
          <cell r="H269">
            <v>0</v>
          </cell>
          <cell r="I269" t="str">
            <v>12-05-2026</v>
          </cell>
          <cell r="J269" t="str">
            <v>CRISIL A1+</v>
          </cell>
          <cell r="K269">
            <v>0.03</v>
          </cell>
          <cell r="L269">
            <v>500000</v>
          </cell>
          <cell r="M269">
            <v>1000</v>
          </cell>
          <cell r="N269">
            <v>6.9</v>
          </cell>
          <cell r="O269">
            <v>498962.5</v>
          </cell>
          <cell r="P269">
            <v>498962500</v>
          </cell>
          <cell r="Q269">
            <v>0</v>
          </cell>
          <cell r="R269">
            <v>8385054.9699999997</v>
          </cell>
          <cell r="S269">
            <v>115445.03</v>
          </cell>
          <cell r="T269">
            <v>498962500</v>
          </cell>
          <cell r="U269">
            <v>0.7</v>
          </cell>
          <cell r="V269">
            <v>0.7</v>
          </cell>
          <cell r="W269">
            <v>490462</v>
          </cell>
          <cell r="X269">
            <v>490462000</v>
          </cell>
          <cell r="Y269"/>
          <cell r="Z269" t="str">
            <v>Financial Services</v>
          </cell>
          <cell r="AA269"/>
          <cell r="AB269"/>
        </row>
        <row r="270">
          <cell r="C270" t="str">
            <v>INE824H14TW7</v>
          </cell>
          <cell r="D270" t="str">
            <v>FI3398CP251</v>
          </cell>
          <cell r="E270" t="str">
            <v>CMP</v>
          </cell>
          <cell r="F270" t="str">
            <v>Julius Baer Capital (India) Private Ltd</v>
          </cell>
          <cell r="G270" t="str">
            <v>Julius Baer Capital India Private Ltd CP MD 09-06-2026</v>
          </cell>
          <cell r="H270">
            <v>0</v>
          </cell>
          <cell r="I270" t="str">
            <v>09-06-2026</v>
          </cell>
          <cell r="J270" t="str">
            <v>CRISIL A1+</v>
          </cell>
          <cell r="K270">
            <v>0.11</v>
          </cell>
          <cell r="L270">
            <v>500000</v>
          </cell>
          <cell r="M270">
            <v>1000</v>
          </cell>
          <cell r="N270">
            <v>7</v>
          </cell>
          <cell r="O270">
            <v>496288</v>
          </cell>
          <cell r="P270">
            <v>496288000</v>
          </cell>
          <cell r="Q270">
            <v>0</v>
          </cell>
          <cell r="R270">
            <v>5484571.5499999998</v>
          </cell>
          <cell r="S270">
            <v>401428.45</v>
          </cell>
          <cell r="T270">
            <v>496288000</v>
          </cell>
          <cell r="U270">
            <v>0.7</v>
          </cell>
          <cell r="V270">
            <v>0.7</v>
          </cell>
          <cell r="W270">
            <v>490402</v>
          </cell>
          <cell r="X270">
            <v>490402000</v>
          </cell>
          <cell r="Y270"/>
          <cell r="Z270" t="str">
            <v>Financial Services</v>
          </cell>
          <cell r="AA270"/>
          <cell r="AB270"/>
        </row>
        <row r="271">
          <cell r="C271" t="str">
            <v>INE824H14TX5</v>
          </cell>
          <cell r="D271" t="str">
            <v>FI3398CP252</v>
          </cell>
          <cell r="E271" t="str">
            <v>CMP</v>
          </cell>
          <cell r="F271" t="str">
            <v>Julius Baer Capital (India) Private Ltd</v>
          </cell>
          <cell r="G271" t="str">
            <v>Julius Baer Capital India Pvt Ltd CP MD 12-06-2026</v>
          </cell>
          <cell r="H271">
            <v>0</v>
          </cell>
          <cell r="I271" t="str">
            <v>12-06-2026</v>
          </cell>
          <cell r="J271" t="str">
            <v>CRISIL A1+</v>
          </cell>
          <cell r="K271">
            <v>0.12</v>
          </cell>
          <cell r="L271">
            <v>500000</v>
          </cell>
          <cell r="M271">
            <v>1000</v>
          </cell>
          <cell r="N271">
            <v>7</v>
          </cell>
          <cell r="O271">
            <v>496005</v>
          </cell>
          <cell r="P271">
            <v>496005000</v>
          </cell>
          <cell r="Q271">
            <v>0</v>
          </cell>
          <cell r="R271">
            <v>5103538.53</v>
          </cell>
          <cell r="S271">
            <v>379461.47</v>
          </cell>
          <cell r="T271">
            <v>496005000</v>
          </cell>
          <cell r="U271">
            <v>0.7</v>
          </cell>
          <cell r="V271">
            <v>0.7</v>
          </cell>
          <cell r="W271">
            <v>490522</v>
          </cell>
          <cell r="X271">
            <v>490522000</v>
          </cell>
          <cell r="Y271"/>
          <cell r="Z271" t="str">
            <v>Financial Services</v>
          </cell>
          <cell r="AA271"/>
          <cell r="AB271"/>
        </row>
        <row r="272">
          <cell r="C272" t="str">
            <v>INE870H14WV6</v>
          </cell>
          <cell r="D272" t="str">
            <v>MI4029CP214</v>
          </cell>
          <cell r="E272" t="str">
            <v>CMP</v>
          </cell>
          <cell r="F272" t="str">
            <v>Network18 Media &amp; Investments Ltd</v>
          </cell>
          <cell r="G272" t="str">
            <v>Network 18 Media &amp; Investments Ltd CP MD 01-06-2026</v>
          </cell>
          <cell r="H272">
            <v>0</v>
          </cell>
          <cell r="I272" t="str">
            <v>01-06-2026</v>
          </cell>
          <cell r="J272" t="str">
            <v>ICRA A1+</v>
          </cell>
          <cell r="K272">
            <v>0.09</v>
          </cell>
          <cell r="L272">
            <v>500000</v>
          </cell>
          <cell r="M272">
            <v>2000</v>
          </cell>
          <cell r="N272">
            <v>6.3550000000000004</v>
          </cell>
          <cell r="O272">
            <v>497316</v>
          </cell>
          <cell r="P272">
            <v>994632000</v>
          </cell>
          <cell r="Q272">
            <v>0</v>
          </cell>
          <cell r="R272">
            <v>11467912.199999999</v>
          </cell>
          <cell r="S272">
            <v>557087.80000000005</v>
          </cell>
          <cell r="T272">
            <v>994632000</v>
          </cell>
          <cell r="U272">
            <v>1.4</v>
          </cell>
          <cell r="V272">
            <v>1.4</v>
          </cell>
          <cell r="W272">
            <v>491303.5</v>
          </cell>
          <cell r="X272">
            <v>982607000</v>
          </cell>
          <cell r="Y272"/>
          <cell r="Z272" t="str">
            <v>Media, Entertainment &amp; Publication</v>
          </cell>
          <cell r="AA272"/>
          <cell r="AB272"/>
        </row>
        <row r="273">
          <cell r="C273" t="str">
            <v>INE929O14ET8</v>
          </cell>
          <cell r="D273" t="str">
            <v>CR2823CP245</v>
          </cell>
          <cell r="E273" t="str">
            <v>CMP</v>
          </cell>
          <cell r="F273" t="str">
            <v>Reliance Retail Ventures Ltd</v>
          </cell>
          <cell r="G273" t="str">
            <v>Reliance Retail Ventures Ltd CP MD 22-05-2026</v>
          </cell>
          <cell r="H273">
            <v>0</v>
          </cell>
          <cell r="I273" t="str">
            <v>22-05-2026</v>
          </cell>
          <cell r="J273" t="str">
            <v>CRISIL A1+</v>
          </cell>
          <cell r="K273">
            <v>0.06</v>
          </cell>
          <cell r="L273">
            <v>500000</v>
          </cell>
          <cell r="M273">
            <v>2000</v>
          </cell>
          <cell r="N273">
            <v>6.3049999999999997</v>
          </cell>
          <cell r="O273">
            <v>498193</v>
          </cell>
          <cell r="P273">
            <v>996386000</v>
          </cell>
          <cell r="Q273">
            <v>0</v>
          </cell>
          <cell r="R273">
            <v>13360769.18</v>
          </cell>
          <cell r="S273">
            <v>394230.82</v>
          </cell>
          <cell r="T273">
            <v>996386000</v>
          </cell>
          <cell r="U273">
            <v>1.41</v>
          </cell>
          <cell r="V273">
            <v>1.41</v>
          </cell>
          <cell r="W273">
            <v>491315.5</v>
          </cell>
          <cell r="X273">
            <v>982631000</v>
          </cell>
          <cell r="Y273"/>
          <cell r="Z273" t="str">
            <v>Consumer Services</v>
          </cell>
          <cell r="AA273"/>
          <cell r="AB273"/>
        </row>
        <row r="274">
          <cell r="C274" t="str">
            <v>INE929O14EV4</v>
          </cell>
          <cell r="D274" t="str">
            <v>CR2823CP248</v>
          </cell>
          <cell r="E274" t="str">
            <v>CMP</v>
          </cell>
          <cell r="F274" t="str">
            <v>Reliance Retail Ventures Ltd</v>
          </cell>
          <cell r="G274" t="str">
            <v>Reliance Retail Ventures Ltd CP MD 11-06-2026</v>
          </cell>
          <cell r="H274">
            <v>0</v>
          </cell>
          <cell r="I274" t="str">
            <v>11-06-2026</v>
          </cell>
          <cell r="J274" t="str">
            <v>CRISIL A1+</v>
          </cell>
          <cell r="K274">
            <v>0.12</v>
          </cell>
          <cell r="L274">
            <v>500000</v>
          </cell>
          <cell r="M274">
            <v>1000</v>
          </cell>
          <cell r="N274">
            <v>6.3049999999999997</v>
          </cell>
          <cell r="O274">
            <v>496484</v>
          </cell>
          <cell r="P274">
            <v>496484000</v>
          </cell>
          <cell r="Q274">
            <v>0</v>
          </cell>
          <cell r="R274">
            <v>4864285.71</v>
          </cell>
          <cell r="S274">
            <v>472714.29</v>
          </cell>
          <cell r="T274">
            <v>496484000</v>
          </cell>
          <cell r="U274">
            <v>0.7</v>
          </cell>
          <cell r="V274">
            <v>0.7</v>
          </cell>
          <cell r="W274">
            <v>491147</v>
          </cell>
          <cell r="X274">
            <v>491147000</v>
          </cell>
          <cell r="Y274"/>
          <cell r="Z274" t="str">
            <v>Consumer Services</v>
          </cell>
          <cell r="AA274"/>
          <cell r="AB274"/>
        </row>
        <row r="275">
          <cell r="C275" t="str">
            <v>INE929O14EW2</v>
          </cell>
          <cell r="D275" t="str">
            <v>CR2823CP247</v>
          </cell>
          <cell r="E275" t="str">
            <v>CMP</v>
          </cell>
          <cell r="F275" t="str">
            <v>Reliance Retail Ventures Ltd</v>
          </cell>
          <cell r="G275" t="str">
            <v>Reliance Retail Ventures Ltd CP MD 10-06-2026</v>
          </cell>
          <cell r="H275">
            <v>0</v>
          </cell>
          <cell r="I275" t="str">
            <v>10-06-2026</v>
          </cell>
          <cell r="J275" t="str">
            <v>CRISIL A1+</v>
          </cell>
          <cell r="K275">
            <v>0.11</v>
          </cell>
          <cell r="L275">
            <v>500000</v>
          </cell>
          <cell r="M275">
            <v>2000</v>
          </cell>
          <cell r="N275">
            <v>6.3049999999999997</v>
          </cell>
          <cell r="O275">
            <v>496569</v>
          </cell>
          <cell r="P275">
            <v>993138000</v>
          </cell>
          <cell r="Q275">
            <v>0</v>
          </cell>
          <cell r="R275">
            <v>9923142.9299999997</v>
          </cell>
          <cell r="S275">
            <v>920857.07</v>
          </cell>
          <cell r="T275">
            <v>993138000</v>
          </cell>
          <cell r="U275">
            <v>1.4</v>
          </cell>
          <cell r="V275">
            <v>1.4</v>
          </cell>
          <cell r="W275">
            <v>491147</v>
          </cell>
          <cell r="X275">
            <v>982294000</v>
          </cell>
          <cell r="Y275"/>
          <cell r="Z275" t="str">
            <v>Consumer Services</v>
          </cell>
          <cell r="AA275"/>
          <cell r="AB275"/>
        </row>
        <row r="276">
          <cell r="C276" t="str">
            <v>INE929O14EX0</v>
          </cell>
          <cell r="D276" t="str">
            <v>CR2823CP249</v>
          </cell>
          <cell r="E276" t="str">
            <v>CMP</v>
          </cell>
          <cell r="F276" t="str">
            <v>Reliance Retail Ventures Ltd</v>
          </cell>
          <cell r="G276" t="str">
            <v>Reliance Retail Ventures Ltd CP MD 15-06-2026</v>
          </cell>
          <cell r="H276">
            <v>0</v>
          </cell>
          <cell r="I276" t="str">
            <v>15-06-2026</v>
          </cell>
          <cell r="J276" t="str">
            <v>CRISIL A1+</v>
          </cell>
          <cell r="K276">
            <v>0.13</v>
          </cell>
          <cell r="L276">
            <v>500000</v>
          </cell>
          <cell r="M276">
            <v>500</v>
          </cell>
          <cell r="N276">
            <v>6.3049999999999997</v>
          </cell>
          <cell r="O276">
            <v>496143.5</v>
          </cell>
          <cell r="P276">
            <v>248071750</v>
          </cell>
          <cell r="Q276">
            <v>0</v>
          </cell>
          <cell r="R276">
            <v>980966.95</v>
          </cell>
          <cell r="S276">
            <v>-8966.9500000000007</v>
          </cell>
          <cell r="T276">
            <v>248071750</v>
          </cell>
          <cell r="U276">
            <v>0.35</v>
          </cell>
          <cell r="V276">
            <v>0.35</v>
          </cell>
          <cell r="W276">
            <v>494199.5</v>
          </cell>
          <cell r="X276">
            <v>247099750</v>
          </cell>
          <cell r="Y276"/>
          <cell r="Z276" t="str">
            <v>Consumer Services</v>
          </cell>
          <cell r="AA276"/>
          <cell r="AB276"/>
        </row>
        <row r="277">
          <cell r="C277" t="str">
            <v>INE028A16JU0</v>
          </cell>
          <cell r="D277" t="str">
            <v>FI3369CD344</v>
          </cell>
          <cell r="E277" t="str">
            <v>COD</v>
          </cell>
          <cell r="F277" t="str">
            <v>Bank of Baroda</v>
          </cell>
          <cell r="G277" t="str">
            <v>Bank of Baroda CD MD 15-06-2026</v>
          </cell>
          <cell r="H277">
            <v>0</v>
          </cell>
          <cell r="I277" t="str">
            <v>15-06-2026</v>
          </cell>
          <cell r="J277" t="str">
            <v>IND A1+</v>
          </cell>
          <cell r="K277">
            <v>0.13</v>
          </cell>
          <cell r="L277">
            <v>500000</v>
          </cell>
          <cell r="M277">
            <v>2000</v>
          </cell>
          <cell r="N277">
            <v>6.2065999999999999</v>
          </cell>
          <cell r="O277">
            <v>496203</v>
          </cell>
          <cell r="P277">
            <v>992406000</v>
          </cell>
          <cell r="Q277">
            <v>0</v>
          </cell>
          <cell r="R277">
            <v>8256137.8499999996</v>
          </cell>
          <cell r="S277">
            <v>1251862.1499999999</v>
          </cell>
          <cell r="T277">
            <v>992406000</v>
          </cell>
          <cell r="U277">
            <v>1.4</v>
          </cell>
          <cell r="V277">
            <v>1.4</v>
          </cell>
          <cell r="W277">
            <v>491449</v>
          </cell>
          <cell r="X277">
            <v>982898000</v>
          </cell>
          <cell r="Y277"/>
          <cell r="Z277" t="str">
            <v>Financial Services</v>
          </cell>
          <cell r="AA277"/>
          <cell r="AB277"/>
        </row>
        <row r="278">
          <cell r="C278" t="str">
            <v>INE028A16KR4</v>
          </cell>
          <cell r="D278" t="str">
            <v>FI3369CD332</v>
          </cell>
          <cell r="E278" t="str">
            <v>COD</v>
          </cell>
          <cell r="F278" t="str">
            <v>Bank of Baroda</v>
          </cell>
          <cell r="G278" t="str">
            <v>Bank of Baroda CD MD 05-06-2026</v>
          </cell>
          <cell r="H278">
            <v>0</v>
          </cell>
          <cell r="I278" t="str">
            <v>05-06-2026</v>
          </cell>
          <cell r="J278" t="str">
            <v>IND A1+</v>
          </cell>
          <cell r="K278">
            <v>0.1</v>
          </cell>
          <cell r="L278">
            <v>500000</v>
          </cell>
          <cell r="M278">
            <v>1500</v>
          </cell>
          <cell r="N278">
            <v>6.2032999999999996</v>
          </cell>
          <cell r="O278">
            <v>497043.5</v>
          </cell>
          <cell r="P278">
            <v>745565250</v>
          </cell>
          <cell r="Q278">
            <v>0</v>
          </cell>
          <cell r="R278">
            <v>8027538.4000000004</v>
          </cell>
          <cell r="S278">
            <v>582461.6</v>
          </cell>
          <cell r="T278">
            <v>745565250</v>
          </cell>
          <cell r="U278">
            <v>1.05</v>
          </cell>
          <cell r="V278">
            <v>1.05</v>
          </cell>
          <cell r="W278">
            <v>491303.5</v>
          </cell>
          <cell r="X278">
            <v>736955250</v>
          </cell>
          <cell r="Y278"/>
          <cell r="Z278" t="str">
            <v>Financial Services</v>
          </cell>
          <cell r="AA278"/>
          <cell r="AB278"/>
        </row>
        <row r="279">
          <cell r="C279" t="str">
            <v>INE028A16LQ4</v>
          </cell>
          <cell r="D279" t="str">
            <v>FI3369CD339</v>
          </cell>
          <cell r="E279" t="str">
            <v>COD</v>
          </cell>
          <cell r="F279" t="str">
            <v>Bank of Baroda</v>
          </cell>
          <cell r="G279" t="str">
            <v>Bank of Baroda CD MD 04-06-2026</v>
          </cell>
          <cell r="H279">
            <v>0</v>
          </cell>
          <cell r="I279" t="str">
            <v>04-06-2026</v>
          </cell>
          <cell r="J279" t="str">
            <v>IND A1+</v>
          </cell>
          <cell r="K279">
            <v>0.1</v>
          </cell>
          <cell r="L279">
            <v>500000</v>
          </cell>
          <cell r="M279">
            <v>1500</v>
          </cell>
          <cell r="N279">
            <v>6.2032999999999996</v>
          </cell>
          <cell r="O279">
            <v>497127.5</v>
          </cell>
          <cell r="P279">
            <v>745691250</v>
          </cell>
          <cell r="Q279">
            <v>0</v>
          </cell>
          <cell r="R279">
            <v>8046865.4699999997</v>
          </cell>
          <cell r="S279">
            <v>491134.53</v>
          </cell>
          <cell r="T279">
            <v>745691250</v>
          </cell>
          <cell r="U279">
            <v>1.05</v>
          </cell>
          <cell r="V279">
            <v>1.05</v>
          </cell>
          <cell r="W279">
            <v>491435.5</v>
          </cell>
          <cell r="X279">
            <v>737153250</v>
          </cell>
          <cell r="Y279"/>
          <cell r="Z279" t="str">
            <v>Financial Services</v>
          </cell>
          <cell r="AA279"/>
          <cell r="AB279"/>
        </row>
        <row r="280">
          <cell r="C280" t="str">
            <v>INE028A16LT8</v>
          </cell>
          <cell r="D280" t="str">
            <v>FI3369CD342</v>
          </cell>
          <cell r="E280" t="str">
            <v>COD</v>
          </cell>
          <cell r="F280" t="str">
            <v>Bank of Baroda</v>
          </cell>
          <cell r="G280" t="str">
            <v>Bank of Baroda CD MD 09-06-2026</v>
          </cell>
          <cell r="H280">
            <v>0</v>
          </cell>
          <cell r="I280" t="str">
            <v>09-06-2026</v>
          </cell>
          <cell r="J280" t="str">
            <v>IND A1+</v>
          </cell>
          <cell r="K280">
            <v>0.11</v>
          </cell>
          <cell r="L280">
            <v>500000</v>
          </cell>
          <cell r="M280">
            <v>2000</v>
          </cell>
          <cell r="N280">
            <v>6.2032999999999996</v>
          </cell>
          <cell r="O280">
            <v>496708</v>
          </cell>
          <cell r="P280">
            <v>993416000</v>
          </cell>
          <cell r="Q280">
            <v>0</v>
          </cell>
          <cell r="R280">
            <v>9938857.2400000002</v>
          </cell>
          <cell r="S280">
            <v>870142.76</v>
          </cell>
          <cell r="T280">
            <v>993416000</v>
          </cell>
          <cell r="U280">
            <v>1.4</v>
          </cell>
          <cell r="V280">
            <v>1.4</v>
          </cell>
          <cell r="W280">
            <v>491303.5</v>
          </cell>
          <cell r="X280">
            <v>982607000</v>
          </cell>
          <cell r="Y280"/>
          <cell r="Z280" t="str">
            <v>Financial Services</v>
          </cell>
          <cell r="AA280"/>
          <cell r="AB280"/>
        </row>
        <row r="281">
          <cell r="C281" t="str">
            <v>INE028A16LX0</v>
          </cell>
          <cell r="D281" t="str">
            <v>FI3369CD343</v>
          </cell>
          <cell r="E281" t="str">
            <v>COD</v>
          </cell>
          <cell r="F281" t="str">
            <v>Bank of Baroda</v>
          </cell>
          <cell r="G281" t="str">
            <v>Bank of Baroda CD MD 17-06-2026</v>
          </cell>
          <cell r="H281">
            <v>0</v>
          </cell>
          <cell r="I281" t="str">
            <v>17-06-2026</v>
          </cell>
          <cell r="J281" t="str">
            <v>IND A1+</v>
          </cell>
          <cell r="K281">
            <v>0.13</v>
          </cell>
          <cell r="L281">
            <v>500000</v>
          </cell>
          <cell r="M281">
            <v>3000</v>
          </cell>
          <cell r="N281">
            <v>6.2134</v>
          </cell>
          <cell r="O281">
            <v>496031.5</v>
          </cell>
          <cell r="P281">
            <v>1488094500</v>
          </cell>
          <cell r="Q281">
            <v>0</v>
          </cell>
          <cell r="R281">
            <v>8062493.3399999999</v>
          </cell>
          <cell r="S281">
            <v>424506.66</v>
          </cell>
          <cell r="T281">
            <v>1488094500</v>
          </cell>
          <cell r="U281">
            <v>2.1</v>
          </cell>
          <cell r="V281">
            <v>2.1</v>
          </cell>
          <cell r="W281">
            <v>493202.5</v>
          </cell>
          <cell r="X281">
            <v>1479607500</v>
          </cell>
          <cell r="Y281"/>
          <cell r="Z281" t="str">
            <v>Financial Services</v>
          </cell>
          <cell r="AA281"/>
          <cell r="AB281"/>
        </row>
        <row r="282">
          <cell r="C282" t="str">
            <v>INE040A16IS1</v>
          </cell>
          <cell r="D282" t="str">
            <v>FI3310CD327</v>
          </cell>
          <cell r="E282" t="str">
            <v>COD</v>
          </cell>
          <cell r="F282" t="str">
            <v>HDFC Bank Ltd</v>
          </cell>
          <cell r="G282" t="str">
            <v>HDFC Bank Ltd COD MD 05-06-2026</v>
          </cell>
          <cell r="H282">
            <v>0</v>
          </cell>
          <cell r="I282" t="str">
            <v>05-06-2026</v>
          </cell>
          <cell r="J282" t="str">
            <v>CRISIL A1+</v>
          </cell>
          <cell r="K282">
            <v>0.1</v>
          </cell>
          <cell r="L282">
            <v>500000</v>
          </cell>
          <cell r="M282">
            <v>2000</v>
          </cell>
          <cell r="N282">
            <v>6.2225000000000001</v>
          </cell>
          <cell r="O282">
            <v>497034.5</v>
          </cell>
          <cell r="P282">
            <v>994069000</v>
          </cell>
          <cell r="Q282">
            <v>0</v>
          </cell>
          <cell r="R282">
            <v>10777846.24</v>
          </cell>
          <cell r="S282">
            <v>805153.76</v>
          </cell>
          <cell r="T282">
            <v>994069000</v>
          </cell>
          <cell r="U282">
            <v>1.4</v>
          </cell>
          <cell r="V282">
            <v>1.4</v>
          </cell>
          <cell r="W282">
            <v>491243</v>
          </cell>
          <cell r="X282">
            <v>982486000</v>
          </cell>
          <cell r="Y282"/>
          <cell r="Z282" t="str">
            <v>Financial Services</v>
          </cell>
          <cell r="AA282"/>
          <cell r="AB282"/>
        </row>
        <row r="283">
          <cell r="C283" t="str">
            <v>INE040A16IW3</v>
          </cell>
          <cell r="D283" t="str">
            <v>FI3310CD329</v>
          </cell>
          <cell r="E283" t="str">
            <v>COD</v>
          </cell>
          <cell r="F283" t="str">
            <v>HDFC Bank Ltd</v>
          </cell>
          <cell r="G283" t="str">
            <v>HDFC Bank Ltd COD MD 10-06-2026</v>
          </cell>
          <cell r="H283">
            <v>0</v>
          </cell>
          <cell r="I283" t="str">
            <v>10-06-2026</v>
          </cell>
          <cell r="J283" t="str">
            <v>CRISIL A1+</v>
          </cell>
          <cell r="K283">
            <v>0.11</v>
          </cell>
          <cell r="L283">
            <v>500000</v>
          </cell>
          <cell r="M283">
            <v>2000</v>
          </cell>
          <cell r="N283">
            <v>6.2225000000000001</v>
          </cell>
          <cell r="O283">
            <v>496613.5</v>
          </cell>
          <cell r="P283">
            <v>993227000</v>
          </cell>
          <cell r="Q283">
            <v>0</v>
          </cell>
          <cell r="R283">
            <v>9815538.5399999991</v>
          </cell>
          <cell r="S283">
            <v>925461.46</v>
          </cell>
          <cell r="T283">
            <v>993227000</v>
          </cell>
          <cell r="U283">
            <v>1.4</v>
          </cell>
          <cell r="V283">
            <v>1.4</v>
          </cell>
          <cell r="W283">
            <v>491243</v>
          </cell>
          <cell r="X283">
            <v>982486000</v>
          </cell>
          <cell r="Y283"/>
          <cell r="Z283" t="str">
            <v>Financial Services</v>
          </cell>
          <cell r="AA283"/>
          <cell r="AB283"/>
        </row>
        <row r="284">
          <cell r="C284" t="str">
            <v>INE040A16IY9</v>
          </cell>
          <cell r="D284" t="str">
            <v>FI3310CD332</v>
          </cell>
          <cell r="E284" t="str">
            <v>COD</v>
          </cell>
          <cell r="F284" t="str">
            <v>HDFC Bank Ltd</v>
          </cell>
          <cell r="G284" t="str">
            <v>HDFC Bank Ltd COD MD 11-06-2026</v>
          </cell>
          <cell r="H284">
            <v>0</v>
          </cell>
          <cell r="I284" t="str">
            <v>11-06-2026</v>
          </cell>
          <cell r="J284" t="str">
            <v>CRISIL A1+</v>
          </cell>
          <cell r="K284">
            <v>0.12</v>
          </cell>
          <cell r="L284">
            <v>500000</v>
          </cell>
          <cell r="M284">
            <v>1000</v>
          </cell>
          <cell r="N284">
            <v>6.2225000000000001</v>
          </cell>
          <cell r="O284">
            <v>496529.5</v>
          </cell>
          <cell r="P284">
            <v>496529500</v>
          </cell>
          <cell r="Q284">
            <v>0</v>
          </cell>
          <cell r="R284">
            <v>1089454.52</v>
          </cell>
          <cell r="S284">
            <v>-279954.52</v>
          </cell>
          <cell r="T284">
            <v>496529500</v>
          </cell>
          <cell r="U284">
            <v>0.7</v>
          </cell>
          <cell r="V284">
            <v>0.7</v>
          </cell>
          <cell r="W284">
            <v>495720</v>
          </cell>
          <cell r="X284">
            <v>495720000</v>
          </cell>
          <cell r="Y284"/>
          <cell r="Z284" t="str">
            <v>Financial Services</v>
          </cell>
          <cell r="AA284"/>
          <cell r="AB284"/>
        </row>
        <row r="285">
          <cell r="C285" t="str">
            <v>INE040A16JB5</v>
          </cell>
          <cell r="D285" t="str">
            <v>FI3310CD330</v>
          </cell>
          <cell r="E285" t="str">
            <v>COD</v>
          </cell>
          <cell r="F285" t="str">
            <v>HDFC Bank Ltd</v>
          </cell>
          <cell r="G285" t="str">
            <v>HDFC Bank Ltd COD MD 19-06-2026</v>
          </cell>
          <cell r="H285">
            <v>0</v>
          </cell>
          <cell r="I285" t="str">
            <v>19-06-2026</v>
          </cell>
          <cell r="J285" t="str">
            <v>CRISIL A1+</v>
          </cell>
          <cell r="K285">
            <v>0.14000000000000001</v>
          </cell>
          <cell r="L285">
            <v>500000</v>
          </cell>
          <cell r="M285">
            <v>2000</v>
          </cell>
          <cell r="N285">
            <v>6.2374999999999998</v>
          </cell>
          <cell r="O285">
            <v>495848</v>
          </cell>
          <cell r="P285">
            <v>991696000</v>
          </cell>
          <cell r="Q285">
            <v>0</v>
          </cell>
          <cell r="R285">
            <v>8283230.7599999998</v>
          </cell>
          <cell r="S285">
            <v>1359769.24</v>
          </cell>
          <cell r="T285">
            <v>991696000</v>
          </cell>
          <cell r="U285">
            <v>1.4</v>
          </cell>
          <cell r="V285">
            <v>1.4</v>
          </cell>
          <cell r="W285">
            <v>491026.5</v>
          </cell>
          <cell r="X285">
            <v>982053000</v>
          </cell>
          <cell r="Y285"/>
          <cell r="Z285" t="str">
            <v>Financial Services</v>
          </cell>
          <cell r="AA285"/>
          <cell r="AB285"/>
        </row>
        <row r="286">
          <cell r="C286" t="str">
            <v>INE084A16EV2</v>
          </cell>
          <cell r="D286" t="str">
            <v>FI3328CD295</v>
          </cell>
          <cell r="E286" t="str">
            <v>COD</v>
          </cell>
          <cell r="F286" t="str">
            <v>Bank of India</v>
          </cell>
          <cell r="G286" t="str">
            <v>Bank of India CD MD 20-05-2026</v>
          </cell>
          <cell r="H286">
            <v>0</v>
          </cell>
          <cell r="I286" t="str">
            <v>20-05-2026</v>
          </cell>
          <cell r="J286" t="str">
            <v>CRISIL A1+</v>
          </cell>
          <cell r="K286">
            <v>0.05</v>
          </cell>
          <cell r="L286">
            <v>500000</v>
          </cell>
          <cell r="M286">
            <v>1500</v>
          </cell>
          <cell r="N286">
            <v>6.1702000000000004</v>
          </cell>
          <cell r="O286">
            <v>498399.5</v>
          </cell>
          <cell r="P286">
            <v>747599250</v>
          </cell>
          <cell r="Q286">
            <v>0</v>
          </cell>
          <cell r="R286">
            <v>10350197.859999999</v>
          </cell>
          <cell r="S286">
            <v>330552.14</v>
          </cell>
          <cell r="T286">
            <v>747599250</v>
          </cell>
          <cell r="U286">
            <v>1.06</v>
          </cell>
          <cell r="V286">
            <v>1.06</v>
          </cell>
          <cell r="W286">
            <v>491279</v>
          </cell>
          <cell r="X286">
            <v>736918500</v>
          </cell>
          <cell r="Y286"/>
          <cell r="Z286" t="str">
            <v>Financial Services</v>
          </cell>
          <cell r="AA286"/>
          <cell r="AB286"/>
        </row>
        <row r="287">
          <cell r="C287" t="str">
            <v>INE095A168D7</v>
          </cell>
          <cell r="D287" t="str">
            <v>FI3307CD344</v>
          </cell>
          <cell r="E287" t="str">
            <v>COD</v>
          </cell>
          <cell r="F287" t="str">
            <v>IndusInd Bank Ltd</v>
          </cell>
          <cell r="G287" t="str">
            <v>IndusInd Bank Ltd COD MD 22-06-2026</v>
          </cell>
          <cell r="H287">
            <v>0</v>
          </cell>
          <cell r="I287" t="str">
            <v>22-06-2026</v>
          </cell>
          <cell r="J287" t="str">
            <v>CRISIL A1+</v>
          </cell>
          <cell r="K287">
            <v>0.15</v>
          </cell>
          <cell r="L287">
            <v>500000</v>
          </cell>
          <cell r="M287">
            <v>2500</v>
          </cell>
          <cell r="N287">
            <v>6.4749999999999996</v>
          </cell>
          <cell r="O287">
            <v>495430</v>
          </cell>
          <cell r="P287">
            <v>1238575000</v>
          </cell>
          <cell r="Q287">
            <v>0</v>
          </cell>
          <cell r="R287">
            <v>9897857.1899999995</v>
          </cell>
          <cell r="S287">
            <v>1772142.81</v>
          </cell>
          <cell r="T287">
            <v>1238575000</v>
          </cell>
          <cell r="U287">
            <v>1.75</v>
          </cell>
          <cell r="V287">
            <v>1.75</v>
          </cell>
          <cell r="W287">
            <v>490762</v>
          </cell>
          <cell r="X287">
            <v>1226905000</v>
          </cell>
          <cell r="Y287"/>
          <cell r="Z287" t="str">
            <v>Financial Services</v>
          </cell>
          <cell r="AA287"/>
          <cell r="AB287"/>
        </row>
        <row r="288">
          <cell r="C288" t="str">
            <v>INE160A16UU8</v>
          </cell>
          <cell r="D288" t="str">
            <v>FI3316CD411</v>
          </cell>
          <cell r="E288" t="str">
            <v>COD</v>
          </cell>
          <cell r="F288" t="str">
            <v>Punjab National Bank</v>
          </cell>
          <cell r="G288" t="str">
            <v>PUNJAB NATIONAL BANK COD MD 11-06-2026</v>
          </cell>
          <cell r="H288">
            <v>0</v>
          </cell>
          <cell r="I288" t="str">
            <v>11-06-2026</v>
          </cell>
          <cell r="J288" t="str">
            <v>CRISIL A1+</v>
          </cell>
          <cell r="K288">
            <v>0.12</v>
          </cell>
          <cell r="L288">
            <v>500000</v>
          </cell>
          <cell r="M288">
            <v>3000</v>
          </cell>
          <cell r="N288">
            <v>6.2047999999999996</v>
          </cell>
          <cell r="O288">
            <v>496539.5</v>
          </cell>
          <cell r="P288">
            <v>1489618500</v>
          </cell>
          <cell r="Q288">
            <v>0</v>
          </cell>
          <cell r="R288">
            <v>14334890.02</v>
          </cell>
          <cell r="S288">
            <v>1373109.98</v>
          </cell>
          <cell r="T288">
            <v>1489618500</v>
          </cell>
          <cell r="U288">
            <v>2.1</v>
          </cell>
          <cell r="V288">
            <v>2.1</v>
          </cell>
          <cell r="W288">
            <v>491303.5</v>
          </cell>
          <cell r="X288">
            <v>1473910500</v>
          </cell>
          <cell r="Y288"/>
          <cell r="Z288" t="str">
            <v>Financial Services</v>
          </cell>
          <cell r="AA288"/>
          <cell r="AB288"/>
        </row>
        <row r="289">
          <cell r="C289" t="str">
            <v>INE238AD6BB3</v>
          </cell>
          <cell r="D289" t="str">
            <v>FI3319CD560</v>
          </cell>
          <cell r="E289" t="str">
            <v>COD</v>
          </cell>
          <cell r="F289" t="str">
            <v>Axis Bank Ltd</v>
          </cell>
          <cell r="G289" t="str">
            <v>AXIS Bank Ltd-CD-25-05-2026</v>
          </cell>
          <cell r="H289">
            <v>0</v>
          </cell>
          <cell r="I289" t="str">
            <v>25-05-2026</v>
          </cell>
          <cell r="J289" t="str">
            <v>CRISIL A1+</v>
          </cell>
          <cell r="K289">
            <v>7.0000000000000007E-2</v>
          </cell>
          <cell r="L289">
            <v>500000</v>
          </cell>
          <cell r="M289">
            <v>500</v>
          </cell>
          <cell r="N289">
            <v>6.1254999999999997</v>
          </cell>
          <cell r="O289">
            <v>497994</v>
          </cell>
          <cell r="P289">
            <v>248997000</v>
          </cell>
          <cell r="Q289">
            <v>0</v>
          </cell>
          <cell r="R289">
            <v>538631.56999999995</v>
          </cell>
          <cell r="S289">
            <v>-79631.570000000007</v>
          </cell>
          <cell r="T289">
            <v>248997000</v>
          </cell>
          <cell r="U289">
            <v>0.35</v>
          </cell>
          <cell r="V289">
            <v>0.35</v>
          </cell>
          <cell r="W289">
            <v>497076</v>
          </cell>
          <cell r="X289">
            <v>248538000</v>
          </cell>
          <cell r="Y289"/>
          <cell r="Z289" t="str">
            <v>Financial Services</v>
          </cell>
          <cell r="AA289"/>
          <cell r="AB289"/>
        </row>
        <row r="290">
          <cell r="C290" t="str">
            <v>INE476A16H76</v>
          </cell>
          <cell r="D290" t="str">
            <v>FI3320CD518</v>
          </cell>
          <cell r="E290" t="str">
            <v>COD</v>
          </cell>
          <cell r="F290" t="str">
            <v>Canara Bank</v>
          </cell>
          <cell r="G290" t="str">
            <v>Canara bank CD MD 09-06-2026</v>
          </cell>
          <cell r="H290">
            <v>0</v>
          </cell>
          <cell r="I290" t="str">
            <v>09-06-2026</v>
          </cell>
          <cell r="J290" t="str">
            <v>CRISIL A1+</v>
          </cell>
          <cell r="K290">
            <v>0.11</v>
          </cell>
          <cell r="L290">
            <v>500000</v>
          </cell>
          <cell r="M290">
            <v>3000</v>
          </cell>
          <cell r="N290">
            <v>6.2</v>
          </cell>
          <cell r="O290">
            <v>496709.5</v>
          </cell>
          <cell r="P290">
            <v>1490128500</v>
          </cell>
          <cell r="Q290">
            <v>0</v>
          </cell>
          <cell r="R290">
            <v>14908285.630000001</v>
          </cell>
          <cell r="S290">
            <v>1309714.3700000001</v>
          </cell>
          <cell r="T290">
            <v>1490128500</v>
          </cell>
          <cell r="U290">
            <v>2.1</v>
          </cell>
          <cell r="V290">
            <v>2.1</v>
          </cell>
          <cell r="W290">
            <v>491303.5</v>
          </cell>
          <cell r="X290">
            <v>1473910500</v>
          </cell>
          <cell r="Y290"/>
          <cell r="Z290" t="str">
            <v>Financial Services</v>
          </cell>
          <cell r="AA290"/>
          <cell r="AB290"/>
        </row>
        <row r="291">
          <cell r="C291" t="str">
            <v>INE483A16KG4</v>
          </cell>
          <cell r="D291" t="str">
            <v>FI3361CD308</v>
          </cell>
          <cell r="E291" t="str">
            <v>COD</v>
          </cell>
          <cell r="F291" t="str">
            <v>Central Bank of India</v>
          </cell>
          <cell r="G291" t="str">
            <v>Central Bank of India CD MD 15-05-2026</v>
          </cell>
          <cell r="H291">
            <v>0</v>
          </cell>
          <cell r="I291" t="str">
            <v>15-05-2026</v>
          </cell>
          <cell r="J291" t="str">
            <v>CRISIL A1+</v>
          </cell>
          <cell r="K291">
            <v>0.04</v>
          </cell>
          <cell r="L291">
            <v>500000</v>
          </cell>
          <cell r="M291">
            <v>1500</v>
          </cell>
          <cell r="N291">
            <v>6.1050000000000004</v>
          </cell>
          <cell r="O291">
            <v>498832</v>
          </cell>
          <cell r="P291">
            <v>748248000</v>
          </cell>
          <cell r="Q291">
            <v>0</v>
          </cell>
          <cell r="R291">
            <v>11160346.119999999</v>
          </cell>
          <cell r="S291">
            <v>277153.88</v>
          </cell>
          <cell r="T291">
            <v>748248000</v>
          </cell>
          <cell r="U291">
            <v>1.06</v>
          </cell>
          <cell r="V291">
            <v>1.06</v>
          </cell>
          <cell r="W291">
            <v>491207</v>
          </cell>
          <cell r="X291">
            <v>736810500</v>
          </cell>
          <cell r="Y291"/>
          <cell r="Z291" t="str">
            <v>Financial Services</v>
          </cell>
          <cell r="AA291"/>
          <cell r="AB291"/>
        </row>
        <row r="292">
          <cell r="C292" t="str">
            <v>INE483A16KL4</v>
          </cell>
          <cell r="D292" t="str">
            <v>FI3361CD309</v>
          </cell>
          <cell r="E292" t="str">
            <v>COD</v>
          </cell>
          <cell r="F292" t="str">
            <v>Central Bank of India</v>
          </cell>
          <cell r="G292" t="str">
            <v>Central Bank of India CD MD 03-06-2026</v>
          </cell>
          <cell r="H292">
            <v>0</v>
          </cell>
          <cell r="I292" t="str">
            <v>03-06-2026</v>
          </cell>
          <cell r="J292" t="str">
            <v>CRISIL A1+</v>
          </cell>
          <cell r="K292">
            <v>0.09</v>
          </cell>
          <cell r="L292">
            <v>500000</v>
          </cell>
          <cell r="M292">
            <v>2000</v>
          </cell>
          <cell r="N292">
            <v>6.33</v>
          </cell>
          <cell r="O292">
            <v>497155</v>
          </cell>
          <cell r="P292">
            <v>994310000</v>
          </cell>
          <cell r="Q292">
            <v>0</v>
          </cell>
          <cell r="R292">
            <v>11162769.32</v>
          </cell>
          <cell r="S292">
            <v>661230.68000000005</v>
          </cell>
          <cell r="T292">
            <v>994310000</v>
          </cell>
          <cell r="U292">
            <v>1.4</v>
          </cell>
          <cell r="V292">
            <v>1.4</v>
          </cell>
          <cell r="W292">
            <v>491243</v>
          </cell>
          <cell r="X292">
            <v>982486000</v>
          </cell>
          <cell r="Y292"/>
          <cell r="Z292" t="str">
            <v>Financial Services</v>
          </cell>
          <cell r="AA292"/>
          <cell r="AB292"/>
        </row>
        <row r="293">
          <cell r="C293" t="str">
            <v>INE562A16PZ4</v>
          </cell>
          <cell r="D293" t="str">
            <v>FI3345CD329</v>
          </cell>
          <cell r="E293" t="str">
            <v>COD</v>
          </cell>
          <cell r="F293" t="str">
            <v>Indian Bank</v>
          </cell>
          <cell r="G293" t="str">
            <v>Indian Bank Ltd COD MD 05-06-2026</v>
          </cell>
          <cell r="H293">
            <v>0</v>
          </cell>
          <cell r="I293" t="str">
            <v>05-06-2026</v>
          </cell>
          <cell r="J293" t="str">
            <v>CRISIL A1+</v>
          </cell>
          <cell r="K293">
            <v>0.1</v>
          </cell>
          <cell r="L293">
            <v>500000</v>
          </cell>
          <cell r="M293">
            <v>1000</v>
          </cell>
          <cell r="N293">
            <v>6.2205000000000004</v>
          </cell>
          <cell r="O293">
            <v>497035.5</v>
          </cell>
          <cell r="P293">
            <v>497035500</v>
          </cell>
          <cell r="Q293">
            <v>0</v>
          </cell>
          <cell r="R293">
            <v>5103056.7699999996</v>
          </cell>
          <cell r="S293">
            <v>405443.23</v>
          </cell>
          <cell r="T293">
            <v>497035500</v>
          </cell>
          <cell r="U293">
            <v>0.7</v>
          </cell>
          <cell r="V293">
            <v>0.7</v>
          </cell>
          <cell r="W293">
            <v>491527</v>
          </cell>
          <cell r="X293">
            <v>491527000</v>
          </cell>
          <cell r="Y293"/>
          <cell r="Z293" t="str">
            <v>Financial Services</v>
          </cell>
          <cell r="AA293"/>
          <cell r="AB293"/>
        </row>
        <row r="294">
          <cell r="C294" t="str">
            <v>INE562A16QS7</v>
          </cell>
          <cell r="D294" t="str">
            <v>FI3345CD333</v>
          </cell>
          <cell r="E294" t="str">
            <v>COD</v>
          </cell>
          <cell r="F294" t="str">
            <v>Indian Bank</v>
          </cell>
          <cell r="G294" t="str">
            <v>Indian Bank Ltd COD MD  11.06.2026</v>
          </cell>
          <cell r="H294">
            <v>0</v>
          </cell>
          <cell r="I294" t="str">
            <v>11-06-2026</v>
          </cell>
          <cell r="J294" t="str">
            <v>CRISIL A1+</v>
          </cell>
          <cell r="K294">
            <v>0.12</v>
          </cell>
          <cell r="L294">
            <v>500000</v>
          </cell>
          <cell r="M294">
            <v>3500</v>
          </cell>
          <cell r="N294">
            <v>6.2202999999999999</v>
          </cell>
          <cell r="O294">
            <v>496531</v>
          </cell>
          <cell r="P294">
            <v>1737858500</v>
          </cell>
          <cell r="Q294">
            <v>0</v>
          </cell>
          <cell r="R294">
            <v>16724038.5</v>
          </cell>
          <cell r="S294">
            <v>1572211.5</v>
          </cell>
          <cell r="T294">
            <v>1737858500</v>
          </cell>
          <cell r="U294">
            <v>2.4500000000000002</v>
          </cell>
          <cell r="V294">
            <v>2.4500000000000002</v>
          </cell>
          <cell r="W294">
            <v>491303.5</v>
          </cell>
          <cell r="X294">
            <v>1719562250</v>
          </cell>
          <cell r="Y294"/>
          <cell r="Z294" t="str">
            <v>Financial Services</v>
          </cell>
          <cell r="AA294"/>
          <cell r="AB294"/>
        </row>
        <row r="295">
          <cell r="C295" t="str">
            <v>INE692A16KC9</v>
          </cell>
          <cell r="D295" t="str">
            <v>FI3321CD296</v>
          </cell>
          <cell r="E295" t="str">
            <v>COD</v>
          </cell>
          <cell r="F295" t="str">
            <v>Union Bank of India</v>
          </cell>
          <cell r="G295" t="str">
            <v>Union Bank of India CD MD 15-05-2026</v>
          </cell>
          <cell r="H295">
            <v>0</v>
          </cell>
          <cell r="I295" t="str">
            <v>15-05-2026</v>
          </cell>
          <cell r="J295" t="str">
            <v>ICRA A1+</v>
          </cell>
          <cell r="K295">
            <v>0.04</v>
          </cell>
          <cell r="L295">
            <v>500000</v>
          </cell>
          <cell r="M295">
            <v>1500</v>
          </cell>
          <cell r="N295">
            <v>6.0496999999999996</v>
          </cell>
          <cell r="O295">
            <v>498842.5</v>
          </cell>
          <cell r="P295">
            <v>748263750</v>
          </cell>
          <cell r="Q295">
            <v>0</v>
          </cell>
          <cell r="R295">
            <v>10992173.08</v>
          </cell>
          <cell r="S295">
            <v>262326.92</v>
          </cell>
          <cell r="T295">
            <v>748263750</v>
          </cell>
          <cell r="U295">
            <v>1.06</v>
          </cell>
          <cell r="V295">
            <v>1.06</v>
          </cell>
          <cell r="W295">
            <v>491339.5</v>
          </cell>
          <cell r="X295">
            <v>737009250</v>
          </cell>
          <cell r="Y295"/>
          <cell r="Z295" t="str">
            <v>Financial Services</v>
          </cell>
          <cell r="AA295"/>
          <cell r="AB295"/>
        </row>
        <row r="296">
          <cell r="C296" t="str">
            <v>INE692A16KF2</v>
          </cell>
          <cell r="D296" t="str">
            <v>FI3321CD300</v>
          </cell>
          <cell r="E296" t="str">
            <v>COD</v>
          </cell>
          <cell r="F296" t="str">
            <v>Union Bank of India</v>
          </cell>
          <cell r="G296" t="str">
            <v>Union Bank of India CD MD 20-05-2026</v>
          </cell>
          <cell r="H296">
            <v>0</v>
          </cell>
          <cell r="I296" t="str">
            <v>20-05-2026</v>
          </cell>
          <cell r="J296" t="str">
            <v>ICRA A1+</v>
          </cell>
          <cell r="K296">
            <v>0.05</v>
          </cell>
          <cell r="L296">
            <v>500000</v>
          </cell>
          <cell r="M296">
            <v>1500</v>
          </cell>
          <cell r="N296">
            <v>6.1199000000000003</v>
          </cell>
          <cell r="O296">
            <v>498412.5</v>
          </cell>
          <cell r="P296">
            <v>747618750</v>
          </cell>
          <cell r="Q296">
            <v>0</v>
          </cell>
          <cell r="R296">
            <v>10306879.199999999</v>
          </cell>
          <cell r="S296">
            <v>338620.8</v>
          </cell>
          <cell r="T296">
            <v>747618750</v>
          </cell>
          <cell r="U296">
            <v>1.06</v>
          </cell>
          <cell r="V296">
            <v>1.06</v>
          </cell>
          <cell r="W296">
            <v>491315.5</v>
          </cell>
          <cell r="X296">
            <v>736973250</v>
          </cell>
          <cell r="Y296"/>
          <cell r="Z296" t="str">
            <v>Financial Services</v>
          </cell>
          <cell r="AA296"/>
          <cell r="AB296"/>
        </row>
        <row r="297">
          <cell r="C297" t="str">
            <v>INE692A16KH8</v>
          </cell>
          <cell r="D297" t="str">
            <v>FI3321CD302</v>
          </cell>
          <cell r="E297" t="str">
            <v>COD</v>
          </cell>
          <cell r="F297" t="str">
            <v>Union Bank of India</v>
          </cell>
          <cell r="G297" t="str">
            <v>Union Bank of India CD MD 01-06-2026</v>
          </cell>
          <cell r="H297">
            <v>0</v>
          </cell>
          <cell r="I297" t="str">
            <v>01-06-2026</v>
          </cell>
          <cell r="J297" t="str">
            <v>ICRA A1+</v>
          </cell>
          <cell r="K297">
            <v>0.09</v>
          </cell>
          <cell r="L297">
            <v>500000</v>
          </cell>
          <cell r="M297">
            <v>500</v>
          </cell>
          <cell r="N297">
            <v>6.1997999999999998</v>
          </cell>
          <cell r="O297">
            <v>497381</v>
          </cell>
          <cell r="P297">
            <v>248690500</v>
          </cell>
          <cell r="Q297">
            <v>0</v>
          </cell>
          <cell r="R297">
            <v>2234760</v>
          </cell>
          <cell r="S297">
            <v>264990</v>
          </cell>
          <cell r="T297">
            <v>248690500</v>
          </cell>
          <cell r="U297">
            <v>0.35</v>
          </cell>
          <cell r="V297">
            <v>0.35</v>
          </cell>
          <cell r="W297">
            <v>492381.5</v>
          </cell>
          <cell r="X297">
            <v>246190750</v>
          </cell>
          <cell r="Y297"/>
          <cell r="Z297" t="str">
            <v>Financial Services</v>
          </cell>
          <cell r="AA297"/>
          <cell r="AB297"/>
        </row>
        <row r="298">
          <cell r="C298" t="str">
            <v>INE692A16KS5</v>
          </cell>
          <cell r="D298" t="str">
            <v>FI3321CD295</v>
          </cell>
          <cell r="E298" t="str">
            <v>COD</v>
          </cell>
          <cell r="F298" t="str">
            <v>Union Bank of India</v>
          </cell>
          <cell r="G298" t="str">
            <v>Union Bank of India CD MD 04-06-2026</v>
          </cell>
          <cell r="H298">
            <v>0</v>
          </cell>
          <cell r="I298" t="str">
            <v>04-06-2026</v>
          </cell>
          <cell r="J298" t="str">
            <v>ICRA A1+</v>
          </cell>
          <cell r="K298">
            <v>0.1</v>
          </cell>
          <cell r="L298">
            <v>500000</v>
          </cell>
          <cell r="M298">
            <v>2000</v>
          </cell>
          <cell r="N298">
            <v>6.1997999999999998</v>
          </cell>
          <cell r="O298">
            <v>497129</v>
          </cell>
          <cell r="P298">
            <v>994258000</v>
          </cell>
          <cell r="Q298">
            <v>0</v>
          </cell>
          <cell r="R298">
            <v>10780000</v>
          </cell>
          <cell r="S298">
            <v>803000</v>
          </cell>
          <cell r="T298">
            <v>994258000</v>
          </cell>
          <cell r="U298">
            <v>1.4</v>
          </cell>
          <cell r="V298">
            <v>1.4</v>
          </cell>
          <cell r="W298">
            <v>491337.5</v>
          </cell>
          <cell r="X298">
            <v>982675000</v>
          </cell>
          <cell r="Y298"/>
          <cell r="Z298" t="str">
            <v>Financial Services</v>
          </cell>
          <cell r="AA298"/>
          <cell r="AB298"/>
        </row>
        <row r="299">
          <cell r="C299" t="str">
            <v>INE692A16LF0</v>
          </cell>
          <cell r="D299" t="str">
            <v>FI3321CD301</v>
          </cell>
          <cell r="E299" t="str">
            <v>COD</v>
          </cell>
          <cell r="F299" t="str">
            <v>Union Bank of India</v>
          </cell>
          <cell r="G299" t="str">
            <v>Union Bank of India CD MD 03-06-2026</v>
          </cell>
          <cell r="H299">
            <v>0</v>
          </cell>
          <cell r="I299" t="str">
            <v>03-06-2026</v>
          </cell>
          <cell r="J299" t="str">
            <v>ICRA A1+</v>
          </cell>
          <cell r="K299">
            <v>0.09</v>
          </cell>
          <cell r="L299">
            <v>500000</v>
          </cell>
          <cell r="M299">
            <v>1000</v>
          </cell>
          <cell r="N299">
            <v>6.1997999999999998</v>
          </cell>
          <cell r="O299">
            <v>497213</v>
          </cell>
          <cell r="P299">
            <v>497213000</v>
          </cell>
          <cell r="Q299">
            <v>0</v>
          </cell>
          <cell r="R299">
            <v>5473988.96</v>
          </cell>
          <cell r="S299">
            <v>327511.03999999998</v>
          </cell>
          <cell r="T299">
            <v>497213000</v>
          </cell>
          <cell r="U299">
            <v>0.7</v>
          </cell>
          <cell r="V299">
            <v>0.7</v>
          </cell>
          <cell r="W299">
            <v>491411.5</v>
          </cell>
          <cell r="X299">
            <v>491411500</v>
          </cell>
          <cell r="Y299"/>
          <cell r="Z299" t="str">
            <v>Financial Services</v>
          </cell>
          <cell r="AA299"/>
          <cell r="AB299"/>
        </row>
        <row r="300">
          <cell r="C300" t="str">
            <v>INE692A16LI4</v>
          </cell>
          <cell r="D300" t="str">
            <v>FI3321CD307</v>
          </cell>
          <cell r="E300" t="str">
            <v>COD</v>
          </cell>
          <cell r="F300" t="str">
            <v>Union Bank of India</v>
          </cell>
          <cell r="G300" t="str">
            <v>Union Bank of India CD MD 17-06-2026</v>
          </cell>
          <cell r="H300">
            <v>0</v>
          </cell>
          <cell r="I300" t="str">
            <v>17-06-2026</v>
          </cell>
          <cell r="J300" t="str">
            <v>ICRA A1+</v>
          </cell>
          <cell r="K300">
            <v>0.13</v>
          </cell>
          <cell r="L300">
            <v>500000</v>
          </cell>
          <cell r="M300">
            <v>1000</v>
          </cell>
          <cell r="N300">
            <v>6.2099000000000002</v>
          </cell>
          <cell r="O300">
            <v>496033.5</v>
          </cell>
          <cell r="P300">
            <v>496033500</v>
          </cell>
          <cell r="Q300">
            <v>0</v>
          </cell>
          <cell r="R300">
            <v>1930521.42</v>
          </cell>
          <cell r="S300">
            <v>-21521.42</v>
          </cell>
          <cell r="T300">
            <v>496033500</v>
          </cell>
          <cell r="U300">
            <v>0.7</v>
          </cell>
          <cell r="V300">
            <v>0.7</v>
          </cell>
          <cell r="W300">
            <v>494124.5</v>
          </cell>
          <cell r="X300">
            <v>494124500</v>
          </cell>
          <cell r="Y300"/>
          <cell r="Z300" t="str">
            <v>Financial Services</v>
          </cell>
          <cell r="AA300"/>
          <cell r="AB300"/>
        </row>
        <row r="301">
          <cell r="C301" t="str">
            <v>INE692A16LK0</v>
          </cell>
          <cell r="D301" t="str">
            <v>FI3321CD303</v>
          </cell>
          <cell r="E301" t="str">
            <v>COD</v>
          </cell>
          <cell r="F301" t="str">
            <v>Union Bank of India</v>
          </cell>
          <cell r="G301" t="str">
            <v>Union Bank of India CD MD 19-06-2026</v>
          </cell>
          <cell r="H301">
            <v>0</v>
          </cell>
          <cell r="I301" t="str">
            <v>19-06-2026</v>
          </cell>
          <cell r="J301" t="str">
            <v>ICRA A1+</v>
          </cell>
          <cell r="K301">
            <v>0.14000000000000001</v>
          </cell>
          <cell r="L301">
            <v>500000</v>
          </cell>
          <cell r="M301">
            <v>2000</v>
          </cell>
          <cell r="N301">
            <v>6.2099000000000002</v>
          </cell>
          <cell r="O301">
            <v>495866.5</v>
          </cell>
          <cell r="P301">
            <v>991733000</v>
          </cell>
          <cell r="Q301">
            <v>0</v>
          </cell>
          <cell r="R301">
            <v>8194153.7999999998</v>
          </cell>
          <cell r="S301">
            <v>1292846.2</v>
          </cell>
          <cell r="T301">
            <v>991733000</v>
          </cell>
          <cell r="U301">
            <v>1.4</v>
          </cell>
          <cell r="V301">
            <v>1.4</v>
          </cell>
          <cell r="W301">
            <v>491123</v>
          </cell>
          <cell r="X301">
            <v>982246000</v>
          </cell>
          <cell r="Y301"/>
          <cell r="Z301" t="str">
            <v>Financial Services</v>
          </cell>
          <cell r="AA301"/>
          <cell r="AB301"/>
        </row>
        <row r="302">
          <cell r="C302" t="str">
            <v>IN002025X448</v>
          </cell>
          <cell r="D302" t="str">
            <v>91TBL070526</v>
          </cell>
          <cell r="E302" t="str">
            <v>TBL</v>
          </cell>
          <cell r="F302" t="str">
            <v>Govt. of India - GSec / TBL</v>
          </cell>
          <cell r="G302" t="str">
            <v>91 Days - T Bill - 07/05/2026</v>
          </cell>
          <cell r="H302">
            <v>0</v>
          </cell>
          <cell r="I302" t="str">
            <v>07-05-2026</v>
          </cell>
          <cell r="J302" t="str">
            <v>Sovereign</v>
          </cell>
          <cell r="K302">
            <v>0.02</v>
          </cell>
          <cell r="L302">
            <v>100</v>
          </cell>
          <cell r="M302">
            <v>5000000</v>
          </cell>
          <cell r="N302">
            <v>5.1100000000000003</v>
          </cell>
          <cell r="O302">
            <v>99.9161</v>
          </cell>
          <cell r="P302">
            <v>499580500</v>
          </cell>
          <cell r="Q302">
            <v>0</v>
          </cell>
          <cell r="R302">
            <v>6031200</v>
          </cell>
          <cell r="S302">
            <v>11300</v>
          </cell>
          <cell r="T302">
            <v>499580500</v>
          </cell>
          <cell r="U302">
            <v>0.71</v>
          </cell>
          <cell r="V302">
            <v>0.71</v>
          </cell>
          <cell r="W302">
            <v>98.707599999999999</v>
          </cell>
          <cell r="X302">
            <v>493538000</v>
          </cell>
          <cell r="Y302"/>
          <cell r="Z302" t="str">
            <v>Exempt - GSECs</v>
          </cell>
          <cell r="AA302"/>
          <cell r="AB302"/>
        </row>
        <row r="303">
          <cell r="C303" t="str">
            <v>IN002025X455</v>
          </cell>
          <cell r="D303" t="str">
            <v>91TBL140526</v>
          </cell>
          <cell r="E303" t="str">
            <v>TBL</v>
          </cell>
          <cell r="F303" t="str">
            <v>Govt. of India - GSec / TBL</v>
          </cell>
          <cell r="G303" t="str">
            <v>91 Days - T Bill - 14/05/2026</v>
          </cell>
          <cell r="H303">
            <v>0</v>
          </cell>
          <cell r="I303" t="str">
            <v>14-05-2026</v>
          </cell>
          <cell r="J303" t="str">
            <v>Sovereign</v>
          </cell>
          <cell r="K303">
            <v>0.04</v>
          </cell>
          <cell r="L303">
            <v>100</v>
          </cell>
          <cell r="M303">
            <v>10000000</v>
          </cell>
          <cell r="N303">
            <v>5.15</v>
          </cell>
          <cell r="O303">
            <v>99.816900000000004</v>
          </cell>
          <cell r="P303">
            <v>998169000</v>
          </cell>
          <cell r="Q303">
            <v>0</v>
          </cell>
          <cell r="R303">
            <v>11219142.859999999</v>
          </cell>
          <cell r="S303">
            <v>38857.14</v>
          </cell>
          <cell r="T303">
            <v>998169000</v>
          </cell>
          <cell r="U303">
            <v>1.41</v>
          </cell>
          <cell r="V303">
            <v>1.41</v>
          </cell>
          <cell r="W303">
            <v>98.691100000000006</v>
          </cell>
          <cell r="X303">
            <v>986911000</v>
          </cell>
          <cell r="Y303"/>
          <cell r="Z303" t="str">
            <v>Exempt - GSECs</v>
          </cell>
          <cell r="AA303"/>
          <cell r="AB303"/>
        </row>
        <row r="304">
          <cell r="C304" t="str">
            <v>IN002025X463</v>
          </cell>
          <cell r="D304" t="str">
            <v>91TBL220526</v>
          </cell>
          <cell r="E304" t="str">
            <v>TBL</v>
          </cell>
          <cell r="F304" t="str">
            <v>Govt. of India - GSec / TBL</v>
          </cell>
          <cell r="G304" t="str">
            <v>91 Days - T Bill - 22/05/2026</v>
          </cell>
          <cell r="H304">
            <v>0</v>
          </cell>
          <cell r="I304" t="str">
            <v>22-05-2026</v>
          </cell>
          <cell r="J304" t="str">
            <v>Sovereign</v>
          </cell>
          <cell r="K304">
            <v>0.06</v>
          </cell>
          <cell r="L304">
            <v>100</v>
          </cell>
          <cell r="M304">
            <v>20000000</v>
          </cell>
          <cell r="N304">
            <v>5.0999999999999996</v>
          </cell>
          <cell r="O304">
            <v>99.707400000000007</v>
          </cell>
          <cell r="P304">
            <v>1994148000</v>
          </cell>
          <cell r="Q304">
            <v>0</v>
          </cell>
          <cell r="R304">
            <v>10780076.390000001</v>
          </cell>
          <cell r="S304">
            <v>48590.28</v>
          </cell>
          <cell r="T304">
            <v>1994148000</v>
          </cell>
          <cell r="U304">
            <v>2.81</v>
          </cell>
          <cell r="V304">
            <v>2.81</v>
          </cell>
          <cell r="W304">
            <v>99.165966666499997</v>
          </cell>
          <cell r="X304">
            <v>1983319333.3299999</v>
          </cell>
          <cell r="Y304"/>
          <cell r="Z304" t="str">
            <v>Exempt - GSECs</v>
          </cell>
          <cell r="AA304"/>
          <cell r="AB304"/>
        </row>
        <row r="305">
          <cell r="C305" t="str">
            <v>IN002025X471</v>
          </cell>
          <cell r="D305" t="str">
            <v>91TBL280526</v>
          </cell>
          <cell r="E305" t="str">
            <v>TBL</v>
          </cell>
          <cell r="F305" t="str">
            <v>Govt. of India - GSec / TBL</v>
          </cell>
          <cell r="G305" t="str">
            <v>91 Days - T Bill - 28/05/2026</v>
          </cell>
          <cell r="H305">
            <v>0</v>
          </cell>
          <cell r="I305" t="str">
            <v>28-05-2026</v>
          </cell>
          <cell r="J305" t="str">
            <v>Sovereign</v>
          </cell>
          <cell r="K305">
            <v>0.08</v>
          </cell>
          <cell r="L305">
            <v>100</v>
          </cell>
          <cell r="M305">
            <v>10000000</v>
          </cell>
          <cell r="N305">
            <v>5.0369999999999999</v>
          </cell>
          <cell r="O305">
            <v>99.628799999999998</v>
          </cell>
          <cell r="P305">
            <v>996288000</v>
          </cell>
          <cell r="Q305">
            <v>0</v>
          </cell>
          <cell r="R305">
            <v>9162549.4700000007</v>
          </cell>
          <cell r="S305">
            <v>153450.53</v>
          </cell>
          <cell r="T305">
            <v>996288000</v>
          </cell>
          <cell r="U305">
            <v>1.41</v>
          </cell>
          <cell r="V305">
            <v>1.41</v>
          </cell>
          <cell r="W305">
            <v>98.697199999999995</v>
          </cell>
          <cell r="X305">
            <v>986972000</v>
          </cell>
          <cell r="Y305"/>
          <cell r="Z305" t="str">
            <v>Exempt - GSECs</v>
          </cell>
          <cell r="AA305"/>
          <cell r="AB305"/>
        </row>
        <row r="306">
          <cell r="C306" t="str">
            <v>IN002025X489</v>
          </cell>
          <cell r="D306" t="str">
            <v>91TBL040626</v>
          </cell>
          <cell r="E306" t="str">
            <v>TBL</v>
          </cell>
          <cell r="F306" t="str">
            <v>Govt. of India - GSec / TBL</v>
          </cell>
          <cell r="G306" t="str">
            <v>91 Days - T Bill - 04/06/2026</v>
          </cell>
          <cell r="H306">
            <v>0</v>
          </cell>
          <cell r="I306" t="str">
            <v>04-06-2026</v>
          </cell>
          <cell r="J306" t="str">
            <v>Sovereign</v>
          </cell>
          <cell r="K306">
            <v>0.1</v>
          </cell>
          <cell r="L306">
            <v>100</v>
          </cell>
          <cell r="M306">
            <v>20000000</v>
          </cell>
          <cell r="N306">
            <v>5.1395</v>
          </cell>
          <cell r="O306">
            <v>99.523600000000002</v>
          </cell>
          <cell r="P306">
            <v>1990472000</v>
          </cell>
          <cell r="Q306">
            <v>0</v>
          </cell>
          <cell r="R306">
            <v>10217157.09</v>
          </cell>
          <cell r="S306">
            <v>-38157.089999999997</v>
          </cell>
          <cell r="T306">
            <v>1990472000</v>
          </cell>
          <cell r="U306">
            <v>2.81</v>
          </cell>
          <cell r="V306">
            <v>2.81</v>
          </cell>
          <cell r="W306">
            <v>99.014650000000003</v>
          </cell>
          <cell r="X306">
            <v>1980293000</v>
          </cell>
          <cell r="Y306"/>
          <cell r="Z306" t="str">
            <v>Exempt - GSECs</v>
          </cell>
          <cell r="AA306"/>
          <cell r="AB306"/>
        </row>
        <row r="307">
          <cell r="C307" t="str">
            <v>IN002025X497</v>
          </cell>
          <cell r="D307" t="str">
            <v>91TBL110626</v>
          </cell>
          <cell r="E307" t="str">
            <v>TBL</v>
          </cell>
          <cell r="F307" t="str">
            <v>Govt. of India - GSec / TBL</v>
          </cell>
          <cell r="G307" t="str">
            <v>91 Days - T Bill - 11/06/2026</v>
          </cell>
          <cell r="H307">
            <v>0</v>
          </cell>
          <cell r="I307" t="str">
            <v>11-06-2026</v>
          </cell>
          <cell r="J307" t="str">
            <v>Sovereign</v>
          </cell>
          <cell r="K307">
            <v>0.12</v>
          </cell>
          <cell r="L307">
            <v>100</v>
          </cell>
          <cell r="M307">
            <v>15000000</v>
          </cell>
          <cell r="N307">
            <v>5.15</v>
          </cell>
          <cell r="O307">
            <v>99.424800000000005</v>
          </cell>
          <cell r="P307">
            <v>1491372000</v>
          </cell>
          <cell r="Q307">
            <v>0</v>
          </cell>
          <cell r="R307">
            <v>10777747.279999999</v>
          </cell>
          <cell r="S307">
            <v>209752.72</v>
          </cell>
          <cell r="T307">
            <v>1491372000</v>
          </cell>
          <cell r="U307">
            <v>2.1</v>
          </cell>
          <cell r="V307">
            <v>2.1</v>
          </cell>
          <cell r="W307">
            <v>98.692300000000003</v>
          </cell>
          <cell r="X307">
            <v>1480384500</v>
          </cell>
          <cell r="Y307"/>
          <cell r="Z307" t="str">
            <v>Exempt - GSECs</v>
          </cell>
          <cell r="AA307"/>
          <cell r="AB307"/>
        </row>
        <row r="308">
          <cell r="C308" t="str">
            <v>IN002025Y339</v>
          </cell>
          <cell r="D308" t="str">
            <v>182TBL140526</v>
          </cell>
          <cell r="E308" t="str">
            <v>TBL</v>
          </cell>
          <cell r="F308" t="str">
            <v>Govt. of India - GSec / TBL</v>
          </cell>
          <cell r="G308" t="str">
            <v>182 Days - T Bill - 14/05/2026</v>
          </cell>
          <cell r="H308">
            <v>0</v>
          </cell>
          <cell r="I308" t="str">
            <v>14-05-2026</v>
          </cell>
          <cell r="J308" t="str">
            <v>Sovereign</v>
          </cell>
          <cell r="K308">
            <v>0.04</v>
          </cell>
          <cell r="L308">
            <v>100</v>
          </cell>
          <cell r="M308">
            <v>7500000</v>
          </cell>
          <cell r="N308">
            <v>5.15</v>
          </cell>
          <cell r="O308">
            <v>99.816900000000004</v>
          </cell>
          <cell r="P308">
            <v>748626750</v>
          </cell>
          <cell r="Q308">
            <v>0</v>
          </cell>
          <cell r="R308">
            <v>2190176.5099999998</v>
          </cell>
          <cell r="S308">
            <v>-17426.509999999998</v>
          </cell>
          <cell r="T308">
            <v>748626750</v>
          </cell>
          <cell r="U308">
            <v>1.06</v>
          </cell>
          <cell r="V308">
            <v>1.06</v>
          </cell>
          <cell r="W308">
            <v>99.527199999999993</v>
          </cell>
          <cell r="X308">
            <v>746454000</v>
          </cell>
          <cell r="Y308"/>
          <cell r="Z308" t="str">
            <v>Exempt - GSECs</v>
          </cell>
          <cell r="AA308"/>
          <cell r="AB308"/>
        </row>
        <row r="309">
          <cell r="C309" t="str">
            <v>IN002025Y362</v>
          </cell>
          <cell r="D309" t="str">
            <v>182TBL040626</v>
          </cell>
          <cell r="E309" t="str">
            <v>TBL</v>
          </cell>
          <cell r="F309" t="str">
            <v>Govt. of India - GSec / TBL</v>
          </cell>
          <cell r="G309" t="str">
            <v>182 Days - T Bill - 04/06/2026</v>
          </cell>
          <cell r="H309">
            <v>0</v>
          </cell>
          <cell r="I309" t="str">
            <v>04-06-2026</v>
          </cell>
          <cell r="J309" t="str">
            <v>Sovereign</v>
          </cell>
          <cell r="K309">
            <v>0.1</v>
          </cell>
          <cell r="L309">
            <v>100</v>
          </cell>
          <cell r="M309">
            <v>15000000</v>
          </cell>
          <cell r="N309">
            <v>5.1395</v>
          </cell>
          <cell r="O309">
            <v>99.523600000000002</v>
          </cell>
          <cell r="P309">
            <v>1492854000</v>
          </cell>
          <cell r="Q309">
            <v>0</v>
          </cell>
          <cell r="R309">
            <v>10758928.5</v>
          </cell>
          <cell r="S309">
            <v>170071.5</v>
          </cell>
          <cell r="T309">
            <v>1492854000</v>
          </cell>
          <cell r="U309">
            <v>2.11</v>
          </cell>
          <cell r="V309">
            <v>2.11</v>
          </cell>
          <cell r="W309">
            <v>98.795000000000002</v>
          </cell>
          <cell r="X309">
            <v>1481925000</v>
          </cell>
          <cell r="Y309"/>
          <cell r="Z309" t="str">
            <v>Exempt - GSECs</v>
          </cell>
          <cell r="AA309"/>
          <cell r="AB309"/>
        </row>
        <row r="310">
          <cell r="C310" t="str">
            <v>IN002025Z088</v>
          </cell>
          <cell r="D310" t="str">
            <v>364TBL210526</v>
          </cell>
          <cell r="E310" t="str">
            <v>TBL</v>
          </cell>
          <cell r="F310" t="str">
            <v>Govt. of India - GSec / TBL</v>
          </cell>
          <cell r="G310" t="str">
            <v>364 Days - T Bill - 21/05/2026</v>
          </cell>
          <cell r="H310">
            <v>0</v>
          </cell>
          <cell r="I310" t="str">
            <v>21-05-2026</v>
          </cell>
          <cell r="J310" t="str">
            <v>Sovereign</v>
          </cell>
          <cell r="K310">
            <v>0.06</v>
          </cell>
          <cell r="L310">
            <v>100</v>
          </cell>
          <cell r="M310">
            <v>5000000</v>
          </cell>
          <cell r="N310">
            <v>5.0999999999999996</v>
          </cell>
          <cell r="O310">
            <v>99.721299999999999</v>
          </cell>
          <cell r="P310">
            <v>498606500</v>
          </cell>
          <cell r="Q310">
            <v>0</v>
          </cell>
          <cell r="R310">
            <v>1527952.36</v>
          </cell>
          <cell r="S310">
            <v>-4452.3599999999997</v>
          </cell>
          <cell r="T310">
            <v>498606500</v>
          </cell>
          <cell r="U310">
            <v>0.7</v>
          </cell>
          <cell r="V310">
            <v>0.7</v>
          </cell>
          <cell r="W310">
            <v>99.416600000000003</v>
          </cell>
          <cell r="X310">
            <v>497083000</v>
          </cell>
          <cell r="Y310"/>
          <cell r="Z310" t="str">
            <v>Exempt - GSECs</v>
          </cell>
          <cell r="AA310"/>
          <cell r="AB310"/>
        </row>
        <row r="311">
          <cell r="C311" t="str">
            <v>INF0RQ622028</v>
          </cell>
          <cell r="D311" t="str">
            <v>CDMDF23</v>
          </cell>
          <cell r="E311" t="str">
            <v>CDMDF</v>
          </cell>
          <cell r="F311" t="str">
            <v>Corporate Debt Market Development Fund</v>
          </cell>
          <cell r="G311" t="str">
            <v>Corporate Debt Market Development Fund - Class A2</v>
          </cell>
          <cell r="H311">
            <v>0</v>
          </cell>
          <cell r="I311"/>
          <cell r="J311"/>
          <cell r="K311">
            <v>0</v>
          </cell>
          <cell r="L311">
            <v>10000</v>
          </cell>
          <cell r="M311">
            <v>543.85400000000004</v>
          </cell>
          <cell r="N311">
            <v>9.9999999999999995E-7</v>
          </cell>
          <cell r="O311">
            <v>11751.3395</v>
          </cell>
          <cell r="P311">
            <v>6391012.9900000002</v>
          </cell>
          <cell r="Q311">
            <v>0</v>
          </cell>
          <cell r="R311">
            <v>0</v>
          </cell>
          <cell r="S311">
            <v>924286.33</v>
          </cell>
          <cell r="T311">
            <v>6391012.9900000002</v>
          </cell>
          <cell r="U311">
            <v>0.34</v>
          </cell>
          <cell r="V311">
            <v>0.34</v>
          </cell>
          <cell r="W311">
            <v>10051.827622854664</v>
          </cell>
          <cell r="X311">
            <v>5466726.6600000001</v>
          </cell>
          <cell r="Y311"/>
          <cell r="Z311" t="str">
            <v>Financial Services</v>
          </cell>
          <cell r="AA311"/>
          <cell r="AB311"/>
        </row>
        <row r="312">
          <cell r="C312" t="str">
            <v>INE160A16UE2</v>
          </cell>
          <cell r="D312" t="str">
            <v>FI3316CD408</v>
          </cell>
          <cell r="E312" t="str">
            <v>COD</v>
          </cell>
          <cell r="F312" t="str">
            <v>Punjab National Bank</v>
          </cell>
          <cell r="G312" t="str">
            <v>Punjab National Bank COD MD 05-02-2027</v>
          </cell>
          <cell r="H312">
            <v>0</v>
          </cell>
          <cell r="I312" t="str">
            <v>05-02-2027</v>
          </cell>
          <cell r="J312" t="str">
            <v>CRISIL A1+</v>
          </cell>
          <cell r="K312">
            <v>0.77</v>
          </cell>
          <cell r="L312">
            <v>500000</v>
          </cell>
          <cell r="M312">
            <v>200</v>
          </cell>
          <cell r="N312">
            <v>7.1849999999999996</v>
          </cell>
          <cell r="O312">
            <v>473880.5</v>
          </cell>
          <cell r="P312">
            <v>94776100</v>
          </cell>
          <cell r="Q312">
            <v>0</v>
          </cell>
          <cell r="R312">
            <v>1489730.76</v>
          </cell>
          <cell r="S312">
            <v>-258130.76</v>
          </cell>
          <cell r="T312">
            <v>94776100</v>
          </cell>
          <cell r="U312">
            <v>5.04</v>
          </cell>
          <cell r="V312">
            <v>5.04</v>
          </cell>
          <cell r="W312">
            <v>467722.5</v>
          </cell>
          <cell r="X312">
            <v>93544500</v>
          </cell>
          <cell r="Y312"/>
          <cell r="Z312" t="str">
            <v>Financial Services</v>
          </cell>
          <cell r="AA312"/>
          <cell r="AB312"/>
        </row>
        <row r="313">
          <cell r="C313" t="str">
            <v>INE476A16I18</v>
          </cell>
          <cell r="D313" t="str">
            <v>FI3320CD520</v>
          </cell>
          <cell r="E313" t="str">
            <v>COD</v>
          </cell>
          <cell r="F313" t="str">
            <v>Canara Bank</v>
          </cell>
          <cell r="G313" t="str">
            <v>Canara Bank CD MD 15-09-2026</v>
          </cell>
          <cell r="H313">
            <v>0</v>
          </cell>
          <cell r="I313" t="str">
            <v>15-09-2026</v>
          </cell>
          <cell r="J313" t="str">
            <v>CRISIL A1+</v>
          </cell>
          <cell r="K313">
            <v>0.38</v>
          </cell>
          <cell r="L313">
            <v>500000</v>
          </cell>
          <cell r="M313">
            <v>100</v>
          </cell>
          <cell r="N313">
            <v>6.77</v>
          </cell>
          <cell r="O313">
            <v>487609.5</v>
          </cell>
          <cell r="P313">
            <v>48760950</v>
          </cell>
          <cell r="Q313">
            <v>0</v>
          </cell>
          <cell r="R313">
            <v>404408.34</v>
          </cell>
          <cell r="S313">
            <v>80091.66</v>
          </cell>
          <cell r="T313">
            <v>48760950</v>
          </cell>
          <cell r="U313">
            <v>2.59</v>
          </cell>
          <cell r="V313">
            <v>2.59</v>
          </cell>
          <cell r="W313">
            <v>482764.5</v>
          </cell>
          <cell r="X313">
            <v>48276450</v>
          </cell>
          <cell r="Y313"/>
          <cell r="Z313" t="str">
            <v>Financial Services</v>
          </cell>
          <cell r="AA313"/>
          <cell r="AB313"/>
        </row>
        <row r="314">
          <cell r="C314" t="str">
            <v>INE692A16LS3</v>
          </cell>
          <cell r="D314" t="str">
            <v>FI3321CD305</v>
          </cell>
          <cell r="E314" t="str">
            <v>COD</v>
          </cell>
          <cell r="F314" t="str">
            <v>Union Bank of India</v>
          </cell>
          <cell r="G314" t="str">
            <v>Union Bank of India CD MD 16-03-2027</v>
          </cell>
          <cell r="H314">
            <v>0</v>
          </cell>
          <cell r="I314" t="str">
            <v>16-03-2027</v>
          </cell>
          <cell r="J314" t="str">
            <v>ICRA A1+</v>
          </cell>
          <cell r="K314">
            <v>0.88</v>
          </cell>
          <cell r="L314">
            <v>500000</v>
          </cell>
          <cell r="M314">
            <v>300</v>
          </cell>
          <cell r="N314">
            <v>7.15</v>
          </cell>
          <cell r="O314">
            <v>470593</v>
          </cell>
          <cell r="P314">
            <v>141177900</v>
          </cell>
          <cell r="Q314">
            <v>0</v>
          </cell>
          <cell r="R314">
            <v>897025.6</v>
          </cell>
          <cell r="S314">
            <v>120124.4</v>
          </cell>
          <cell r="T314">
            <v>141177900</v>
          </cell>
          <cell r="U314">
            <v>7.51</v>
          </cell>
          <cell r="V314">
            <v>7.51</v>
          </cell>
          <cell r="W314">
            <v>467202.5</v>
          </cell>
          <cell r="X314">
            <v>140160750</v>
          </cell>
          <cell r="Y314"/>
          <cell r="Z314" t="str">
            <v>Financial Services</v>
          </cell>
          <cell r="AA314"/>
          <cell r="AB314"/>
        </row>
        <row r="315">
          <cell r="C315" t="str">
            <v>IN0020230135</v>
          </cell>
          <cell r="D315" t="str">
            <v>7.32GSE131130</v>
          </cell>
          <cell r="E315" t="str">
            <v>GSE</v>
          </cell>
          <cell r="F315" t="str">
            <v>Govt. of India - GSec / TBL</v>
          </cell>
          <cell r="G315" t="str">
            <v>7.32% Government Securities-13/11/2030</v>
          </cell>
          <cell r="H315">
            <v>7.32</v>
          </cell>
          <cell r="I315" t="str">
            <v>13-11-2030</v>
          </cell>
          <cell r="J315" t="str">
            <v>Sovereign</v>
          </cell>
          <cell r="K315">
            <v>3.82</v>
          </cell>
          <cell r="L315">
            <v>100</v>
          </cell>
          <cell r="M315">
            <v>500000</v>
          </cell>
          <cell r="N315">
            <v>6.8208000000000002</v>
          </cell>
          <cell r="O315">
            <v>102.3541</v>
          </cell>
          <cell r="P315">
            <v>51177050</v>
          </cell>
          <cell r="Q315">
            <v>1708000</v>
          </cell>
          <cell r="R315">
            <v>0</v>
          </cell>
          <cell r="S315">
            <v>-336450</v>
          </cell>
          <cell r="T315">
            <v>52885050</v>
          </cell>
          <cell r="U315">
            <v>2.72</v>
          </cell>
          <cell r="V315">
            <v>2.81</v>
          </cell>
          <cell r="W315">
            <v>103.027</v>
          </cell>
          <cell r="X315">
            <v>51513500</v>
          </cell>
          <cell r="Y315" t="str">
            <v>13-05-2026</v>
          </cell>
          <cell r="Z315" t="str">
            <v>Exempt - GSECs</v>
          </cell>
          <cell r="AA315"/>
          <cell r="AB315"/>
        </row>
        <row r="316">
          <cell r="C316" t="str">
            <v>IN0020240050</v>
          </cell>
          <cell r="D316" t="str">
            <v>7.05GSE220464</v>
          </cell>
          <cell r="E316" t="str">
            <v>GSE</v>
          </cell>
          <cell r="F316" t="str">
            <v>Govt. of India - GSec / TBL</v>
          </cell>
          <cell r="G316" t="str">
            <v>7.04% Central Government Securities 03/06/2029</v>
          </cell>
          <cell r="H316">
            <v>7.04</v>
          </cell>
          <cell r="I316" t="str">
            <v>03-06-2029</v>
          </cell>
          <cell r="J316" t="str">
            <v>Sovereign</v>
          </cell>
          <cell r="K316">
            <v>2.7551000000000001</v>
          </cell>
          <cell r="L316">
            <v>100</v>
          </cell>
          <cell r="M316">
            <v>500000</v>
          </cell>
          <cell r="N316">
            <v>6.5419</v>
          </cell>
          <cell r="O316">
            <v>101.6533</v>
          </cell>
          <cell r="P316">
            <v>50826650</v>
          </cell>
          <cell r="Q316">
            <v>1447111.11</v>
          </cell>
          <cell r="R316">
            <v>0</v>
          </cell>
          <cell r="S316">
            <v>-1250850</v>
          </cell>
          <cell r="T316">
            <v>52273761.109999999</v>
          </cell>
          <cell r="U316">
            <v>2.7</v>
          </cell>
          <cell r="V316">
            <v>2.78</v>
          </cell>
          <cell r="W316">
            <v>104.155</v>
          </cell>
          <cell r="X316">
            <v>52077500</v>
          </cell>
          <cell r="Y316" t="str">
            <v>03-06-2026</v>
          </cell>
          <cell r="Z316" t="str">
            <v>Exempt - GSECs</v>
          </cell>
          <cell r="AA316"/>
          <cell r="AB316"/>
        </row>
        <row r="317">
          <cell r="C317" t="str">
            <v>IN0020250141</v>
          </cell>
          <cell r="D317" t="str">
            <v>6.36GSE160231</v>
          </cell>
          <cell r="E317" t="str">
            <v>GSE</v>
          </cell>
          <cell r="F317" t="str">
            <v>Govt. of India - GSec / TBL</v>
          </cell>
          <cell r="G317" t="str">
            <v>6.36% Central Government Securities 16/02/2031</v>
          </cell>
          <cell r="H317">
            <v>6.36</v>
          </cell>
          <cell r="I317" t="str">
            <v>16-02-2031</v>
          </cell>
          <cell r="J317" t="str">
            <v>Sovereign</v>
          </cell>
          <cell r="K317">
            <v>4.1458000000000004</v>
          </cell>
          <cell r="L317">
            <v>100</v>
          </cell>
          <cell r="M317">
            <v>500000</v>
          </cell>
          <cell r="N317">
            <v>6.8741000000000003</v>
          </cell>
          <cell r="O317">
            <v>98.373400000000004</v>
          </cell>
          <cell r="P317">
            <v>49186700</v>
          </cell>
          <cell r="Q317">
            <v>662500</v>
          </cell>
          <cell r="R317">
            <v>0</v>
          </cell>
          <cell r="S317">
            <v>-813903</v>
          </cell>
          <cell r="T317">
            <v>49849200</v>
          </cell>
          <cell r="U317">
            <v>2.62</v>
          </cell>
          <cell r="V317">
            <v>2.65</v>
          </cell>
          <cell r="W317">
            <v>100.001206</v>
          </cell>
          <cell r="X317">
            <v>50000603</v>
          </cell>
          <cell r="Y317" t="str">
            <v>16-08-2026</v>
          </cell>
          <cell r="Z317" t="str">
            <v>Exempt - GSECs</v>
          </cell>
          <cell r="AA317"/>
          <cell r="AB317"/>
        </row>
        <row r="318">
          <cell r="C318" t="str">
            <v>IN3120230484</v>
          </cell>
          <cell r="D318" t="str">
            <v>7.44TNSG20034</v>
          </cell>
          <cell r="E318" t="str">
            <v>GSE</v>
          </cell>
          <cell r="F318" t="str">
            <v>Govt. of India - GSec / TBL</v>
          </cell>
          <cell r="G318" t="str">
            <v>7.44% Tamil Nadu State Government Securities -20/03/2034</v>
          </cell>
          <cell r="H318">
            <v>7.44</v>
          </cell>
          <cell r="I318" t="str">
            <v>20-03-2034</v>
          </cell>
          <cell r="J318" t="str">
            <v>Sovereign</v>
          </cell>
          <cell r="K318">
            <v>6.0438999999999998</v>
          </cell>
          <cell r="L318">
            <v>100</v>
          </cell>
          <cell r="M318">
            <v>500000</v>
          </cell>
          <cell r="N318">
            <v>7.7736999999999998</v>
          </cell>
          <cell r="O318">
            <v>98.887799999999999</v>
          </cell>
          <cell r="P318">
            <v>49443900</v>
          </cell>
          <cell r="Q318">
            <v>423666.67</v>
          </cell>
          <cell r="R318">
            <v>0</v>
          </cell>
          <cell r="S318">
            <v>-562050</v>
          </cell>
          <cell r="T318">
            <v>49867566.670000002</v>
          </cell>
          <cell r="U318">
            <v>2.63</v>
          </cell>
          <cell r="V318">
            <v>2.65</v>
          </cell>
          <cell r="W318">
            <v>100.0119</v>
          </cell>
          <cell r="X318">
            <v>50005950</v>
          </cell>
          <cell r="Y318" t="str">
            <v>20-09-2026</v>
          </cell>
          <cell r="Z318" t="str">
            <v>Exempt - GSECs</v>
          </cell>
          <cell r="AA318"/>
          <cell r="AB318"/>
        </row>
        <row r="319">
          <cell r="C319" t="str">
            <v>IN3120240640</v>
          </cell>
          <cell r="D319" t="str">
            <v>7.00TNSG120329</v>
          </cell>
          <cell r="E319" t="str">
            <v>GSE</v>
          </cell>
          <cell r="F319" t="str">
            <v>Govt. of India - GSec / TBL</v>
          </cell>
          <cell r="G319" t="str">
            <v>7.00% Tamil Nadu State Government Securities - 12/03/2029</v>
          </cell>
          <cell r="H319">
            <v>7</v>
          </cell>
          <cell r="I319" t="str">
            <v>12-03-2029</v>
          </cell>
          <cell r="J319" t="str">
            <v>Sovereign</v>
          </cell>
          <cell r="K319">
            <v>2.6212</v>
          </cell>
          <cell r="L319">
            <v>100</v>
          </cell>
          <cell r="M319">
            <v>1500000</v>
          </cell>
          <cell r="N319">
            <v>7.1780999999999997</v>
          </cell>
          <cell r="O319">
            <v>99.851100000000002</v>
          </cell>
          <cell r="P319">
            <v>149776650</v>
          </cell>
          <cell r="Q319">
            <v>1429166.67</v>
          </cell>
          <cell r="R319">
            <v>0</v>
          </cell>
          <cell r="S319">
            <v>-2393100</v>
          </cell>
          <cell r="T319">
            <v>151205816.66999999</v>
          </cell>
          <cell r="U319">
            <v>7.97</v>
          </cell>
          <cell r="V319">
            <v>8.0500000000000007</v>
          </cell>
          <cell r="W319">
            <v>101.4465</v>
          </cell>
          <cell r="X319">
            <v>152169750</v>
          </cell>
          <cell r="Y319" t="str">
            <v>12-09-2026</v>
          </cell>
          <cell r="Z319" t="str">
            <v>Exempt - GSECs</v>
          </cell>
          <cell r="AA319"/>
          <cell r="AB319"/>
        </row>
        <row r="320">
          <cell r="C320" t="str">
            <v>INE020B08EI8</v>
          </cell>
          <cell r="D320" t="str">
            <v>UT47NC314</v>
          </cell>
          <cell r="E320" t="str">
            <v>NCD</v>
          </cell>
          <cell r="F320" t="str">
            <v>REC LTD</v>
          </cell>
          <cell r="G320" t="str">
            <v>7.51% REC LTD NCD MD 31-07-2026</v>
          </cell>
          <cell r="H320">
            <v>7.51</v>
          </cell>
          <cell r="I320" t="str">
            <v>31-07-2026</v>
          </cell>
          <cell r="J320" t="str">
            <v>ICRA AAA</v>
          </cell>
          <cell r="K320">
            <v>0.24929999999999999</v>
          </cell>
          <cell r="L320">
            <v>100000</v>
          </cell>
          <cell r="M320">
            <v>500</v>
          </cell>
          <cell r="N320">
            <v>6.85</v>
          </cell>
          <cell r="O320">
            <v>100067.1</v>
          </cell>
          <cell r="P320">
            <v>50033550</v>
          </cell>
          <cell r="Q320">
            <v>2818821.92</v>
          </cell>
          <cell r="R320">
            <v>0</v>
          </cell>
          <cell r="S320">
            <v>33550</v>
          </cell>
          <cell r="T320">
            <v>52852371.920000002</v>
          </cell>
          <cell r="U320">
            <v>2.66</v>
          </cell>
          <cell r="V320">
            <v>2.81</v>
          </cell>
          <cell r="W320">
            <v>100000</v>
          </cell>
          <cell r="X320">
            <v>50000000</v>
          </cell>
          <cell r="Y320" t="str">
            <v>31-07-2026</v>
          </cell>
          <cell r="Z320" t="str">
            <v>Financial Services</v>
          </cell>
          <cell r="AA320"/>
          <cell r="AB320"/>
        </row>
        <row r="321">
          <cell r="C321" t="str">
            <v>INE020B08FF1</v>
          </cell>
          <cell r="D321" t="str">
            <v>UT47NC321</v>
          </cell>
          <cell r="E321" t="str">
            <v>NCD</v>
          </cell>
          <cell r="F321" t="str">
            <v>REC LTD</v>
          </cell>
          <cell r="G321" t="str">
            <v>7.56% REC LTD NCD MD 31-08-2027  236-B</v>
          </cell>
          <cell r="H321">
            <v>7.56</v>
          </cell>
          <cell r="I321" t="str">
            <v>31-08-2027</v>
          </cell>
          <cell r="J321" t="str">
            <v>ICRA AAA</v>
          </cell>
          <cell r="K321">
            <v>1.2641</v>
          </cell>
          <cell r="L321">
            <v>100000</v>
          </cell>
          <cell r="M321">
            <v>500</v>
          </cell>
          <cell r="N321">
            <v>7.37</v>
          </cell>
          <cell r="O321">
            <v>100173.3</v>
          </cell>
          <cell r="P321">
            <v>50086650</v>
          </cell>
          <cell r="Q321">
            <v>2516547.9500000002</v>
          </cell>
          <cell r="R321">
            <v>0</v>
          </cell>
          <cell r="S321">
            <v>-699850</v>
          </cell>
          <cell r="T321">
            <v>52603197.950000003</v>
          </cell>
          <cell r="U321">
            <v>2.67</v>
          </cell>
          <cell r="V321">
            <v>2.8</v>
          </cell>
          <cell r="W321">
            <v>101573</v>
          </cell>
          <cell r="X321">
            <v>50786500</v>
          </cell>
          <cell r="Y321" t="str">
            <v>31-08-2026</v>
          </cell>
          <cell r="Z321" t="str">
            <v>Financial Services</v>
          </cell>
          <cell r="AA321"/>
          <cell r="AB321"/>
        </row>
        <row r="322">
          <cell r="C322" t="str">
            <v>INE115A07MW4</v>
          </cell>
          <cell r="D322" t="str">
            <v>FILICNC370</v>
          </cell>
          <cell r="E322" t="str">
            <v>NCD</v>
          </cell>
          <cell r="F322" t="str">
            <v>LIC Housing Finance Ltd</v>
          </cell>
          <cell r="G322" t="str">
            <v>7.95% LIC Housing Finance Ltd NCD 29 01 2028</v>
          </cell>
          <cell r="H322">
            <v>7.95</v>
          </cell>
          <cell r="I322" t="str">
            <v>29-01-2028</v>
          </cell>
          <cell r="J322" t="str">
            <v>CRISIL AAA</v>
          </cell>
          <cell r="K322">
            <v>1.6745000000000001</v>
          </cell>
          <cell r="L322">
            <v>1000000</v>
          </cell>
          <cell r="M322">
            <v>50</v>
          </cell>
          <cell r="N322">
            <v>7.6849999999999996</v>
          </cell>
          <cell r="O322">
            <v>1003635</v>
          </cell>
          <cell r="P322">
            <v>50181750</v>
          </cell>
          <cell r="Q322">
            <v>1001917.81</v>
          </cell>
          <cell r="R322">
            <v>0</v>
          </cell>
          <cell r="S322">
            <v>-137500</v>
          </cell>
          <cell r="T322">
            <v>51183667.810000002</v>
          </cell>
          <cell r="U322">
            <v>2.67</v>
          </cell>
          <cell r="V322">
            <v>2.72</v>
          </cell>
          <cell r="W322">
            <v>1006385</v>
          </cell>
          <cell r="X322">
            <v>50319250</v>
          </cell>
          <cell r="Y322" t="str">
            <v>29-01-2027</v>
          </cell>
          <cell r="Z322" t="str">
            <v>Financial Services</v>
          </cell>
          <cell r="AA322"/>
          <cell r="AB322"/>
        </row>
        <row r="323">
          <cell r="C323" t="str">
            <v>INE115A07PI6</v>
          </cell>
          <cell r="D323" t="str">
            <v>FILICNC363</v>
          </cell>
          <cell r="E323" t="str">
            <v>NCD</v>
          </cell>
          <cell r="F323" t="str">
            <v>LIC Housing Finance Ltd</v>
          </cell>
          <cell r="G323" t="str">
            <v>6.17% LIC Housing Finance Ltd-NCD-03/09/2026</v>
          </cell>
          <cell r="H323">
            <v>6.17</v>
          </cell>
          <cell r="I323" t="str">
            <v>03-09-2026</v>
          </cell>
          <cell r="J323" t="str">
            <v>CRISIL AAA</v>
          </cell>
          <cell r="K323">
            <v>0.34250000000000003</v>
          </cell>
          <cell r="L323">
            <v>1000000</v>
          </cell>
          <cell r="M323">
            <v>50</v>
          </cell>
          <cell r="N323">
            <v>7.02</v>
          </cell>
          <cell r="O323">
            <v>996205</v>
          </cell>
          <cell r="P323">
            <v>49810250</v>
          </cell>
          <cell r="Q323">
            <v>2028493.15</v>
          </cell>
          <cell r="R323">
            <v>0</v>
          </cell>
          <cell r="S323">
            <v>1642450</v>
          </cell>
          <cell r="T323">
            <v>51838743.149999999</v>
          </cell>
          <cell r="U323">
            <v>2.65</v>
          </cell>
          <cell r="V323">
            <v>2.76</v>
          </cell>
          <cell r="W323">
            <v>963356</v>
          </cell>
          <cell r="X323">
            <v>48167800</v>
          </cell>
          <cell r="Y323" t="str">
            <v>03-09-2026</v>
          </cell>
          <cell r="Z323" t="str">
            <v>Financial Services</v>
          </cell>
          <cell r="AA323"/>
          <cell r="AB323"/>
        </row>
        <row r="324">
          <cell r="C324" t="str">
            <v>INE121A07RZ4</v>
          </cell>
          <cell r="D324" t="str">
            <v>FI3508NC224</v>
          </cell>
          <cell r="E324" t="str">
            <v>NCD</v>
          </cell>
          <cell r="F324" t="str">
            <v>Cholamandalam Investment and Finance Company Ltd</v>
          </cell>
          <cell r="G324" t="str">
            <v>8.54% Cholamandalam Investment and Finance Co Ltd NCD MD 12-04-2029 SERIES 639</v>
          </cell>
          <cell r="H324">
            <v>8.5399999999999991</v>
          </cell>
          <cell r="I324" t="str">
            <v>12-04-2029</v>
          </cell>
          <cell r="J324" t="str">
            <v>ICRA AA+</v>
          </cell>
          <cell r="K324">
            <v>2.7191999999999998</v>
          </cell>
          <cell r="L324">
            <v>100000</v>
          </cell>
          <cell r="M324">
            <v>500</v>
          </cell>
          <cell r="N324">
            <v>8.17</v>
          </cell>
          <cell r="O324">
            <v>100919.9</v>
          </cell>
          <cell r="P324">
            <v>50459950</v>
          </cell>
          <cell r="Q324">
            <v>222273.97</v>
          </cell>
          <cell r="R324">
            <v>0</v>
          </cell>
          <cell r="S324">
            <v>53350</v>
          </cell>
          <cell r="T324">
            <v>50682223.969999999</v>
          </cell>
          <cell r="U324">
            <v>2.69</v>
          </cell>
          <cell r="V324">
            <v>2.7</v>
          </cell>
          <cell r="W324">
            <v>100813.2</v>
          </cell>
          <cell r="X324">
            <v>50406600</v>
          </cell>
          <cell r="Y324" t="str">
            <v>12-04-2027</v>
          </cell>
          <cell r="Z324" t="str">
            <v>Financial Services</v>
          </cell>
          <cell r="AA324"/>
          <cell r="AB324"/>
        </row>
        <row r="325">
          <cell r="C325" t="str">
            <v>INE134E08MJ2</v>
          </cell>
          <cell r="D325" t="str">
            <v>FI35PFNC367</v>
          </cell>
          <cell r="E325" t="str">
            <v>NCD</v>
          </cell>
          <cell r="F325" t="str">
            <v>Power Finance Corporation Ltd</v>
          </cell>
          <cell r="G325" t="str">
            <v>7.77% Power Finance Corporation Limited NCD MD 15/04/2028</v>
          </cell>
          <cell r="H325">
            <v>7.77</v>
          </cell>
          <cell r="I325" t="str">
            <v>15-04-2028</v>
          </cell>
          <cell r="J325" t="str">
            <v>ICRA AAA</v>
          </cell>
          <cell r="K325">
            <v>1.8786</v>
          </cell>
          <cell r="L325">
            <v>100000</v>
          </cell>
          <cell r="M325">
            <v>1000</v>
          </cell>
          <cell r="N325">
            <v>7.48</v>
          </cell>
          <cell r="O325">
            <v>100498.2</v>
          </cell>
          <cell r="P325">
            <v>100498200</v>
          </cell>
          <cell r="Q325">
            <v>659917.81000000006</v>
          </cell>
          <cell r="R325">
            <v>0</v>
          </cell>
          <cell r="S325">
            <v>498200</v>
          </cell>
          <cell r="T325">
            <v>101158117.81</v>
          </cell>
          <cell r="U325">
            <v>5.35</v>
          </cell>
          <cell r="V325">
            <v>5.38</v>
          </cell>
          <cell r="W325">
            <v>100000</v>
          </cell>
          <cell r="X325">
            <v>100000000</v>
          </cell>
          <cell r="Y325" t="str">
            <v>31-03-2027</v>
          </cell>
          <cell r="Z325" t="str">
            <v>Financial Services</v>
          </cell>
          <cell r="AA325"/>
          <cell r="AB325"/>
        </row>
        <row r="326">
          <cell r="C326" t="str">
            <v>INE146O07557</v>
          </cell>
          <cell r="D326" t="str">
            <v>FI3580NC202</v>
          </cell>
          <cell r="E326" t="str">
            <v>NCD</v>
          </cell>
          <cell r="F326" t="str">
            <v>Hinduja Leyland Finance Ltd</v>
          </cell>
          <cell r="G326" t="str">
            <v>8.40% Hinduja Leyland Finance Ltd NCD MD 06-05-2027</v>
          </cell>
          <cell r="H326">
            <v>8.4</v>
          </cell>
          <cell r="I326" t="str">
            <v>06-05-2027</v>
          </cell>
          <cell r="J326" t="str">
            <v>CRISIL AA+</v>
          </cell>
          <cell r="K326">
            <v>0.93620000000000003</v>
          </cell>
          <cell r="L326">
            <v>100000</v>
          </cell>
          <cell r="M326">
            <v>500</v>
          </cell>
          <cell r="N326">
            <v>8.3800000000000008</v>
          </cell>
          <cell r="O326">
            <v>100014.1</v>
          </cell>
          <cell r="P326">
            <v>50007050</v>
          </cell>
          <cell r="Q326">
            <v>4142465.75</v>
          </cell>
          <cell r="R326">
            <v>0</v>
          </cell>
          <cell r="S326">
            <v>95600</v>
          </cell>
          <cell r="T326">
            <v>54149515.75</v>
          </cell>
          <cell r="U326">
            <v>2.66</v>
          </cell>
          <cell r="V326">
            <v>2.88</v>
          </cell>
          <cell r="W326">
            <v>99822.9</v>
          </cell>
          <cell r="X326">
            <v>49911450</v>
          </cell>
          <cell r="Y326" t="str">
            <v>06-05-2026</v>
          </cell>
          <cell r="Z326" t="str">
            <v>Financial Services</v>
          </cell>
          <cell r="AA326"/>
          <cell r="AB326"/>
        </row>
        <row r="327">
          <cell r="C327" t="str">
            <v>INE248U07FW5</v>
          </cell>
          <cell r="D327" t="str">
            <v>FI35112NC200</v>
          </cell>
          <cell r="E327" t="str">
            <v>NCD</v>
          </cell>
          <cell r="F327" t="str">
            <v>360 One Prime Ltd</v>
          </cell>
          <cell r="G327" t="str">
            <v>8.95% 360 One Prime Ltd NCD MD 04-06-2027</v>
          </cell>
          <cell r="H327">
            <v>8.9499999999999993</v>
          </cell>
          <cell r="I327" t="str">
            <v>04-06-2027</v>
          </cell>
          <cell r="J327" t="str">
            <v>ICRA AA</v>
          </cell>
          <cell r="K327">
            <v>1.0116000000000001</v>
          </cell>
          <cell r="L327">
            <v>100000</v>
          </cell>
          <cell r="M327">
            <v>500</v>
          </cell>
          <cell r="N327">
            <v>8.68</v>
          </cell>
          <cell r="O327">
            <v>100239</v>
          </cell>
          <cell r="P327">
            <v>50119500</v>
          </cell>
          <cell r="Q327">
            <v>4033630.14</v>
          </cell>
          <cell r="R327">
            <v>0</v>
          </cell>
          <cell r="S327">
            <v>-10100.89</v>
          </cell>
          <cell r="T327">
            <v>54153130.140000001</v>
          </cell>
          <cell r="U327">
            <v>2.67</v>
          </cell>
          <cell r="V327">
            <v>2.88</v>
          </cell>
          <cell r="W327">
            <v>100259.20178</v>
          </cell>
          <cell r="X327">
            <v>50129600.890000001</v>
          </cell>
          <cell r="Y327" t="str">
            <v>06-06-2026</v>
          </cell>
          <cell r="Z327" t="str">
            <v>Financial Services</v>
          </cell>
          <cell r="AA327"/>
          <cell r="AB327"/>
        </row>
        <row r="328">
          <cell r="C328" t="str">
            <v>INE261F08EH1</v>
          </cell>
          <cell r="D328" t="str">
            <v>FI35NANC306</v>
          </cell>
          <cell r="E328" t="str">
            <v>NCD</v>
          </cell>
          <cell r="F328" t="str">
            <v>National Bank for Agriculture &amp; Rural Development</v>
          </cell>
          <cell r="G328" t="str">
            <v>7.62%  NABARD NCD MD 10-05-2029</v>
          </cell>
          <cell r="H328">
            <v>7.62</v>
          </cell>
          <cell r="I328" t="str">
            <v>10-05-2029</v>
          </cell>
          <cell r="J328" t="str">
            <v>CRISIL AAA</v>
          </cell>
          <cell r="K328">
            <v>2.6189</v>
          </cell>
          <cell r="L328">
            <v>100000</v>
          </cell>
          <cell r="M328">
            <v>1000</v>
          </cell>
          <cell r="N328">
            <v>7.7112999999999996</v>
          </cell>
          <cell r="O328">
            <v>99755</v>
          </cell>
          <cell r="P328">
            <v>99755000</v>
          </cell>
          <cell r="Q328">
            <v>7432109.5899999999</v>
          </cell>
          <cell r="R328">
            <v>0</v>
          </cell>
          <cell r="S328">
            <v>16000</v>
          </cell>
          <cell r="T328">
            <v>107187109.59</v>
          </cell>
          <cell r="U328">
            <v>5.31</v>
          </cell>
          <cell r="V328">
            <v>5.7</v>
          </cell>
          <cell r="W328">
            <v>99739</v>
          </cell>
          <cell r="X328">
            <v>99739000</v>
          </cell>
          <cell r="Y328" t="str">
            <v>10-05-2026</v>
          </cell>
          <cell r="Z328" t="str">
            <v>Financial Services</v>
          </cell>
          <cell r="AA328"/>
          <cell r="AB328"/>
        </row>
        <row r="329">
          <cell r="C329" t="str">
            <v>INE261F08EO7</v>
          </cell>
          <cell r="D329" t="str">
            <v>FI35NANC310</v>
          </cell>
          <cell r="E329" t="str">
            <v>NCD</v>
          </cell>
          <cell r="F329" t="str">
            <v>National Bank for Agriculture &amp; Rural Development</v>
          </cell>
          <cell r="G329" t="str">
            <v>7.48% NABARD NCD MD 15-09-2028</v>
          </cell>
          <cell r="H329">
            <v>7.48</v>
          </cell>
          <cell r="I329" t="str">
            <v>15-09-2028</v>
          </cell>
          <cell r="J329" t="str">
            <v>CRISIL AAA</v>
          </cell>
          <cell r="K329">
            <v>2.1709000000000001</v>
          </cell>
          <cell r="L329">
            <v>100000</v>
          </cell>
          <cell r="M329">
            <v>500</v>
          </cell>
          <cell r="N329">
            <v>7.6765999999999996</v>
          </cell>
          <cell r="O329">
            <v>99522.5</v>
          </cell>
          <cell r="P329">
            <v>49761250</v>
          </cell>
          <cell r="Q329">
            <v>2336219.1800000002</v>
          </cell>
          <cell r="R329">
            <v>0</v>
          </cell>
          <cell r="S329">
            <v>-1037350</v>
          </cell>
          <cell r="T329">
            <v>52097469.18</v>
          </cell>
          <cell r="U329">
            <v>2.65</v>
          </cell>
          <cell r="V329">
            <v>2.77</v>
          </cell>
          <cell r="W329">
            <v>101597.2</v>
          </cell>
          <cell r="X329">
            <v>50798600</v>
          </cell>
          <cell r="Y329" t="str">
            <v>15-09-2026</v>
          </cell>
          <cell r="Z329" t="str">
            <v>Financial Services</v>
          </cell>
          <cell r="AA329"/>
          <cell r="AB329"/>
        </row>
        <row r="330">
          <cell r="C330" t="str">
            <v>INE414G07JL7</v>
          </cell>
          <cell r="D330" t="str">
            <v>FI3545NC203</v>
          </cell>
          <cell r="E330" t="str">
            <v>NCD</v>
          </cell>
          <cell r="F330" t="str">
            <v>Muthoot Finance Ltd</v>
          </cell>
          <cell r="G330" t="str">
            <v>8.65% Muthoot Finance Ltd NCD MD 31-01-2028</v>
          </cell>
          <cell r="H330">
            <v>8.65</v>
          </cell>
          <cell r="I330" t="str">
            <v>31-01-2028</v>
          </cell>
          <cell r="J330" t="str">
            <v>ICRA AA+</v>
          </cell>
          <cell r="K330">
            <v>1.6739999999999999</v>
          </cell>
          <cell r="L330">
            <v>100000</v>
          </cell>
          <cell r="M330">
            <v>500</v>
          </cell>
          <cell r="N330">
            <v>8.3070000000000004</v>
          </cell>
          <cell r="O330">
            <v>100475.5</v>
          </cell>
          <cell r="P330">
            <v>50237750</v>
          </cell>
          <cell r="Q330">
            <v>1066438.3600000001</v>
          </cell>
          <cell r="R330">
            <v>0</v>
          </cell>
          <cell r="S330">
            <v>237750</v>
          </cell>
          <cell r="T330">
            <v>51304188.359999999</v>
          </cell>
          <cell r="U330">
            <v>2.67</v>
          </cell>
          <cell r="V330">
            <v>2.73</v>
          </cell>
          <cell r="W330">
            <v>100000</v>
          </cell>
          <cell r="X330">
            <v>50000000</v>
          </cell>
          <cell r="Y330" t="str">
            <v>31-01-2027</v>
          </cell>
          <cell r="Z330" t="str">
            <v>Financial Services</v>
          </cell>
          <cell r="AA330"/>
          <cell r="AB330"/>
        </row>
        <row r="331">
          <cell r="C331" t="str">
            <v>INE477A07415</v>
          </cell>
          <cell r="D331" t="str">
            <v>FI3427NC201</v>
          </cell>
          <cell r="E331" t="str">
            <v>NCD</v>
          </cell>
          <cell r="F331" t="str">
            <v>Can Fin Homes Ltd</v>
          </cell>
          <cell r="G331" t="str">
            <v>8.09% Can Fin Homes Ltd NCD MD 04-01-2027</v>
          </cell>
          <cell r="H331">
            <v>8.09</v>
          </cell>
          <cell r="I331" t="str">
            <v>04-01-2027</v>
          </cell>
          <cell r="J331" t="str">
            <v>ICRA AAA</v>
          </cell>
          <cell r="K331">
            <v>0.67949999999999999</v>
          </cell>
          <cell r="L331">
            <v>100000</v>
          </cell>
          <cell r="M331">
            <v>500</v>
          </cell>
          <cell r="N331">
            <v>7.4897</v>
          </cell>
          <cell r="O331">
            <v>100262.6</v>
          </cell>
          <cell r="P331">
            <v>50131300</v>
          </cell>
          <cell r="Q331">
            <v>1296616.44</v>
          </cell>
          <cell r="R331">
            <v>0</v>
          </cell>
          <cell r="S331">
            <v>131300</v>
          </cell>
          <cell r="T331">
            <v>51427916.439999998</v>
          </cell>
          <cell r="U331">
            <v>2.67</v>
          </cell>
          <cell r="V331">
            <v>2.74</v>
          </cell>
          <cell r="W331">
            <v>100000</v>
          </cell>
          <cell r="X331">
            <v>50000000</v>
          </cell>
          <cell r="Y331" t="str">
            <v>04-01-2027</v>
          </cell>
          <cell r="Z331" t="str">
            <v>Financial Services</v>
          </cell>
          <cell r="AA331"/>
          <cell r="AB331"/>
        </row>
        <row r="332">
          <cell r="C332" t="str">
            <v>INE514E08GE8</v>
          </cell>
          <cell r="D332" t="str">
            <v>FI35EXNC274</v>
          </cell>
          <cell r="E332" t="str">
            <v>NCD</v>
          </cell>
          <cell r="F332" t="str">
            <v>Export Import Bank of India</v>
          </cell>
          <cell r="G332" t="str">
            <v>7.35% Export Import Bank of India NCD MD 27-07-2028 (Sr. AA 02 – 2028)</v>
          </cell>
          <cell r="H332">
            <v>7.35</v>
          </cell>
          <cell r="I332" t="str">
            <v>27-07-2028</v>
          </cell>
          <cell r="J332" t="str">
            <v>ICRA AAA</v>
          </cell>
          <cell r="K332">
            <v>2.1055000000000001</v>
          </cell>
          <cell r="L332">
            <v>100000</v>
          </cell>
          <cell r="M332">
            <v>1000</v>
          </cell>
          <cell r="N332">
            <v>7.42</v>
          </cell>
          <cell r="O332">
            <v>99866.3</v>
          </cell>
          <cell r="P332">
            <v>99866300</v>
          </cell>
          <cell r="Q332">
            <v>1892876.71</v>
          </cell>
          <cell r="R332">
            <v>0</v>
          </cell>
          <cell r="S332">
            <v>-183700</v>
          </cell>
          <cell r="T332">
            <v>101759176.70999999</v>
          </cell>
          <cell r="U332">
            <v>5.31</v>
          </cell>
          <cell r="V332">
            <v>5.42</v>
          </cell>
          <cell r="W332">
            <v>100050</v>
          </cell>
          <cell r="X332">
            <v>100050000</v>
          </cell>
          <cell r="Y332" t="str">
            <v>27-01-2027</v>
          </cell>
          <cell r="Z332" t="str">
            <v>Financial Services</v>
          </cell>
          <cell r="AA332"/>
          <cell r="AB332"/>
        </row>
        <row r="333">
          <cell r="C333" t="str">
            <v>INE556F08KH1</v>
          </cell>
          <cell r="D333" t="str">
            <v>FI3405NC236</v>
          </cell>
          <cell r="E333" t="str">
            <v>NCD</v>
          </cell>
          <cell r="F333" t="str">
            <v>Small Industries Development Bank of India</v>
          </cell>
          <cell r="G333" t="str">
            <v>7.43%  Small Industries Development Bank of India NCD MD 31-08-2026 SERIES I</v>
          </cell>
          <cell r="H333">
            <v>7.43</v>
          </cell>
          <cell r="I333" t="str">
            <v>31-08-2026</v>
          </cell>
          <cell r="J333" t="str">
            <v>CRISIL AAA</v>
          </cell>
          <cell r="K333">
            <v>0.3342</v>
          </cell>
          <cell r="L333">
            <v>100000</v>
          </cell>
          <cell r="M333">
            <v>500</v>
          </cell>
          <cell r="N333">
            <v>7.0049999999999999</v>
          </cell>
          <cell r="O333">
            <v>100025.7</v>
          </cell>
          <cell r="P333">
            <v>50012850</v>
          </cell>
          <cell r="Q333">
            <v>2473273.9700000002</v>
          </cell>
          <cell r="R333">
            <v>0</v>
          </cell>
          <cell r="S333">
            <v>172350</v>
          </cell>
          <cell r="T333">
            <v>52486123.969999999</v>
          </cell>
          <cell r="U333">
            <v>2.66</v>
          </cell>
          <cell r="V333">
            <v>2.79</v>
          </cell>
          <cell r="W333">
            <v>99681</v>
          </cell>
          <cell r="X333">
            <v>49840500</v>
          </cell>
          <cell r="Y333" t="str">
            <v>31-08-2026</v>
          </cell>
          <cell r="Z333" t="str">
            <v>Financial Services</v>
          </cell>
          <cell r="AA333"/>
          <cell r="AB333"/>
        </row>
        <row r="334">
          <cell r="C334" t="str">
            <v>INE556F08LC0</v>
          </cell>
          <cell r="D334" t="str">
            <v>FI3405NCD202</v>
          </cell>
          <cell r="E334" t="str">
            <v>NCD</v>
          </cell>
          <cell r="F334" t="str">
            <v>Small Industries Development Bank of India</v>
          </cell>
          <cell r="G334" t="str">
            <v>7.22% Small Industries Development Bank of India NCD 2030-Series-V 10-04-2029</v>
          </cell>
          <cell r="H334">
            <v>7.22</v>
          </cell>
          <cell r="I334" t="str">
            <v>10-04-2029</v>
          </cell>
          <cell r="J334" t="str">
            <v>CRISIL AAA</v>
          </cell>
          <cell r="K334">
            <v>2.7437</v>
          </cell>
          <cell r="L334">
            <v>100000</v>
          </cell>
          <cell r="M334">
            <v>1100</v>
          </cell>
          <cell r="N334">
            <v>7.6765999999999996</v>
          </cell>
          <cell r="O334">
            <v>98822.399999999994</v>
          </cell>
          <cell r="P334">
            <v>108704640</v>
          </cell>
          <cell r="Q334">
            <v>456936.99</v>
          </cell>
          <cell r="R334">
            <v>0</v>
          </cell>
          <cell r="S334">
            <v>-1295360</v>
          </cell>
          <cell r="T334">
            <v>109161576.98999999</v>
          </cell>
          <cell r="U334">
            <v>5.79</v>
          </cell>
          <cell r="V334">
            <v>5.81</v>
          </cell>
          <cell r="W334">
            <v>100000</v>
          </cell>
          <cell r="X334">
            <v>110000000</v>
          </cell>
          <cell r="Y334" t="str">
            <v>10-04-2027</v>
          </cell>
          <cell r="Z334" t="str">
            <v>Financial Services</v>
          </cell>
          <cell r="AA334"/>
          <cell r="AB334"/>
        </row>
        <row r="335">
          <cell r="C335" t="str">
            <v>INE557F08FY4</v>
          </cell>
          <cell r="D335" t="str">
            <v>FI3335NC246</v>
          </cell>
          <cell r="E335" t="str">
            <v>NCD</v>
          </cell>
          <cell r="F335" t="str">
            <v>National Housing Bank</v>
          </cell>
          <cell r="G335" t="str">
            <v>7.59% NATIONAL HOUSING BANK NCD MD 14-07-2027</v>
          </cell>
          <cell r="H335">
            <v>7.59</v>
          </cell>
          <cell r="I335" t="str">
            <v>14-07-2027</v>
          </cell>
          <cell r="J335" t="str">
            <v>CRISIL AAA</v>
          </cell>
          <cell r="K335">
            <v>1.1155999999999999</v>
          </cell>
          <cell r="L335">
            <v>100000</v>
          </cell>
          <cell r="M335">
            <v>500</v>
          </cell>
          <cell r="N335">
            <v>7.33</v>
          </cell>
          <cell r="O335">
            <v>100295.9</v>
          </cell>
          <cell r="P335">
            <v>50147950</v>
          </cell>
          <cell r="Q335">
            <v>3493479.45</v>
          </cell>
          <cell r="R335">
            <v>0</v>
          </cell>
          <cell r="S335">
            <v>147950</v>
          </cell>
          <cell r="T335">
            <v>53641429.450000003</v>
          </cell>
          <cell r="U335">
            <v>2.67</v>
          </cell>
          <cell r="V335">
            <v>2.85</v>
          </cell>
          <cell r="W335">
            <v>100000</v>
          </cell>
          <cell r="X335">
            <v>50000000</v>
          </cell>
          <cell r="Y335" t="str">
            <v>30-05-2026</v>
          </cell>
          <cell r="Z335" t="str">
            <v>Financial Services</v>
          </cell>
          <cell r="AA335"/>
          <cell r="AB335"/>
        </row>
        <row r="336">
          <cell r="C336" t="str">
            <v>INE572E07183</v>
          </cell>
          <cell r="D336" t="str">
            <v>FI3333NC205</v>
          </cell>
          <cell r="E336" t="str">
            <v>NCD</v>
          </cell>
          <cell r="F336" t="str">
            <v>PNB Housing Finance Ltd</v>
          </cell>
          <cell r="G336" t="str">
            <v>8.15% PNB Housing Finance Ltd NCD MD 29-07-2027  Series LXV</v>
          </cell>
          <cell r="H336">
            <v>8.15</v>
          </cell>
          <cell r="I336" t="str">
            <v>29-07-2027</v>
          </cell>
          <cell r="J336" t="str">
            <v>CARE AA+</v>
          </cell>
          <cell r="K336">
            <v>1.1686000000000001</v>
          </cell>
          <cell r="L336">
            <v>100000</v>
          </cell>
          <cell r="M336">
            <v>1000</v>
          </cell>
          <cell r="N336">
            <v>7.8875000000000002</v>
          </cell>
          <cell r="O336">
            <v>100242.7</v>
          </cell>
          <cell r="P336">
            <v>100242700</v>
          </cell>
          <cell r="Q336">
            <v>6162739.7300000004</v>
          </cell>
          <cell r="R336">
            <v>0</v>
          </cell>
          <cell r="S336">
            <v>242700</v>
          </cell>
          <cell r="T336">
            <v>106405439.73</v>
          </cell>
          <cell r="U336">
            <v>5.33</v>
          </cell>
          <cell r="V336">
            <v>5.66</v>
          </cell>
          <cell r="W336">
            <v>100000</v>
          </cell>
          <cell r="X336">
            <v>100000000</v>
          </cell>
          <cell r="Y336" t="str">
            <v>29-07-2026</v>
          </cell>
          <cell r="Z336" t="str">
            <v>Financial Services</v>
          </cell>
          <cell r="AA336"/>
          <cell r="AB336"/>
        </row>
        <row r="337">
          <cell r="C337" t="str">
            <v>INF0RQ622028</v>
          </cell>
          <cell r="D337" t="str">
            <v>CDMDF23</v>
          </cell>
          <cell r="E337" t="str">
            <v>CDMDF</v>
          </cell>
          <cell r="F337" t="str">
            <v>Corporate Debt Market Development Fund</v>
          </cell>
          <cell r="G337" t="str">
            <v>Corporate Debt Market Development Fund - Class A2</v>
          </cell>
          <cell r="H337">
            <v>0</v>
          </cell>
          <cell r="I337"/>
          <cell r="J337"/>
          <cell r="K337">
            <v>0</v>
          </cell>
          <cell r="L337">
            <v>10000</v>
          </cell>
          <cell r="M337">
            <v>5925.4179999999997</v>
          </cell>
          <cell r="N337">
            <v>9.9999999999999995E-7</v>
          </cell>
          <cell r="O337">
            <v>11751.3395</v>
          </cell>
          <cell r="P337">
            <v>69631598.599999994</v>
          </cell>
          <cell r="Q337">
            <v>0</v>
          </cell>
          <cell r="R337">
            <v>0</v>
          </cell>
          <cell r="S337">
            <v>8756642.3399999999</v>
          </cell>
          <cell r="T337">
            <v>69631598.599999994</v>
          </cell>
          <cell r="U337">
            <v>0.38</v>
          </cell>
          <cell r="V337">
            <v>0.38</v>
          </cell>
          <cell r="W337">
            <v>10273.52943876702</v>
          </cell>
          <cell r="X337">
            <v>60874956.259999998</v>
          </cell>
          <cell r="Y337"/>
          <cell r="Z337" t="str">
            <v>Financial Services</v>
          </cell>
          <cell r="AA337"/>
          <cell r="AB337"/>
        </row>
        <row r="338">
          <cell r="C338" t="str">
            <v>INE002A14LR2</v>
          </cell>
          <cell r="D338" t="str">
            <v>PE4601CP275</v>
          </cell>
          <cell r="E338" t="str">
            <v>CMP</v>
          </cell>
          <cell r="F338" t="str">
            <v>Reliance Industries Ltd</v>
          </cell>
          <cell r="G338" t="str">
            <v>Reliance Industries Ltd CMP MD 25-06-2026</v>
          </cell>
          <cell r="H338">
            <v>0</v>
          </cell>
          <cell r="I338" t="str">
            <v>25-06-2026</v>
          </cell>
          <cell r="J338" t="str">
            <v>CRISIL A1+</v>
          </cell>
          <cell r="K338">
            <v>0.15</v>
          </cell>
          <cell r="L338">
            <v>500000</v>
          </cell>
          <cell r="M338">
            <v>1000</v>
          </cell>
          <cell r="N338">
            <v>6.2949999999999999</v>
          </cell>
          <cell r="O338">
            <v>495302</v>
          </cell>
          <cell r="P338">
            <v>495302000</v>
          </cell>
          <cell r="Q338">
            <v>0</v>
          </cell>
          <cell r="R338">
            <v>1938285.8</v>
          </cell>
          <cell r="S338">
            <v>147714.20000000001</v>
          </cell>
          <cell r="T338">
            <v>495302000</v>
          </cell>
          <cell r="U338">
            <v>2.73</v>
          </cell>
          <cell r="V338">
            <v>2.73</v>
          </cell>
          <cell r="W338">
            <v>493216</v>
          </cell>
          <cell r="X338">
            <v>493216000</v>
          </cell>
          <cell r="Y338"/>
          <cell r="Z338" t="str">
            <v>Oil, Gas &amp; Consumable Fuels</v>
          </cell>
          <cell r="AA338"/>
          <cell r="AB338"/>
        </row>
        <row r="339">
          <cell r="C339" t="str">
            <v>INE012I14SM0</v>
          </cell>
          <cell r="D339" t="str">
            <v>FI35113CP220</v>
          </cell>
          <cell r="E339" t="str">
            <v>CMP</v>
          </cell>
          <cell r="F339" t="str">
            <v>JM Financial Services Ltd</v>
          </cell>
          <cell r="G339" t="str">
            <v>JM FINANCIAL SERVICES LTD CP MD 20-07-2026</v>
          </cell>
          <cell r="H339">
            <v>0</v>
          </cell>
          <cell r="I339" t="str">
            <v>20-07-2026</v>
          </cell>
          <cell r="J339" t="str">
            <v>CRISIL A1+</v>
          </cell>
          <cell r="K339">
            <v>0.22</v>
          </cell>
          <cell r="L339">
            <v>500000</v>
          </cell>
          <cell r="M339">
            <v>500</v>
          </cell>
          <cell r="N339">
            <v>7.7149999999999999</v>
          </cell>
          <cell r="O339">
            <v>491686</v>
          </cell>
          <cell r="P339">
            <v>245843000</v>
          </cell>
          <cell r="Q339">
            <v>0</v>
          </cell>
          <cell r="R339">
            <v>543804.91</v>
          </cell>
          <cell r="S339">
            <v>-202054.91</v>
          </cell>
          <cell r="T339">
            <v>245843000</v>
          </cell>
          <cell r="U339">
            <v>1.35</v>
          </cell>
          <cell r="V339">
            <v>1.35</v>
          </cell>
          <cell r="W339">
            <v>491002.5</v>
          </cell>
          <cell r="X339">
            <v>245501250</v>
          </cell>
          <cell r="Y339"/>
          <cell r="Z339" t="str">
            <v>Financial Services</v>
          </cell>
          <cell r="AA339"/>
          <cell r="AB339"/>
        </row>
        <row r="340">
          <cell r="C340" t="str">
            <v>INE09OL14JA2</v>
          </cell>
          <cell r="D340" t="str">
            <v>FI35109CP248</v>
          </cell>
          <cell r="E340" t="str">
            <v>CMP</v>
          </cell>
          <cell r="F340" t="str">
            <v>Birla Group Holdings Pvt Ltd</v>
          </cell>
          <cell r="G340" t="str">
            <v>Birla Group Holdings Pvt Ltd CP MD 12-03-2027</v>
          </cell>
          <cell r="H340">
            <v>0</v>
          </cell>
          <cell r="I340" t="str">
            <v>12-03-2027</v>
          </cell>
          <cell r="J340" t="str">
            <v>CRISIL A1+</v>
          </cell>
          <cell r="K340">
            <v>0.87</v>
          </cell>
          <cell r="L340">
            <v>500000</v>
          </cell>
          <cell r="M340">
            <v>1000</v>
          </cell>
          <cell r="N340">
            <v>7.88</v>
          </cell>
          <cell r="O340">
            <v>468162.5</v>
          </cell>
          <cell r="P340">
            <v>468162500</v>
          </cell>
          <cell r="Q340">
            <v>0</v>
          </cell>
          <cell r="R340">
            <v>4788336.3499999996</v>
          </cell>
          <cell r="S340">
            <v>-1055336.3500000001</v>
          </cell>
          <cell r="T340">
            <v>468162500</v>
          </cell>
          <cell r="U340">
            <v>2.58</v>
          </cell>
          <cell r="V340">
            <v>2.58</v>
          </cell>
          <cell r="W340">
            <v>464429.5</v>
          </cell>
          <cell r="X340">
            <v>464429500</v>
          </cell>
          <cell r="Y340"/>
          <cell r="Z340" t="str">
            <v>Financial Services</v>
          </cell>
          <cell r="AA340"/>
          <cell r="AB340"/>
        </row>
        <row r="341">
          <cell r="C341" t="str">
            <v>INE121A14XK0</v>
          </cell>
          <cell r="D341" t="str">
            <v>FI3508CP223</v>
          </cell>
          <cell r="E341" t="str">
            <v>CMP</v>
          </cell>
          <cell r="F341" t="str">
            <v>Cholamandalam Investment and Finance Company Ltd</v>
          </cell>
          <cell r="G341" t="str">
            <v>Cholamandalam Investment and Finance Co Ltd CP MD 22-05-2026</v>
          </cell>
          <cell r="H341">
            <v>0</v>
          </cell>
          <cell r="I341" t="str">
            <v>22-05-2026</v>
          </cell>
          <cell r="J341" t="str">
            <v>CRISIL A1+</v>
          </cell>
          <cell r="K341">
            <v>0.06</v>
          </cell>
          <cell r="L341">
            <v>500000</v>
          </cell>
          <cell r="M341">
            <v>200</v>
          </cell>
          <cell r="N341">
            <v>6.6703999999999999</v>
          </cell>
          <cell r="O341">
            <v>498088.5</v>
          </cell>
          <cell r="P341">
            <v>99617700</v>
          </cell>
          <cell r="Q341">
            <v>0</v>
          </cell>
          <cell r="R341">
            <v>6288979.7999999998</v>
          </cell>
          <cell r="S341">
            <v>1620.2</v>
          </cell>
          <cell r="T341">
            <v>99617700</v>
          </cell>
          <cell r="U341">
            <v>0.55000000000000004</v>
          </cell>
          <cell r="V341">
            <v>0.55000000000000004</v>
          </cell>
          <cell r="W341">
            <v>466635.5</v>
          </cell>
          <cell r="X341">
            <v>93327100</v>
          </cell>
          <cell r="Y341"/>
          <cell r="Z341" t="str">
            <v>Financial Services</v>
          </cell>
          <cell r="AA341"/>
          <cell r="AB341"/>
        </row>
        <row r="342">
          <cell r="C342" t="str">
            <v>INE121A14XQ7</v>
          </cell>
          <cell r="D342" t="str">
            <v>FI3508CP225</v>
          </cell>
          <cell r="E342" t="str">
            <v>CMP</v>
          </cell>
          <cell r="F342" t="str">
            <v>Cholamandalam Investment and Finance Company Ltd</v>
          </cell>
          <cell r="G342" t="str">
            <v>Cholamandalam Investment and Finance Co Ltd CP MD 28-05-2026</v>
          </cell>
          <cell r="H342">
            <v>0</v>
          </cell>
          <cell r="I342" t="str">
            <v>28-05-2026</v>
          </cell>
          <cell r="J342" t="str">
            <v>CRISIL A1+</v>
          </cell>
          <cell r="K342">
            <v>0.08</v>
          </cell>
          <cell r="L342">
            <v>500000</v>
          </cell>
          <cell r="M342">
            <v>500</v>
          </cell>
          <cell r="N342">
            <v>6.67</v>
          </cell>
          <cell r="O342">
            <v>497545</v>
          </cell>
          <cell r="P342">
            <v>248772500</v>
          </cell>
          <cell r="Q342">
            <v>0</v>
          </cell>
          <cell r="R342">
            <v>15445524.810000001</v>
          </cell>
          <cell r="S342">
            <v>9975.19</v>
          </cell>
          <cell r="T342">
            <v>248772500</v>
          </cell>
          <cell r="U342">
            <v>1.37</v>
          </cell>
          <cell r="V342">
            <v>1.37</v>
          </cell>
          <cell r="W342">
            <v>466634</v>
          </cell>
          <cell r="X342">
            <v>233317000</v>
          </cell>
          <cell r="Y342"/>
          <cell r="Z342" t="str">
            <v>Financial Services</v>
          </cell>
          <cell r="AA342"/>
          <cell r="AB342"/>
        </row>
        <row r="343">
          <cell r="C343" t="str">
            <v>INE530B14GQ2</v>
          </cell>
          <cell r="D343" t="str">
            <v>FI3528CP233</v>
          </cell>
          <cell r="E343" t="str">
            <v>CMP</v>
          </cell>
          <cell r="F343" t="str">
            <v>IIFL Finance Ltd</v>
          </cell>
          <cell r="G343" t="str">
            <v>IIFL Finance ltd CP MD 22-05-2026</v>
          </cell>
          <cell r="H343">
            <v>0</v>
          </cell>
          <cell r="I343" t="str">
            <v>22-05-2026</v>
          </cell>
          <cell r="J343" t="str">
            <v>CRISIL A1+</v>
          </cell>
          <cell r="K343">
            <v>0.06</v>
          </cell>
          <cell r="L343">
            <v>500000</v>
          </cell>
          <cell r="M343">
            <v>1000</v>
          </cell>
          <cell r="N343">
            <v>8.0603999999999996</v>
          </cell>
          <cell r="O343">
            <v>497692</v>
          </cell>
          <cell r="P343">
            <v>497692000</v>
          </cell>
          <cell r="Q343">
            <v>0</v>
          </cell>
          <cell r="R343">
            <v>8442513.1400000006</v>
          </cell>
          <cell r="S343">
            <v>280236.86</v>
          </cell>
          <cell r="T343">
            <v>497692000</v>
          </cell>
          <cell r="U343">
            <v>2.74</v>
          </cell>
          <cell r="V343">
            <v>2.74</v>
          </cell>
          <cell r="W343">
            <v>488969.25</v>
          </cell>
          <cell r="X343">
            <v>488969250</v>
          </cell>
          <cell r="Y343"/>
          <cell r="Z343" t="str">
            <v>Financial Services</v>
          </cell>
          <cell r="AA343"/>
          <cell r="AB343"/>
        </row>
        <row r="344">
          <cell r="C344" t="str">
            <v>INE763G14G42</v>
          </cell>
          <cell r="D344" t="str">
            <v>FI3418CP272</v>
          </cell>
          <cell r="E344" t="str">
            <v>CMP</v>
          </cell>
          <cell r="F344" t="str">
            <v>ICICI Securities Ltd</v>
          </cell>
          <cell r="G344" t="str">
            <v>ICICI Securities Ltd CP MD 05-03-2027</v>
          </cell>
          <cell r="H344">
            <v>0</v>
          </cell>
          <cell r="I344" t="str">
            <v>05-03-2027</v>
          </cell>
          <cell r="J344" t="str">
            <v>CRISIL A1+</v>
          </cell>
          <cell r="K344">
            <v>0.85</v>
          </cell>
          <cell r="L344">
            <v>500000</v>
          </cell>
          <cell r="M344">
            <v>500</v>
          </cell>
          <cell r="N344">
            <v>7.6449999999999996</v>
          </cell>
          <cell r="O344">
            <v>469699.5</v>
          </cell>
          <cell r="P344">
            <v>234849750</v>
          </cell>
          <cell r="Q344">
            <v>0</v>
          </cell>
          <cell r="R344">
            <v>2662875.84</v>
          </cell>
          <cell r="S344">
            <v>-761375.84</v>
          </cell>
          <cell r="T344">
            <v>234849750</v>
          </cell>
          <cell r="U344">
            <v>1.29</v>
          </cell>
          <cell r="V344">
            <v>1.29</v>
          </cell>
          <cell r="W344">
            <v>465896.5</v>
          </cell>
          <cell r="X344">
            <v>232948250</v>
          </cell>
          <cell r="Y344"/>
          <cell r="Z344" t="str">
            <v>Financial Services</v>
          </cell>
          <cell r="AA344"/>
          <cell r="AB344"/>
        </row>
        <row r="345">
          <cell r="C345" t="str">
            <v>INE879F14MP4</v>
          </cell>
          <cell r="D345" t="str">
            <v>FI3532CP273</v>
          </cell>
          <cell r="E345" t="str">
            <v>CMP</v>
          </cell>
          <cell r="F345" t="str">
            <v>Infina Finance Pvt Ltd</v>
          </cell>
          <cell r="G345" t="str">
            <v>Infina Finance Pvt Ltd CP MD 01-03-2027</v>
          </cell>
          <cell r="H345">
            <v>0</v>
          </cell>
          <cell r="I345" t="str">
            <v>01-03-2027</v>
          </cell>
          <cell r="J345" t="str">
            <v>CRISIL A1+</v>
          </cell>
          <cell r="K345">
            <v>0.84</v>
          </cell>
          <cell r="L345">
            <v>500000</v>
          </cell>
          <cell r="M345">
            <v>700</v>
          </cell>
          <cell r="N345">
            <v>7.76</v>
          </cell>
          <cell r="O345">
            <v>469646.5</v>
          </cell>
          <cell r="P345">
            <v>328752550</v>
          </cell>
          <cell r="Q345">
            <v>0</v>
          </cell>
          <cell r="R345">
            <v>4109250</v>
          </cell>
          <cell r="S345">
            <v>-427250</v>
          </cell>
          <cell r="T345">
            <v>328752550</v>
          </cell>
          <cell r="U345">
            <v>1.81</v>
          </cell>
          <cell r="V345">
            <v>1.81</v>
          </cell>
          <cell r="W345">
            <v>464386.5</v>
          </cell>
          <cell r="X345">
            <v>325070550</v>
          </cell>
          <cell r="Y345"/>
          <cell r="Z345" t="str">
            <v>Financial Services</v>
          </cell>
          <cell r="AA345"/>
          <cell r="AB345"/>
        </row>
        <row r="346">
          <cell r="C346" t="str">
            <v>INE929O14EX0</v>
          </cell>
          <cell r="D346" t="str">
            <v>CR2823CP249</v>
          </cell>
          <cell r="E346" t="str">
            <v>CMP</v>
          </cell>
          <cell r="F346" t="str">
            <v>Reliance Retail Ventures Ltd</v>
          </cell>
          <cell r="G346" t="str">
            <v>Reliance Retail Ventures Ltd CP MD 15-06-2026</v>
          </cell>
          <cell r="H346">
            <v>0</v>
          </cell>
          <cell r="I346" t="str">
            <v>15-06-2026</v>
          </cell>
          <cell r="J346" t="str">
            <v>CRISIL A1+</v>
          </cell>
          <cell r="K346">
            <v>0.13</v>
          </cell>
          <cell r="L346">
            <v>500000</v>
          </cell>
          <cell r="M346">
            <v>500</v>
          </cell>
          <cell r="N346">
            <v>6.3049999999999997</v>
          </cell>
          <cell r="O346">
            <v>496143.5</v>
          </cell>
          <cell r="P346">
            <v>248071750</v>
          </cell>
          <cell r="Q346">
            <v>0</v>
          </cell>
          <cell r="R346">
            <v>980966.95</v>
          </cell>
          <cell r="S346">
            <v>-8966.9500000000007</v>
          </cell>
          <cell r="T346">
            <v>248071750</v>
          </cell>
          <cell r="U346">
            <v>1.37</v>
          </cell>
          <cell r="V346">
            <v>1.37</v>
          </cell>
          <cell r="W346">
            <v>494199.5</v>
          </cell>
          <cell r="X346">
            <v>247099750</v>
          </cell>
          <cell r="Y346"/>
          <cell r="Z346" t="str">
            <v>Consumer Services</v>
          </cell>
          <cell r="AA346"/>
          <cell r="AB346"/>
        </row>
        <row r="347">
          <cell r="C347" t="str">
            <v>INE028A16KC6</v>
          </cell>
          <cell r="D347" t="str">
            <v>FI3369CD326</v>
          </cell>
          <cell r="E347" t="str">
            <v>COD</v>
          </cell>
          <cell r="F347" t="str">
            <v>Bank of Baroda</v>
          </cell>
          <cell r="G347" t="str">
            <v>Bank of Baroda CD MD 16-09-2026</v>
          </cell>
          <cell r="H347">
            <v>0</v>
          </cell>
          <cell r="I347" t="str">
            <v>16-09-2026</v>
          </cell>
          <cell r="J347" t="str">
            <v>IND A1+</v>
          </cell>
          <cell r="K347">
            <v>0.38</v>
          </cell>
          <cell r="L347">
            <v>500000</v>
          </cell>
          <cell r="M347">
            <v>1000</v>
          </cell>
          <cell r="N347">
            <v>6.77</v>
          </cell>
          <cell r="O347">
            <v>487521.5</v>
          </cell>
          <cell r="P347">
            <v>487521500</v>
          </cell>
          <cell r="Q347">
            <v>0</v>
          </cell>
          <cell r="R347">
            <v>1657556.9</v>
          </cell>
          <cell r="S347">
            <v>-212306.9</v>
          </cell>
          <cell r="T347">
            <v>487521500</v>
          </cell>
          <cell r="U347">
            <v>2.68</v>
          </cell>
          <cell r="V347">
            <v>2.68</v>
          </cell>
          <cell r="W347">
            <v>486076.25</v>
          </cell>
          <cell r="X347">
            <v>486076250</v>
          </cell>
          <cell r="Y347"/>
          <cell r="Z347" t="str">
            <v>Financial Services</v>
          </cell>
          <cell r="AA347"/>
          <cell r="AB347"/>
        </row>
        <row r="348">
          <cell r="C348" t="str">
            <v>INE028A16LI1</v>
          </cell>
          <cell r="D348" t="str">
            <v>FI3369CD338</v>
          </cell>
          <cell r="E348" t="str">
            <v>COD</v>
          </cell>
          <cell r="F348" t="str">
            <v>Bank of Baroda</v>
          </cell>
          <cell r="G348" t="str">
            <v>Bank of Baroda CD MD 12-02-2027</v>
          </cell>
          <cell r="H348">
            <v>0</v>
          </cell>
          <cell r="I348" t="str">
            <v>12-02-2027</v>
          </cell>
          <cell r="J348" t="str">
            <v>IND A1+</v>
          </cell>
          <cell r="K348">
            <v>0.79</v>
          </cell>
          <cell r="L348">
            <v>500000</v>
          </cell>
          <cell r="M348">
            <v>200</v>
          </cell>
          <cell r="N348">
            <v>7.2</v>
          </cell>
          <cell r="O348">
            <v>473210</v>
          </cell>
          <cell r="P348">
            <v>94642000</v>
          </cell>
          <cell r="Q348">
            <v>0</v>
          </cell>
          <cell r="R348">
            <v>1388699.5</v>
          </cell>
          <cell r="S348">
            <v>-248299.5</v>
          </cell>
          <cell r="T348">
            <v>94642000</v>
          </cell>
          <cell r="U348">
            <v>0.52</v>
          </cell>
          <cell r="V348">
            <v>0.52</v>
          </cell>
          <cell r="W348">
            <v>467508</v>
          </cell>
          <cell r="X348">
            <v>93501600</v>
          </cell>
          <cell r="Y348"/>
          <cell r="Z348" t="str">
            <v>Financial Services</v>
          </cell>
          <cell r="AA348"/>
          <cell r="AB348"/>
        </row>
        <row r="349">
          <cell r="C349" t="str">
            <v>INE040A16HN4</v>
          </cell>
          <cell r="D349" t="str">
            <v>FI3310CD314</v>
          </cell>
          <cell r="E349" t="str">
            <v>COD</v>
          </cell>
          <cell r="F349" t="str">
            <v>HDFC Bank Ltd</v>
          </cell>
          <cell r="G349" t="str">
            <v>HDFC Bank Ltd CD MD 11-09-2026</v>
          </cell>
          <cell r="H349">
            <v>0</v>
          </cell>
          <cell r="I349" t="str">
            <v>11-09-2026</v>
          </cell>
          <cell r="J349" t="str">
            <v>CRISIL A1+</v>
          </cell>
          <cell r="K349">
            <v>0.37</v>
          </cell>
          <cell r="L349">
            <v>500000</v>
          </cell>
          <cell r="M349">
            <v>1000</v>
          </cell>
          <cell r="N349">
            <v>6.8148999999999997</v>
          </cell>
          <cell r="O349">
            <v>487884.5</v>
          </cell>
          <cell r="P349">
            <v>487884500</v>
          </cell>
          <cell r="Q349">
            <v>0</v>
          </cell>
          <cell r="R349">
            <v>10181689.189999999</v>
          </cell>
          <cell r="S349">
            <v>-877189.19</v>
          </cell>
          <cell r="T349">
            <v>487884500</v>
          </cell>
          <cell r="U349">
            <v>2.69</v>
          </cell>
          <cell r="V349">
            <v>2.69</v>
          </cell>
          <cell r="W349">
            <v>478580</v>
          </cell>
          <cell r="X349">
            <v>478580000</v>
          </cell>
          <cell r="Y349"/>
          <cell r="Z349" t="str">
            <v>Financial Services</v>
          </cell>
          <cell r="AA349"/>
          <cell r="AB349"/>
        </row>
        <row r="350">
          <cell r="C350" t="str">
            <v>INE040A16IT9</v>
          </cell>
          <cell r="D350" t="str">
            <v>FI3310CD328</v>
          </cell>
          <cell r="E350" t="str">
            <v>COD</v>
          </cell>
          <cell r="F350" t="str">
            <v>HDFC Bank Ltd</v>
          </cell>
          <cell r="G350" t="str">
            <v>HDFC Bank Ltd COD MD 09-03-2027</v>
          </cell>
          <cell r="H350">
            <v>0</v>
          </cell>
          <cell r="I350" t="str">
            <v>09-03-2027</v>
          </cell>
          <cell r="J350" t="str">
            <v>CRISIL A1+</v>
          </cell>
          <cell r="K350">
            <v>0.86</v>
          </cell>
          <cell r="L350">
            <v>500000</v>
          </cell>
          <cell r="M350">
            <v>1000</v>
          </cell>
          <cell r="N350">
            <v>7.2404999999999999</v>
          </cell>
          <cell r="O350">
            <v>470858.5</v>
          </cell>
          <cell r="P350">
            <v>470858500</v>
          </cell>
          <cell r="Q350">
            <v>0</v>
          </cell>
          <cell r="R350">
            <v>4762376.68</v>
          </cell>
          <cell r="S350">
            <v>-1106376.68</v>
          </cell>
          <cell r="T350">
            <v>470858500</v>
          </cell>
          <cell r="U350">
            <v>2.59</v>
          </cell>
          <cell r="V350">
            <v>2.59</v>
          </cell>
          <cell r="W350">
            <v>467202.5</v>
          </cell>
          <cell r="X350">
            <v>467202500</v>
          </cell>
          <cell r="Y350"/>
          <cell r="Z350" t="str">
            <v>Financial Services</v>
          </cell>
          <cell r="AA350"/>
          <cell r="AB350"/>
        </row>
        <row r="351">
          <cell r="C351" t="str">
            <v>INE040A16JC3</v>
          </cell>
          <cell r="D351" t="str">
            <v>FI3310CD331</v>
          </cell>
          <cell r="E351" t="str">
            <v>COD</v>
          </cell>
          <cell r="F351" t="str">
            <v>HDFC Bank Ltd</v>
          </cell>
          <cell r="G351" t="str">
            <v>HDFC Bank Ltd COD MD 15-02-2027</v>
          </cell>
          <cell r="H351">
            <v>0</v>
          </cell>
          <cell r="I351" t="str">
            <v>15-02-2027</v>
          </cell>
          <cell r="J351" t="str">
            <v>CRISIL A1+</v>
          </cell>
          <cell r="K351">
            <v>0.8</v>
          </cell>
          <cell r="L351">
            <v>500000</v>
          </cell>
          <cell r="M351">
            <v>500</v>
          </cell>
          <cell r="N351">
            <v>7.2348999999999997</v>
          </cell>
          <cell r="O351">
            <v>472821</v>
          </cell>
          <cell r="P351">
            <v>236410500</v>
          </cell>
          <cell r="Q351">
            <v>0</v>
          </cell>
          <cell r="R351">
            <v>1776565.73</v>
          </cell>
          <cell r="S351">
            <v>334934.27</v>
          </cell>
          <cell r="T351">
            <v>236410500</v>
          </cell>
          <cell r="U351">
            <v>1.3</v>
          </cell>
          <cell r="V351">
            <v>1.3</v>
          </cell>
          <cell r="W351">
            <v>468598</v>
          </cell>
          <cell r="X351">
            <v>234299000</v>
          </cell>
          <cell r="Y351"/>
          <cell r="Z351" t="str">
            <v>Financial Services</v>
          </cell>
          <cell r="AA351"/>
          <cell r="AB351"/>
        </row>
        <row r="352">
          <cell r="C352" t="str">
            <v>INE160A16UD4</v>
          </cell>
          <cell r="D352" t="str">
            <v>FI3316CD407</v>
          </cell>
          <cell r="E352" t="str">
            <v>COD</v>
          </cell>
          <cell r="F352" t="str">
            <v>Punjab National Bank</v>
          </cell>
          <cell r="G352" t="str">
            <v>Punjab National Bank COD MD 04-02-2027</v>
          </cell>
          <cell r="H352">
            <v>0</v>
          </cell>
          <cell r="I352" t="str">
            <v>04-02-2027</v>
          </cell>
          <cell r="J352" t="str">
            <v>CRISIL A1+</v>
          </cell>
          <cell r="K352">
            <v>0.77</v>
          </cell>
          <cell r="L352">
            <v>500000</v>
          </cell>
          <cell r="M352">
            <v>500</v>
          </cell>
          <cell r="N352">
            <v>7.2</v>
          </cell>
          <cell r="O352">
            <v>473917.5</v>
          </cell>
          <cell r="P352">
            <v>236958750</v>
          </cell>
          <cell r="Q352">
            <v>0</v>
          </cell>
          <cell r="R352">
            <v>621745.74</v>
          </cell>
          <cell r="S352">
            <v>-650745.74</v>
          </cell>
          <cell r="T352">
            <v>236958750</v>
          </cell>
          <cell r="U352">
            <v>1.3</v>
          </cell>
          <cell r="V352">
            <v>1.3</v>
          </cell>
          <cell r="W352">
            <v>473975.5</v>
          </cell>
          <cell r="X352">
            <v>236987750</v>
          </cell>
          <cell r="Y352"/>
          <cell r="Z352" t="str">
            <v>Financial Services</v>
          </cell>
          <cell r="AA352"/>
          <cell r="AB352"/>
        </row>
        <row r="353">
          <cell r="C353" t="str">
            <v>INE160A16UE2</v>
          </cell>
          <cell r="D353" t="str">
            <v>FI3316CD408</v>
          </cell>
          <cell r="E353" t="str">
            <v>COD</v>
          </cell>
          <cell r="F353" t="str">
            <v>Punjab National Bank</v>
          </cell>
          <cell r="G353" t="str">
            <v>Punjab National Bank COD MD 05-02-2027</v>
          </cell>
          <cell r="H353">
            <v>0</v>
          </cell>
          <cell r="I353" t="str">
            <v>05-02-2027</v>
          </cell>
          <cell r="J353" t="str">
            <v>CRISIL A1+</v>
          </cell>
          <cell r="K353">
            <v>0.77</v>
          </cell>
          <cell r="L353">
            <v>500000</v>
          </cell>
          <cell r="M353">
            <v>600</v>
          </cell>
          <cell r="N353">
            <v>7.1849999999999996</v>
          </cell>
          <cell r="O353">
            <v>473880.5</v>
          </cell>
          <cell r="P353">
            <v>284328300</v>
          </cell>
          <cell r="Q353">
            <v>0</v>
          </cell>
          <cell r="R353">
            <v>4469192.53</v>
          </cell>
          <cell r="S353">
            <v>-774392.53</v>
          </cell>
          <cell r="T353">
            <v>284328300</v>
          </cell>
          <cell r="U353">
            <v>1.56</v>
          </cell>
          <cell r="V353">
            <v>1.56</v>
          </cell>
          <cell r="W353">
            <v>467722.5</v>
          </cell>
          <cell r="X353">
            <v>280633500</v>
          </cell>
          <cell r="Y353"/>
          <cell r="Z353" t="str">
            <v>Financial Services</v>
          </cell>
          <cell r="AA353"/>
          <cell r="AB353"/>
        </row>
        <row r="354">
          <cell r="C354" t="str">
            <v>INE160A16UO1</v>
          </cell>
          <cell r="D354" t="str">
            <v>FI3316CD412</v>
          </cell>
          <cell r="E354" t="str">
            <v>COD</v>
          </cell>
          <cell r="F354" t="str">
            <v>Punjab National Bank</v>
          </cell>
          <cell r="G354" t="str">
            <v>Punjab National Bank COD MD 02-09-2026</v>
          </cell>
          <cell r="H354">
            <v>0</v>
          </cell>
          <cell r="I354" t="str">
            <v>02-09-2026</v>
          </cell>
          <cell r="J354" t="str">
            <v>CRISIL A1+</v>
          </cell>
          <cell r="K354">
            <v>0.34</v>
          </cell>
          <cell r="L354">
            <v>500000</v>
          </cell>
          <cell r="M354">
            <v>1000</v>
          </cell>
          <cell r="N354">
            <v>6.8414999999999999</v>
          </cell>
          <cell r="O354">
            <v>488643</v>
          </cell>
          <cell r="P354">
            <v>488643000</v>
          </cell>
          <cell r="Q354">
            <v>0</v>
          </cell>
          <cell r="R354">
            <v>2145023.84</v>
          </cell>
          <cell r="S354">
            <v>207476.16</v>
          </cell>
          <cell r="T354">
            <v>488643000</v>
          </cell>
          <cell r="U354">
            <v>2.69</v>
          </cell>
          <cell r="V354">
            <v>2.69</v>
          </cell>
          <cell r="W354">
            <v>486290.5</v>
          </cell>
          <cell r="X354">
            <v>486290500</v>
          </cell>
          <cell r="Y354"/>
          <cell r="Z354" t="str">
            <v>Financial Services</v>
          </cell>
          <cell r="AA354"/>
          <cell r="AB354"/>
        </row>
        <row r="355">
          <cell r="C355" t="str">
            <v>INE171A16NL9</v>
          </cell>
          <cell r="D355" t="str">
            <v>FI3326CD261</v>
          </cell>
          <cell r="E355" t="str">
            <v>COD</v>
          </cell>
          <cell r="F355" t="str">
            <v>The Federal Bank Ltd</v>
          </cell>
          <cell r="G355" t="str">
            <v>Federal Bank Ltd CD MD 04-03-2027</v>
          </cell>
          <cell r="H355">
            <v>0</v>
          </cell>
          <cell r="I355" t="str">
            <v>04-03-2027</v>
          </cell>
          <cell r="J355" t="str">
            <v>CRISIL A1+</v>
          </cell>
          <cell r="K355">
            <v>0.84</v>
          </cell>
          <cell r="L355">
            <v>500000</v>
          </cell>
          <cell r="M355">
            <v>1000</v>
          </cell>
          <cell r="N355">
            <v>7.3144</v>
          </cell>
          <cell r="O355">
            <v>471022.5</v>
          </cell>
          <cell r="P355">
            <v>471022500</v>
          </cell>
          <cell r="Q355">
            <v>0</v>
          </cell>
          <cell r="R355">
            <v>5074957.38</v>
          </cell>
          <cell r="S355">
            <v>-1643957.38</v>
          </cell>
          <cell r="T355">
            <v>471022500</v>
          </cell>
          <cell r="U355">
            <v>2.59</v>
          </cell>
          <cell r="V355">
            <v>2.59</v>
          </cell>
          <cell r="W355">
            <v>467591.5</v>
          </cell>
          <cell r="X355">
            <v>467591500</v>
          </cell>
          <cell r="Y355"/>
          <cell r="Z355" t="str">
            <v>Financial Services</v>
          </cell>
          <cell r="AA355"/>
          <cell r="AB355"/>
        </row>
        <row r="356">
          <cell r="C356" t="str">
            <v>INE237AD6075</v>
          </cell>
          <cell r="D356" t="str">
            <v>FI3332CD288</v>
          </cell>
          <cell r="E356" t="str">
            <v>COD</v>
          </cell>
          <cell r="F356" t="str">
            <v>Kotak Mahindra Bank Ltd</v>
          </cell>
          <cell r="G356" t="str">
            <v>Kotak Mahindra Bank Ltd COD MD 31-08-2026</v>
          </cell>
          <cell r="H356">
            <v>0</v>
          </cell>
          <cell r="I356" t="str">
            <v>31-08-2026</v>
          </cell>
          <cell r="J356" t="str">
            <v>CRISIL A1+</v>
          </cell>
          <cell r="K356">
            <v>0.34</v>
          </cell>
          <cell r="L356">
            <v>500000</v>
          </cell>
          <cell r="M356">
            <v>1000</v>
          </cell>
          <cell r="N356">
            <v>6.75</v>
          </cell>
          <cell r="O356">
            <v>488968</v>
          </cell>
          <cell r="P356">
            <v>488968000</v>
          </cell>
          <cell r="Q356">
            <v>0</v>
          </cell>
          <cell r="R356">
            <v>939507.51</v>
          </cell>
          <cell r="S356">
            <v>-612007.51</v>
          </cell>
          <cell r="T356">
            <v>488968000</v>
          </cell>
          <cell r="U356">
            <v>2.69</v>
          </cell>
          <cell r="V356">
            <v>2.69</v>
          </cell>
          <cell r="W356">
            <v>488640.5</v>
          </cell>
          <cell r="X356">
            <v>488640500</v>
          </cell>
          <cell r="Y356"/>
          <cell r="Z356" t="str">
            <v>Financial Services</v>
          </cell>
          <cell r="AA356"/>
          <cell r="AB356"/>
        </row>
        <row r="357">
          <cell r="C357" t="str">
            <v>INE237AD6166</v>
          </cell>
          <cell r="D357" t="str">
            <v>FI3332CD287</v>
          </cell>
          <cell r="E357" t="str">
            <v>COD</v>
          </cell>
          <cell r="F357" t="str">
            <v>Kotak Mahindra Bank Ltd</v>
          </cell>
          <cell r="G357" t="str">
            <v>Kotak Mahindra Bank Ltd COD MD 05-03-2027</v>
          </cell>
          <cell r="H357">
            <v>0</v>
          </cell>
          <cell r="I357" t="str">
            <v>05-03-2027</v>
          </cell>
          <cell r="J357" t="str">
            <v>CRISIL A1+</v>
          </cell>
          <cell r="K357">
            <v>0.85</v>
          </cell>
          <cell r="L357">
            <v>500000</v>
          </cell>
          <cell r="M357">
            <v>1000</v>
          </cell>
          <cell r="N357">
            <v>7.1600999999999999</v>
          </cell>
          <cell r="O357">
            <v>471512</v>
          </cell>
          <cell r="P357">
            <v>471512000</v>
          </cell>
          <cell r="Q357">
            <v>0</v>
          </cell>
          <cell r="R357">
            <v>4979230.97</v>
          </cell>
          <cell r="S357">
            <v>-1102230.97</v>
          </cell>
          <cell r="T357">
            <v>471512000</v>
          </cell>
          <cell r="U357">
            <v>2.6</v>
          </cell>
          <cell r="V357">
            <v>2.6</v>
          </cell>
          <cell r="W357">
            <v>467635</v>
          </cell>
          <cell r="X357">
            <v>467635000</v>
          </cell>
          <cell r="Y357"/>
          <cell r="Z357" t="str">
            <v>Financial Services</v>
          </cell>
          <cell r="AA357"/>
          <cell r="AB357"/>
        </row>
        <row r="358">
          <cell r="C358" t="str">
            <v>INE238AD6BO6</v>
          </cell>
          <cell r="D358" t="str">
            <v>FI3319CD551</v>
          </cell>
          <cell r="E358" t="str">
            <v>COD</v>
          </cell>
          <cell r="F358" t="str">
            <v>Axis Bank Ltd</v>
          </cell>
          <cell r="G358" t="str">
            <v>Axis Bank Ltd CD MD 26-11-2026</v>
          </cell>
          <cell r="H358">
            <v>0</v>
          </cell>
          <cell r="I358" t="str">
            <v>26-11-2026</v>
          </cell>
          <cell r="J358" t="str">
            <v>CRISIL A1+</v>
          </cell>
          <cell r="K358">
            <v>0.57999999999999996</v>
          </cell>
          <cell r="L358">
            <v>500000</v>
          </cell>
          <cell r="M358">
            <v>500</v>
          </cell>
          <cell r="N358">
            <v>7.08</v>
          </cell>
          <cell r="O358">
            <v>480519.5</v>
          </cell>
          <cell r="P358">
            <v>240259750</v>
          </cell>
          <cell r="Q358">
            <v>0</v>
          </cell>
          <cell r="R358">
            <v>6415041.0899999999</v>
          </cell>
          <cell r="S358">
            <v>-1090291.0900000001</v>
          </cell>
          <cell r="T358">
            <v>240259750</v>
          </cell>
          <cell r="U358">
            <v>1.32</v>
          </cell>
          <cell r="V358">
            <v>1.32</v>
          </cell>
          <cell r="W358">
            <v>469870</v>
          </cell>
          <cell r="X358">
            <v>234935000</v>
          </cell>
          <cell r="Y358"/>
          <cell r="Z358" t="str">
            <v>Financial Services</v>
          </cell>
          <cell r="AA358"/>
          <cell r="AB358"/>
        </row>
        <row r="359">
          <cell r="C359" t="str">
            <v>INE238AD6BP3</v>
          </cell>
          <cell r="D359" t="str">
            <v>FI3319CD553</v>
          </cell>
          <cell r="E359" t="str">
            <v>COD</v>
          </cell>
          <cell r="F359" t="str">
            <v>Axis Bank Ltd</v>
          </cell>
          <cell r="G359" t="str">
            <v>Axis Bank Ltd CD MD 27-11-2026</v>
          </cell>
          <cell r="H359">
            <v>0</v>
          </cell>
          <cell r="I359" t="str">
            <v>27-11-2026</v>
          </cell>
          <cell r="J359" t="str">
            <v>CRISIL A1+</v>
          </cell>
          <cell r="K359">
            <v>0.57999999999999996</v>
          </cell>
          <cell r="L359">
            <v>500000</v>
          </cell>
          <cell r="M359">
            <v>500</v>
          </cell>
          <cell r="N359">
            <v>7.08</v>
          </cell>
          <cell r="O359">
            <v>480430</v>
          </cell>
          <cell r="P359">
            <v>240215000</v>
          </cell>
          <cell r="Q359">
            <v>0</v>
          </cell>
          <cell r="R359">
            <v>5993604.7599999998</v>
          </cell>
          <cell r="S359">
            <v>-858354.76</v>
          </cell>
          <cell r="T359">
            <v>240215000</v>
          </cell>
          <cell r="U359">
            <v>1.32</v>
          </cell>
          <cell r="V359">
            <v>1.32</v>
          </cell>
          <cell r="W359">
            <v>470159.5</v>
          </cell>
          <cell r="X359">
            <v>235079750</v>
          </cell>
          <cell r="Y359"/>
          <cell r="Z359" t="str">
            <v>Financial Services</v>
          </cell>
          <cell r="AA359"/>
          <cell r="AB359"/>
        </row>
        <row r="360">
          <cell r="C360" t="str">
            <v>INE238AD6CD7</v>
          </cell>
          <cell r="D360" t="str">
            <v>FI3319CD559</v>
          </cell>
          <cell r="E360" t="str">
            <v>COD</v>
          </cell>
          <cell r="F360" t="str">
            <v>Axis Bank Ltd</v>
          </cell>
          <cell r="G360" t="str">
            <v>Axis Bank Ltd CD MD 10-09-2026</v>
          </cell>
          <cell r="H360">
            <v>0</v>
          </cell>
          <cell r="I360" t="str">
            <v>10-09-2026</v>
          </cell>
          <cell r="J360" t="str">
            <v>CRISIL A1+</v>
          </cell>
          <cell r="K360">
            <v>0.36</v>
          </cell>
          <cell r="L360">
            <v>500000</v>
          </cell>
          <cell r="M360">
            <v>500</v>
          </cell>
          <cell r="N360">
            <v>6.7949999999999999</v>
          </cell>
          <cell r="O360">
            <v>488008</v>
          </cell>
          <cell r="P360">
            <v>244004000</v>
          </cell>
          <cell r="Q360">
            <v>0</v>
          </cell>
          <cell r="R360">
            <v>2433926.13</v>
          </cell>
          <cell r="S360">
            <v>303573.87</v>
          </cell>
          <cell r="T360">
            <v>244004000</v>
          </cell>
          <cell r="U360">
            <v>1.34</v>
          </cell>
          <cell r="V360">
            <v>1.34</v>
          </cell>
          <cell r="W360">
            <v>482533</v>
          </cell>
          <cell r="X360">
            <v>241266500</v>
          </cell>
          <cell r="Y360"/>
          <cell r="Z360" t="str">
            <v>Financial Services</v>
          </cell>
          <cell r="AA360"/>
          <cell r="AB360"/>
        </row>
        <row r="361">
          <cell r="C361" t="str">
            <v>INE261F16AP5</v>
          </cell>
          <cell r="D361" t="str">
            <v>FI35NACD375</v>
          </cell>
          <cell r="E361" t="str">
            <v>COD</v>
          </cell>
          <cell r="F361" t="str">
            <v>National Bank for Agriculture &amp; Rural Development</v>
          </cell>
          <cell r="G361" t="str">
            <v>NABARD CD MD 17-03-2027</v>
          </cell>
          <cell r="H361">
            <v>0</v>
          </cell>
          <cell r="I361" t="str">
            <v>17-03-2027</v>
          </cell>
          <cell r="J361" t="str">
            <v>CRISIL A1+</v>
          </cell>
          <cell r="K361">
            <v>0.88</v>
          </cell>
          <cell r="L361">
            <v>500000</v>
          </cell>
          <cell r="M361">
            <v>200</v>
          </cell>
          <cell r="N361">
            <v>7.26</v>
          </cell>
          <cell r="O361">
            <v>470080</v>
          </cell>
          <cell r="P361">
            <v>94016000</v>
          </cell>
          <cell r="Q361">
            <v>0</v>
          </cell>
          <cell r="R361">
            <v>324191.7</v>
          </cell>
          <cell r="S361">
            <v>-220591.7</v>
          </cell>
          <cell r="T361">
            <v>94016000</v>
          </cell>
          <cell r="U361">
            <v>0.52</v>
          </cell>
          <cell r="V361">
            <v>0.52</v>
          </cell>
          <cell r="W361">
            <v>469562</v>
          </cell>
          <cell r="X361">
            <v>93912400</v>
          </cell>
          <cell r="Y361"/>
          <cell r="Z361" t="str">
            <v>Financial Services</v>
          </cell>
          <cell r="AA361"/>
          <cell r="AB361"/>
        </row>
        <row r="362">
          <cell r="C362" t="str">
            <v>INE261F16AQ3</v>
          </cell>
          <cell r="D362" t="str">
            <v>FI35NACD374</v>
          </cell>
          <cell r="E362" t="str">
            <v>COD</v>
          </cell>
          <cell r="F362" t="str">
            <v>National Bank for Agriculture &amp; Rural Development</v>
          </cell>
          <cell r="G362" t="str">
            <v>NABARD CD MD 18-03-2027</v>
          </cell>
          <cell r="H362">
            <v>0</v>
          </cell>
          <cell r="I362" t="str">
            <v>18-03-2027</v>
          </cell>
          <cell r="J362" t="str">
            <v>CRISIL A1+</v>
          </cell>
          <cell r="K362">
            <v>0.88</v>
          </cell>
          <cell r="L362">
            <v>500000</v>
          </cell>
          <cell r="M362">
            <v>500</v>
          </cell>
          <cell r="N362">
            <v>7.26</v>
          </cell>
          <cell r="O362">
            <v>469992</v>
          </cell>
          <cell r="P362">
            <v>234996000</v>
          </cell>
          <cell r="Q362">
            <v>0</v>
          </cell>
          <cell r="R362">
            <v>2063419.16</v>
          </cell>
          <cell r="S362">
            <v>49580.84</v>
          </cell>
          <cell r="T362">
            <v>234996000</v>
          </cell>
          <cell r="U362">
            <v>1.29</v>
          </cell>
          <cell r="V362">
            <v>1.29</v>
          </cell>
          <cell r="W362">
            <v>465766</v>
          </cell>
          <cell r="X362">
            <v>232883000</v>
          </cell>
          <cell r="Y362"/>
          <cell r="Z362" t="str">
            <v>Financial Services</v>
          </cell>
          <cell r="AA362"/>
          <cell r="AB362"/>
        </row>
        <row r="363">
          <cell r="C363" t="str">
            <v>INE476A16I18</v>
          </cell>
          <cell r="D363" t="str">
            <v>FI3320CD520</v>
          </cell>
          <cell r="E363" t="str">
            <v>COD</v>
          </cell>
          <cell r="F363" t="str">
            <v>Canara Bank</v>
          </cell>
          <cell r="G363" t="str">
            <v>Canara Bank CD MD 15-09-2026</v>
          </cell>
          <cell r="H363">
            <v>0</v>
          </cell>
          <cell r="I363" t="str">
            <v>15-09-2026</v>
          </cell>
          <cell r="J363" t="str">
            <v>CRISIL A1+</v>
          </cell>
          <cell r="K363">
            <v>0.38</v>
          </cell>
          <cell r="L363">
            <v>500000</v>
          </cell>
          <cell r="M363">
            <v>2300</v>
          </cell>
          <cell r="N363">
            <v>6.77</v>
          </cell>
          <cell r="O363">
            <v>487609.5</v>
          </cell>
          <cell r="P363">
            <v>1121501850</v>
          </cell>
          <cell r="Q363">
            <v>0</v>
          </cell>
          <cell r="R363">
            <v>9301392.6600000001</v>
          </cell>
          <cell r="S363">
            <v>1842107.34</v>
          </cell>
          <cell r="T363">
            <v>1121501850</v>
          </cell>
          <cell r="U363">
            <v>6.17</v>
          </cell>
          <cell r="V363">
            <v>6.17</v>
          </cell>
          <cell r="W363">
            <v>482764.5</v>
          </cell>
          <cell r="X363">
            <v>1110358350</v>
          </cell>
          <cell r="Y363"/>
          <cell r="Z363" t="str">
            <v>Financial Services</v>
          </cell>
          <cell r="AA363"/>
          <cell r="AB363"/>
        </row>
        <row r="364">
          <cell r="C364" t="str">
            <v>INE514E16CP6</v>
          </cell>
          <cell r="D364" t="str">
            <v>FI35EXCD230</v>
          </cell>
          <cell r="E364" t="str">
            <v>COD</v>
          </cell>
          <cell r="F364" t="str">
            <v>Export Import Bank of India</v>
          </cell>
          <cell r="G364" t="str">
            <v>Export Import Bank of India COD MD 01-03-2027</v>
          </cell>
          <cell r="H364">
            <v>0</v>
          </cell>
          <cell r="I364" t="str">
            <v>01-03-2027</v>
          </cell>
          <cell r="J364" t="str">
            <v>CRISIL A1+</v>
          </cell>
          <cell r="K364">
            <v>0.84</v>
          </cell>
          <cell r="L364">
            <v>500000</v>
          </cell>
          <cell r="M364">
            <v>500</v>
          </cell>
          <cell r="N364">
            <v>7.15</v>
          </cell>
          <cell r="O364">
            <v>471898.5</v>
          </cell>
          <cell r="P364">
            <v>235949250</v>
          </cell>
          <cell r="Q364">
            <v>0</v>
          </cell>
          <cell r="R364">
            <v>2772901.43</v>
          </cell>
          <cell r="S364">
            <v>-670401.43000000005</v>
          </cell>
          <cell r="T364">
            <v>235949250</v>
          </cell>
          <cell r="U364">
            <v>1.3</v>
          </cell>
          <cell r="V364">
            <v>1.3</v>
          </cell>
          <cell r="W364">
            <v>467693.5</v>
          </cell>
          <cell r="X364">
            <v>233846750</v>
          </cell>
          <cell r="Y364"/>
          <cell r="Z364" t="str">
            <v>Financial Services</v>
          </cell>
          <cell r="AA364"/>
          <cell r="AB364"/>
        </row>
        <row r="365">
          <cell r="C365" t="str">
            <v>INE556F16BS0</v>
          </cell>
          <cell r="D365" t="str">
            <v>FI3405CD253</v>
          </cell>
          <cell r="E365" t="str">
            <v>COD</v>
          </cell>
          <cell r="F365" t="str">
            <v>Small Industries Development Bank of India</v>
          </cell>
          <cell r="G365" t="str">
            <v>Small Industries Development Bank of India COD MD 04-12-2026</v>
          </cell>
          <cell r="H365">
            <v>0</v>
          </cell>
          <cell r="I365" t="str">
            <v>04-12-2026</v>
          </cell>
          <cell r="J365" t="str">
            <v>CRISIL A1+</v>
          </cell>
          <cell r="K365">
            <v>0.6</v>
          </cell>
          <cell r="L365">
            <v>500000</v>
          </cell>
          <cell r="M365">
            <v>200</v>
          </cell>
          <cell r="N365">
            <v>7.125</v>
          </cell>
          <cell r="O365">
            <v>479681</v>
          </cell>
          <cell r="P365">
            <v>95936200</v>
          </cell>
          <cell r="Q365">
            <v>0</v>
          </cell>
          <cell r="R365">
            <v>2492604.16</v>
          </cell>
          <cell r="S365">
            <v>-409104.16</v>
          </cell>
          <cell r="T365">
            <v>95936200</v>
          </cell>
          <cell r="U365">
            <v>0.53</v>
          </cell>
          <cell r="V365">
            <v>0.53</v>
          </cell>
          <cell r="W365">
            <v>469263.5</v>
          </cell>
          <cell r="X365">
            <v>93852700</v>
          </cell>
          <cell r="Y365"/>
          <cell r="Z365" t="str">
            <v>Financial Services</v>
          </cell>
          <cell r="AA365"/>
          <cell r="AB365"/>
        </row>
        <row r="366">
          <cell r="C366" t="str">
            <v>INE556F16BT8</v>
          </cell>
          <cell r="D366" t="str">
            <v>FI3405CD254</v>
          </cell>
          <cell r="E366" t="str">
            <v>COD</v>
          </cell>
          <cell r="F366" t="str">
            <v>Small Industries Development Bank of India</v>
          </cell>
          <cell r="G366" t="str">
            <v>Small Industries Development Bank of India COD MD 16-12-2026</v>
          </cell>
          <cell r="H366">
            <v>0</v>
          </cell>
          <cell r="I366" t="str">
            <v>16-12-2026</v>
          </cell>
          <cell r="J366" t="str">
            <v>CRISIL A1+</v>
          </cell>
          <cell r="K366">
            <v>0.63</v>
          </cell>
          <cell r="L366">
            <v>500000</v>
          </cell>
          <cell r="M366">
            <v>500</v>
          </cell>
          <cell r="N366">
            <v>7.125</v>
          </cell>
          <cell r="O366">
            <v>478605.5</v>
          </cell>
          <cell r="P366">
            <v>239302750</v>
          </cell>
          <cell r="Q366">
            <v>0</v>
          </cell>
          <cell r="R366">
            <v>5832816.8200000003</v>
          </cell>
          <cell r="S366">
            <v>-875816.82</v>
          </cell>
          <cell r="T366">
            <v>239302750</v>
          </cell>
          <cell r="U366">
            <v>1.32</v>
          </cell>
          <cell r="V366">
            <v>1.32</v>
          </cell>
          <cell r="W366">
            <v>468691.5</v>
          </cell>
          <cell r="X366">
            <v>234345750</v>
          </cell>
          <cell r="Y366"/>
          <cell r="Z366" t="str">
            <v>Financial Services</v>
          </cell>
          <cell r="AA366"/>
          <cell r="AB366"/>
        </row>
        <row r="367">
          <cell r="C367" t="str">
            <v>INE556F16CB4</v>
          </cell>
          <cell r="D367" t="str">
            <v>FI3405CD257</v>
          </cell>
          <cell r="E367" t="str">
            <v>COD</v>
          </cell>
          <cell r="F367" t="str">
            <v>Small Industries Development Bank of India</v>
          </cell>
          <cell r="G367" t="str">
            <v>Small Industries Development Bank of India COD MD 18-02-2027</v>
          </cell>
          <cell r="H367">
            <v>0</v>
          </cell>
          <cell r="I367" t="str">
            <v>18-02-2027</v>
          </cell>
          <cell r="J367" t="str">
            <v>CRISIL A1+</v>
          </cell>
          <cell r="K367">
            <v>0.81</v>
          </cell>
          <cell r="L367">
            <v>500000</v>
          </cell>
          <cell r="M367">
            <v>500</v>
          </cell>
          <cell r="N367">
            <v>7.3</v>
          </cell>
          <cell r="O367">
            <v>472322</v>
          </cell>
          <cell r="P367">
            <v>236161000</v>
          </cell>
          <cell r="Q367">
            <v>0</v>
          </cell>
          <cell r="R367">
            <v>3226240.98</v>
          </cell>
          <cell r="S367">
            <v>-709990.98</v>
          </cell>
          <cell r="T367">
            <v>236161000</v>
          </cell>
          <cell r="U367">
            <v>1.3</v>
          </cell>
          <cell r="V367">
            <v>1.3</v>
          </cell>
          <cell r="W367">
            <v>467289.5</v>
          </cell>
          <cell r="X367">
            <v>233644750</v>
          </cell>
          <cell r="Y367"/>
          <cell r="Z367" t="str">
            <v>Financial Services</v>
          </cell>
          <cell r="AA367"/>
          <cell r="AB367"/>
        </row>
        <row r="368">
          <cell r="C368" t="str">
            <v>INE562A16QI8</v>
          </cell>
          <cell r="D368" t="str">
            <v>FI3345CD331</v>
          </cell>
          <cell r="E368" t="str">
            <v>COD</v>
          </cell>
          <cell r="F368" t="str">
            <v>Indian Bank</v>
          </cell>
          <cell r="G368" t="str">
            <v>Indian Bank Ltd COD MD 05-02-2027</v>
          </cell>
          <cell r="H368">
            <v>0</v>
          </cell>
          <cell r="I368" t="str">
            <v>05-02-2027</v>
          </cell>
          <cell r="J368" t="str">
            <v>CRISIL A1+</v>
          </cell>
          <cell r="K368">
            <v>0.77</v>
          </cell>
          <cell r="L368">
            <v>500000</v>
          </cell>
          <cell r="M368">
            <v>1000</v>
          </cell>
          <cell r="N368">
            <v>7.2249999999999996</v>
          </cell>
          <cell r="O368">
            <v>473743</v>
          </cell>
          <cell r="P368">
            <v>473743000</v>
          </cell>
          <cell r="Q368">
            <v>0</v>
          </cell>
          <cell r="R368">
            <v>7418538.3399999999</v>
          </cell>
          <cell r="S368">
            <v>-1528538.34</v>
          </cell>
          <cell r="T368">
            <v>473743000</v>
          </cell>
          <cell r="U368">
            <v>2.61</v>
          </cell>
          <cell r="V368">
            <v>2.61</v>
          </cell>
          <cell r="W368">
            <v>467853</v>
          </cell>
          <cell r="X368">
            <v>467853000</v>
          </cell>
          <cell r="Y368"/>
          <cell r="Z368" t="str">
            <v>Financial Services</v>
          </cell>
          <cell r="AA368"/>
          <cell r="AB368"/>
        </row>
        <row r="369">
          <cell r="C369" t="str">
            <v>INE692A16LJ2</v>
          </cell>
          <cell r="D369" t="str">
            <v>FI3321CD308</v>
          </cell>
          <cell r="E369" t="str">
            <v>COD</v>
          </cell>
          <cell r="F369" t="str">
            <v>Union Bank of India</v>
          </cell>
          <cell r="G369" t="str">
            <v>Union Bank of India CD MD 15-09-2026</v>
          </cell>
          <cell r="H369">
            <v>0</v>
          </cell>
          <cell r="I369" t="str">
            <v>15-09-2026</v>
          </cell>
          <cell r="J369" t="str">
            <v>ICRA A1+</v>
          </cell>
          <cell r="K369">
            <v>0.38</v>
          </cell>
          <cell r="L369">
            <v>500000</v>
          </cell>
          <cell r="M369">
            <v>1500</v>
          </cell>
          <cell r="N369">
            <v>6.7949999999999999</v>
          </cell>
          <cell r="O369">
            <v>487565</v>
          </cell>
          <cell r="P369">
            <v>731347500</v>
          </cell>
          <cell r="Q369">
            <v>0</v>
          </cell>
          <cell r="R369">
            <v>1788129.14</v>
          </cell>
          <cell r="S369">
            <v>-1154379.1399999999</v>
          </cell>
          <cell r="T369">
            <v>731347500</v>
          </cell>
          <cell r="U369">
            <v>4.03</v>
          </cell>
          <cell r="V369">
            <v>4.03</v>
          </cell>
          <cell r="W369">
            <v>487142.5</v>
          </cell>
          <cell r="X369">
            <v>730713750</v>
          </cell>
          <cell r="Y369"/>
          <cell r="Z369" t="str">
            <v>Financial Services</v>
          </cell>
          <cell r="AA369"/>
          <cell r="AB369"/>
        </row>
        <row r="370">
          <cell r="C370" t="str">
            <v>INE692A16LP9</v>
          </cell>
          <cell r="D370" t="str">
            <v>FI3321CD304</v>
          </cell>
          <cell r="E370" t="str">
            <v>COD</v>
          </cell>
          <cell r="F370" t="str">
            <v>Union Bank of India</v>
          </cell>
          <cell r="G370" t="str">
            <v>Union Bank of India CD MD 15-03-2027</v>
          </cell>
          <cell r="H370">
            <v>0</v>
          </cell>
          <cell r="I370" t="str">
            <v>15-03-2027</v>
          </cell>
          <cell r="J370" t="str">
            <v>ICRA A1+</v>
          </cell>
          <cell r="K370">
            <v>0.87</v>
          </cell>
          <cell r="L370">
            <v>500000</v>
          </cell>
          <cell r="M370">
            <v>500</v>
          </cell>
          <cell r="N370">
            <v>7.1675000000000004</v>
          </cell>
          <cell r="O370">
            <v>470612.5</v>
          </cell>
          <cell r="P370">
            <v>235306250</v>
          </cell>
          <cell r="Q370">
            <v>0</v>
          </cell>
          <cell r="R370">
            <v>1727352.77</v>
          </cell>
          <cell r="S370">
            <v>152147.23000000001</v>
          </cell>
          <cell r="T370">
            <v>235306250</v>
          </cell>
          <cell r="U370">
            <v>1.3</v>
          </cell>
          <cell r="V370">
            <v>1.3</v>
          </cell>
          <cell r="W370">
            <v>466853.5</v>
          </cell>
          <cell r="X370">
            <v>233426750</v>
          </cell>
          <cell r="Y370"/>
          <cell r="Z370" t="str">
            <v>Financial Services</v>
          </cell>
          <cell r="AA370"/>
          <cell r="AB370"/>
        </row>
        <row r="371">
          <cell r="C371" t="str">
            <v>INE020B08AC9</v>
          </cell>
          <cell r="D371" t="str">
            <v>UT47NC327</v>
          </cell>
          <cell r="E371" t="str">
            <v>NCD</v>
          </cell>
          <cell r="F371" t="str">
            <v>REC LTD</v>
          </cell>
          <cell r="G371" t="str">
            <v>7.54% REC Ltd NCD MD 30-12-2026</v>
          </cell>
          <cell r="H371">
            <v>7.54</v>
          </cell>
          <cell r="I371" t="str">
            <v>30-12-2026</v>
          </cell>
          <cell r="J371" t="str">
            <v>CRISIL AAA</v>
          </cell>
          <cell r="K371">
            <v>0.66579999999999995</v>
          </cell>
          <cell r="L371">
            <v>1000000</v>
          </cell>
          <cell r="M371">
            <v>250</v>
          </cell>
          <cell r="N371">
            <v>7.1749999999999998</v>
          </cell>
          <cell r="O371">
            <v>1001180</v>
          </cell>
          <cell r="P371">
            <v>250295000</v>
          </cell>
          <cell r="Q371">
            <v>6248904.1100000003</v>
          </cell>
          <cell r="R371">
            <v>0</v>
          </cell>
          <cell r="S371">
            <v>-2457250</v>
          </cell>
          <cell r="T371">
            <v>256543904.11000001</v>
          </cell>
          <cell r="U371">
            <v>1.38</v>
          </cell>
          <cell r="V371">
            <v>1.41</v>
          </cell>
          <cell r="W371">
            <v>1011009</v>
          </cell>
          <cell r="X371">
            <v>252752250</v>
          </cell>
          <cell r="Y371" t="str">
            <v>30-12-2026</v>
          </cell>
          <cell r="Z371" t="str">
            <v>Financial Services</v>
          </cell>
          <cell r="AA371"/>
          <cell r="AB371"/>
        </row>
        <row r="372">
          <cell r="C372" t="str">
            <v>INE020B08FF1</v>
          </cell>
          <cell r="D372" t="str">
            <v>UT47NC321</v>
          </cell>
          <cell r="E372" t="str">
            <v>NCD</v>
          </cell>
          <cell r="F372" t="str">
            <v>REC LTD</v>
          </cell>
          <cell r="G372" t="str">
            <v>7.56% REC LTD NCD MD 31-08-2027  236-B</v>
          </cell>
          <cell r="H372">
            <v>7.56</v>
          </cell>
          <cell r="I372" t="str">
            <v>31-08-2027</v>
          </cell>
          <cell r="J372" t="str">
            <v>ICRA AAA</v>
          </cell>
          <cell r="K372">
            <v>1.2641</v>
          </cell>
          <cell r="L372">
            <v>100000</v>
          </cell>
          <cell r="M372">
            <v>1500</v>
          </cell>
          <cell r="N372">
            <v>7.37</v>
          </cell>
          <cell r="O372">
            <v>100173.3</v>
          </cell>
          <cell r="P372">
            <v>150259950</v>
          </cell>
          <cell r="Q372">
            <v>7549643.8399999999</v>
          </cell>
          <cell r="R372">
            <v>0</v>
          </cell>
          <cell r="S372">
            <v>-2099550</v>
          </cell>
          <cell r="T372">
            <v>157809593.84</v>
          </cell>
          <cell r="U372">
            <v>0.83</v>
          </cell>
          <cell r="V372">
            <v>0.87</v>
          </cell>
          <cell r="W372">
            <v>101573</v>
          </cell>
          <cell r="X372">
            <v>152359500</v>
          </cell>
          <cell r="Y372" t="str">
            <v>31-08-2026</v>
          </cell>
          <cell r="Z372" t="str">
            <v>Financial Services</v>
          </cell>
          <cell r="AA372"/>
          <cell r="AB372"/>
        </row>
        <row r="373">
          <cell r="C373" t="str">
            <v>INE115A07RH4</v>
          </cell>
          <cell r="D373" t="str">
            <v>FILICNC380</v>
          </cell>
          <cell r="E373" t="str">
            <v>NCD</v>
          </cell>
          <cell r="F373" t="str">
            <v>LIC Housing Finance Ltd</v>
          </cell>
          <cell r="G373" t="str">
            <v>6.9% LIC Housing Finance Ltd NCD MD 17-09-2027</v>
          </cell>
          <cell r="H373">
            <v>6.9</v>
          </cell>
          <cell r="I373" t="str">
            <v>17-09-2027</v>
          </cell>
          <cell r="J373" t="str">
            <v>CRISIL AAA</v>
          </cell>
          <cell r="K373">
            <v>1.3159000000000001</v>
          </cell>
          <cell r="L373">
            <v>100000</v>
          </cell>
          <cell r="M373">
            <v>4500</v>
          </cell>
          <cell r="N373">
            <v>7.585</v>
          </cell>
          <cell r="O373">
            <v>99073.3</v>
          </cell>
          <cell r="P373">
            <v>445829850</v>
          </cell>
          <cell r="Q373">
            <v>19225479.449999999</v>
          </cell>
          <cell r="R373">
            <v>0</v>
          </cell>
          <cell r="S373">
            <v>-5048300</v>
          </cell>
          <cell r="T373">
            <v>465055329.44999999</v>
          </cell>
          <cell r="U373">
            <v>2.4500000000000002</v>
          </cell>
          <cell r="V373">
            <v>2.56</v>
          </cell>
          <cell r="W373">
            <v>100195.14444444445</v>
          </cell>
          <cell r="X373">
            <v>450878150</v>
          </cell>
          <cell r="Y373" t="str">
            <v>17-09-2026</v>
          </cell>
          <cell r="Z373" t="str">
            <v>Financial Services</v>
          </cell>
          <cell r="AA373"/>
          <cell r="AB373"/>
        </row>
        <row r="374">
          <cell r="C374" t="str">
            <v>INE121A07SN8</v>
          </cell>
          <cell r="D374" t="str">
            <v>FI3508NC225</v>
          </cell>
          <cell r="E374" t="str">
            <v>NCD</v>
          </cell>
          <cell r="F374" t="str">
            <v>Cholamandalam Investment and Finance Company Ltd</v>
          </cell>
          <cell r="G374" t="str">
            <v>7.38% Cholamandalam Investment and Finance Co Ltd NCD MD 28-05-2027</v>
          </cell>
          <cell r="H374">
            <v>7.38</v>
          </cell>
          <cell r="I374" t="str">
            <v>28-05-2027</v>
          </cell>
          <cell r="J374" t="str">
            <v>ICRA AA+</v>
          </cell>
          <cell r="K374">
            <v>1.0047999999999999</v>
          </cell>
          <cell r="L374">
            <v>100000</v>
          </cell>
          <cell r="M374">
            <v>1300</v>
          </cell>
          <cell r="N374">
            <v>8.0687999999999995</v>
          </cell>
          <cell r="O374">
            <v>99297.7</v>
          </cell>
          <cell r="P374">
            <v>129087010</v>
          </cell>
          <cell r="Q374">
            <v>8884306.8499999996</v>
          </cell>
          <cell r="R374">
            <v>0</v>
          </cell>
          <cell r="S374">
            <v>-912990</v>
          </cell>
          <cell r="T374">
            <v>137971316.84999999</v>
          </cell>
          <cell r="U374">
            <v>0.71</v>
          </cell>
          <cell r="V374">
            <v>0.76</v>
          </cell>
          <cell r="W374">
            <v>100000</v>
          </cell>
          <cell r="X374">
            <v>130000000</v>
          </cell>
          <cell r="Y374" t="str">
            <v>28-05-2026</v>
          </cell>
          <cell r="Z374" t="str">
            <v>Financial Services</v>
          </cell>
          <cell r="AA374"/>
          <cell r="AB374"/>
        </row>
        <row r="375">
          <cell r="C375" t="str">
            <v>INE134E08LS5</v>
          </cell>
          <cell r="D375" t="str">
            <v>FI35PFNC368</v>
          </cell>
          <cell r="E375" t="str">
            <v>NCD</v>
          </cell>
          <cell r="F375" t="str">
            <v>Power Finance Corporation Ltd</v>
          </cell>
          <cell r="G375" t="str">
            <v>7.15% Power Finance Corporation Ltd NCD MD 08-09-2026 Bond series 217 B STRPP</v>
          </cell>
          <cell r="H375">
            <v>7.15</v>
          </cell>
          <cell r="I375" t="str">
            <v>08-09-2026</v>
          </cell>
          <cell r="J375" t="str">
            <v>CRISIL AAA</v>
          </cell>
          <cell r="K375">
            <v>0.35620000000000002</v>
          </cell>
          <cell r="L375">
            <v>1000000</v>
          </cell>
          <cell r="M375">
            <v>250</v>
          </cell>
          <cell r="N375">
            <v>6.9450000000000003</v>
          </cell>
          <cell r="O375">
            <v>999602</v>
          </cell>
          <cell r="P375">
            <v>249900500</v>
          </cell>
          <cell r="Q375">
            <v>11508561.640000001</v>
          </cell>
          <cell r="R375">
            <v>0</v>
          </cell>
          <cell r="S375">
            <v>-1309750</v>
          </cell>
          <cell r="T375">
            <v>261409061.63999999</v>
          </cell>
          <cell r="U375">
            <v>1.38</v>
          </cell>
          <cell r="V375">
            <v>1.44</v>
          </cell>
          <cell r="W375">
            <v>1004841</v>
          </cell>
          <cell r="X375">
            <v>251210250</v>
          </cell>
          <cell r="Y375" t="str">
            <v>08-09-2026</v>
          </cell>
          <cell r="Z375" t="str">
            <v>Financial Services</v>
          </cell>
          <cell r="AA375"/>
          <cell r="AB375"/>
        </row>
        <row r="376">
          <cell r="C376" t="str">
            <v>INE248U07FW5</v>
          </cell>
          <cell r="D376" t="str">
            <v>FI35112NC200</v>
          </cell>
          <cell r="E376" t="str">
            <v>NCD</v>
          </cell>
          <cell r="F376" t="str">
            <v>360 One Prime Ltd</v>
          </cell>
          <cell r="G376" t="str">
            <v>8.95% 360 One Prime Ltd NCD MD 04-06-2027</v>
          </cell>
          <cell r="H376">
            <v>8.9499999999999993</v>
          </cell>
          <cell r="I376" t="str">
            <v>04-06-2027</v>
          </cell>
          <cell r="J376" t="str">
            <v>ICRA AA</v>
          </cell>
          <cell r="K376">
            <v>1.0116000000000001</v>
          </cell>
          <cell r="L376">
            <v>100000</v>
          </cell>
          <cell r="M376">
            <v>3100</v>
          </cell>
          <cell r="N376">
            <v>8.68</v>
          </cell>
          <cell r="O376">
            <v>100239</v>
          </cell>
          <cell r="P376">
            <v>310740900</v>
          </cell>
          <cell r="Q376">
            <v>25008506.850000001</v>
          </cell>
          <cell r="R376">
            <v>0</v>
          </cell>
          <cell r="S376">
            <v>-62625.52</v>
          </cell>
          <cell r="T376">
            <v>335749406.85000002</v>
          </cell>
          <cell r="U376">
            <v>1.71</v>
          </cell>
          <cell r="V376">
            <v>1.85</v>
          </cell>
          <cell r="W376">
            <v>100259.20178064515</v>
          </cell>
          <cell r="X376">
            <v>310803525.51999998</v>
          </cell>
          <cell r="Y376" t="str">
            <v>06-06-2026</v>
          </cell>
          <cell r="Z376" t="str">
            <v>Financial Services</v>
          </cell>
          <cell r="AA376"/>
          <cell r="AB376"/>
        </row>
        <row r="377">
          <cell r="C377" t="str">
            <v>INE261F08DX0</v>
          </cell>
          <cell r="D377" t="str">
            <v>FI35NANC298</v>
          </cell>
          <cell r="E377" t="str">
            <v>NCD</v>
          </cell>
          <cell r="F377" t="str">
            <v>National Bank for Agriculture &amp; Rural Development</v>
          </cell>
          <cell r="G377" t="str">
            <v>7.58%  NABARD- NCD-31/07/2026 SERIES 23H</v>
          </cell>
          <cell r="H377">
            <v>7.58</v>
          </cell>
          <cell r="I377" t="str">
            <v>31-07-2026</v>
          </cell>
          <cell r="J377" t="str">
            <v>CRISIL AAA</v>
          </cell>
          <cell r="K377">
            <v>0.24929999999999999</v>
          </cell>
          <cell r="L377">
            <v>100000</v>
          </cell>
          <cell r="M377">
            <v>7500</v>
          </cell>
          <cell r="N377">
            <v>6.9</v>
          </cell>
          <cell r="O377">
            <v>100070.39999999999</v>
          </cell>
          <cell r="P377">
            <v>750528000</v>
          </cell>
          <cell r="Q377">
            <v>42676438.359999999</v>
          </cell>
          <cell r="R377">
            <v>0</v>
          </cell>
          <cell r="S377">
            <v>-3744500</v>
          </cell>
          <cell r="T377">
            <v>793204438.36000001</v>
          </cell>
          <cell r="U377">
            <v>4.13</v>
          </cell>
          <cell r="V377">
            <v>4.37</v>
          </cell>
          <cell r="W377">
            <v>100569.66666666667</v>
          </cell>
          <cell r="X377">
            <v>754272500</v>
          </cell>
          <cell r="Y377" t="str">
            <v>31-07-2026</v>
          </cell>
          <cell r="Z377" t="str">
            <v>Financial Services</v>
          </cell>
          <cell r="AA377"/>
          <cell r="AB377"/>
        </row>
        <row r="378">
          <cell r="C378" t="str">
            <v>INE261F08EA6</v>
          </cell>
          <cell r="D378" t="str">
            <v>FI35NANC300</v>
          </cell>
          <cell r="E378" t="str">
            <v>NCD</v>
          </cell>
          <cell r="F378" t="str">
            <v>National Bank for Agriculture &amp; Rural Development</v>
          </cell>
          <cell r="G378" t="str">
            <v>7.50% NABARD NCD 31-08-2026 SERIES 24A</v>
          </cell>
          <cell r="H378">
            <v>7.5</v>
          </cell>
          <cell r="I378" t="str">
            <v>31-08-2026</v>
          </cell>
          <cell r="J378" t="str">
            <v>ICRA AAA</v>
          </cell>
          <cell r="K378">
            <v>0.3342</v>
          </cell>
          <cell r="L378">
            <v>100000</v>
          </cell>
          <cell r="M378">
            <v>2500</v>
          </cell>
          <cell r="N378">
            <v>6.9249999999999998</v>
          </cell>
          <cell r="O378">
            <v>100074.9</v>
          </cell>
          <cell r="P378">
            <v>250187250</v>
          </cell>
          <cell r="Q378">
            <v>12482876.710000001</v>
          </cell>
          <cell r="R378">
            <v>0</v>
          </cell>
          <cell r="S378">
            <v>-1714250</v>
          </cell>
          <cell r="T378">
            <v>262670126.71000001</v>
          </cell>
          <cell r="U378">
            <v>1.38</v>
          </cell>
          <cell r="V378">
            <v>1.45</v>
          </cell>
          <cell r="W378">
            <v>100760.6</v>
          </cell>
          <cell r="X378">
            <v>251901500</v>
          </cell>
          <cell r="Y378" t="str">
            <v>31-08-2026</v>
          </cell>
          <cell r="Z378" t="str">
            <v>Financial Services</v>
          </cell>
          <cell r="AA378"/>
          <cell r="AB378"/>
        </row>
        <row r="379">
          <cell r="C379" t="str">
            <v>INE261F08EF5</v>
          </cell>
          <cell r="D379" t="str">
            <v>FI35NANC304</v>
          </cell>
          <cell r="E379" t="str">
            <v>NCD</v>
          </cell>
          <cell r="F379" t="str">
            <v>National Bank for Agriculture &amp; Rural Development</v>
          </cell>
          <cell r="G379" t="str">
            <v>7.80% NABARD NCD MD 15-03-2027 Bonds Series 24E</v>
          </cell>
          <cell r="H379">
            <v>7.8</v>
          </cell>
          <cell r="I379" t="str">
            <v>15-03-2027</v>
          </cell>
          <cell r="J379" t="str">
            <v>ICRA AAA</v>
          </cell>
          <cell r="K379">
            <v>0.87119999999999997</v>
          </cell>
          <cell r="L379">
            <v>100000</v>
          </cell>
          <cell r="M379">
            <v>2500</v>
          </cell>
          <cell r="N379">
            <v>7.415</v>
          </cell>
          <cell r="O379">
            <v>100254.2</v>
          </cell>
          <cell r="P379">
            <v>250635500</v>
          </cell>
          <cell r="Q379">
            <v>2510958.9</v>
          </cell>
          <cell r="R379">
            <v>0</v>
          </cell>
          <cell r="S379">
            <v>-3223500</v>
          </cell>
          <cell r="T379">
            <v>253146458.90000001</v>
          </cell>
          <cell r="U379">
            <v>1.38</v>
          </cell>
          <cell r="V379">
            <v>1.39</v>
          </cell>
          <cell r="W379">
            <v>101543.6</v>
          </cell>
          <cell r="X379">
            <v>253859000</v>
          </cell>
          <cell r="Y379" t="str">
            <v>15-03-2027</v>
          </cell>
          <cell r="Z379" t="str">
            <v>Financial Services</v>
          </cell>
          <cell r="AA379"/>
          <cell r="AB379"/>
        </row>
        <row r="380">
          <cell r="C380" t="str">
            <v>INE403D08231</v>
          </cell>
          <cell r="D380" t="str">
            <v>UT4825NC201</v>
          </cell>
          <cell r="E380" t="str">
            <v>NCD</v>
          </cell>
          <cell r="F380" t="str">
            <v>Bharti Telecom Ltd</v>
          </cell>
          <cell r="G380" t="str">
            <v>8.65% Bharti Telecom Ltd NCD MD 05-11-2027 Debentures (Series XIX)</v>
          </cell>
          <cell r="H380">
            <v>8.65</v>
          </cell>
          <cell r="I380" t="str">
            <v>05-11-2027</v>
          </cell>
          <cell r="J380" t="str">
            <v>CRISIL AAA</v>
          </cell>
          <cell r="K380">
            <v>1.4359999999999999</v>
          </cell>
          <cell r="L380">
            <v>100000</v>
          </cell>
          <cell r="M380">
            <v>500</v>
          </cell>
          <cell r="N380">
            <v>7.89</v>
          </cell>
          <cell r="O380">
            <v>100964.9</v>
          </cell>
          <cell r="P380">
            <v>50482450</v>
          </cell>
          <cell r="Q380">
            <v>2097328.77</v>
          </cell>
          <cell r="R380">
            <v>0</v>
          </cell>
          <cell r="S380">
            <v>-597750</v>
          </cell>
          <cell r="T380">
            <v>52579778.770000003</v>
          </cell>
          <cell r="U380">
            <v>0.28000000000000003</v>
          </cell>
          <cell r="V380">
            <v>0.28999999999999998</v>
          </cell>
          <cell r="W380">
            <v>102160.4</v>
          </cell>
          <cell r="X380">
            <v>51080200</v>
          </cell>
          <cell r="Y380" t="str">
            <v>05-11-2026</v>
          </cell>
          <cell r="Z380" t="str">
            <v>Financial Services</v>
          </cell>
          <cell r="AA380"/>
          <cell r="AB380"/>
        </row>
        <row r="381">
          <cell r="C381" t="str">
            <v>INE403D08272</v>
          </cell>
          <cell r="D381" t="str">
            <v>UT4825NC203</v>
          </cell>
          <cell r="E381" t="str">
            <v>NCD</v>
          </cell>
          <cell r="F381" t="str">
            <v>Bharti Telecom Ltd</v>
          </cell>
          <cell r="G381" t="str">
            <v>7.35% Bharti Telecom Ltd NCD MD 15-10-2027 Series XXV</v>
          </cell>
          <cell r="H381">
            <v>7.35</v>
          </cell>
          <cell r="I381" t="str">
            <v>15-10-2027</v>
          </cell>
          <cell r="J381" t="str">
            <v>CRISIL AAA</v>
          </cell>
          <cell r="K381">
            <v>1.3887</v>
          </cell>
          <cell r="L381">
            <v>100000</v>
          </cell>
          <cell r="M381">
            <v>2000</v>
          </cell>
          <cell r="N381">
            <v>7.89</v>
          </cell>
          <cell r="O381">
            <v>99213.6</v>
          </cell>
          <cell r="P381">
            <v>198427200</v>
          </cell>
          <cell r="Q381">
            <v>7974246.5800000001</v>
          </cell>
          <cell r="R381">
            <v>0</v>
          </cell>
          <cell r="S381">
            <v>-1782000</v>
          </cell>
          <cell r="T381">
            <v>206401446.58000001</v>
          </cell>
          <cell r="U381">
            <v>1.0900000000000001</v>
          </cell>
          <cell r="V381">
            <v>1.1399999999999999</v>
          </cell>
          <cell r="W381">
            <v>100104.6</v>
          </cell>
          <cell r="X381">
            <v>200209200</v>
          </cell>
          <cell r="Y381" t="str">
            <v>15-10-2026</v>
          </cell>
          <cell r="Z381" t="str">
            <v>Financial Services</v>
          </cell>
          <cell r="AA381"/>
          <cell r="AB381"/>
        </row>
        <row r="382">
          <cell r="C382" t="str">
            <v>INE414G07JL7</v>
          </cell>
          <cell r="D382" t="str">
            <v>FI3545NC203</v>
          </cell>
          <cell r="E382" t="str">
            <v>NCD</v>
          </cell>
          <cell r="F382" t="str">
            <v>Muthoot Finance Ltd</v>
          </cell>
          <cell r="G382" t="str">
            <v>8.65% Muthoot Finance Ltd NCD MD 31-01-2028</v>
          </cell>
          <cell r="H382">
            <v>8.65</v>
          </cell>
          <cell r="I382" t="str">
            <v>31-01-2028</v>
          </cell>
          <cell r="J382" t="str">
            <v>ICRA AA+</v>
          </cell>
          <cell r="K382">
            <v>1.6739999999999999</v>
          </cell>
          <cell r="L382">
            <v>100000</v>
          </cell>
          <cell r="M382">
            <v>1500</v>
          </cell>
          <cell r="N382">
            <v>8.3070000000000004</v>
          </cell>
          <cell r="O382">
            <v>100475.5</v>
          </cell>
          <cell r="P382">
            <v>150713250</v>
          </cell>
          <cell r="Q382">
            <v>3199315.07</v>
          </cell>
          <cell r="R382">
            <v>0</v>
          </cell>
          <cell r="S382">
            <v>713250</v>
          </cell>
          <cell r="T382">
            <v>153912565.06999999</v>
          </cell>
          <cell r="U382">
            <v>0.83</v>
          </cell>
          <cell r="V382">
            <v>0.85</v>
          </cell>
          <cell r="W382">
            <v>100000</v>
          </cell>
          <cell r="X382">
            <v>150000000</v>
          </cell>
          <cell r="Y382" t="str">
            <v>31-01-2027</v>
          </cell>
          <cell r="Z382" t="str">
            <v>Financial Services</v>
          </cell>
          <cell r="AA382"/>
          <cell r="AB382"/>
        </row>
        <row r="383">
          <cell r="C383" t="str">
            <v>INE414G07JM5</v>
          </cell>
          <cell r="D383" t="str">
            <v>FI3545NC207</v>
          </cell>
          <cell r="E383" t="str">
            <v>NCD</v>
          </cell>
          <cell r="F383" t="str">
            <v>Muthoot Finance Ltd</v>
          </cell>
          <cell r="G383" t="str">
            <v>8.6% Muthoot Finance Ltd NCD MD 02-03-2028</v>
          </cell>
          <cell r="H383">
            <v>8.6</v>
          </cell>
          <cell r="I383" t="str">
            <v>02-03-2028</v>
          </cell>
          <cell r="J383" t="str">
            <v>CRISIL AA+</v>
          </cell>
          <cell r="K383">
            <v>1.7602</v>
          </cell>
          <cell r="L383">
            <v>100000</v>
          </cell>
          <cell r="M383">
            <v>2500</v>
          </cell>
          <cell r="N383">
            <v>8.3070000000000004</v>
          </cell>
          <cell r="O383">
            <v>100457.2</v>
          </cell>
          <cell r="P383">
            <v>251143000</v>
          </cell>
          <cell r="Q383">
            <v>2591780.8199999998</v>
          </cell>
          <cell r="R383">
            <v>0</v>
          </cell>
          <cell r="S383">
            <v>-2277000</v>
          </cell>
          <cell r="T383">
            <v>253734780.81999999</v>
          </cell>
          <cell r="U383">
            <v>1.38</v>
          </cell>
          <cell r="V383">
            <v>1.4</v>
          </cell>
          <cell r="W383">
            <v>101368</v>
          </cell>
          <cell r="X383">
            <v>253420000</v>
          </cell>
          <cell r="Y383" t="str">
            <v>18-03-2027</v>
          </cell>
          <cell r="Z383" t="str">
            <v>Financial Services</v>
          </cell>
          <cell r="AA383"/>
          <cell r="AB383"/>
        </row>
        <row r="384">
          <cell r="C384" t="str">
            <v>INE556F08KH1</v>
          </cell>
          <cell r="D384" t="str">
            <v>FI3405NC236</v>
          </cell>
          <cell r="E384" t="str">
            <v>NCD</v>
          </cell>
          <cell r="F384" t="str">
            <v>Small Industries Development Bank of India</v>
          </cell>
          <cell r="G384" t="str">
            <v>7.43%  Small Industries Development Bank of India NCD MD 31-08-2026 SERIES I</v>
          </cell>
          <cell r="H384">
            <v>7.43</v>
          </cell>
          <cell r="I384" t="str">
            <v>31-08-2026</v>
          </cell>
          <cell r="J384" t="str">
            <v>CRISIL AAA</v>
          </cell>
          <cell r="K384">
            <v>0.3342</v>
          </cell>
          <cell r="L384">
            <v>100000</v>
          </cell>
          <cell r="M384">
            <v>1000</v>
          </cell>
          <cell r="N384">
            <v>7.0049999999999999</v>
          </cell>
          <cell r="O384">
            <v>100025.7</v>
          </cell>
          <cell r="P384">
            <v>100025700</v>
          </cell>
          <cell r="Q384">
            <v>4946547.95</v>
          </cell>
          <cell r="R384">
            <v>0</v>
          </cell>
          <cell r="S384">
            <v>344700</v>
          </cell>
          <cell r="T384">
            <v>104972247.95</v>
          </cell>
          <cell r="U384">
            <v>0.55000000000000004</v>
          </cell>
          <cell r="V384">
            <v>0.57999999999999996</v>
          </cell>
          <cell r="W384">
            <v>99681</v>
          </cell>
          <cell r="X384">
            <v>99681000</v>
          </cell>
          <cell r="Y384" t="str">
            <v>31-08-2026</v>
          </cell>
          <cell r="Z384" t="str">
            <v>Financial Services</v>
          </cell>
          <cell r="AA384"/>
          <cell r="AB384"/>
        </row>
        <row r="385">
          <cell r="C385" t="str">
            <v>INE556F08KI9</v>
          </cell>
          <cell r="D385" t="str">
            <v>FI3405NC237</v>
          </cell>
          <cell r="E385" t="str">
            <v>NCD</v>
          </cell>
          <cell r="F385" t="str">
            <v>Small Industries Development Bank of India</v>
          </cell>
          <cell r="G385" t="str">
            <v>7.44% Small Industries Development Bank of India NCD MD 04-09-2026 Series 11 of FY 2023-24</v>
          </cell>
          <cell r="H385">
            <v>7.44</v>
          </cell>
          <cell r="I385" t="str">
            <v>04-09-2026</v>
          </cell>
          <cell r="J385" t="str">
            <v>CRISIL AAA</v>
          </cell>
          <cell r="K385">
            <v>0.34520000000000001</v>
          </cell>
          <cell r="L385">
            <v>100000</v>
          </cell>
          <cell r="M385">
            <v>2500</v>
          </cell>
          <cell r="N385">
            <v>7.03</v>
          </cell>
          <cell r="O385">
            <v>100022.8</v>
          </cell>
          <cell r="P385">
            <v>250057000</v>
          </cell>
          <cell r="Q385">
            <v>12179178.08</v>
          </cell>
          <cell r="R385">
            <v>0</v>
          </cell>
          <cell r="S385">
            <v>-1693000</v>
          </cell>
          <cell r="T385">
            <v>262236178.08000001</v>
          </cell>
          <cell r="U385">
            <v>1.38</v>
          </cell>
          <cell r="V385">
            <v>1.44</v>
          </cell>
          <cell r="W385">
            <v>100700</v>
          </cell>
          <cell r="X385">
            <v>251750000</v>
          </cell>
          <cell r="Y385" t="str">
            <v>04-09-2026</v>
          </cell>
          <cell r="Z385" t="str">
            <v>Financial Services</v>
          </cell>
          <cell r="AA385"/>
          <cell r="AB385"/>
        </row>
        <row r="386">
          <cell r="C386" t="str">
            <v>INE556F08KJ7</v>
          </cell>
          <cell r="D386" t="str">
            <v>FI3405NC240</v>
          </cell>
          <cell r="E386" t="str">
            <v>NCD</v>
          </cell>
          <cell r="F386" t="str">
            <v>Small Industries Development Bank of India</v>
          </cell>
          <cell r="G386" t="str">
            <v>7.55%  Small Industries Development Bank of India NCD MD 22.09.2026 SERIES 111</v>
          </cell>
          <cell r="H386">
            <v>7.55</v>
          </cell>
          <cell r="I386" t="str">
            <v>22-09-2026</v>
          </cell>
          <cell r="J386" t="str">
            <v>CRISIL AAA</v>
          </cell>
          <cell r="K386">
            <v>0.39450000000000002</v>
          </cell>
          <cell r="L386">
            <v>100000</v>
          </cell>
          <cell r="M386">
            <v>2500</v>
          </cell>
          <cell r="N386">
            <v>7.03</v>
          </cell>
          <cell r="O386">
            <v>100076.2</v>
          </cell>
          <cell r="P386">
            <v>250190500</v>
          </cell>
          <cell r="Q386">
            <v>11428424.66</v>
          </cell>
          <cell r="R386">
            <v>0</v>
          </cell>
          <cell r="S386">
            <v>-2727750</v>
          </cell>
          <cell r="T386">
            <v>261618924.66</v>
          </cell>
          <cell r="U386">
            <v>1.38</v>
          </cell>
          <cell r="V386">
            <v>1.44</v>
          </cell>
          <cell r="W386">
            <v>101167.3</v>
          </cell>
          <cell r="X386">
            <v>252918250</v>
          </cell>
          <cell r="Y386" t="str">
            <v>22-09-2026</v>
          </cell>
          <cell r="Z386" t="str">
            <v>Financial Services</v>
          </cell>
          <cell r="AA386"/>
          <cell r="AB386"/>
        </row>
        <row r="387">
          <cell r="C387" t="str">
            <v>INE721A07SB0</v>
          </cell>
          <cell r="D387" t="str">
            <v>FI3539NC202</v>
          </cell>
          <cell r="E387" t="str">
            <v>NCD</v>
          </cell>
          <cell r="F387" t="str">
            <v>Shriram Finance Ltd</v>
          </cell>
          <cell r="G387" t="str">
            <v>9.20% Shriram Finance Limited NCD MD 22-05-2026 Series/Tranche: Series PPD XXI 24-25 Option 2</v>
          </cell>
          <cell r="H387">
            <v>9.1999999999999993</v>
          </cell>
          <cell r="I387" t="str">
            <v>22-05-2026</v>
          </cell>
          <cell r="J387" t="str">
            <v>CRISIL AAA</v>
          </cell>
          <cell r="K387">
            <v>5.7500000000000002E-2</v>
          </cell>
          <cell r="L387">
            <v>100000</v>
          </cell>
          <cell r="M387">
            <v>2500</v>
          </cell>
          <cell r="N387">
            <v>6.8849999999999998</v>
          </cell>
          <cell r="O387">
            <v>100098.5</v>
          </cell>
          <cell r="P387">
            <v>250246250</v>
          </cell>
          <cell r="Q387">
            <v>21676712.329999998</v>
          </cell>
          <cell r="R387">
            <v>0</v>
          </cell>
          <cell r="S387">
            <v>53250</v>
          </cell>
          <cell r="T387">
            <v>271922962.32999998</v>
          </cell>
          <cell r="U387">
            <v>1.38</v>
          </cell>
          <cell r="V387">
            <v>1.5</v>
          </cell>
          <cell r="W387">
            <v>100077.2</v>
          </cell>
          <cell r="X387">
            <v>250193000</v>
          </cell>
          <cell r="Y387" t="str">
            <v>22-05-2026</v>
          </cell>
          <cell r="Z387" t="str">
            <v>Financial Services</v>
          </cell>
          <cell r="AA387"/>
          <cell r="AB387"/>
        </row>
        <row r="388">
          <cell r="C388" t="str">
            <v>INE729N08048</v>
          </cell>
          <cell r="D388" t="str">
            <v>FI3563NCD200</v>
          </cell>
          <cell r="E388" t="str">
            <v>NCD</v>
          </cell>
          <cell r="F388" t="str">
            <v>TVS Credit Services Ltd</v>
          </cell>
          <cell r="G388" t="str">
            <v>9.40% TVS Credit Services Ltd NCD MD-26-08-2026</v>
          </cell>
          <cell r="H388">
            <v>9.4</v>
          </cell>
          <cell r="I388" t="str">
            <v>26-08-2026</v>
          </cell>
          <cell r="J388" t="str">
            <v>CRISIL AA+</v>
          </cell>
          <cell r="K388">
            <v>0.32050000000000001</v>
          </cell>
          <cell r="L388">
            <v>1000000</v>
          </cell>
          <cell r="M388">
            <v>250</v>
          </cell>
          <cell r="N388">
            <v>7.84</v>
          </cell>
          <cell r="O388">
            <v>1004468</v>
          </cell>
          <cell r="P388">
            <v>251117000</v>
          </cell>
          <cell r="Q388">
            <v>4184931.51</v>
          </cell>
          <cell r="R388">
            <v>0</v>
          </cell>
          <cell r="S388">
            <v>-373500</v>
          </cell>
          <cell r="T388">
            <v>255301931.50999999</v>
          </cell>
          <cell r="U388">
            <v>1.38</v>
          </cell>
          <cell r="V388">
            <v>1.41</v>
          </cell>
          <cell r="W388">
            <v>1005962</v>
          </cell>
          <cell r="X388">
            <v>251490500</v>
          </cell>
          <cell r="Y388" t="str">
            <v>26-08-2026</v>
          </cell>
          <cell r="Z388" t="str">
            <v>Financial Services</v>
          </cell>
          <cell r="AA388"/>
          <cell r="AB388"/>
        </row>
        <row r="389">
          <cell r="C389" t="str">
            <v>INE756I07EJ2</v>
          </cell>
          <cell r="D389" t="str">
            <v>FI3553NC217</v>
          </cell>
          <cell r="E389" t="str">
            <v>NCD</v>
          </cell>
          <cell r="F389" t="str">
            <v>HDB Financial Services Ltd</v>
          </cell>
          <cell r="G389" t="str">
            <v>7.65% HDB Financial Services NCD MD 10-09-2027</v>
          </cell>
          <cell r="H389">
            <v>7.65</v>
          </cell>
          <cell r="I389" t="str">
            <v>10-09-2027</v>
          </cell>
          <cell r="J389" t="str">
            <v>CRISIL AAA</v>
          </cell>
          <cell r="K389">
            <v>1.2908999999999999</v>
          </cell>
          <cell r="L389">
            <v>1000000</v>
          </cell>
          <cell r="M389">
            <v>250</v>
          </cell>
          <cell r="N389">
            <v>7.77</v>
          </cell>
          <cell r="O389">
            <v>997852</v>
          </cell>
          <cell r="P389">
            <v>249463000</v>
          </cell>
          <cell r="Q389">
            <v>12103767.119999999</v>
          </cell>
          <cell r="R389">
            <v>0</v>
          </cell>
          <cell r="S389">
            <v>-2239850</v>
          </cell>
          <cell r="T389">
            <v>261566767.12</v>
          </cell>
          <cell r="U389">
            <v>1.37</v>
          </cell>
          <cell r="V389">
            <v>1.44</v>
          </cell>
          <cell r="W389">
            <v>1006811.4</v>
          </cell>
          <cell r="X389">
            <v>251702850</v>
          </cell>
          <cell r="Y389" t="str">
            <v>12-09-2026</v>
          </cell>
          <cell r="Z389" t="str">
            <v>Financial Services</v>
          </cell>
          <cell r="AA389"/>
          <cell r="AB389"/>
        </row>
        <row r="390">
          <cell r="C390" t="str">
            <v>INE756I07EN4</v>
          </cell>
          <cell r="D390" t="str">
            <v>FI3553NC216</v>
          </cell>
          <cell r="E390" t="str">
            <v>NCD</v>
          </cell>
          <cell r="F390" t="str">
            <v>HDB Financial Services Ltd</v>
          </cell>
          <cell r="G390" t="str">
            <v>7.84% HDB Financial Services NCD MD 14-07-2026</v>
          </cell>
          <cell r="H390">
            <v>7.84</v>
          </cell>
          <cell r="I390" t="str">
            <v>14-07-2026</v>
          </cell>
          <cell r="J390" t="str">
            <v>CRISIL AAA</v>
          </cell>
          <cell r="K390">
            <v>0.20269999999999999</v>
          </cell>
          <cell r="L390">
            <v>1000000</v>
          </cell>
          <cell r="M390">
            <v>150</v>
          </cell>
          <cell r="N390">
            <v>7.04</v>
          </cell>
          <cell r="O390">
            <v>1000720</v>
          </cell>
          <cell r="P390">
            <v>150108000</v>
          </cell>
          <cell r="Q390">
            <v>9375780.8200000003</v>
          </cell>
          <cell r="R390">
            <v>0</v>
          </cell>
          <cell r="S390">
            <v>311250</v>
          </cell>
          <cell r="T390">
            <v>159483780.81999999</v>
          </cell>
          <cell r="U390">
            <v>0.83</v>
          </cell>
          <cell r="V390">
            <v>0.88</v>
          </cell>
          <cell r="W390">
            <v>998645</v>
          </cell>
          <cell r="X390">
            <v>149796750</v>
          </cell>
          <cell r="Y390" t="str">
            <v>14-07-2026</v>
          </cell>
          <cell r="Z390" t="str">
            <v>Financial Services</v>
          </cell>
          <cell r="AA390"/>
          <cell r="AB390"/>
        </row>
        <row r="391">
          <cell r="C391" t="str">
            <v>IN002025X463</v>
          </cell>
          <cell r="D391" t="str">
            <v>91TBL220526</v>
          </cell>
          <cell r="E391" t="str">
            <v>TBL</v>
          </cell>
          <cell r="F391" t="str">
            <v>Govt. of India - GSec / TBL</v>
          </cell>
          <cell r="G391" t="str">
            <v>91 Days - T Bill - 22/05/2026</v>
          </cell>
          <cell r="H391">
            <v>0</v>
          </cell>
          <cell r="I391" t="str">
            <v>22-05-2026</v>
          </cell>
          <cell r="J391" t="str">
            <v>Sovereign</v>
          </cell>
          <cell r="K391">
            <v>0.06</v>
          </cell>
          <cell r="L391">
            <v>100</v>
          </cell>
          <cell r="M391">
            <v>2500000</v>
          </cell>
          <cell r="N391">
            <v>5.0999999999999996</v>
          </cell>
          <cell r="O391">
            <v>99.707400000000007</v>
          </cell>
          <cell r="P391">
            <v>249268500</v>
          </cell>
          <cell r="Q391">
            <v>0</v>
          </cell>
          <cell r="R391">
            <v>2514807.7200000002</v>
          </cell>
          <cell r="S391">
            <v>22942.28</v>
          </cell>
          <cell r="T391">
            <v>249268500</v>
          </cell>
          <cell r="U391">
            <v>1.37</v>
          </cell>
          <cell r="V391">
            <v>1.37</v>
          </cell>
          <cell r="W391">
            <v>98.692300000000003</v>
          </cell>
          <cell r="X391">
            <v>246730750</v>
          </cell>
          <cell r="Y391"/>
          <cell r="Z391" t="str">
            <v>Exempt - GSECs</v>
          </cell>
          <cell r="AA391"/>
          <cell r="AB391"/>
        </row>
        <row r="392">
          <cell r="C392" t="str">
            <v>IN002025X471</v>
          </cell>
          <cell r="D392" t="str">
            <v>91TBL280526</v>
          </cell>
          <cell r="E392" t="str">
            <v>TBL</v>
          </cell>
          <cell r="F392" t="str">
            <v>Govt. of India - GSec / TBL</v>
          </cell>
          <cell r="G392" t="str">
            <v>91 Days - T Bill - 28/05/2026</v>
          </cell>
          <cell r="H392">
            <v>0</v>
          </cell>
          <cell r="I392" t="str">
            <v>28-05-2026</v>
          </cell>
          <cell r="J392" t="str">
            <v>Sovereign</v>
          </cell>
          <cell r="K392">
            <v>0.08</v>
          </cell>
          <cell r="L392">
            <v>100</v>
          </cell>
          <cell r="M392">
            <v>2500000</v>
          </cell>
          <cell r="N392">
            <v>5.0369999999999999</v>
          </cell>
          <cell r="O392">
            <v>99.628799999999998</v>
          </cell>
          <cell r="P392">
            <v>249072000</v>
          </cell>
          <cell r="Q392">
            <v>0</v>
          </cell>
          <cell r="R392">
            <v>2290637.44</v>
          </cell>
          <cell r="S392">
            <v>38362.559999999998</v>
          </cell>
          <cell r="T392">
            <v>249072000</v>
          </cell>
          <cell r="U392">
            <v>1.37</v>
          </cell>
          <cell r="V392">
            <v>1.37</v>
          </cell>
          <cell r="W392">
            <v>98.697199999999995</v>
          </cell>
          <cell r="X392">
            <v>246743000</v>
          </cell>
          <cell r="Y392"/>
          <cell r="Z392" t="str">
            <v>Exempt - GSECs</v>
          </cell>
          <cell r="AA392"/>
          <cell r="AB392"/>
        </row>
        <row r="393">
          <cell r="C393" t="str">
            <v>IN002025Y362</v>
          </cell>
          <cell r="D393" t="str">
            <v>182TBL040626</v>
          </cell>
          <cell r="E393" t="str">
            <v>TBL</v>
          </cell>
          <cell r="F393" t="str">
            <v>Govt. of India - GSec / TBL</v>
          </cell>
          <cell r="G393" t="str">
            <v>182 Days - T Bill - 04/06/2026</v>
          </cell>
          <cell r="H393">
            <v>0</v>
          </cell>
          <cell r="I393" t="str">
            <v>04-06-2026</v>
          </cell>
          <cell r="J393" t="str">
            <v>Sovereign</v>
          </cell>
          <cell r="K393">
            <v>0.1</v>
          </cell>
          <cell r="L393">
            <v>100</v>
          </cell>
          <cell r="M393">
            <v>5000000</v>
          </cell>
          <cell r="N393">
            <v>5.1395</v>
          </cell>
          <cell r="O393">
            <v>99.523600000000002</v>
          </cell>
          <cell r="P393">
            <v>497618000</v>
          </cell>
          <cell r="Q393">
            <v>0</v>
          </cell>
          <cell r="R393">
            <v>943104.13</v>
          </cell>
          <cell r="S393">
            <v>-91604.13</v>
          </cell>
          <cell r="T393">
            <v>497618000</v>
          </cell>
          <cell r="U393">
            <v>2.74</v>
          </cell>
          <cell r="V393">
            <v>2.74</v>
          </cell>
          <cell r="W393">
            <v>99.353300000000004</v>
          </cell>
          <cell r="X393">
            <v>496766500</v>
          </cell>
          <cell r="Y393"/>
          <cell r="Z393" t="str">
            <v>Exempt - GSECs</v>
          </cell>
          <cell r="AA393"/>
          <cell r="AB393"/>
        </row>
        <row r="394">
          <cell r="C394" t="str">
            <v>IN002025Y370</v>
          </cell>
          <cell r="D394" t="str">
            <v>182TBL110626</v>
          </cell>
          <cell r="E394" t="str">
            <v>TBL</v>
          </cell>
          <cell r="F394" t="str">
            <v>Govt. of India - GSec / TBL</v>
          </cell>
          <cell r="G394" t="str">
            <v>182 Days - T Bill - 11/06/2026</v>
          </cell>
          <cell r="H394">
            <v>0</v>
          </cell>
          <cell r="I394" t="str">
            <v>11-06-2026</v>
          </cell>
          <cell r="J394" t="str">
            <v>Sovereign</v>
          </cell>
          <cell r="K394">
            <v>0.12</v>
          </cell>
          <cell r="L394">
            <v>100</v>
          </cell>
          <cell r="M394">
            <v>2500000</v>
          </cell>
          <cell r="N394">
            <v>5.15</v>
          </cell>
          <cell r="O394">
            <v>99.424800000000005</v>
          </cell>
          <cell r="P394">
            <v>248562000</v>
          </cell>
          <cell r="Q394">
            <v>0</v>
          </cell>
          <cell r="R394">
            <v>475872.74</v>
          </cell>
          <cell r="S394">
            <v>-44372.74</v>
          </cell>
          <cell r="T394">
            <v>248562000</v>
          </cell>
          <cell r="U394">
            <v>1.37</v>
          </cell>
          <cell r="V394">
            <v>1.37</v>
          </cell>
          <cell r="W394">
            <v>99.252200000000002</v>
          </cell>
          <cell r="X394">
            <v>248130500</v>
          </cell>
          <cell r="Y394"/>
          <cell r="Z394" t="str">
            <v>Exempt - GSECs</v>
          </cell>
          <cell r="AA394"/>
          <cell r="AB394"/>
        </row>
        <row r="395">
          <cell r="C395" t="str">
            <v>INF0RQ622028</v>
          </cell>
          <cell r="D395" t="str">
            <v>CDMDF23</v>
          </cell>
          <cell r="E395" t="str">
            <v>CDMDF</v>
          </cell>
          <cell r="F395" t="str">
            <v>Corporate Debt Market Development Fund</v>
          </cell>
          <cell r="G395" t="str">
            <v>Corporate Debt Market Development Fund - Class A2</v>
          </cell>
          <cell r="H395">
            <v>0</v>
          </cell>
          <cell r="I395"/>
          <cell r="J395"/>
          <cell r="K395">
            <v>0</v>
          </cell>
          <cell r="L395">
            <v>10000</v>
          </cell>
          <cell r="M395">
            <v>112.994</v>
          </cell>
          <cell r="N395">
            <v>9.9999999999999995E-7</v>
          </cell>
          <cell r="O395">
            <v>11751.3395</v>
          </cell>
          <cell r="P395">
            <v>1327830.8600000001</v>
          </cell>
          <cell r="Q395">
            <v>0</v>
          </cell>
          <cell r="R395">
            <v>0</v>
          </cell>
          <cell r="S395">
            <v>197887.35999999999</v>
          </cell>
          <cell r="T395">
            <v>1327830.8600000001</v>
          </cell>
          <cell r="U395">
            <v>0.4</v>
          </cell>
          <cell r="V395">
            <v>0.4</v>
          </cell>
          <cell r="W395">
            <v>10000.030975096022</v>
          </cell>
          <cell r="X395">
            <v>1129943.5</v>
          </cell>
          <cell r="Y395"/>
          <cell r="Z395" t="str">
            <v>Financial Services</v>
          </cell>
          <cell r="AA395"/>
          <cell r="AB395"/>
        </row>
        <row r="396">
          <cell r="C396" t="str">
            <v>IN0020250091</v>
          </cell>
          <cell r="D396" t="str">
            <v>6.48GSE061035</v>
          </cell>
          <cell r="E396" t="str">
            <v>GSE</v>
          </cell>
          <cell r="F396" t="str">
            <v>Govt. of India - GSec / TBL</v>
          </cell>
          <cell r="G396" t="str">
            <v>6.48% Central Government Securities 06/10/2035</v>
          </cell>
          <cell r="H396">
            <v>6.48</v>
          </cell>
          <cell r="I396" t="str">
            <v>06-10-2035</v>
          </cell>
          <cell r="J396" t="str">
            <v>Sovereign</v>
          </cell>
          <cell r="K396">
            <v>7.1195000000000004</v>
          </cell>
          <cell r="L396">
            <v>100</v>
          </cell>
          <cell r="M396">
            <v>750000</v>
          </cell>
          <cell r="N396">
            <v>7.1482000000000001</v>
          </cell>
          <cell r="O396">
            <v>96.281999999999996</v>
          </cell>
          <cell r="P396">
            <v>72211500</v>
          </cell>
          <cell r="Q396">
            <v>337500</v>
          </cell>
          <cell r="R396">
            <v>0</v>
          </cell>
          <cell r="S396">
            <v>-1933750</v>
          </cell>
          <cell r="T396">
            <v>72549000</v>
          </cell>
          <cell r="U396">
            <v>21.52</v>
          </cell>
          <cell r="V396">
            <v>21.62</v>
          </cell>
          <cell r="W396">
            <v>98.860333333333344</v>
          </cell>
          <cell r="X396">
            <v>74145250</v>
          </cell>
          <cell r="Y396" t="str">
            <v>06-10-2026</v>
          </cell>
          <cell r="Z396" t="str">
            <v>Exempt - GSECs</v>
          </cell>
          <cell r="AA396"/>
          <cell r="AB396"/>
        </row>
        <row r="397">
          <cell r="C397" t="str">
            <v>IN3120230484</v>
          </cell>
          <cell r="D397" t="str">
            <v>7.44TNSG20034</v>
          </cell>
          <cell r="E397" t="str">
            <v>GSE</v>
          </cell>
          <cell r="F397" t="str">
            <v>Govt. of India - GSec / TBL</v>
          </cell>
          <cell r="G397" t="str">
            <v>7.44% Tamil Nadu State Government Securities -20/03/2034</v>
          </cell>
          <cell r="H397">
            <v>7.44</v>
          </cell>
          <cell r="I397" t="str">
            <v>20-03-2034</v>
          </cell>
          <cell r="J397" t="str">
            <v>Sovereign</v>
          </cell>
          <cell r="K397">
            <v>6.0438999999999998</v>
          </cell>
          <cell r="L397">
            <v>100</v>
          </cell>
          <cell r="M397">
            <v>230000</v>
          </cell>
          <cell r="N397">
            <v>7.7736999999999998</v>
          </cell>
          <cell r="O397">
            <v>98.887799999999999</v>
          </cell>
          <cell r="P397">
            <v>22744194</v>
          </cell>
          <cell r="Q397">
            <v>194886.67</v>
          </cell>
          <cell r="R397">
            <v>0</v>
          </cell>
          <cell r="S397">
            <v>-255806</v>
          </cell>
          <cell r="T397">
            <v>22939080.670000002</v>
          </cell>
          <cell r="U397">
            <v>6.78</v>
          </cell>
          <cell r="V397">
            <v>6.84</v>
          </cell>
          <cell r="W397">
            <v>100</v>
          </cell>
          <cell r="X397">
            <v>23000000</v>
          </cell>
          <cell r="Y397" t="str">
            <v>20-09-2026</v>
          </cell>
          <cell r="Z397" t="str">
            <v>Exempt - GSECs</v>
          </cell>
          <cell r="AA397"/>
          <cell r="AB397"/>
        </row>
        <row r="398">
          <cell r="C398" t="str">
            <v>IN3120240640</v>
          </cell>
          <cell r="D398" t="str">
            <v>7.00TNSG120329</v>
          </cell>
          <cell r="E398" t="str">
            <v>GSE</v>
          </cell>
          <cell r="F398" t="str">
            <v>Govt. of India - GSec / TBL</v>
          </cell>
          <cell r="G398" t="str">
            <v>7.00% Tamil Nadu State Government Securities - 12/03/2029</v>
          </cell>
          <cell r="H398">
            <v>7</v>
          </cell>
          <cell r="I398" t="str">
            <v>12-03-2029</v>
          </cell>
          <cell r="J398" t="str">
            <v>Sovereign</v>
          </cell>
          <cell r="K398">
            <v>2.6212</v>
          </cell>
          <cell r="L398">
            <v>100</v>
          </cell>
          <cell r="M398">
            <v>500000</v>
          </cell>
          <cell r="N398">
            <v>7.1780999999999997</v>
          </cell>
          <cell r="O398">
            <v>99.851100000000002</v>
          </cell>
          <cell r="P398">
            <v>49925550</v>
          </cell>
          <cell r="Q398">
            <v>476388.89</v>
          </cell>
          <cell r="R398">
            <v>0</v>
          </cell>
          <cell r="S398">
            <v>-797700</v>
          </cell>
          <cell r="T398">
            <v>50401938.890000001</v>
          </cell>
          <cell r="U398">
            <v>14.88</v>
          </cell>
          <cell r="V398">
            <v>15.02</v>
          </cell>
          <cell r="W398">
            <v>101.4465</v>
          </cell>
          <cell r="X398">
            <v>50723250</v>
          </cell>
          <cell r="Y398" t="str">
            <v>12-09-2026</v>
          </cell>
          <cell r="Z398" t="str">
            <v>Exempt - GSECs</v>
          </cell>
          <cell r="AA398"/>
          <cell r="AB398"/>
        </row>
        <row r="399">
          <cell r="C399" t="str">
            <v>INE020B08FW6</v>
          </cell>
          <cell r="D399" t="str">
            <v>UT47NC326</v>
          </cell>
          <cell r="E399" t="str">
            <v>NCD</v>
          </cell>
          <cell r="F399" t="str">
            <v>REC LTD</v>
          </cell>
          <cell r="G399" t="str">
            <v>6.52% REC Ltd NCD MD 31-01-2028 Series 248 (A)</v>
          </cell>
          <cell r="H399">
            <v>6.52</v>
          </cell>
          <cell r="I399" t="str">
            <v>31-01-2028</v>
          </cell>
          <cell r="J399" t="str">
            <v>ICRA AAA</v>
          </cell>
          <cell r="K399">
            <v>1.6917</v>
          </cell>
          <cell r="L399">
            <v>100000</v>
          </cell>
          <cell r="M399">
            <v>100</v>
          </cell>
          <cell r="N399">
            <v>7.4424999999999999</v>
          </cell>
          <cell r="O399">
            <v>98490.9</v>
          </cell>
          <cell r="P399">
            <v>9849090</v>
          </cell>
          <cell r="Q399">
            <v>160767.12</v>
          </cell>
          <cell r="R399">
            <v>0</v>
          </cell>
          <cell r="S399">
            <v>-107680</v>
          </cell>
          <cell r="T399">
            <v>10009857.119999999</v>
          </cell>
          <cell r="U399">
            <v>2.94</v>
          </cell>
          <cell r="V399">
            <v>2.98</v>
          </cell>
          <cell r="W399">
            <v>99567.7</v>
          </cell>
          <cell r="X399">
            <v>9956770</v>
          </cell>
          <cell r="Y399" t="str">
            <v>31-01-2027</v>
          </cell>
          <cell r="Z399" t="str">
            <v>Financial Services</v>
          </cell>
          <cell r="AA399"/>
          <cell r="AB399"/>
        </row>
        <row r="400">
          <cell r="C400" t="str">
            <v>INE121A07SN8</v>
          </cell>
          <cell r="D400" t="str">
            <v>FI3508NC225</v>
          </cell>
          <cell r="E400" t="str">
            <v>NCD</v>
          </cell>
          <cell r="F400" t="str">
            <v>Cholamandalam Investment and Finance Company Ltd</v>
          </cell>
          <cell r="G400" t="str">
            <v>7.38% Cholamandalam Investment and Finance Co Ltd NCD MD 28-05-2027</v>
          </cell>
          <cell r="H400">
            <v>7.38</v>
          </cell>
          <cell r="I400" t="str">
            <v>28-05-2027</v>
          </cell>
          <cell r="J400" t="str">
            <v>ICRA AA+</v>
          </cell>
          <cell r="K400">
            <v>1.0047999999999999</v>
          </cell>
          <cell r="L400">
            <v>100000</v>
          </cell>
          <cell r="M400">
            <v>200</v>
          </cell>
          <cell r="N400">
            <v>8.0687999999999995</v>
          </cell>
          <cell r="O400">
            <v>99297.7</v>
          </cell>
          <cell r="P400">
            <v>19859540</v>
          </cell>
          <cell r="Q400">
            <v>1366816.44</v>
          </cell>
          <cell r="R400">
            <v>0</v>
          </cell>
          <cell r="S400">
            <v>-140460</v>
          </cell>
          <cell r="T400">
            <v>21226356.440000001</v>
          </cell>
          <cell r="U400">
            <v>5.92</v>
          </cell>
          <cell r="V400">
            <v>6.33</v>
          </cell>
          <cell r="W400">
            <v>100000</v>
          </cell>
          <cell r="X400">
            <v>20000000</v>
          </cell>
          <cell r="Y400" t="str">
            <v>28-05-2026</v>
          </cell>
          <cell r="Z400" t="str">
            <v>Financial Services</v>
          </cell>
          <cell r="AA400"/>
          <cell r="AB400"/>
        </row>
        <row r="401">
          <cell r="C401" t="str">
            <v>INE134E08NS1</v>
          </cell>
          <cell r="D401" t="str">
            <v>FI35PFCNC375</v>
          </cell>
          <cell r="E401" t="str">
            <v>NCD</v>
          </cell>
          <cell r="F401" t="str">
            <v>Power Finance Corporation Ltd</v>
          </cell>
          <cell r="G401" t="str">
            <v>6.61% Power Finance Corporation Ltd NCD MD 15-07-2028</v>
          </cell>
          <cell r="H401">
            <v>6.61</v>
          </cell>
          <cell r="I401" t="str">
            <v>15-07-2028</v>
          </cell>
          <cell r="J401" t="str">
            <v>ICRA AAA</v>
          </cell>
          <cell r="K401">
            <v>1.9946999999999999</v>
          </cell>
          <cell r="L401">
            <v>100000</v>
          </cell>
          <cell r="M401">
            <v>200</v>
          </cell>
          <cell r="N401">
            <v>7.5575000000000001</v>
          </cell>
          <cell r="O401">
            <v>98151.5</v>
          </cell>
          <cell r="P401">
            <v>19630300</v>
          </cell>
          <cell r="Q401">
            <v>1245939.73</v>
          </cell>
          <cell r="R401">
            <v>0</v>
          </cell>
          <cell r="S401">
            <v>-369700</v>
          </cell>
          <cell r="T401">
            <v>20876239.73</v>
          </cell>
          <cell r="U401">
            <v>5.85</v>
          </cell>
          <cell r="V401">
            <v>6.22</v>
          </cell>
          <cell r="W401">
            <v>100000</v>
          </cell>
          <cell r="X401">
            <v>20000000</v>
          </cell>
          <cell r="Y401" t="str">
            <v>22-05-2026</v>
          </cell>
          <cell r="Z401" t="str">
            <v>Financial Services</v>
          </cell>
          <cell r="AA401"/>
          <cell r="AB401"/>
        </row>
        <row r="402">
          <cell r="C402" t="str">
            <v>INE233A08121</v>
          </cell>
          <cell r="D402" t="str">
            <v>CH2208BNC200</v>
          </cell>
          <cell r="E402" t="str">
            <v>NCD</v>
          </cell>
          <cell r="F402" t="str">
            <v>Godrej Industries Ltd</v>
          </cell>
          <cell r="G402" t="str">
            <v>8.36% GODREJ INDUSTRIES LTD NCD MD 28-08-2026</v>
          </cell>
          <cell r="H402">
            <v>8.36</v>
          </cell>
          <cell r="I402" t="str">
            <v>28-08-2026</v>
          </cell>
          <cell r="J402" t="str">
            <v>ICRA AA+</v>
          </cell>
          <cell r="K402">
            <v>0.32600000000000001</v>
          </cell>
          <cell r="L402">
            <v>100000</v>
          </cell>
          <cell r="M402">
            <v>100</v>
          </cell>
          <cell r="N402">
            <v>7.3150000000000004</v>
          </cell>
          <cell r="O402">
            <v>100202.1</v>
          </cell>
          <cell r="P402">
            <v>10020210</v>
          </cell>
          <cell r="Q402">
            <v>561150.68000000005</v>
          </cell>
          <cell r="R402">
            <v>0</v>
          </cell>
          <cell r="S402">
            <v>20210</v>
          </cell>
          <cell r="T402">
            <v>10581360.68</v>
          </cell>
          <cell r="U402">
            <v>2.99</v>
          </cell>
          <cell r="V402">
            <v>3.15</v>
          </cell>
          <cell r="W402">
            <v>100000</v>
          </cell>
          <cell r="X402">
            <v>10000000</v>
          </cell>
          <cell r="Y402" t="str">
            <v>28-08-2026</v>
          </cell>
          <cell r="Z402" t="str">
            <v>Diversified</v>
          </cell>
          <cell r="AA402"/>
          <cell r="AB402"/>
        </row>
        <row r="403">
          <cell r="C403" t="str">
            <v>INE248U07FW5</v>
          </cell>
          <cell r="D403" t="str">
            <v>FI35112NC200</v>
          </cell>
          <cell r="E403" t="str">
            <v>NCD</v>
          </cell>
          <cell r="F403" t="str">
            <v>360 One Prime Ltd</v>
          </cell>
          <cell r="G403" t="str">
            <v>8.95% 360 One Prime Ltd NCD MD 04-06-2027</v>
          </cell>
          <cell r="H403">
            <v>8.9499999999999993</v>
          </cell>
          <cell r="I403" t="str">
            <v>04-06-2027</v>
          </cell>
          <cell r="J403" t="str">
            <v>ICRA AA</v>
          </cell>
          <cell r="K403">
            <v>1.0116000000000001</v>
          </cell>
          <cell r="L403">
            <v>100000</v>
          </cell>
          <cell r="M403">
            <v>100</v>
          </cell>
          <cell r="N403">
            <v>8.68</v>
          </cell>
          <cell r="O403">
            <v>100239</v>
          </cell>
          <cell r="P403">
            <v>10023900</v>
          </cell>
          <cell r="Q403">
            <v>806726.03</v>
          </cell>
          <cell r="R403">
            <v>0</v>
          </cell>
          <cell r="S403">
            <v>-2020.18</v>
          </cell>
          <cell r="T403">
            <v>10830626.029999999</v>
          </cell>
          <cell r="U403">
            <v>2.99</v>
          </cell>
          <cell r="V403">
            <v>3.23</v>
          </cell>
          <cell r="W403">
            <v>100259.2018</v>
          </cell>
          <cell r="X403">
            <v>10025920.18</v>
          </cell>
          <cell r="Y403" t="str">
            <v>06-06-2026</v>
          </cell>
          <cell r="Z403" t="str">
            <v>Financial Services</v>
          </cell>
          <cell r="AA403"/>
          <cell r="AB403"/>
        </row>
        <row r="404">
          <cell r="C404" t="str">
            <v>INE261F08ES8</v>
          </cell>
          <cell r="D404" t="str">
            <v>FI35NANC314</v>
          </cell>
          <cell r="E404" t="str">
            <v>NCD</v>
          </cell>
          <cell r="F404" t="str">
            <v>National Bank for Agriculture &amp; Rural Development</v>
          </cell>
          <cell r="G404" t="str">
            <v>7.01% NABARD NCD MD 16-03-2029 Bonds Series 26D</v>
          </cell>
          <cell r="H404">
            <v>7.01</v>
          </cell>
          <cell r="I404" t="str">
            <v>16-03-2029</v>
          </cell>
          <cell r="J404" t="str">
            <v>CRISIL AAA</v>
          </cell>
          <cell r="K404">
            <v>2.6798999999999999</v>
          </cell>
          <cell r="L404">
            <v>100000</v>
          </cell>
          <cell r="M404">
            <v>200</v>
          </cell>
          <cell r="N404">
            <v>7.7</v>
          </cell>
          <cell r="O404">
            <v>98251.1</v>
          </cell>
          <cell r="P404">
            <v>19650220</v>
          </cell>
          <cell r="Q404">
            <v>176690.41</v>
          </cell>
          <cell r="R404">
            <v>0</v>
          </cell>
          <cell r="S404">
            <v>-260360</v>
          </cell>
          <cell r="T404">
            <v>19826910.41</v>
          </cell>
          <cell r="U404">
            <v>5.86</v>
          </cell>
          <cell r="V404">
            <v>5.91</v>
          </cell>
          <cell r="W404">
            <v>99552.9</v>
          </cell>
          <cell r="X404">
            <v>19910580</v>
          </cell>
          <cell r="Y404" t="str">
            <v>16-03-2027</v>
          </cell>
          <cell r="Z404" t="str">
            <v>Financial Services</v>
          </cell>
          <cell r="AA404"/>
          <cell r="AB404"/>
        </row>
        <row r="405">
          <cell r="C405" t="str">
            <v>INE414G07JL7</v>
          </cell>
          <cell r="D405" t="str">
            <v>FI3545NC203</v>
          </cell>
          <cell r="E405" t="str">
            <v>NCD</v>
          </cell>
          <cell r="F405" t="str">
            <v>Muthoot Finance Ltd</v>
          </cell>
          <cell r="G405" t="str">
            <v>8.65% Muthoot Finance Ltd NCD MD 31-01-2028</v>
          </cell>
          <cell r="H405">
            <v>8.65</v>
          </cell>
          <cell r="I405" t="str">
            <v>31-01-2028</v>
          </cell>
          <cell r="J405" t="str">
            <v>ICRA AA+</v>
          </cell>
          <cell r="K405">
            <v>1.6739999999999999</v>
          </cell>
          <cell r="L405">
            <v>100000</v>
          </cell>
          <cell r="M405">
            <v>150</v>
          </cell>
          <cell r="N405">
            <v>8.3070000000000004</v>
          </cell>
          <cell r="O405">
            <v>100475.5</v>
          </cell>
          <cell r="P405">
            <v>15071325</v>
          </cell>
          <cell r="Q405">
            <v>319931.51</v>
          </cell>
          <cell r="R405">
            <v>0</v>
          </cell>
          <cell r="S405">
            <v>71325</v>
          </cell>
          <cell r="T405">
            <v>15391256.51</v>
          </cell>
          <cell r="U405">
            <v>4.49</v>
          </cell>
          <cell r="V405">
            <v>4.59</v>
          </cell>
          <cell r="W405">
            <v>100000</v>
          </cell>
          <cell r="X405">
            <v>15000000</v>
          </cell>
          <cell r="Y405" t="str">
            <v>31-01-2027</v>
          </cell>
          <cell r="Z405" t="str">
            <v>Financial Services</v>
          </cell>
          <cell r="AA405"/>
          <cell r="AB405"/>
        </row>
        <row r="406">
          <cell r="C406" t="str">
            <v>INE477A07373</v>
          </cell>
          <cell r="D406" t="str">
            <v>FI3427NC200</v>
          </cell>
          <cell r="E406" t="str">
            <v>NCD</v>
          </cell>
          <cell r="F406" t="str">
            <v>Can Fin Homes Ltd</v>
          </cell>
          <cell r="G406" t="str">
            <v>8.45% Can Fin Homes Ltd NCD MD 27-05-2026</v>
          </cell>
          <cell r="H406">
            <v>8.4499999999999993</v>
          </cell>
          <cell r="I406" t="str">
            <v>27-05-2026</v>
          </cell>
          <cell r="J406" t="str">
            <v>IND AAA</v>
          </cell>
          <cell r="K406">
            <v>7.1199999999999999E-2</v>
          </cell>
          <cell r="L406">
            <v>100000</v>
          </cell>
          <cell r="M406">
            <v>100</v>
          </cell>
          <cell r="N406">
            <v>6.4146999999999998</v>
          </cell>
          <cell r="O406">
            <v>100137.7</v>
          </cell>
          <cell r="P406">
            <v>10013770</v>
          </cell>
          <cell r="Q406">
            <v>145849.32</v>
          </cell>
          <cell r="R406">
            <v>0</v>
          </cell>
          <cell r="S406">
            <v>-29580</v>
          </cell>
          <cell r="T406">
            <v>10159619.32</v>
          </cell>
          <cell r="U406">
            <v>2.98</v>
          </cell>
          <cell r="V406">
            <v>3.03</v>
          </cell>
          <cell r="W406">
            <v>100433.5</v>
          </cell>
          <cell r="X406">
            <v>10043350</v>
          </cell>
          <cell r="Y406" t="str">
            <v>27-05-2026</v>
          </cell>
          <cell r="Z406" t="str">
            <v>Financial Services</v>
          </cell>
          <cell r="AA406"/>
          <cell r="AB406"/>
        </row>
        <row r="407">
          <cell r="C407" t="str">
            <v>INE477A07415</v>
          </cell>
          <cell r="D407" t="str">
            <v>FI3427NC201</v>
          </cell>
          <cell r="E407" t="str">
            <v>NCD</v>
          </cell>
          <cell r="F407" t="str">
            <v>Can Fin Homes Ltd</v>
          </cell>
          <cell r="G407" t="str">
            <v>8.09% Can Fin Homes Ltd NCD MD 04-01-2027</v>
          </cell>
          <cell r="H407">
            <v>8.09</v>
          </cell>
          <cell r="I407" t="str">
            <v>04-01-2027</v>
          </cell>
          <cell r="J407" t="str">
            <v>ICRA AAA</v>
          </cell>
          <cell r="K407">
            <v>0.67949999999999999</v>
          </cell>
          <cell r="L407">
            <v>100000</v>
          </cell>
          <cell r="M407">
            <v>100</v>
          </cell>
          <cell r="N407">
            <v>7.4897</v>
          </cell>
          <cell r="O407">
            <v>100262.6</v>
          </cell>
          <cell r="P407">
            <v>10026260</v>
          </cell>
          <cell r="Q407">
            <v>259323.29</v>
          </cell>
          <cell r="R407">
            <v>0</v>
          </cell>
          <cell r="S407">
            <v>26260</v>
          </cell>
          <cell r="T407">
            <v>10285583.289999999</v>
          </cell>
          <cell r="U407">
            <v>2.99</v>
          </cell>
          <cell r="V407">
            <v>3.07</v>
          </cell>
          <cell r="W407">
            <v>100000</v>
          </cell>
          <cell r="X407">
            <v>10000000</v>
          </cell>
          <cell r="Y407" t="str">
            <v>04-01-2027</v>
          </cell>
          <cell r="Z407" t="str">
            <v>Financial Services</v>
          </cell>
          <cell r="AA407"/>
          <cell r="AB407"/>
        </row>
        <row r="408">
          <cell r="C408" t="str">
            <v>INE556F08LC0</v>
          </cell>
          <cell r="D408" t="str">
            <v>FI3405NCD202</v>
          </cell>
          <cell r="E408" t="str">
            <v>NCD</v>
          </cell>
          <cell r="F408" t="str">
            <v>Small Industries Development Bank of India</v>
          </cell>
          <cell r="G408" t="str">
            <v>7.22% Small Industries Development Bank of India NCD 2030-Series-V 10-04-2029</v>
          </cell>
          <cell r="H408">
            <v>7.22</v>
          </cell>
          <cell r="I408" t="str">
            <v>10-04-2029</v>
          </cell>
          <cell r="J408" t="str">
            <v>CRISIL AAA</v>
          </cell>
          <cell r="K408">
            <v>2.7437</v>
          </cell>
          <cell r="L408">
            <v>100000</v>
          </cell>
          <cell r="M408">
            <v>200</v>
          </cell>
          <cell r="N408">
            <v>7.6765999999999996</v>
          </cell>
          <cell r="O408">
            <v>98822.399999999994</v>
          </cell>
          <cell r="P408">
            <v>19764480</v>
          </cell>
          <cell r="Q408">
            <v>83079.45</v>
          </cell>
          <cell r="R408">
            <v>0</v>
          </cell>
          <cell r="S408">
            <v>-173630</v>
          </cell>
          <cell r="T408">
            <v>19847559.449999999</v>
          </cell>
          <cell r="U408">
            <v>5.89</v>
          </cell>
          <cell r="V408">
            <v>5.91</v>
          </cell>
          <cell r="W408">
            <v>99690.55</v>
          </cell>
          <cell r="X408">
            <v>19938110</v>
          </cell>
          <cell r="Y408" t="str">
            <v>10-04-2027</v>
          </cell>
          <cell r="Z408" t="str">
            <v>Financial Services</v>
          </cell>
          <cell r="AA408"/>
          <cell r="AB408"/>
        </row>
        <row r="409">
          <cell r="C409" t="str">
            <v>INE572E07258</v>
          </cell>
          <cell r="D409" t="str">
            <v>FI3333NC207</v>
          </cell>
          <cell r="E409" t="str">
            <v>NCD</v>
          </cell>
          <cell r="F409" t="str">
            <v>PNB Housing Finance Ltd</v>
          </cell>
          <cell r="G409" t="str">
            <v>7.28% PNB Housing Finance Limited NCD 05-06-2028 Series LXXII</v>
          </cell>
          <cell r="H409">
            <v>7.28</v>
          </cell>
          <cell r="I409" t="str">
            <v>05-06-2028</v>
          </cell>
          <cell r="J409" t="str">
            <v>CARE AA+</v>
          </cell>
          <cell r="K409">
            <v>1.9591000000000001</v>
          </cell>
          <cell r="L409">
            <v>100000</v>
          </cell>
          <cell r="M409">
            <v>100</v>
          </cell>
          <cell r="N409">
            <v>7.9923000000000002</v>
          </cell>
          <cell r="O409">
            <v>98676.1</v>
          </cell>
          <cell r="P409">
            <v>9867610</v>
          </cell>
          <cell r="Q409">
            <v>293194.52</v>
          </cell>
          <cell r="R409">
            <v>0</v>
          </cell>
          <cell r="S409">
            <v>-132390</v>
          </cell>
          <cell r="T409">
            <v>10160804.52</v>
          </cell>
          <cell r="U409">
            <v>2.94</v>
          </cell>
          <cell r="V409">
            <v>3.03</v>
          </cell>
          <cell r="W409">
            <v>100000</v>
          </cell>
          <cell r="X409">
            <v>10000000</v>
          </cell>
          <cell r="Y409" t="str">
            <v>05-06-2026</v>
          </cell>
          <cell r="Z409" t="str">
            <v>Financial Services</v>
          </cell>
          <cell r="AA409"/>
          <cell r="AB409"/>
        </row>
        <row r="410">
          <cell r="C410" t="str">
            <v>INE756I07FG5</v>
          </cell>
          <cell r="D410" t="str">
            <v>FI3553NC218</v>
          </cell>
          <cell r="E410" t="str">
            <v>NCD</v>
          </cell>
          <cell r="F410" t="str">
            <v>HDB Financial Services Ltd</v>
          </cell>
          <cell r="G410" t="str">
            <v>7.4091% HDB Financial Services NCD MD 05-06-2028</v>
          </cell>
          <cell r="H410">
            <v>7.4090999999999996</v>
          </cell>
          <cell r="I410" t="str">
            <v>05-06-2028</v>
          </cell>
          <cell r="J410" t="str">
            <v>CRISIL AAA</v>
          </cell>
          <cell r="K410">
            <v>1.8889</v>
          </cell>
          <cell r="L410">
            <v>100000</v>
          </cell>
          <cell r="M410">
            <v>100</v>
          </cell>
          <cell r="N410">
            <v>7.9</v>
          </cell>
          <cell r="O410">
            <v>99058.5</v>
          </cell>
          <cell r="P410">
            <v>9905850</v>
          </cell>
          <cell r="Q410">
            <v>690162.74</v>
          </cell>
          <cell r="R410">
            <v>0</v>
          </cell>
          <cell r="S410">
            <v>-113150</v>
          </cell>
          <cell r="T410">
            <v>10596012.74</v>
          </cell>
          <cell r="U410">
            <v>2.95</v>
          </cell>
          <cell r="V410">
            <v>3.16</v>
          </cell>
          <cell r="W410">
            <v>100190</v>
          </cell>
          <cell r="X410">
            <v>10019000</v>
          </cell>
          <cell r="Y410" t="str">
            <v>05-06-2026</v>
          </cell>
          <cell r="Z410" t="str">
            <v>Financial Services</v>
          </cell>
          <cell r="AA410"/>
          <cell r="AB410"/>
        </row>
        <row r="411">
          <cell r="C411" t="str">
            <v>IN0020220037</v>
          </cell>
          <cell r="D411" t="str">
            <v>7.38GSEC200627</v>
          </cell>
          <cell r="E411" t="str">
            <v>GSE</v>
          </cell>
          <cell r="F411" t="str">
            <v>Govt. of India - GSec / TBL</v>
          </cell>
          <cell r="G411" t="str">
            <v>7.38% Central Government Securities 20/06/2027</v>
          </cell>
          <cell r="H411">
            <v>7.38</v>
          </cell>
          <cell r="I411" t="str">
            <v>20-06-2027</v>
          </cell>
          <cell r="J411" t="str">
            <v>Sovereign</v>
          </cell>
          <cell r="K411">
            <v>1.0839000000000001</v>
          </cell>
          <cell r="L411">
            <v>100</v>
          </cell>
          <cell r="M411">
            <v>10500000</v>
          </cell>
          <cell r="N411">
            <v>6.0644999999999998</v>
          </cell>
          <cell r="O411">
            <v>101.5104</v>
          </cell>
          <cell r="P411">
            <v>1065859200</v>
          </cell>
          <cell r="Q411">
            <v>28197750</v>
          </cell>
          <cell r="R411">
            <v>0</v>
          </cell>
          <cell r="S411">
            <v>5167950</v>
          </cell>
          <cell r="T411">
            <v>1094056950</v>
          </cell>
          <cell r="U411">
            <v>3.25</v>
          </cell>
          <cell r="V411">
            <v>3.34</v>
          </cell>
          <cell r="W411">
            <v>101.01821428571429</v>
          </cell>
          <cell r="X411">
            <v>1060691250</v>
          </cell>
          <cell r="Y411" t="str">
            <v>20-06-2026</v>
          </cell>
          <cell r="Z411" t="str">
            <v>Exempt - GSECs</v>
          </cell>
          <cell r="AA411"/>
          <cell r="AB411"/>
        </row>
        <row r="412">
          <cell r="C412" t="str">
            <v>IN0020230101</v>
          </cell>
          <cell r="D412" t="str">
            <v>7.37GSE231028</v>
          </cell>
          <cell r="E412" t="str">
            <v>GSE</v>
          </cell>
          <cell r="F412" t="str">
            <v>Govt. of India - GSec / TBL</v>
          </cell>
          <cell r="G412" t="str">
            <v>7.37% Government Securities-23/10/2028</v>
          </cell>
          <cell r="H412">
            <v>7.37</v>
          </cell>
          <cell r="I412" t="str">
            <v>23-10-2028</v>
          </cell>
          <cell r="J412" t="str">
            <v>Sovereign</v>
          </cell>
          <cell r="K412">
            <v>2.3085</v>
          </cell>
          <cell r="L412">
            <v>100</v>
          </cell>
          <cell r="M412">
            <v>500000</v>
          </cell>
          <cell r="N412">
            <v>6.4516</v>
          </cell>
          <cell r="O412">
            <v>102.3008</v>
          </cell>
          <cell r="P412">
            <v>51150400</v>
          </cell>
          <cell r="Q412">
            <v>81888.89</v>
          </cell>
          <cell r="R412">
            <v>0</v>
          </cell>
          <cell r="S412">
            <v>180400</v>
          </cell>
          <cell r="T412">
            <v>51232288.890000001</v>
          </cell>
          <cell r="U412">
            <v>0.16</v>
          </cell>
          <cell r="V412">
            <v>0.16</v>
          </cell>
          <cell r="W412">
            <v>101.94</v>
          </cell>
          <cell r="X412">
            <v>50970000</v>
          </cell>
          <cell r="Y412" t="str">
            <v>23-10-2026</v>
          </cell>
          <cell r="Z412" t="str">
            <v>Exempt - GSECs</v>
          </cell>
          <cell r="AA412"/>
          <cell r="AB412"/>
        </row>
        <row r="413">
          <cell r="C413" t="str">
            <v>IN0020230135</v>
          </cell>
          <cell r="D413" t="str">
            <v>7.32GSE131130</v>
          </cell>
          <cell r="E413" t="str">
            <v>GSE</v>
          </cell>
          <cell r="F413" t="str">
            <v>Govt. of India - GSec / TBL</v>
          </cell>
          <cell r="G413" t="str">
            <v>7.32% Government Securities-13/11/2030</v>
          </cell>
          <cell r="H413">
            <v>7.32</v>
          </cell>
          <cell r="I413" t="str">
            <v>13-11-2030</v>
          </cell>
          <cell r="J413" t="str">
            <v>Sovereign</v>
          </cell>
          <cell r="K413">
            <v>3.82</v>
          </cell>
          <cell r="L413">
            <v>100</v>
          </cell>
          <cell r="M413">
            <v>3000000</v>
          </cell>
          <cell r="N413">
            <v>6.8208000000000002</v>
          </cell>
          <cell r="O413">
            <v>102.3541</v>
          </cell>
          <cell r="P413">
            <v>307062300</v>
          </cell>
          <cell r="Q413">
            <v>10248000</v>
          </cell>
          <cell r="R413">
            <v>0</v>
          </cell>
          <cell r="S413">
            <v>3657300</v>
          </cell>
          <cell r="T413">
            <v>317310300</v>
          </cell>
          <cell r="U413">
            <v>0.94</v>
          </cell>
          <cell r="V413">
            <v>0.97</v>
          </cell>
          <cell r="W413">
            <v>101.13500000000001</v>
          </cell>
          <cell r="X413">
            <v>303405000</v>
          </cell>
          <cell r="Y413" t="str">
            <v>13-05-2026</v>
          </cell>
          <cell r="Z413" t="str">
            <v>Exempt - GSECs</v>
          </cell>
          <cell r="AA413"/>
          <cell r="AB413"/>
        </row>
        <row r="414">
          <cell r="C414" t="str">
            <v>IN0020240019</v>
          </cell>
          <cell r="D414" t="str">
            <v>7.10GSE080434</v>
          </cell>
          <cell r="E414" t="str">
            <v>GSE</v>
          </cell>
          <cell r="F414" t="str">
            <v>Govt. of India - GSec / TBL</v>
          </cell>
          <cell r="G414" t="str">
            <v>7.10% Central Government Securities 08/04/2034</v>
          </cell>
          <cell r="H414">
            <v>7.1</v>
          </cell>
          <cell r="I414" t="str">
            <v>08-04-2034</v>
          </cell>
          <cell r="J414" t="str">
            <v>Sovereign</v>
          </cell>
          <cell r="K414">
            <v>6.1786000000000003</v>
          </cell>
          <cell r="L414">
            <v>100</v>
          </cell>
          <cell r="M414">
            <v>3000000</v>
          </cell>
          <cell r="N414">
            <v>7.1557000000000004</v>
          </cell>
          <cell r="O414">
            <v>100.4008</v>
          </cell>
          <cell r="P414">
            <v>301202400</v>
          </cell>
          <cell r="Q414">
            <v>1360833.33</v>
          </cell>
          <cell r="R414">
            <v>0</v>
          </cell>
          <cell r="S414">
            <v>-4651141.66</v>
          </cell>
          <cell r="T414">
            <v>302563233.32999998</v>
          </cell>
          <cell r="U414">
            <v>0.92</v>
          </cell>
          <cell r="V414">
            <v>0.92</v>
          </cell>
          <cell r="W414">
            <v>101.95118055333334</v>
          </cell>
          <cell r="X414">
            <v>305853541.66000003</v>
          </cell>
          <cell r="Y414" t="str">
            <v>08-10-2026</v>
          </cell>
          <cell r="Z414" t="str">
            <v>Exempt - GSECs</v>
          </cell>
          <cell r="AA414"/>
          <cell r="AB414"/>
        </row>
        <row r="415">
          <cell r="C415" t="str">
            <v>IN0020240050</v>
          </cell>
          <cell r="D415" t="str">
            <v>7.05GSE220464</v>
          </cell>
          <cell r="E415" t="str">
            <v>GSE</v>
          </cell>
          <cell r="F415" t="str">
            <v>Govt. of India - GSec / TBL</v>
          </cell>
          <cell r="G415" t="str">
            <v>7.04% Central Government Securities 03/06/2029</v>
          </cell>
          <cell r="H415">
            <v>7.04</v>
          </cell>
          <cell r="I415" t="str">
            <v>03-06-2029</v>
          </cell>
          <cell r="J415" t="str">
            <v>Sovereign</v>
          </cell>
          <cell r="K415">
            <v>2.7551000000000001</v>
          </cell>
          <cell r="L415">
            <v>100</v>
          </cell>
          <cell r="M415">
            <v>5000000</v>
          </cell>
          <cell r="N415">
            <v>6.5419</v>
          </cell>
          <cell r="O415">
            <v>101.6533</v>
          </cell>
          <cell r="P415">
            <v>508266500</v>
          </cell>
          <cell r="Q415">
            <v>14471111.109999999</v>
          </cell>
          <cell r="R415">
            <v>0</v>
          </cell>
          <cell r="S415">
            <v>899000</v>
          </cell>
          <cell r="T415">
            <v>522737611.11000001</v>
          </cell>
          <cell r="U415">
            <v>1.55</v>
          </cell>
          <cell r="V415">
            <v>1.6</v>
          </cell>
          <cell r="W415">
            <v>101.4735</v>
          </cell>
          <cell r="X415">
            <v>507367500</v>
          </cell>
          <cell r="Y415" t="str">
            <v>03-06-2026</v>
          </cell>
          <cell r="Z415" t="str">
            <v>Exempt - GSECs</v>
          </cell>
          <cell r="AA415"/>
          <cell r="AB415"/>
        </row>
        <row r="416">
          <cell r="C416" t="str">
            <v>IN0020240183</v>
          </cell>
          <cell r="D416" t="str">
            <v>6.75GSE231229</v>
          </cell>
          <cell r="E416" t="str">
            <v>GSE</v>
          </cell>
          <cell r="F416" t="str">
            <v>Govt. of India - GSec / TBL</v>
          </cell>
          <cell r="G416" t="str">
            <v>6.75% Central Government Securities 23/12/2029</v>
          </cell>
          <cell r="H416">
            <v>6.75</v>
          </cell>
          <cell r="I416" t="str">
            <v>23-12-2029</v>
          </cell>
          <cell r="J416" t="str">
            <v>Sovereign</v>
          </cell>
          <cell r="K416">
            <v>3.2185999999999999</v>
          </cell>
          <cell r="L416">
            <v>100</v>
          </cell>
          <cell r="M416">
            <v>3000000</v>
          </cell>
          <cell r="N416">
            <v>6.5579000000000001</v>
          </cell>
          <cell r="O416">
            <v>100.9375</v>
          </cell>
          <cell r="P416">
            <v>302812500</v>
          </cell>
          <cell r="Q416">
            <v>7200000</v>
          </cell>
          <cell r="R416">
            <v>0</v>
          </cell>
          <cell r="S416">
            <v>-6872500</v>
          </cell>
          <cell r="T416">
            <v>310012500</v>
          </cell>
          <cell r="U416">
            <v>0.92</v>
          </cell>
          <cell r="V416">
            <v>0.95</v>
          </cell>
          <cell r="W416">
            <v>103.22833333333334</v>
          </cell>
          <cell r="X416">
            <v>309685000</v>
          </cell>
          <cell r="Y416" t="str">
            <v>23-06-2026</v>
          </cell>
          <cell r="Z416" t="str">
            <v>Exempt - GSECs</v>
          </cell>
          <cell r="AA416"/>
          <cell r="AB416"/>
        </row>
        <row r="417">
          <cell r="C417" t="str">
            <v>IN0020250067</v>
          </cell>
          <cell r="D417" t="str">
            <v>6.01GSE210730</v>
          </cell>
          <cell r="E417" t="str">
            <v>GSE</v>
          </cell>
          <cell r="F417" t="str">
            <v>Govt. of India - GSec / TBL</v>
          </cell>
          <cell r="G417" t="str">
            <v>6.01% Central Government Securities 21/07/2030</v>
          </cell>
          <cell r="H417">
            <v>6.01</v>
          </cell>
          <cell r="I417" t="str">
            <v>21-07-2030</v>
          </cell>
          <cell r="J417" t="str">
            <v>Sovereign</v>
          </cell>
          <cell r="K417">
            <v>3.7246000000000001</v>
          </cell>
          <cell r="L417">
            <v>100</v>
          </cell>
          <cell r="M417">
            <v>5500000</v>
          </cell>
          <cell r="N417">
            <v>6.7005999999999997</v>
          </cell>
          <cell r="O417">
            <v>97.873000000000005</v>
          </cell>
          <cell r="P417">
            <v>538301500</v>
          </cell>
          <cell r="Q417">
            <v>9181944.4399999995</v>
          </cell>
          <cell r="R417">
            <v>0</v>
          </cell>
          <cell r="S417">
            <v>-5916000</v>
          </cell>
          <cell r="T417">
            <v>547483444.44000006</v>
          </cell>
          <cell r="U417">
            <v>1.64</v>
          </cell>
          <cell r="V417">
            <v>1.67</v>
          </cell>
          <cell r="W417">
            <v>98.948636363636368</v>
          </cell>
          <cell r="X417">
            <v>544217500</v>
          </cell>
          <cell r="Y417" t="str">
            <v>21-07-2026</v>
          </cell>
          <cell r="Z417" t="str">
            <v>Exempt - GSECs</v>
          </cell>
          <cell r="AA417"/>
          <cell r="AB417"/>
        </row>
        <row r="418">
          <cell r="C418" t="str">
            <v>IN0020250091</v>
          </cell>
          <cell r="D418" t="str">
            <v>6.48GSE061035</v>
          </cell>
          <cell r="E418" t="str">
            <v>GSE</v>
          </cell>
          <cell r="F418" t="str">
            <v>Govt. of India - GSec / TBL</v>
          </cell>
          <cell r="G418" t="str">
            <v>6.48% Central Government Securities 06/10/2035</v>
          </cell>
          <cell r="H418">
            <v>6.48</v>
          </cell>
          <cell r="I418" t="str">
            <v>06-10-2035</v>
          </cell>
          <cell r="J418" t="str">
            <v>Sovereign</v>
          </cell>
          <cell r="K418">
            <v>7.1195000000000004</v>
          </cell>
          <cell r="L418">
            <v>100</v>
          </cell>
          <cell r="M418">
            <v>2500000</v>
          </cell>
          <cell r="N418">
            <v>7.1482000000000001</v>
          </cell>
          <cell r="O418">
            <v>96.281999999999996</v>
          </cell>
          <cell r="P418">
            <v>240705000</v>
          </cell>
          <cell r="Q418">
            <v>1125000</v>
          </cell>
          <cell r="R418">
            <v>0</v>
          </cell>
          <cell r="S418">
            <v>-5580000</v>
          </cell>
          <cell r="T418">
            <v>241830000</v>
          </cell>
          <cell r="U418">
            <v>0.73</v>
          </cell>
          <cell r="V418">
            <v>0.74</v>
          </cell>
          <cell r="W418">
            <v>98.513999999999996</v>
          </cell>
          <cell r="X418">
            <v>246285000</v>
          </cell>
          <cell r="Y418" t="str">
            <v>06-10-2026</v>
          </cell>
          <cell r="Z418" t="str">
            <v>Exempt - GSECs</v>
          </cell>
          <cell r="AA418"/>
          <cell r="AB418"/>
        </row>
        <row r="419">
          <cell r="C419" t="str">
            <v>INE494B04019</v>
          </cell>
          <cell r="D419" t="str">
            <v>AU0505NCRPS</v>
          </cell>
          <cell r="E419" t="str">
            <v>RPRF</v>
          </cell>
          <cell r="F419" t="str">
            <v>TVS Motor Company Ltd</v>
          </cell>
          <cell r="G419" t="str">
            <v>TVS Motor Company Ltd 6.00% (Cumulative Non-Convertible Redeemable Preference Share) 01-Sep-2026</v>
          </cell>
          <cell r="H419">
            <v>0</v>
          </cell>
          <cell r="I419" t="str">
            <v>01-09-2026</v>
          </cell>
          <cell r="J419"/>
          <cell r="K419">
            <v>0</v>
          </cell>
          <cell r="L419">
            <v>10</v>
          </cell>
          <cell r="M419">
            <v>369600</v>
          </cell>
          <cell r="N419">
            <v>0</v>
          </cell>
          <cell r="O419">
            <v>40.799999999999997</v>
          </cell>
          <cell r="P419">
            <v>3769920</v>
          </cell>
          <cell r="Q419">
            <v>0</v>
          </cell>
          <cell r="R419">
            <v>0</v>
          </cell>
          <cell r="S419">
            <v>3769920</v>
          </cell>
          <cell r="T419">
            <v>3769920</v>
          </cell>
          <cell r="U419">
            <v>0</v>
          </cell>
          <cell r="V419">
            <v>0.01</v>
          </cell>
          <cell r="W419">
            <v>0</v>
          </cell>
          <cell r="X419">
            <v>0</v>
          </cell>
          <cell r="Y419"/>
          <cell r="Z419" t="str">
            <v>Automobile and Auto Components</v>
          </cell>
          <cell r="AA419"/>
          <cell r="AB419"/>
        </row>
        <row r="420">
          <cell r="C420" t="str">
            <v>INF0RQ622028</v>
          </cell>
          <cell r="D420" t="str">
            <v>CDMDF23</v>
          </cell>
          <cell r="E420" t="str">
            <v>CDMDF</v>
          </cell>
          <cell r="F420" t="str">
            <v>Corporate Debt Market Development Fund</v>
          </cell>
          <cell r="G420" t="str">
            <v>Corporate Debt Market Development Fund - Class A2</v>
          </cell>
          <cell r="H420">
            <v>0</v>
          </cell>
          <cell r="I420"/>
          <cell r="J420"/>
          <cell r="K420">
            <v>0</v>
          </cell>
          <cell r="L420">
            <v>10000</v>
          </cell>
          <cell r="M420">
            <v>76.796000000000006</v>
          </cell>
          <cell r="N420">
            <v>9.9999999999999995E-7</v>
          </cell>
          <cell r="O420">
            <v>11751.3395</v>
          </cell>
          <cell r="P420">
            <v>902455.87</v>
          </cell>
          <cell r="Q420">
            <v>0</v>
          </cell>
          <cell r="R420">
            <v>0</v>
          </cell>
          <cell r="S420">
            <v>134494.26999999999</v>
          </cell>
          <cell r="T420">
            <v>902455.87</v>
          </cell>
          <cell r="U420">
            <v>0.48</v>
          </cell>
          <cell r="V420">
            <v>0.48</v>
          </cell>
          <cell r="W420">
            <v>10000.020834418459</v>
          </cell>
          <cell r="X420">
            <v>767961.59999999998</v>
          </cell>
          <cell r="Y420"/>
          <cell r="Z420" t="str">
            <v>Financial Services</v>
          </cell>
          <cell r="AA420"/>
          <cell r="AB420"/>
        </row>
        <row r="421">
          <cell r="C421" t="str">
            <v>IN0020250141</v>
          </cell>
          <cell r="D421" t="str">
            <v>6.36GSE160231</v>
          </cell>
          <cell r="E421" t="str">
            <v>GSE</v>
          </cell>
          <cell r="F421" t="str">
            <v>Govt. of India - GSec / TBL</v>
          </cell>
          <cell r="G421" t="str">
            <v>6.36% Central Government Securities 16/02/2031</v>
          </cell>
          <cell r="H421">
            <v>6.36</v>
          </cell>
          <cell r="I421" t="str">
            <v>16-02-2031</v>
          </cell>
          <cell r="J421" t="str">
            <v>Sovereign</v>
          </cell>
          <cell r="K421">
            <v>4.1458000000000004</v>
          </cell>
          <cell r="L421">
            <v>100</v>
          </cell>
          <cell r="M421">
            <v>500000</v>
          </cell>
          <cell r="N421">
            <v>6.8741000000000003</v>
          </cell>
          <cell r="O421">
            <v>98.373400000000004</v>
          </cell>
          <cell r="P421">
            <v>49186700</v>
          </cell>
          <cell r="Q421">
            <v>662500</v>
          </cell>
          <cell r="R421">
            <v>0</v>
          </cell>
          <cell r="S421">
            <v>-813903</v>
          </cell>
          <cell r="T421">
            <v>49849200</v>
          </cell>
          <cell r="U421">
            <v>25.98</v>
          </cell>
          <cell r="V421">
            <v>26.33</v>
          </cell>
          <cell r="W421">
            <v>100.001206</v>
          </cell>
          <cell r="X421">
            <v>50000603</v>
          </cell>
          <cell r="Y421" t="str">
            <v>16-08-2026</v>
          </cell>
          <cell r="Z421" t="str">
            <v>Exempt - GSECs</v>
          </cell>
          <cell r="AA421"/>
          <cell r="AB421"/>
        </row>
        <row r="422">
          <cell r="C422" t="str">
            <v>IN002025X463</v>
          </cell>
          <cell r="D422" t="str">
            <v>91TBL220526</v>
          </cell>
          <cell r="E422" t="str">
            <v>TBL</v>
          </cell>
          <cell r="F422" t="str">
            <v>Govt. of India - GSec / TBL</v>
          </cell>
          <cell r="G422" t="str">
            <v>91 Days - T Bill - 22/05/2026</v>
          </cell>
          <cell r="H422">
            <v>0</v>
          </cell>
          <cell r="I422" t="str">
            <v>22-05-2026</v>
          </cell>
          <cell r="J422" t="str">
            <v>Sovereign</v>
          </cell>
          <cell r="K422">
            <v>0.06</v>
          </cell>
          <cell r="L422">
            <v>100</v>
          </cell>
          <cell r="M422">
            <v>1500000</v>
          </cell>
          <cell r="N422">
            <v>5.0999999999999996</v>
          </cell>
          <cell r="O422">
            <v>99.707400000000007</v>
          </cell>
          <cell r="P422">
            <v>149561100</v>
          </cell>
          <cell r="Q422">
            <v>0</v>
          </cell>
          <cell r="R422">
            <v>20897.73</v>
          </cell>
          <cell r="S422">
            <v>-47.73</v>
          </cell>
          <cell r="T422">
            <v>149561100</v>
          </cell>
          <cell r="U422">
            <v>2.4</v>
          </cell>
          <cell r="V422">
            <v>2.4</v>
          </cell>
          <cell r="W422">
            <v>99.6935</v>
          </cell>
          <cell r="X422">
            <v>149540250</v>
          </cell>
          <cell r="Y422"/>
          <cell r="Z422" t="str">
            <v>Exempt - GSECs</v>
          </cell>
          <cell r="AA422"/>
          <cell r="AB422"/>
        </row>
        <row r="423">
          <cell r="C423" t="str">
            <v>IN002025Z062</v>
          </cell>
          <cell r="D423" t="str">
            <v>364TBL070526</v>
          </cell>
          <cell r="E423" t="str">
            <v>TBL</v>
          </cell>
          <cell r="F423" t="str">
            <v>Govt. of India - GSec / TBL</v>
          </cell>
          <cell r="G423" t="str">
            <v>364 Days - T Bill - 07/05/2026</v>
          </cell>
          <cell r="H423">
            <v>0</v>
          </cell>
          <cell r="I423" t="str">
            <v>07-05-2026</v>
          </cell>
          <cell r="J423" t="str">
            <v>Sovereign</v>
          </cell>
          <cell r="K423">
            <v>0.02</v>
          </cell>
          <cell r="L423">
            <v>100</v>
          </cell>
          <cell r="M423">
            <v>1500000</v>
          </cell>
          <cell r="N423">
            <v>5.1100000000000003</v>
          </cell>
          <cell r="O423">
            <v>99.9161</v>
          </cell>
          <cell r="P423">
            <v>149874150</v>
          </cell>
          <cell r="Q423">
            <v>0</v>
          </cell>
          <cell r="R423">
            <v>364950</v>
          </cell>
          <cell r="S423">
            <v>-4200</v>
          </cell>
          <cell r="T423">
            <v>149874150</v>
          </cell>
          <cell r="U423">
            <v>2.4</v>
          </cell>
          <cell r="V423">
            <v>2.4</v>
          </cell>
          <cell r="W423">
            <v>99.675600000000003</v>
          </cell>
          <cell r="X423">
            <v>149513400</v>
          </cell>
          <cell r="Y423"/>
          <cell r="Z423" t="str">
            <v>Exempt - GSECs</v>
          </cell>
          <cell r="AA423"/>
          <cell r="AB423"/>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3" Type="http://schemas.openxmlformats.org/officeDocument/2006/relationships/hyperlink" Target="https://www.sundarammutual.com/pdf2/2024/Rationale_for_Valuation/Update_on_DHFL_Recovery_31_Aug_2024_V1.pdf" TargetMode="External"/><Relationship Id="rId2" Type="http://schemas.openxmlformats.org/officeDocument/2006/relationships/hyperlink" Target="https://www.sundarammutual.com/pdf2/2021/Rationale_for_Valuation/Update_on_DHFL_Recovery_30_sep_2021.pdf" TargetMode="External"/><Relationship Id="rId1" Type="http://schemas.openxmlformats.org/officeDocument/2006/relationships/hyperlink" Target="https://www.sundarammutual.com/pdf2/2021/Rationale_for_Valuation/DHFL_Valuation_impact_22_Sep_2021.pdf" TargetMode="External"/><Relationship Id="rId4"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hyperlink" Target="https://www.sundarammutual.com/pdf2/2024/Rationale_for_Valuation/Update_on_DHFL_Recovery_31_Aug_2024_V1.pdf" TargetMode="External"/><Relationship Id="rId2" Type="http://schemas.openxmlformats.org/officeDocument/2006/relationships/hyperlink" Target="https://www.sundarammutual.com/pdf2/2021/Rationale_for_Valuation/Update_on_DHFL_Recovery_30_sep_2021.pdf" TargetMode="External"/><Relationship Id="rId1" Type="http://schemas.openxmlformats.org/officeDocument/2006/relationships/hyperlink" Target="https://www.sundarammutual.com/pdf2/2021/Rationale_for_Valuation/DHFL_Valuation_impact_22_Sep_2021.pdf" TargetMode="External"/><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hyperlink" Target="https://www.sundarammutual.com/pdf2/2024/Rationale_for_Valuation/Update_on_DHFL_Recovery_31_Aug_2024_V1.pdf" TargetMode="External"/><Relationship Id="rId2" Type="http://schemas.openxmlformats.org/officeDocument/2006/relationships/hyperlink" Target="https://www.sundarammutual.com/pdf2/2021/Rationale_for_Valuation/Update_on_DHFL_Recovery_30_sep_2021.pdf" TargetMode="External"/><Relationship Id="rId1" Type="http://schemas.openxmlformats.org/officeDocument/2006/relationships/hyperlink" Target="https://www.sundarammutual.com/pdf2/2021/Rationale_for_Valuation/DHFL_Valuation_impact_22_Sep_2021.pdf" TargetMode="External"/><Relationship Id="rId4"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E5F1D-042D-41C8-917C-D4FA7C711F72}">
  <dimension ref="A1:C11"/>
  <sheetViews>
    <sheetView tabSelected="1" workbookViewId="0">
      <selection activeCell="C19" sqref="C19"/>
    </sheetView>
  </sheetViews>
  <sheetFormatPr defaultColWidth="8.85546875" defaultRowHeight="15" x14ac:dyDescent="0.25"/>
  <cols>
    <col min="1" max="1" width="6.140625" style="8" bestFit="1" customWidth="1"/>
    <col min="2" max="2" width="10.85546875" style="8" bestFit="1" customWidth="1"/>
    <col min="3" max="3" width="35" style="8" bestFit="1" customWidth="1"/>
    <col min="4" max="16384" width="8.85546875" style="8"/>
  </cols>
  <sheetData>
    <row r="1" spans="1:3" x14ac:dyDescent="0.25">
      <c r="A1" s="6" t="s">
        <v>708</v>
      </c>
      <c r="B1" s="7" t="s">
        <v>709</v>
      </c>
      <c r="C1" s="7" t="s">
        <v>710</v>
      </c>
    </row>
    <row r="2" spans="1:3" x14ac:dyDescent="0.25">
      <c r="A2" s="9">
        <v>1</v>
      </c>
      <c r="B2" s="10" t="s">
        <v>711</v>
      </c>
      <c r="C2" s="11" t="s">
        <v>1</v>
      </c>
    </row>
    <row r="3" spans="1:3" x14ac:dyDescent="0.25">
      <c r="A3" s="9">
        <v>2</v>
      </c>
      <c r="B3" s="10" t="s">
        <v>712</v>
      </c>
      <c r="C3" s="11" t="s">
        <v>113</v>
      </c>
    </row>
    <row r="4" spans="1:3" x14ac:dyDescent="0.25">
      <c r="A4" s="9">
        <v>3</v>
      </c>
      <c r="B4" s="10" t="s">
        <v>713</v>
      </c>
      <c r="C4" s="11" t="s">
        <v>132</v>
      </c>
    </row>
    <row r="5" spans="1:3" x14ac:dyDescent="0.25">
      <c r="A5" s="9">
        <v>4</v>
      </c>
      <c r="B5" s="10" t="s">
        <v>714</v>
      </c>
      <c r="C5" s="11" t="s">
        <v>216</v>
      </c>
    </row>
    <row r="6" spans="1:3" x14ac:dyDescent="0.25">
      <c r="A6" s="9">
        <v>5</v>
      </c>
      <c r="B6" s="10" t="s">
        <v>715</v>
      </c>
      <c r="C6" s="11" t="s">
        <v>260</v>
      </c>
    </row>
    <row r="7" spans="1:3" x14ac:dyDescent="0.25">
      <c r="A7" s="9">
        <v>6</v>
      </c>
      <c r="B7" s="10" t="s">
        <v>716</v>
      </c>
      <c r="C7" s="11" t="s">
        <v>426</v>
      </c>
    </row>
    <row r="8" spans="1:3" x14ac:dyDescent="0.25">
      <c r="A8" s="9">
        <v>7</v>
      </c>
      <c r="B8" s="10" t="s">
        <v>717</v>
      </c>
      <c r="C8" s="11" t="s">
        <v>449</v>
      </c>
    </row>
    <row r="9" spans="1:3" x14ac:dyDescent="0.25">
      <c r="A9" s="9">
        <v>8</v>
      </c>
      <c r="B9" s="10" t="s">
        <v>718</v>
      </c>
      <c r="C9" s="11" t="s">
        <v>506</v>
      </c>
    </row>
    <row r="10" spans="1:3" x14ac:dyDescent="0.25">
      <c r="A10" s="9">
        <v>9</v>
      </c>
      <c r="B10" s="10" t="s">
        <v>719</v>
      </c>
      <c r="C10" s="11" t="s">
        <v>509</v>
      </c>
    </row>
    <row r="11" spans="1:3" x14ac:dyDescent="0.25">
      <c r="A11" s="9">
        <v>10</v>
      </c>
      <c r="B11" s="10" t="s">
        <v>720</v>
      </c>
      <c r="C11" s="11" t="s">
        <v>568</v>
      </c>
    </row>
  </sheetData>
  <hyperlinks>
    <hyperlink ref="B3" location="SFRSTP!A1" display="SFRSTP" xr:uid="{1C8A5B63-A4F6-4630-84BE-5B5EDF322F96}"/>
    <hyperlink ref="B4" location="SMMF!A1" display="SMMF" xr:uid="{1D1365EC-6326-4F91-B8CD-16D8ADA69438}"/>
    <hyperlink ref="B5" location="SPLDF!A1" display="SPLDF" xr:uid="{81963794-086E-463A-A2FF-FFBC66331B9C}"/>
    <hyperlink ref="B6" location="SPMON!A1" display="SPMON" xr:uid="{2FFDA97B-4178-42C0-BB03-C57C7B1F9D2E}"/>
    <hyperlink ref="B7" location="SPSDF!A1" display="SPSDF" xr:uid="{D9EF1312-EB2E-49B8-A30E-71C82686CFED}"/>
    <hyperlink ref="B8" location="SPUSDF!A1" display="SPUSDF" xr:uid="{88011A2D-F6A3-40EF-A274-3AC413CA3231}"/>
    <hyperlink ref="B9" location="SUNBDS!A1" display="SUNBDS" xr:uid="{8C68C96E-955C-4B29-A841-82CE51D1853A}"/>
    <hyperlink ref="B10" location="SUNMIA!A1" display="SUNMIA" xr:uid="{DAAE4358-8973-4BE8-9457-C4C170665B4A}"/>
    <hyperlink ref="B11" location="SUNONF!A1" display="SUNONF" xr:uid="{12E5B1B1-4705-4079-A3D3-D60E52B92C61}"/>
    <hyperlink ref="B2" location="SFRLTP!A1" display="SFRLTP" xr:uid="{69FB76E6-F249-435F-96A8-500CAFB42A12}"/>
  </hyperlinks>
  <pageMargins left="0.7" right="0.7" top="0.75" bottom="0.75" header="0.3" footer="0.3"/>
  <headerFooter>
    <oddHeader>&amp;L&amp;"Calibri"&amp;10&amp;KFF0000 "Sensitivity: Public"&amp;1#_x000D_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5D1B3-C1FB-4707-959A-5EF94A934681}">
  <sheetPr>
    <outlinePr summaryBelow="0" summaryRight="0"/>
  </sheetPr>
  <dimension ref="A1:R164"/>
  <sheetViews>
    <sheetView showGridLines="0" workbookViewId="0">
      <selection sqref="A1:H1"/>
    </sheetView>
  </sheetViews>
  <sheetFormatPr defaultRowHeight="12.75" x14ac:dyDescent="0.2"/>
  <cols>
    <col min="1" max="1" width="5.85546875" style="15" bestFit="1" customWidth="1"/>
    <col min="2" max="2" width="20.28515625" style="15" bestFit="1" customWidth="1"/>
    <col min="3" max="3" width="59.7109375" style="15" customWidth="1"/>
    <col min="4" max="4" width="13.42578125" style="15" customWidth="1"/>
    <col min="5" max="6" width="10.85546875" style="15" customWidth="1"/>
    <col min="7" max="7" width="15.28515625" style="15" customWidth="1"/>
    <col min="8" max="8" width="12" style="15" customWidth="1"/>
    <col min="9" max="9" width="8.7109375" style="15" customWidth="1"/>
    <col min="10" max="16384" width="9.140625" style="15"/>
  </cols>
  <sheetData>
    <row r="1" spans="1:9" ht="15" x14ac:dyDescent="0.2">
      <c r="A1" s="14" t="s">
        <v>0</v>
      </c>
      <c r="B1" s="14"/>
      <c r="C1" s="14"/>
      <c r="D1" s="14"/>
      <c r="E1" s="14"/>
      <c r="F1" s="14"/>
      <c r="G1" s="14"/>
      <c r="H1" s="14"/>
      <c r="I1" s="1" t="s">
        <v>572</v>
      </c>
    </row>
    <row r="2" spans="1:9" ht="15" x14ac:dyDescent="0.2">
      <c r="A2" s="14" t="s">
        <v>509</v>
      </c>
      <c r="B2" s="14"/>
      <c r="C2" s="14"/>
      <c r="D2" s="14"/>
      <c r="E2" s="14"/>
      <c r="F2" s="14"/>
      <c r="G2" s="14"/>
      <c r="H2" s="14"/>
    </row>
    <row r="3" spans="1:9" ht="15" x14ac:dyDescent="0.2">
      <c r="A3" s="14" t="s">
        <v>722</v>
      </c>
      <c r="B3" s="14"/>
      <c r="C3" s="14"/>
      <c r="D3" s="14"/>
      <c r="E3" s="14"/>
      <c r="F3" s="14"/>
      <c r="G3" s="14"/>
      <c r="H3" s="14"/>
    </row>
    <row r="4" spans="1:9" s="18" customFormat="1" ht="30" x14ac:dyDescent="0.2">
      <c r="A4" s="16" t="s">
        <v>2</v>
      </c>
      <c r="B4" s="16" t="s">
        <v>3</v>
      </c>
      <c r="C4" s="16" t="s">
        <v>4</v>
      </c>
      <c r="D4" s="16" t="s">
        <v>5</v>
      </c>
      <c r="E4" s="16" t="s">
        <v>6</v>
      </c>
      <c r="F4" s="16" t="s">
        <v>7</v>
      </c>
      <c r="G4" s="16" t="s">
        <v>8</v>
      </c>
      <c r="H4" s="17" t="s">
        <v>571</v>
      </c>
    </row>
    <row r="5" spans="1:9" x14ac:dyDescent="0.2">
      <c r="A5" s="19"/>
      <c r="B5" s="19"/>
      <c r="C5" s="20" t="s">
        <v>9</v>
      </c>
      <c r="D5" s="19"/>
      <c r="E5" s="19"/>
      <c r="F5" s="19"/>
      <c r="G5" s="19"/>
      <c r="H5" s="21" t="s">
        <v>12</v>
      </c>
    </row>
    <row r="6" spans="1:9" x14ac:dyDescent="0.2">
      <c r="A6" s="19"/>
      <c r="B6" s="19"/>
      <c r="C6" s="20" t="s">
        <v>10</v>
      </c>
      <c r="D6" s="19"/>
      <c r="E6" s="19"/>
      <c r="F6" s="19"/>
      <c r="G6" s="19"/>
      <c r="H6" s="21" t="s">
        <v>12</v>
      </c>
    </row>
    <row r="7" spans="1:9" ht="25.5" x14ac:dyDescent="0.2">
      <c r="A7" s="29">
        <v>1</v>
      </c>
      <c r="B7" s="30" t="s">
        <v>510</v>
      </c>
      <c r="C7" s="30" t="s">
        <v>511</v>
      </c>
      <c r="D7" s="30" t="s">
        <v>512</v>
      </c>
      <c r="E7" s="31">
        <v>2400</v>
      </c>
      <c r="F7" s="32">
        <v>45.283200000000001</v>
      </c>
      <c r="G7" s="33">
        <v>2.3922800000000001E-2</v>
      </c>
      <c r="H7" s="21" t="s">
        <v>12</v>
      </c>
    </row>
    <row r="8" spans="1:9" ht="25.5" x14ac:dyDescent="0.2">
      <c r="A8" s="29">
        <v>2</v>
      </c>
      <c r="B8" s="30" t="s">
        <v>513</v>
      </c>
      <c r="C8" s="30" t="s">
        <v>514</v>
      </c>
      <c r="D8" s="30" t="s">
        <v>515</v>
      </c>
      <c r="E8" s="31">
        <v>3000</v>
      </c>
      <c r="F8" s="32">
        <v>42.923999999999999</v>
      </c>
      <c r="G8" s="33">
        <v>2.2676450000000001E-2</v>
      </c>
      <c r="H8" s="21" t="s">
        <v>12</v>
      </c>
    </row>
    <row r="9" spans="1:9" x14ac:dyDescent="0.2">
      <c r="A9" s="29">
        <v>3</v>
      </c>
      <c r="B9" s="30" t="s">
        <v>516</v>
      </c>
      <c r="C9" s="30" t="s">
        <v>517</v>
      </c>
      <c r="D9" s="30" t="s">
        <v>518</v>
      </c>
      <c r="E9" s="31">
        <v>5000</v>
      </c>
      <c r="F9" s="32">
        <v>38.585000000000001</v>
      </c>
      <c r="G9" s="33">
        <v>2.038419E-2</v>
      </c>
      <c r="H9" s="21" t="s">
        <v>12</v>
      </c>
    </row>
    <row r="10" spans="1:9" x14ac:dyDescent="0.2">
      <c r="A10" s="29">
        <v>4</v>
      </c>
      <c r="B10" s="30" t="s">
        <v>519</v>
      </c>
      <c r="C10" s="30" t="s">
        <v>520</v>
      </c>
      <c r="D10" s="30" t="s">
        <v>518</v>
      </c>
      <c r="E10" s="31">
        <v>2400</v>
      </c>
      <c r="F10" s="32">
        <v>25.642800000000001</v>
      </c>
      <c r="G10" s="33">
        <v>1.354692E-2</v>
      </c>
      <c r="H10" s="21" t="s">
        <v>12</v>
      </c>
    </row>
    <row r="11" spans="1:9" x14ac:dyDescent="0.2">
      <c r="A11" s="29">
        <v>5</v>
      </c>
      <c r="B11" s="30" t="s">
        <v>521</v>
      </c>
      <c r="C11" s="30" t="s">
        <v>522</v>
      </c>
      <c r="D11" s="30" t="s">
        <v>518</v>
      </c>
      <c r="E11" s="31">
        <v>1600</v>
      </c>
      <c r="F11" s="32">
        <v>20.214400000000001</v>
      </c>
      <c r="G11" s="33">
        <v>1.067913E-2</v>
      </c>
      <c r="H11" s="21" t="s">
        <v>12</v>
      </c>
    </row>
    <row r="12" spans="1:9" x14ac:dyDescent="0.2">
      <c r="A12" s="29">
        <v>6</v>
      </c>
      <c r="B12" s="30" t="s">
        <v>523</v>
      </c>
      <c r="C12" s="30" t="s">
        <v>524</v>
      </c>
      <c r="D12" s="30" t="s">
        <v>525</v>
      </c>
      <c r="E12" s="31">
        <v>1707</v>
      </c>
      <c r="F12" s="32">
        <v>20.173325999999999</v>
      </c>
      <c r="G12" s="33">
        <v>1.0657430000000001E-2</v>
      </c>
      <c r="H12" s="21" t="s">
        <v>12</v>
      </c>
    </row>
    <row r="13" spans="1:9" x14ac:dyDescent="0.2">
      <c r="A13" s="29">
        <v>7</v>
      </c>
      <c r="B13" s="30" t="s">
        <v>526</v>
      </c>
      <c r="C13" s="30" t="s">
        <v>527</v>
      </c>
      <c r="D13" s="30" t="s">
        <v>525</v>
      </c>
      <c r="E13" s="31">
        <v>1400</v>
      </c>
      <c r="F13" s="32">
        <v>16.787400000000002</v>
      </c>
      <c r="G13" s="33">
        <v>8.8686700000000004E-3</v>
      </c>
      <c r="H13" s="21" t="s">
        <v>12</v>
      </c>
    </row>
    <row r="14" spans="1:9" x14ac:dyDescent="0.2">
      <c r="A14" s="29">
        <v>8</v>
      </c>
      <c r="B14" s="30" t="s">
        <v>528</v>
      </c>
      <c r="C14" s="30" t="s">
        <v>529</v>
      </c>
      <c r="D14" s="30" t="s">
        <v>530</v>
      </c>
      <c r="E14" s="31">
        <v>160</v>
      </c>
      <c r="F14" s="32">
        <v>15.990399999999999</v>
      </c>
      <c r="G14" s="33">
        <v>8.4476199999999994E-3</v>
      </c>
      <c r="H14" s="21" t="s">
        <v>12</v>
      </c>
    </row>
    <row r="15" spans="1:9" x14ac:dyDescent="0.2">
      <c r="A15" s="29">
        <v>9</v>
      </c>
      <c r="B15" s="30" t="s">
        <v>531</v>
      </c>
      <c r="C15" s="30" t="s">
        <v>532</v>
      </c>
      <c r="D15" s="30" t="s">
        <v>518</v>
      </c>
      <c r="E15" s="31">
        <v>1200</v>
      </c>
      <c r="F15" s="32">
        <v>15.2196</v>
      </c>
      <c r="G15" s="33">
        <v>8.0404099999999996E-3</v>
      </c>
      <c r="H15" s="21" t="s">
        <v>12</v>
      </c>
    </row>
    <row r="16" spans="1:9" x14ac:dyDescent="0.2">
      <c r="A16" s="29">
        <v>10</v>
      </c>
      <c r="B16" s="30" t="s">
        <v>533</v>
      </c>
      <c r="C16" s="30" t="s">
        <v>534</v>
      </c>
      <c r="D16" s="30" t="s">
        <v>525</v>
      </c>
      <c r="E16" s="31">
        <v>1000</v>
      </c>
      <c r="F16" s="32">
        <v>14.734999999999999</v>
      </c>
      <c r="G16" s="33">
        <v>7.7844000000000003E-3</v>
      </c>
      <c r="H16" s="21" t="s">
        <v>12</v>
      </c>
    </row>
    <row r="17" spans="1:8" ht="38.25" x14ac:dyDescent="0.2">
      <c r="A17" s="29">
        <v>11</v>
      </c>
      <c r="B17" s="30" t="s">
        <v>535</v>
      </c>
      <c r="C17" s="30" t="s">
        <v>536</v>
      </c>
      <c r="D17" s="30" t="s">
        <v>537</v>
      </c>
      <c r="E17" s="31">
        <v>125</v>
      </c>
      <c r="F17" s="32">
        <v>14.4825</v>
      </c>
      <c r="G17" s="33">
        <v>7.6510099999999998E-3</v>
      </c>
      <c r="H17" s="21" t="s">
        <v>12</v>
      </c>
    </row>
    <row r="18" spans="1:8" ht="38.25" x14ac:dyDescent="0.2">
      <c r="A18" s="29">
        <v>12</v>
      </c>
      <c r="B18" s="30" t="s">
        <v>538</v>
      </c>
      <c r="C18" s="30" t="s">
        <v>539</v>
      </c>
      <c r="D18" s="30" t="s">
        <v>540</v>
      </c>
      <c r="E18" s="31">
        <v>250</v>
      </c>
      <c r="F18" s="32">
        <v>13.5</v>
      </c>
      <c r="G18" s="33">
        <v>7.1319599999999997E-3</v>
      </c>
      <c r="H18" s="21" t="s">
        <v>12</v>
      </c>
    </row>
    <row r="19" spans="1:8" x14ac:dyDescent="0.2">
      <c r="A19" s="29">
        <v>13</v>
      </c>
      <c r="B19" s="30" t="s">
        <v>541</v>
      </c>
      <c r="C19" s="30" t="s">
        <v>542</v>
      </c>
      <c r="D19" s="30" t="s">
        <v>518</v>
      </c>
      <c r="E19" s="31">
        <v>3375</v>
      </c>
      <c r="F19" s="32">
        <v>12.936375</v>
      </c>
      <c r="G19" s="33">
        <v>6.8342000000000003E-3</v>
      </c>
      <c r="H19" s="21" t="s">
        <v>12</v>
      </c>
    </row>
    <row r="20" spans="1:8" ht="25.5" x14ac:dyDescent="0.2">
      <c r="A20" s="29">
        <v>14</v>
      </c>
      <c r="B20" s="30" t="s">
        <v>543</v>
      </c>
      <c r="C20" s="30" t="s">
        <v>544</v>
      </c>
      <c r="D20" s="30" t="s">
        <v>545</v>
      </c>
      <c r="E20" s="31">
        <v>250</v>
      </c>
      <c r="F20" s="32">
        <v>10.847</v>
      </c>
      <c r="G20" s="33">
        <v>5.7304000000000001E-3</v>
      </c>
      <c r="H20" s="21" t="s">
        <v>12</v>
      </c>
    </row>
    <row r="21" spans="1:8" x14ac:dyDescent="0.2">
      <c r="A21" s="29">
        <v>15</v>
      </c>
      <c r="B21" s="30" t="s">
        <v>546</v>
      </c>
      <c r="C21" s="30" t="s">
        <v>547</v>
      </c>
      <c r="D21" s="30" t="s">
        <v>530</v>
      </c>
      <c r="E21" s="31">
        <v>350</v>
      </c>
      <c r="F21" s="32">
        <v>10.84125</v>
      </c>
      <c r="G21" s="33">
        <v>5.7273599999999999E-3</v>
      </c>
      <c r="H21" s="21" t="s">
        <v>12</v>
      </c>
    </row>
    <row r="22" spans="1:8" x14ac:dyDescent="0.2">
      <c r="A22" s="29">
        <v>16</v>
      </c>
      <c r="B22" s="30" t="s">
        <v>548</v>
      </c>
      <c r="C22" s="30" t="s">
        <v>549</v>
      </c>
      <c r="D22" s="30" t="s">
        <v>550</v>
      </c>
      <c r="E22" s="31">
        <v>250</v>
      </c>
      <c r="F22" s="32">
        <v>10.035</v>
      </c>
      <c r="G22" s="33">
        <v>5.3014200000000003E-3</v>
      </c>
      <c r="H22" s="21" t="s">
        <v>12</v>
      </c>
    </row>
    <row r="23" spans="1:8" ht="25.5" x14ac:dyDescent="0.2">
      <c r="A23" s="29">
        <v>17</v>
      </c>
      <c r="B23" s="30" t="s">
        <v>551</v>
      </c>
      <c r="C23" s="30" t="s">
        <v>552</v>
      </c>
      <c r="D23" s="30" t="s">
        <v>553</v>
      </c>
      <c r="E23" s="31">
        <v>320</v>
      </c>
      <c r="F23" s="32">
        <v>9.7753599999999992</v>
      </c>
      <c r="G23" s="33">
        <v>5.1642600000000004E-3</v>
      </c>
      <c r="H23" s="21" t="s">
        <v>12</v>
      </c>
    </row>
    <row r="24" spans="1:8" ht="25.5" x14ac:dyDescent="0.2">
      <c r="A24" s="29">
        <v>18</v>
      </c>
      <c r="B24" s="30" t="s">
        <v>554</v>
      </c>
      <c r="C24" s="30" t="s">
        <v>555</v>
      </c>
      <c r="D24" s="30" t="s">
        <v>556</v>
      </c>
      <c r="E24" s="31">
        <v>2000</v>
      </c>
      <c r="F24" s="32">
        <v>9.5719999999999992</v>
      </c>
      <c r="G24" s="33">
        <v>5.0568200000000001E-3</v>
      </c>
      <c r="H24" s="21" t="s">
        <v>12</v>
      </c>
    </row>
    <row r="25" spans="1:8" ht="38.25" x14ac:dyDescent="0.2">
      <c r="A25" s="29">
        <v>19</v>
      </c>
      <c r="B25" s="30" t="s">
        <v>557</v>
      </c>
      <c r="C25" s="30" t="s">
        <v>558</v>
      </c>
      <c r="D25" s="30" t="s">
        <v>559</v>
      </c>
      <c r="E25" s="31">
        <v>1100</v>
      </c>
      <c r="F25" s="32">
        <v>8.5250000000000004</v>
      </c>
      <c r="G25" s="33">
        <v>4.5037000000000002E-3</v>
      </c>
      <c r="H25" s="21" t="s">
        <v>12</v>
      </c>
    </row>
    <row r="26" spans="1:8" ht="51" x14ac:dyDescent="0.2">
      <c r="A26" s="29">
        <v>20</v>
      </c>
      <c r="B26" s="30" t="s">
        <v>560</v>
      </c>
      <c r="C26" s="30" t="s">
        <v>561</v>
      </c>
      <c r="D26" s="30" t="s">
        <v>562</v>
      </c>
      <c r="E26" s="31">
        <v>2000</v>
      </c>
      <c r="F26" s="32">
        <v>8.1980000000000004</v>
      </c>
      <c r="G26" s="33">
        <v>4.3309500000000001E-3</v>
      </c>
      <c r="H26" s="21" t="s">
        <v>12</v>
      </c>
    </row>
    <row r="27" spans="1:8" ht="25.5" x14ac:dyDescent="0.2">
      <c r="A27" s="29">
        <v>21</v>
      </c>
      <c r="B27" s="30" t="s">
        <v>563</v>
      </c>
      <c r="C27" s="30" t="s">
        <v>564</v>
      </c>
      <c r="D27" s="30" t="s">
        <v>565</v>
      </c>
      <c r="E27" s="31">
        <v>150</v>
      </c>
      <c r="F27" s="32">
        <v>7.8996000000000004</v>
      </c>
      <c r="G27" s="33">
        <v>4.1732999999999996E-3</v>
      </c>
      <c r="H27" s="21" t="s">
        <v>12</v>
      </c>
    </row>
    <row r="28" spans="1:8" ht="38.25" x14ac:dyDescent="0.2">
      <c r="A28" s="29">
        <v>22</v>
      </c>
      <c r="B28" s="30" t="s">
        <v>566</v>
      </c>
      <c r="C28" s="30" t="s">
        <v>567</v>
      </c>
      <c r="D28" s="30" t="s">
        <v>540</v>
      </c>
      <c r="E28" s="31">
        <v>200</v>
      </c>
      <c r="F28" s="32">
        <v>4.6104000000000003</v>
      </c>
      <c r="G28" s="33">
        <v>2.4356400000000002E-3</v>
      </c>
      <c r="H28" s="21" t="s">
        <v>12</v>
      </c>
    </row>
    <row r="29" spans="1:8" x14ac:dyDescent="0.2">
      <c r="A29" s="22"/>
      <c r="B29" s="22"/>
      <c r="C29" s="23" t="s">
        <v>11</v>
      </c>
      <c r="D29" s="22"/>
      <c r="E29" s="22" t="s">
        <v>12</v>
      </c>
      <c r="F29" s="28">
        <v>376.77761099999998</v>
      </c>
      <c r="G29" s="25">
        <v>0.19904904000000001</v>
      </c>
      <c r="H29" s="21" t="s">
        <v>12</v>
      </c>
    </row>
    <row r="30" spans="1:8" x14ac:dyDescent="0.2">
      <c r="A30" s="22"/>
      <c r="B30" s="22"/>
      <c r="C30" s="26"/>
      <c r="D30" s="22"/>
      <c r="E30" s="22"/>
      <c r="F30" s="27"/>
      <c r="G30" s="27"/>
      <c r="H30" s="21" t="s">
        <v>12</v>
      </c>
    </row>
    <row r="31" spans="1:8" x14ac:dyDescent="0.2">
      <c r="A31" s="22"/>
      <c r="B31" s="22"/>
      <c r="C31" s="23" t="s">
        <v>14</v>
      </c>
      <c r="D31" s="22"/>
      <c r="E31" s="22"/>
      <c r="F31" s="22"/>
      <c r="G31" s="22"/>
      <c r="H31" s="21" t="s">
        <v>12</v>
      </c>
    </row>
    <row r="32" spans="1:8" x14ac:dyDescent="0.2">
      <c r="A32" s="22"/>
      <c r="B32" s="22"/>
      <c r="C32" s="23" t="s">
        <v>11</v>
      </c>
      <c r="D32" s="22"/>
      <c r="E32" s="22" t="s">
        <v>12</v>
      </c>
      <c r="F32" s="24" t="s">
        <v>13</v>
      </c>
      <c r="G32" s="25">
        <v>0</v>
      </c>
      <c r="H32" s="21" t="s">
        <v>12</v>
      </c>
    </row>
    <row r="33" spans="1:8" x14ac:dyDescent="0.2">
      <c r="A33" s="22"/>
      <c r="B33" s="22"/>
      <c r="C33" s="26"/>
      <c r="D33" s="22"/>
      <c r="E33" s="22"/>
      <c r="F33" s="27"/>
      <c r="G33" s="27"/>
      <c r="H33" s="21" t="s">
        <v>12</v>
      </c>
    </row>
    <row r="34" spans="1:8" x14ac:dyDescent="0.2">
      <c r="A34" s="22"/>
      <c r="B34" s="22"/>
      <c r="C34" s="23" t="s">
        <v>15</v>
      </c>
      <c r="D34" s="22"/>
      <c r="E34" s="22"/>
      <c r="F34" s="22"/>
      <c r="G34" s="22"/>
      <c r="H34" s="21" t="s">
        <v>12</v>
      </c>
    </row>
    <row r="35" spans="1:8" x14ac:dyDescent="0.2">
      <c r="A35" s="22"/>
      <c r="B35" s="22"/>
      <c r="C35" s="23" t="s">
        <v>11</v>
      </c>
      <c r="D35" s="22"/>
      <c r="E35" s="22" t="s">
        <v>12</v>
      </c>
      <c r="F35" s="24" t="s">
        <v>13</v>
      </c>
      <c r="G35" s="25">
        <v>0</v>
      </c>
      <c r="H35" s="21" t="s">
        <v>12</v>
      </c>
    </row>
    <row r="36" spans="1:8" x14ac:dyDescent="0.2">
      <c r="A36" s="22"/>
      <c r="B36" s="22"/>
      <c r="C36" s="26"/>
      <c r="D36" s="22"/>
      <c r="E36" s="22"/>
      <c r="F36" s="27"/>
      <c r="G36" s="27"/>
      <c r="H36" s="21" t="s">
        <v>12</v>
      </c>
    </row>
    <row r="37" spans="1:8" x14ac:dyDescent="0.2">
      <c r="A37" s="22"/>
      <c r="B37" s="22"/>
      <c r="C37" s="23" t="s">
        <v>16</v>
      </c>
      <c r="D37" s="22"/>
      <c r="E37" s="22"/>
      <c r="F37" s="22"/>
      <c r="G37" s="22"/>
      <c r="H37" s="21" t="s">
        <v>12</v>
      </c>
    </row>
    <row r="38" spans="1:8" x14ac:dyDescent="0.2">
      <c r="A38" s="22"/>
      <c r="B38" s="22"/>
      <c r="C38" s="23" t="s">
        <v>11</v>
      </c>
      <c r="D38" s="22"/>
      <c r="E38" s="22" t="s">
        <v>12</v>
      </c>
      <c r="F38" s="24" t="s">
        <v>13</v>
      </c>
      <c r="G38" s="25">
        <v>0</v>
      </c>
      <c r="H38" s="21" t="s">
        <v>12</v>
      </c>
    </row>
    <row r="39" spans="1:8" x14ac:dyDescent="0.2">
      <c r="A39" s="22"/>
      <c r="B39" s="22"/>
      <c r="C39" s="26"/>
      <c r="D39" s="22"/>
      <c r="E39" s="22"/>
      <c r="F39" s="27"/>
      <c r="G39" s="27"/>
      <c r="H39" s="21" t="s">
        <v>12</v>
      </c>
    </row>
    <row r="40" spans="1:8" x14ac:dyDescent="0.2">
      <c r="A40" s="22"/>
      <c r="B40" s="22"/>
      <c r="C40" s="23" t="s">
        <v>17</v>
      </c>
      <c r="D40" s="22"/>
      <c r="E40" s="22"/>
      <c r="F40" s="27"/>
      <c r="G40" s="27"/>
      <c r="H40" s="21" t="s">
        <v>12</v>
      </c>
    </row>
    <row r="41" spans="1:8" x14ac:dyDescent="0.2">
      <c r="A41" s="22"/>
      <c r="B41" s="22"/>
      <c r="C41" s="23" t="s">
        <v>11</v>
      </c>
      <c r="D41" s="22"/>
      <c r="E41" s="22" t="s">
        <v>12</v>
      </c>
      <c r="F41" s="24" t="s">
        <v>13</v>
      </c>
      <c r="G41" s="25">
        <v>0</v>
      </c>
      <c r="H41" s="21" t="s">
        <v>12</v>
      </c>
    </row>
    <row r="42" spans="1:8" x14ac:dyDescent="0.2">
      <c r="A42" s="22"/>
      <c r="B42" s="22"/>
      <c r="C42" s="26"/>
      <c r="D42" s="22"/>
      <c r="E42" s="22"/>
      <c r="F42" s="27"/>
      <c r="G42" s="27"/>
      <c r="H42" s="21" t="s">
        <v>12</v>
      </c>
    </row>
    <row r="43" spans="1:8" x14ac:dyDescent="0.2">
      <c r="A43" s="22"/>
      <c r="B43" s="22"/>
      <c r="C43" s="23" t="s">
        <v>18</v>
      </c>
      <c r="D43" s="22"/>
      <c r="E43" s="22"/>
      <c r="F43" s="27"/>
      <c r="G43" s="27"/>
      <c r="H43" s="21" t="s">
        <v>12</v>
      </c>
    </row>
    <row r="44" spans="1:8" x14ac:dyDescent="0.2">
      <c r="A44" s="22"/>
      <c r="B44" s="22"/>
      <c r="C44" s="23" t="s">
        <v>11</v>
      </c>
      <c r="D44" s="22"/>
      <c r="E44" s="22" t="s">
        <v>12</v>
      </c>
      <c r="F44" s="24" t="s">
        <v>13</v>
      </c>
      <c r="G44" s="25">
        <v>0</v>
      </c>
      <c r="H44" s="21" t="s">
        <v>12</v>
      </c>
    </row>
    <row r="45" spans="1:8" x14ac:dyDescent="0.2">
      <c r="A45" s="22"/>
      <c r="B45" s="22"/>
      <c r="C45" s="26"/>
      <c r="D45" s="22"/>
      <c r="E45" s="22"/>
      <c r="F45" s="27"/>
      <c r="G45" s="27"/>
      <c r="H45" s="21" t="s">
        <v>12</v>
      </c>
    </row>
    <row r="46" spans="1:8" x14ac:dyDescent="0.2">
      <c r="A46" s="22"/>
      <c r="B46" s="22"/>
      <c r="C46" s="23" t="s">
        <v>19</v>
      </c>
      <c r="D46" s="22"/>
      <c r="E46" s="22"/>
      <c r="F46" s="28">
        <v>376.77761099999998</v>
      </c>
      <c r="G46" s="25">
        <v>0.19904904000000001</v>
      </c>
      <c r="H46" s="21" t="s">
        <v>12</v>
      </c>
    </row>
    <row r="47" spans="1:8" x14ac:dyDescent="0.2">
      <c r="A47" s="22"/>
      <c r="B47" s="22"/>
      <c r="C47" s="26"/>
      <c r="D47" s="22"/>
      <c r="E47" s="22"/>
      <c r="F47" s="27"/>
      <c r="G47" s="27"/>
      <c r="H47" s="21" t="s">
        <v>12</v>
      </c>
    </row>
    <row r="48" spans="1:8" x14ac:dyDescent="0.2">
      <c r="A48" s="22"/>
      <c r="B48" s="22"/>
      <c r="C48" s="23" t="s">
        <v>20</v>
      </c>
      <c r="D48" s="22"/>
      <c r="E48" s="22"/>
      <c r="F48" s="27"/>
      <c r="G48" s="27"/>
      <c r="H48" s="21" t="s">
        <v>12</v>
      </c>
    </row>
    <row r="49" spans="1:8" x14ac:dyDescent="0.2">
      <c r="A49" s="22"/>
      <c r="B49" s="22"/>
      <c r="C49" s="23" t="s">
        <v>10</v>
      </c>
      <c r="D49" s="22"/>
      <c r="E49" s="22"/>
      <c r="F49" s="27"/>
      <c r="G49" s="27"/>
      <c r="H49" s="21" t="s">
        <v>12</v>
      </c>
    </row>
    <row r="50" spans="1:8" x14ac:dyDescent="0.2">
      <c r="A50" s="22"/>
      <c r="B50" s="22"/>
      <c r="C50" s="23" t="s">
        <v>11</v>
      </c>
      <c r="D50" s="22"/>
      <c r="E50" s="22" t="s">
        <v>12</v>
      </c>
      <c r="F50" s="24" t="s">
        <v>13</v>
      </c>
      <c r="G50" s="25">
        <v>0</v>
      </c>
      <c r="H50" s="21" t="s">
        <v>12</v>
      </c>
    </row>
    <row r="51" spans="1:8" x14ac:dyDescent="0.2">
      <c r="A51" s="22"/>
      <c r="B51" s="22"/>
      <c r="C51" s="26"/>
      <c r="D51" s="22"/>
      <c r="E51" s="22"/>
      <c r="F51" s="27"/>
      <c r="G51" s="27"/>
      <c r="H51" s="21" t="s">
        <v>12</v>
      </c>
    </row>
    <row r="52" spans="1:8" x14ac:dyDescent="0.2">
      <c r="A52" s="22"/>
      <c r="B52" s="22"/>
      <c r="C52" s="23" t="s">
        <v>73</v>
      </c>
      <c r="D52" s="22"/>
      <c r="E52" s="22"/>
      <c r="F52" s="22"/>
      <c r="G52" s="22"/>
      <c r="H52" s="21" t="s">
        <v>12</v>
      </c>
    </row>
    <row r="53" spans="1:8" x14ac:dyDescent="0.2">
      <c r="A53" s="22"/>
      <c r="B53" s="22"/>
      <c r="C53" s="23" t="s">
        <v>11</v>
      </c>
      <c r="D53" s="22"/>
      <c r="E53" s="22" t="s">
        <v>12</v>
      </c>
      <c r="F53" s="24" t="s">
        <v>13</v>
      </c>
      <c r="G53" s="25">
        <v>0</v>
      </c>
      <c r="H53" s="21" t="s">
        <v>12</v>
      </c>
    </row>
    <row r="54" spans="1:8" x14ac:dyDescent="0.2">
      <c r="A54" s="22"/>
      <c r="B54" s="22"/>
      <c r="C54" s="26"/>
      <c r="D54" s="22"/>
      <c r="E54" s="22"/>
      <c r="F54" s="27"/>
      <c r="G54" s="27"/>
      <c r="H54" s="21" t="s">
        <v>12</v>
      </c>
    </row>
    <row r="55" spans="1:8" x14ac:dyDescent="0.2">
      <c r="A55" s="22"/>
      <c r="B55" s="22"/>
      <c r="C55" s="23" t="s">
        <v>74</v>
      </c>
      <c r="D55" s="22"/>
      <c r="E55" s="22"/>
      <c r="F55" s="22"/>
      <c r="G55" s="22"/>
      <c r="H55" s="21" t="s">
        <v>12</v>
      </c>
    </row>
    <row r="56" spans="1:8" x14ac:dyDescent="0.2">
      <c r="A56" s="29">
        <v>1</v>
      </c>
      <c r="B56" s="30" t="s">
        <v>446</v>
      </c>
      <c r="C56" s="30" t="s">
        <v>447</v>
      </c>
      <c r="D56" s="30" t="s">
        <v>77</v>
      </c>
      <c r="E56" s="31">
        <v>500000</v>
      </c>
      <c r="F56" s="32">
        <v>491.86700000000002</v>
      </c>
      <c r="G56" s="33">
        <v>0.25984995999999999</v>
      </c>
      <c r="H56" s="21">
        <v>6.8741000000000003</v>
      </c>
    </row>
    <row r="57" spans="1:8" x14ac:dyDescent="0.2">
      <c r="A57" s="22"/>
      <c r="B57" s="22"/>
      <c r="C57" s="23" t="s">
        <v>11</v>
      </c>
      <c r="D57" s="22"/>
      <c r="E57" s="22" t="s">
        <v>12</v>
      </c>
      <c r="F57" s="28">
        <v>491.86700000000002</v>
      </c>
      <c r="G57" s="25">
        <v>0.25984995999999999</v>
      </c>
      <c r="H57" s="21" t="s">
        <v>12</v>
      </c>
    </row>
    <row r="58" spans="1:8" x14ac:dyDescent="0.2">
      <c r="A58" s="22"/>
      <c r="B58" s="22"/>
      <c r="C58" s="26"/>
      <c r="D58" s="22"/>
      <c r="E58" s="22"/>
      <c r="F58" s="27"/>
      <c r="G58" s="27"/>
      <c r="H58" s="21" t="s">
        <v>12</v>
      </c>
    </row>
    <row r="59" spans="1:8" x14ac:dyDescent="0.2">
      <c r="A59" s="22"/>
      <c r="B59" s="22"/>
      <c r="C59" s="23" t="s">
        <v>80</v>
      </c>
      <c r="D59" s="22"/>
      <c r="E59" s="22"/>
      <c r="F59" s="27"/>
      <c r="G59" s="27"/>
      <c r="H59" s="21" t="s">
        <v>12</v>
      </c>
    </row>
    <row r="60" spans="1:8" x14ac:dyDescent="0.2">
      <c r="A60" s="22"/>
      <c r="B60" s="22"/>
      <c r="C60" s="23" t="s">
        <v>11</v>
      </c>
      <c r="D60" s="22"/>
      <c r="E60" s="22" t="s">
        <v>12</v>
      </c>
      <c r="F60" s="24" t="s">
        <v>13</v>
      </c>
      <c r="G60" s="25">
        <v>0</v>
      </c>
      <c r="H60" s="21" t="s">
        <v>12</v>
      </c>
    </row>
    <row r="61" spans="1:8" x14ac:dyDescent="0.2">
      <c r="A61" s="22"/>
      <c r="B61" s="22"/>
      <c r="C61" s="26"/>
      <c r="D61" s="22"/>
      <c r="E61" s="22"/>
      <c r="F61" s="27"/>
      <c r="G61" s="27"/>
      <c r="H61" s="21" t="s">
        <v>12</v>
      </c>
    </row>
    <row r="62" spans="1:8" x14ac:dyDescent="0.2">
      <c r="A62" s="22"/>
      <c r="B62" s="22"/>
      <c r="C62" s="23" t="s">
        <v>81</v>
      </c>
      <c r="D62" s="22"/>
      <c r="E62" s="22"/>
      <c r="F62" s="28">
        <v>491.86700000000002</v>
      </c>
      <c r="G62" s="25">
        <v>0.25984995999999999</v>
      </c>
      <c r="H62" s="21" t="s">
        <v>12</v>
      </c>
    </row>
    <row r="63" spans="1:8" x14ac:dyDescent="0.2">
      <c r="A63" s="22"/>
      <c r="B63" s="22"/>
      <c r="C63" s="26"/>
      <c r="D63" s="22"/>
      <c r="E63" s="22"/>
      <c r="F63" s="27"/>
      <c r="G63" s="27"/>
      <c r="H63" s="21" t="s">
        <v>12</v>
      </c>
    </row>
    <row r="64" spans="1:8" x14ac:dyDescent="0.2">
      <c r="A64" s="22"/>
      <c r="B64" s="22"/>
      <c r="C64" s="23" t="s">
        <v>82</v>
      </c>
      <c r="D64" s="22"/>
      <c r="E64" s="22"/>
      <c r="F64" s="27"/>
      <c r="G64" s="27"/>
      <c r="H64" s="21" t="s">
        <v>12</v>
      </c>
    </row>
    <row r="65" spans="1:8" x14ac:dyDescent="0.2">
      <c r="A65" s="22"/>
      <c r="B65" s="22"/>
      <c r="C65" s="23" t="s">
        <v>83</v>
      </c>
      <c r="D65" s="22"/>
      <c r="E65" s="22"/>
      <c r="F65" s="27"/>
      <c r="G65" s="27"/>
      <c r="H65" s="21" t="s">
        <v>12</v>
      </c>
    </row>
    <row r="66" spans="1:8" x14ac:dyDescent="0.2">
      <c r="A66" s="22"/>
      <c r="B66" s="22"/>
      <c r="C66" s="23" t="s">
        <v>11</v>
      </c>
      <c r="D66" s="22"/>
      <c r="E66" s="22" t="s">
        <v>12</v>
      </c>
      <c r="F66" s="24" t="s">
        <v>13</v>
      </c>
      <c r="G66" s="25">
        <v>0</v>
      </c>
      <c r="H66" s="21" t="s">
        <v>12</v>
      </c>
    </row>
    <row r="67" spans="1:8" x14ac:dyDescent="0.2">
      <c r="A67" s="22"/>
      <c r="B67" s="22"/>
      <c r="C67" s="26"/>
      <c r="D67" s="22"/>
      <c r="E67" s="22"/>
      <c r="F67" s="27"/>
      <c r="G67" s="27"/>
      <c r="H67" s="21" t="s">
        <v>12</v>
      </c>
    </row>
    <row r="68" spans="1:8" x14ac:dyDescent="0.2">
      <c r="A68" s="22"/>
      <c r="B68" s="22"/>
      <c r="C68" s="23" t="s">
        <v>87</v>
      </c>
      <c r="D68" s="22"/>
      <c r="E68" s="22"/>
      <c r="F68" s="27"/>
      <c r="G68" s="27"/>
      <c r="H68" s="21" t="s">
        <v>12</v>
      </c>
    </row>
    <row r="69" spans="1:8" x14ac:dyDescent="0.2">
      <c r="A69" s="22"/>
      <c r="B69" s="22"/>
      <c r="C69" s="23" t="s">
        <v>11</v>
      </c>
      <c r="D69" s="22"/>
      <c r="E69" s="22" t="s">
        <v>12</v>
      </c>
      <c r="F69" s="24" t="s">
        <v>13</v>
      </c>
      <c r="G69" s="25">
        <v>0</v>
      </c>
      <c r="H69" s="21" t="s">
        <v>12</v>
      </c>
    </row>
    <row r="70" spans="1:8" x14ac:dyDescent="0.2">
      <c r="A70" s="22"/>
      <c r="B70" s="22"/>
      <c r="C70" s="26"/>
      <c r="D70" s="22"/>
      <c r="E70" s="22"/>
      <c r="F70" s="27"/>
      <c r="G70" s="27"/>
      <c r="H70" s="21" t="s">
        <v>12</v>
      </c>
    </row>
    <row r="71" spans="1:8" x14ac:dyDescent="0.2">
      <c r="A71" s="22"/>
      <c r="B71" s="22"/>
      <c r="C71" s="23" t="s">
        <v>88</v>
      </c>
      <c r="D71" s="22"/>
      <c r="E71" s="22"/>
      <c r="F71" s="27"/>
      <c r="G71" s="27"/>
      <c r="H71" s="21" t="s">
        <v>12</v>
      </c>
    </row>
    <row r="72" spans="1:8" x14ac:dyDescent="0.2">
      <c r="A72" s="22"/>
      <c r="B72" s="22"/>
      <c r="C72" s="23" t="s">
        <v>11</v>
      </c>
      <c r="D72" s="22"/>
      <c r="E72" s="22" t="s">
        <v>12</v>
      </c>
      <c r="F72" s="24" t="s">
        <v>13</v>
      </c>
      <c r="G72" s="25">
        <v>0</v>
      </c>
      <c r="H72" s="21" t="s">
        <v>12</v>
      </c>
    </row>
    <row r="73" spans="1:8" x14ac:dyDescent="0.2">
      <c r="A73" s="22"/>
      <c r="B73" s="22"/>
      <c r="C73" s="26"/>
      <c r="D73" s="22"/>
      <c r="E73" s="22"/>
      <c r="F73" s="27"/>
      <c r="G73" s="27"/>
      <c r="H73" s="21" t="s">
        <v>12</v>
      </c>
    </row>
    <row r="74" spans="1:8" x14ac:dyDescent="0.2">
      <c r="A74" s="22"/>
      <c r="B74" s="22"/>
      <c r="C74" s="23" t="s">
        <v>89</v>
      </c>
      <c r="D74" s="22"/>
      <c r="E74" s="22"/>
      <c r="F74" s="27"/>
      <c r="G74" s="27"/>
      <c r="H74" s="21" t="s">
        <v>12</v>
      </c>
    </row>
    <row r="75" spans="1:8" x14ac:dyDescent="0.2">
      <c r="A75" s="29">
        <v>1</v>
      </c>
      <c r="B75" s="30"/>
      <c r="C75" s="30" t="s">
        <v>90</v>
      </c>
      <c r="D75" s="30"/>
      <c r="E75" s="34"/>
      <c r="F75" s="32">
        <v>988.02242909699999</v>
      </c>
      <c r="G75" s="33">
        <v>0.52196545999999999</v>
      </c>
      <c r="H75" s="21">
        <v>5.22</v>
      </c>
    </row>
    <row r="76" spans="1:8" x14ac:dyDescent="0.2">
      <c r="A76" s="22"/>
      <c r="B76" s="22"/>
      <c r="C76" s="23" t="s">
        <v>11</v>
      </c>
      <c r="D76" s="22"/>
      <c r="E76" s="22" t="s">
        <v>12</v>
      </c>
      <c r="F76" s="28">
        <v>988.02242909699999</v>
      </c>
      <c r="G76" s="25">
        <v>0.52196545999999999</v>
      </c>
      <c r="H76" s="21" t="s">
        <v>12</v>
      </c>
    </row>
    <row r="77" spans="1:8" x14ac:dyDescent="0.2">
      <c r="A77" s="22"/>
      <c r="B77" s="22"/>
      <c r="C77" s="26"/>
      <c r="D77" s="22"/>
      <c r="E77" s="22"/>
      <c r="F77" s="27"/>
      <c r="G77" s="27"/>
      <c r="H77" s="21" t="s">
        <v>12</v>
      </c>
    </row>
    <row r="78" spans="1:8" x14ac:dyDescent="0.2">
      <c r="A78" s="22"/>
      <c r="B78" s="22"/>
      <c r="C78" s="23" t="s">
        <v>91</v>
      </c>
      <c r="D78" s="22"/>
      <c r="E78" s="22"/>
      <c r="F78" s="28">
        <v>988.02242909699999</v>
      </c>
      <c r="G78" s="25">
        <v>0.52196545999999999</v>
      </c>
      <c r="H78" s="21" t="s">
        <v>12</v>
      </c>
    </row>
    <row r="79" spans="1:8" x14ac:dyDescent="0.2">
      <c r="A79" s="22"/>
      <c r="B79" s="22"/>
      <c r="C79" s="27"/>
      <c r="D79" s="22"/>
      <c r="E79" s="22"/>
      <c r="F79" s="22"/>
      <c r="G79" s="22"/>
      <c r="H79" s="21" t="s">
        <v>12</v>
      </c>
    </row>
    <row r="80" spans="1:8" x14ac:dyDescent="0.2">
      <c r="A80" s="22"/>
      <c r="B80" s="22"/>
      <c r="C80" s="23" t="s">
        <v>92</v>
      </c>
      <c r="D80" s="22"/>
      <c r="E80" s="22"/>
      <c r="F80" s="22"/>
      <c r="G80" s="22"/>
      <c r="H80" s="21" t="s">
        <v>12</v>
      </c>
    </row>
    <row r="81" spans="1:16" x14ac:dyDescent="0.2">
      <c r="A81" s="22"/>
      <c r="B81" s="22"/>
      <c r="C81" s="23" t="s">
        <v>93</v>
      </c>
      <c r="D81" s="22"/>
      <c r="E81" s="22"/>
      <c r="F81" s="22"/>
      <c r="G81" s="22"/>
      <c r="H81" s="21" t="s">
        <v>12</v>
      </c>
    </row>
    <row r="82" spans="1:16" x14ac:dyDescent="0.2">
      <c r="A82" s="22"/>
      <c r="B82" s="22"/>
      <c r="C82" s="23" t="s">
        <v>11</v>
      </c>
      <c r="D82" s="22"/>
      <c r="E82" s="22" t="s">
        <v>12</v>
      </c>
      <c r="F82" s="24" t="s">
        <v>13</v>
      </c>
      <c r="G82" s="25">
        <v>0</v>
      </c>
      <c r="H82" s="21" t="s">
        <v>12</v>
      </c>
    </row>
    <row r="83" spans="1:16" x14ac:dyDescent="0.2">
      <c r="A83" s="19"/>
      <c r="B83" s="19"/>
      <c r="C83" s="35"/>
      <c r="D83" s="19"/>
      <c r="E83" s="19"/>
      <c r="F83" s="36"/>
      <c r="G83" s="36"/>
      <c r="H83" s="21" t="s">
        <v>12</v>
      </c>
    </row>
    <row r="84" spans="1:16" x14ac:dyDescent="0.2">
      <c r="A84" s="19"/>
      <c r="B84" s="19"/>
      <c r="C84" s="20" t="s">
        <v>574</v>
      </c>
      <c r="D84" s="19"/>
      <c r="E84" s="19"/>
      <c r="F84" s="36"/>
      <c r="G84" s="36"/>
      <c r="H84" s="21" t="s">
        <v>12</v>
      </c>
      <c r="I84" s="37"/>
      <c r="J84" s="37"/>
      <c r="K84" s="37"/>
      <c r="L84" s="37"/>
      <c r="M84" s="37"/>
      <c r="N84" s="38"/>
      <c r="O84" s="38"/>
      <c r="P84" s="38"/>
    </row>
    <row r="85" spans="1:16" x14ac:dyDescent="0.2">
      <c r="A85" s="39">
        <v>1</v>
      </c>
      <c r="B85" s="40" t="s">
        <v>94</v>
      </c>
      <c r="C85" s="40" t="s">
        <v>95</v>
      </c>
      <c r="D85" s="40"/>
      <c r="E85" s="41">
        <v>76.796000000000006</v>
      </c>
      <c r="F85" s="42">
        <v>9.0245586820000003</v>
      </c>
      <c r="G85" s="43">
        <v>4.7676100000000003E-3</v>
      </c>
      <c r="H85" s="21"/>
    </row>
    <row r="86" spans="1:16" x14ac:dyDescent="0.2">
      <c r="A86" s="19"/>
      <c r="B86" s="19"/>
      <c r="C86" s="20" t="s">
        <v>11</v>
      </c>
      <c r="D86" s="19"/>
      <c r="E86" s="19" t="s">
        <v>12</v>
      </c>
      <c r="F86" s="44">
        <f>SUM(F85)</f>
        <v>9.0245586820000003</v>
      </c>
      <c r="G86" s="45">
        <f>SUM(G85)</f>
        <v>4.7676100000000003E-3</v>
      </c>
      <c r="H86" s="21" t="s">
        <v>12</v>
      </c>
    </row>
    <row r="87" spans="1:16" x14ac:dyDescent="0.2">
      <c r="A87" s="22"/>
      <c r="B87" s="22"/>
      <c r="C87" s="26"/>
      <c r="D87" s="22"/>
      <c r="E87" s="22"/>
      <c r="F87" s="27"/>
      <c r="G87" s="27"/>
      <c r="H87" s="21" t="s">
        <v>12</v>
      </c>
    </row>
    <row r="88" spans="1:16" x14ac:dyDescent="0.2">
      <c r="A88" s="22"/>
      <c r="B88" s="22"/>
      <c r="C88" s="23" t="s">
        <v>96</v>
      </c>
      <c r="D88" s="22"/>
      <c r="E88" s="22"/>
      <c r="F88" s="22"/>
      <c r="G88" s="22"/>
      <c r="H88" s="21" t="s">
        <v>12</v>
      </c>
    </row>
    <row r="89" spans="1:16" x14ac:dyDescent="0.2">
      <c r="A89" s="22"/>
      <c r="B89" s="22"/>
      <c r="C89" s="23" t="s">
        <v>97</v>
      </c>
      <c r="D89" s="22"/>
      <c r="E89" s="22"/>
      <c r="F89" s="22"/>
      <c r="G89" s="22"/>
      <c r="H89" s="21" t="s">
        <v>12</v>
      </c>
    </row>
    <row r="90" spans="1:16" x14ac:dyDescent="0.2">
      <c r="A90" s="22"/>
      <c r="B90" s="22"/>
      <c r="C90" s="23" t="s">
        <v>11</v>
      </c>
      <c r="D90" s="22"/>
      <c r="E90" s="22" t="s">
        <v>12</v>
      </c>
      <c r="F90" s="24" t="s">
        <v>13</v>
      </c>
      <c r="G90" s="25">
        <v>0</v>
      </c>
      <c r="H90" s="21" t="s">
        <v>12</v>
      </c>
    </row>
    <row r="91" spans="1:16" x14ac:dyDescent="0.2">
      <c r="A91" s="22"/>
      <c r="B91" s="22"/>
      <c r="C91" s="26"/>
      <c r="D91" s="22"/>
      <c r="E91" s="22"/>
      <c r="F91" s="27"/>
      <c r="G91" s="27"/>
      <c r="H91" s="21" t="s">
        <v>12</v>
      </c>
    </row>
    <row r="92" spans="1:16" x14ac:dyDescent="0.2">
      <c r="A92" s="22"/>
      <c r="B92" s="22"/>
      <c r="C92" s="23" t="s">
        <v>98</v>
      </c>
      <c r="D92" s="22"/>
      <c r="E92" s="22"/>
      <c r="F92" s="27"/>
      <c r="G92" s="27"/>
      <c r="H92" s="21" t="s">
        <v>12</v>
      </c>
    </row>
    <row r="93" spans="1:16" x14ac:dyDescent="0.2">
      <c r="A93" s="22"/>
      <c r="B93" s="22"/>
      <c r="C93" s="23" t="s">
        <v>11</v>
      </c>
      <c r="D93" s="22"/>
      <c r="E93" s="22" t="s">
        <v>12</v>
      </c>
      <c r="F93" s="24" t="s">
        <v>13</v>
      </c>
      <c r="G93" s="25">
        <v>0</v>
      </c>
      <c r="H93" s="21" t="s">
        <v>12</v>
      </c>
    </row>
    <row r="94" spans="1:16" x14ac:dyDescent="0.2">
      <c r="A94" s="22"/>
      <c r="B94" s="22"/>
      <c r="C94" s="26"/>
      <c r="D94" s="22"/>
      <c r="E94" s="22"/>
      <c r="F94" s="27"/>
      <c r="G94" s="27"/>
      <c r="H94" s="21" t="s">
        <v>12</v>
      </c>
    </row>
    <row r="95" spans="1:16" x14ac:dyDescent="0.2">
      <c r="A95" s="34"/>
      <c r="B95" s="30"/>
      <c r="C95" s="30" t="s">
        <v>99</v>
      </c>
      <c r="D95" s="30"/>
      <c r="E95" s="34"/>
      <c r="F95" s="32">
        <v>27.19692435</v>
      </c>
      <c r="G95" s="33">
        <v>1.4367950000000001E-2</v>
      </c>
      <c r="H95" s="21" t="s">
        <v>12</v>
      </c>
    </row>
    <row r="96" spans="1:16" x14ac:dyDescent="0.2">
      <c r="A96" s="26"/>
      <c r="B96" s="26"/>
      <c r="C96" s="23" t="s">
        <v>100</v>
      </c>
      <c r="D96" s="27"/>
      <c r="E96" s="27"/>
      <c r="F96" s="28">
        <v>1892.8885231290001</v>
      </c>
      <c r="G96" s="46">
        <v>1.0000000200000001</v>
      </c>
      <c r="H96" s="21" t="s">
        <v>12</v>
      </c>
    </row>
    <row r="97" spans="1:8" x14ac:dyDescent="0.2">
      <c r="A97" s="47"/>
      <c r="B97" s="47"/>
      <c r="C97" s="47"/>
      <c r="D97" s="48"/>
      <c r="E97" s="48"/>
      <c r="F97" s="48"/>
      <c r="G97" s="48"/>
    </row>
    <row r="98" spans="1:8" x14ac:dyDescent="0.2">
      <c r="A98" s="49"/>
      <c r="B98" s="50" t="s">
        <v>575</v>
      </c>
      <c r="C98" s="50"/>
      <c r="D98" s="50"/>
      <c r="E98" s="50"/>
      <c r="F98" s="50"/>
      <c r="G98" s="50"/>
      <c r="H98" s="50"/>
    </row>
    <row r="99" spans="1:8" x14ac:dyDescent="0.2">
      <c r="A99" s="49"/>
      <c r="B99" s="50" t="s">
        <v>576</v>
      </c>
      <c r="C99" s="50"/>
      <c r="D99" s="50"/>
      <c r="E99" s="50"/>
      <c r="F99" s="50"/>
      <c r="G99" s="50"/>
      <c r="H99" s="50"/>
    </row>
    <row r="100" spans="1:8" x14ac:dyDescent="0.2">
      <c r="A100" s="49"/>
      <c r="B100" s="50" t="s">
        <v>577</v>
      </c>
      <c r="C100" s="50"/>
      <c r="D100" s="50"/>
      <c r="E100" s="50"/>
      <c r="F100" s="50"/>
      <c r="G100" s="50"/>
      <c r="H100" s="50"/>
    </row>
    <row r="101" spans="1:8" x14ac:dyDescent="0.2">
      <c r="A101" s="49"/>
      <c r="B101" s="49"/>
      <c r="C101" s="49"/>
      <c r="D101" s="51"/>
      <c r="E101" s="51"/>
      <c r="F101" s="51"/>
      <c r="G101" s="51"/>
    </row>
    <row r="102" spans="1:8" x14ac:dyDescent="0.2">
      <c r="A102" s="49"/>
      <c r="B102" s="52" t="s">
        <v>101</v>
      </c>
      <c r="C102" s="53"/>
      <c r="D102" s="54"/>
      <c r="E102" s="55"/>
      <c r="F102" s="51"/>
      <c r="G102" s="51"/>
    </row>
    <row r="103" spans="1:8" ht="25.5" customHeight="1" x14ac:dyDescent="0.2">
      <c r="A103" s="49"/>
      <c r="B103" s="56" t="s">
        <v>102</v>
      </c>
      <c r="C103" s="57"/>
      <c r="D103" s="20" t="s">
        <v>597</v>
      </c>
      <c r="E103" s="55"/>
      <c r="F103" s="51"/>
      <c r="G103" s="51"/>
    </row>
    <row r="104" spans="1:8" x14ac:dyDescent="0.2">
      <c r="A104" s="49"/>
      <c r="B104" s="56" t="s">
        <v>104</v>
      </c>
      <c r="C104" s="57"/>
      <c r="D104" s="20" t="s">
        <v>103</v>
      </c>
      <c r="E104" s="55"/>
      <c r="F104" s="51"/>
      <c r="G104" s="51"/>
    </row>
    <row r="105" spans="1:8" x14ac:dyDescent="0.2">
      <c r="A105" s="49"/>
      <c r="B105" s="56" t="s">
        <v>105</v>
      </c>
      <c r="C105" s="57"/>
      <c r="D105" s="36" t="s">
        <v>12</v>
      </c>
      <c r="E105" s="55"/>
      <c r="F105" s="51"/>
      <c r="G105" s="51"/>
    </row>
    <row r="106" spans="1:8" x14ac:dyDescent="0.2">
      <c r="A106" s="58"/>
      <c r="B106" s="59" t="s">
        <v>12</v>
      </c>
      <c r="C106" s="59" t="s">
        <v>578</v>
      </c>
      <c r="D106" s="59" t="s">
        <v>106</v>
      </c>
      <c r="E106" s="58"/>
      <c r="F106" s="58"/>
      <c r="G106" s="58"/>
    </row>
    <row r="107" spans="1:8" x14ac:dyDescent="0.2">
      <c r="A107" s="58"/>
      <c r="B107" s="60" t="s">
        <v>107</v>
      </c>
      <c r="C107" s="61">
        <v>46112</v>
      </c>
      <c r="D107" s="61">
        <v>46142</v>
      </c>
      <c r="E107" s="58"/>
      <c r="F107" s="58"/>
      <c r="G107" s="58"/>
    </row>
    <row r="108" spans="1:8" x14ac:dyDescent="0.2">
      <c r="A108" s="62"/>
      <c r="B108" s="40" t="s">
        <v>108</v>
      </c>
      <c r="C108" s="63">
        <v>31.845099999999999</v>
      </c>
      <c r="D108" s="63">
        <v>32.302700000000002</v>
      </c>
      <c r="E108" s="62"/>
      <c r="F108" s="64"/>
      <c r="G108" s="65"/>
    </row>
    <row r="109" spans="1:8" x14ac:dyDescent="0.2">
      <c r="A109" s="62"/>
      <c r="B109" s="40" t="s">
        <v>579</v>
      </c>
      <c r="C109" s="63">
        <v>20.007999999999999</v>
      </c>
      <c r="D109" s="63">
        <v>20.294499999999999</v>
      </c>
      <c r="E109" s="62"/>
      <c r="F109" s="64"/>
      <c r="G109" s="65"/>
    </row>
    <row r="110" spans="1:8" x14ac:dyDescent="0.2">
      <c r="A110" s="62"/>
      <c r="B110" s="40" t="s">
        <v>109</v>
      </c>
      <c r="C110" s="63">
        <v>28.732199999999999</v>
      </c>
      <c r="D110" s="63">
        <v>29.121200000000002</v>
      </c>
      <c r="E110" s="62"/>
      <c r="F110" s="64"/>
      <c r="G110" s="65"/>
    </row>
    <row r="111" spans="1:8" x14ac:dyDescent="0.2">
      <c r="A111" s="62"/>
      <c r="B111" s="40" t="s">
        <v>580</v>
      </c>
      <c r="C111" s="63">
        <v>17.942599999999999</v>
      </c>
      <c r="D111" s="63">
        <v>18.185600000000001</v>
      </c>
      <c r="E111" s="62"/>
      <c r="F111" s="64"/>
      <c r="G111" s="65"/>
    </row>
    <row r="112" spans="1:8" x14ac:dyDescent="0.2">
      <c r="A112" s="62"/>
      <c r="B112" s="62"/>
      <c r="C112" s="62"/>
      <c r="D112" s="62"/>
      <c r="E112" s="62"/>
      <c r="F112" s="62"/>
      <c r="G112" s="62"/>
    </row>
    <row r="113" spans="1:18" x14ac:dyDescent="0.2">
      <c r="A113" s="58"/>
      <c r="B113" s="56" t="s">
        <v>581</v>
      </c>
      <c r="C113" s="57"/>
      <c r="D113" s="20" t="s">
        <v>103</v>
      </c>
      <c r="E113" s="58"/>
      <c r="F113" s="58"/>
      <c r="G113" s="58"/>
    </row>
    <row r="114" spans="1:18" x14ac:dyDescent="0.2">
      <c r="A114" s="58"/>
      <c r="B114" s="66"/>
      <c r="C114" s="66"/>
      <c r="D114" s="66"/>
      <c r="E114" s="58"/>
      <c r="F114" s="58"/>
      <c r="G114" s="58"/>
    </row>
    <row r="115" spans="1:18" x14ac:dyDescent="0.2">
      <c r="A115" s="58"/>
      <c r="B115" s="56" t="s">
        <v>111</v>
      </c>
      <c r="C115" s="57"/>
      <c r="D115" s="20" t="s">
        <v>103</v>
      </c>
      <c r="E115" s="67"/>
      <c r="F115" s="58"/>
      <c r="G115" s="58"/>
      <c r="J115" s="18"/>
    </row>
    <row r="116" spans="1:18" x14ac:dyDescent="0.2">
      <c r="A116" s="58"/>
      <c r="B116" s="56" t="s">
        <v>112</v>
      </c>
      <c r="C116" s="57"/>
      <c r="D116" s="20" t="s">
        <v>103</v>
      </c>
      <c r="E116" s="67"/>
      <c r="F116" s="58"/>
      <c r="G116" s="58"/>
      <c r="J116" s="18"/>
    </row>
    <row r="117" spans="1:18" x14ac:dyDescent="0.2">
      <c r="A117" s="58"/>
      <c r="B117" s="56" t="s">
        <v>582</v>
      </c>
      <c r="C117" s="57"/>
      <c r="D117" s="20" t="s">
        <v>103</v>
      </c>
      <c r="E117" s="67"/>
      <c r="F117" s="58"/>
      <c r="G117" s="58"/>
      <c r="J117" s="18"/>
    </row>
    <row r="118" spans="1:18" x14ac:dyDescent="0.2">
      <c r="A118" s="66"/>
      <c r="B118" s="66"/>
      <c r="C118" s="66"/>
      <c r="D118" s="66"/>
      <c r="E118" s="66"/>
      <c r="F118" s="66"/>
      <c r="G118" s="66"/>
      <c r="J118" s="18"/>
    </row>
    <row r="119" spans="1:18" s="68" customFormat="1" x14ac:dyDescent="0.2">
      <c r="B119" s="69" t="s">
        <v>583</v>
      </c>
      <c r="C119" s="70"/>
      <c r="D119" s="71"/>
      <c r="I119" s="15"/>
      <c r="J119" s="18"/>
      <c r="K119" s="37"/>
      <c r="L119" s="37"/>
      <c r="M119" s="37"/>
      <c r="N119" s="37"/>
      <c r="O119" s="15"/>
      <c r="R119" s="15"/>
    </row>
    <row r="120" spans="1:18" s="68" customFormat="1" ht="38.25" x14ac:dyDescent="0.2">
      <c r="B120" s="72" t="s">
        <v>584</v>
      </c>
      <c r="C120" s="72"/>
      <c r="D120" s="73" t="s">
        <v>509</v>
      </c>
      <c r="I120" s="15"/>
      <c r="J120" s="18"/>
      <c r="K120" s="37"/>
      <c r="L120" s="37"/>
      <c r="M120" s="37"/>
      <c r="N120" s="37"/>
      <c r="O120" s="15"/>
      <c r="R120" s="15"/>
    </row>
    <row r="121" spans="1:18" s="68" customFormat="1" x14ac:dyDescent="0.2">
      <c r="B121" s="74" t="s">
        <v>585</v>
      </c>
      <c r="C121" s="74"/>
      <c r="D121" s="75"/>
      <c r="I121" s="15"/>
      <c r="J121" s="18"/>
      <c r="K121" s="37"/>
      <c r="L121" s="37"/>
      <c r="M121" s="37"/>
      <c r="N121" s="37"/>
      <c r="O121" s="15"/>
      <c r="R121" s="15"/>
    </row>
    <row r="122" spans="1:18" s="68" customFormat="1" x14ac:dyDescent="0.2">
      <c r="B122" s="74"/>
      <c r="C122" s="74"/>
      <c r="D122" s="78"/>
      <c r="I122" s="15"/>
      <c r="J122" s="18"/>
      <c r="K122" s="37"/>
      <c r="L122" s="37"/>
      <c r="M122" s="37"/>
      <c r="N122" s="37"/>
      <c r="O122" s="15"/>
    </row>
    <row r="123" spans="1:18" s="68" customFormat="1" x14ac:dyDescent="0.2">
      <c r="B123" s="74" t="s">
        <v>586</v>
      </c>
      <c r="C123" s="74"/>
      <c r="D123" s="79">
        <v>2.2736812658691492</v>
      </c>
      <c r="I123" s="15"/>
      <c r="J123" s="18"/>
      <c r="K123" s="37"/>
      <c r="L123" s="37"/>
      <c r="M123" s="37"/>
      <c r="N123" s="37"/>
      <c r="O123" s="15"/>
    </row>
    <row r="124" spans="1:18" s="68" customFormat="1" x14ac:dyDescent="0.2">
      <c r="B124" s="74"/>
      <c r="C124" s="74"/>
      <c r="D124" s="78"/>
      <c r="I124" s="15"/>
      <c r="J124" s="18"/>
      <c r="K124" s="37"/>
      <c r="L124" s="37"/>
      <c r="M124" s="37"/>
      <c r="N124" s="37"/>
      <c r="O124" s="15"/>
    </row>
    <row r="125" spans="1:18" s="68" customFormat="1" x14ac:dyDescent="0.2">
      <c r="B125" s="74" t="s">
        <v>690</v>
      </c>
      <c r="C125" s="74"/>
      <c r="D125" s="79">
        <v>1.3713532918669613</v>
      </c>
      <c r="I125" s="15"/>
      <c r="J125" s="18"/>
      <c r="K125" s="37"/>
      <c r="L125" s="37"/>
      <c r="M125" s="37"/>
      <c r="N125" s="37"/>
      <c r="O125" s="15"/>
    </row>
    <row r="126" spans="1:18" s="68" customFormat="1" x14ac:dyDescent="0.2">
      <c r="B126" s="74" t="s">
        <v>691</v>
      </c>
      <c r="C126" s="74"/>
      <c r="D126" s="79">
        <v>1.5876738545493041</v>
      </c>
      <c r="I126" s="15"/>
      <c r="J126" s="18"/>
      <c r="K126" s="37"/>
      <c r="L126" s="37"/>
      <c r="M126" s="37"/>
      <c r="N126" s="37"/>
      <c r="O126" s="15"/>
    </row>
    <row r="127" spans="1:18" s="68" customFormat="1" x14ac:dyDescent="0.2">
      <c r="B127" s="74"/>
      <c r="C127" s="74"/>
      <c r="D127" s="78"/>
      <c r="I127" s="15"/>
      <c r="J127" s="18"/>
      <c r="K127" s="37"/>
      <c r="L127" s="37"/>
      <c r="M127" s="37"/>
      <c r="N127" s="37"/>
      <c r="O127" s="15"/>
    </row>
    <row r="128" spans="1:18" s="68" customFormat="1" x14ac:dyDescent="0.2">
      <c r="B128" s="74" t="s">
        <v>589</v>
      </c>
      <c r="C128" s="74"/>
      <c r="D128" s="80" t="s">
        <v>703</v>
      </c>
      <c r="I128" s="15"/>
      <c r="J128" s="18"/>
      <c r="K128" s="37"/>
      <c r="L128" s="37"/>
      <c r="M128" s="37"/>
      <c r="N128" s="37"/>
      <c r="O128" s="15"/>
    </row>
    <row r="129" spans="2:16" s="68" customFormat="1" x14ac:dyDescent="0.2">
      <c r="B129" s="76" t="s">
        <v>590</v>
      </c>
      <c r="C129" s="82"/>
      <c r="D129" s="77"/>
      <c r="I129" s="15"/>
      <c r="J129" s="18"/>
      <c r="K129" s="37"/>
      <c r="L129" s="37"/>
      <c r="M129" s="37"/>
      <c r="N129" s="37"/>
      <c r="O129" s="15"/>
    </row>
    <row r="130" spans="2:16" x14ac:dyDescent="0.2">
      <c r="J130" s="18"/>
    </row>
    <row r="131" spans="2:16" ht="13.5" x14ac:dyDescent="0.2">
      <c r="B131" s="92" t="s">
        <v>704</v>
      </c>
      <c r="C131" s="92"/>
      <c r="D131" s="92"/>
      <c r="E131" s="92"/>
      <c r="F131" s="92"/>
      <c r="G131" s="92"/>
      <c r="H131" s="92"/>
      <c r="I131" s="37"/>
      <c r="J131" s="18"/>
      <c r="K131" s="37"/>
      <c r="L131" s="37"/>
      <c r="M131" s="37"/>
      <c r="N131" s="37"/>
      <c r="O131" s="37"/>
      <c r="P131" s="37"/>
    </row>
    <row r="132" spans="2:16" s="81" customFormat="1" ht="26.25" customHeight="1" x14ac:dyDescent="0.2">
      <c r="B132" s="93" t="s">
        <v>599</v>
      </c>
      <c r="C132" s="93" t="s">
        <v>600</v>
      </c>
      <c r="D132" s="94" t="s">
        <v>692</v>
      </c>
      <c r="E132" s="94"/>
      <c r="F132" s="94"/>
      <c r="G132" s="95" t="s">
        <v>602</v>
      </c>
      <c r="H132" s="95"/>
      <c r="J132" s="18"/>
      <c r="K132" s="96"/>
      <c r="L132" s="96"/>
      <c r="M132" s="96"/>
      <c r="N132" s="96"/>
      <c r="O132" s="96"/>
      <c r="P132" s="96"/>
    </row>
    <row r="133" spans="2:16" ht="13.5" x14ac:dyDescent="0.25">
      <c r="B133" s="97" t="s">
        <v>643</v>
      </c>
      <c r="C133" s="98" t="s">
        <v>693</v>
      </c>
      <c r="D133" s="99">
        <v>0</v>
      </c>
      <c r="E133" s="99"/>
      <c r="F133" s="99"/>
      <c r="G133" s="99">
        <v>0</v>
      </c>
      <c r="H133" s="99"/>
      <c r="J133" s="18"/>
      <c r="K133" s="37"/>
      <c r="L133" s="37"/>
      <c r="M133" s="37"/>
      <c r="N133" s="37"/>
      <c r="O133" s="37"/>
      <c r="P133" s="37"/>
    </row>
    <row r="134" spans="2:16" ht="13.5" x14ac:dyDescent="0.25">
      <c r="B134" s="100"/>
      <c r="C134" s="100"/>
      <c r="D134" s="101"/>
      <c r="E134" s="101"/>
      <c r="F134" s="101"/>
      <c r="G134" s="101"/>
      <c r="H134" s="101"/>
      <c r="J134" s="18"/>
      <c r="K134" s="37"/>
      <c r="L134" s="37"/>
      <c r="M134" s="37"/>
      <c r="N134" s="37"/>
      <c r="O134" s="37"/>
      <c r="P134" s="37"/>
    </row>
    <row r="135" spans="2:16" ht="13.5" x14ac:dyDescent="0.25">
      <c r="B135" s="102" t="s">
        <v>609</v>
      </c>
      <c r="C135" s="102"/>
      <c r="D135" s="102"/>
      <c r="E135" s="102"/>
      <c r="F135" s="102"/>
      <c r="G135" s="102"/>
      <c r="H135" s="102"/>
      <c r="J135" s="18"/>
      <c r="K135" s="37"/>
      <c r="L135" s="37"/>
      <c r="M135" s="37"/>
      <c r="N135" s="37"/>
      <c r="O135" s="37"/>
      <c r="P135" s="37"/>
    </row>
    <row r="136" spans="2:16" ht="13.5" customHeight="1" x14ac:dyDescent="0.2">
      <c r="B136" s="95" t="s">
        <v>599</v>
      </c>
      <c r="C136" s="95" t="s">
        <v>600</v>
      </c>
      <c r="D136" s="95" t="s">
        <v>646</v>
      </c>
      <c r="E136" s="95"/>
      <c r="F136" s="95"/>
      <c r="G136" s="95"/>
      <c r="H136" s="94" t="s">
        <v>694</v>
      </c>
      <c r="I136" s="94" t="s">
        <v>695</v>
      </c>
      <c r="J136" s="94" t="s">
        <v>649</v>
      </c>
      <c r="K136" s="37"/>
      <c r="L136" s="37"/>
      <c r="M136" s="37"/>
      <c r="N136" s="37"/>
      <c r="O136" s="37"/>
      <c r="P136" s="37"/>
    </row>
    <row r="137" spans="2:16" ht="108" x14ac:dyDescent="0.2">
      <c r="B137" s="95"/>
      <c r="C137" s="95"/>
      <c r="D137" s="103" t="s">
        <v>650</v>
      </c>
      <c r="E137" s="103" t="s">
        <v>651</v>
      </c>
      <c r="F137" s="103" t="s">
        <v>652</v>
      </c>
      <c r="G137" s="103" t="s">
        <v>687</v>
      </c>
      <c r="H137" s="94"/>
      <c r="I137" s="94"/>
      <c r="J137" s="94"/>
      <c r="K137" s="37"/>
      <c r="L137" s="37"/>
      <c r="M137" s="37"/>
      <c r="N137" s="37"/>
      <c r="O137" s="37"/>
    </row>
    <row r="138" spans="2:16" ht="13.5" x14ac:dyDescent="0.25">
      <c r="B138" s="100" t="s">
        <v>643</v>
      </c>
      <c r="C138" s="98" t="s">
        <v>696</v>
      </c>
      <c r="D138" s="104">
        <v>500</v>
      </c>
      <c r="E138" s="104">
        <v>9.9405737999999992</v>
      </c>
      <c r="F138" s="105">
        <v>16.00737140547945</v>
      </c>
      <c r="G138" s="104">
        <v>525.94794520547941</v>
      </c>
      <c r="H138" s="2">
        <v>233.40679</v>
      </c>
      <c r="I138" s="2">
        <v>4.01</v>
      </c>
      <c r="J138" s="106">
        <f>H138+I138</f>
        <v>237.41678999999999</v>
      </c>
      <c r="K138" s="37"/>
      <c r="L138" s="37"/>
      <c r="M138" s="37"/>
      <c r="N138" s="37"/>
      <c r="O138" s="37"/>
      <c r="P138" s="37"/>
    </row>
    <row r="139" spans="2:16" x14ac:dyDescent="0.2">
      <c r="J139" s="18"/>
      <c r="P139" s="37"/>
    </row>
    <row r="140" spans="2:16" x14ac:dyDescent="0.2">
      <c r="J140" s="18"/>
      <c r="K140" s="37"/>
      <c r="L140" s="37"/>
      <c r="M140" s="37"/>
      <c r="N140" s="37"/>
      <c r="O140" s="37"/>
      <c r="P140" s="37"/>
    </row>
    <row r="141" spans="2:16" ht="13.5" x14ac:dyDescent="0.25">
      <c r="B141" s="107" t="s">
        <v>629</v>
      </c>
      <c r="J141" s="18"/>
      <c r="K141" s="37"/>
      <c r="L141" s="37"/>
      <c r="M141" s="37"/>
      <c r="N141" s="37"/>
      <c r="O141" s="37"/>
      <c r="P141" s="37"/>
    </row>
    <row r="142" spans="2:16" x14ac:dyDescent="0.2">
      <c r="B142" s="37"/>
      <c r="C142" s="37"/>
      <c r="D142" s="37"/>
      <c r="E142" s="37"/>
      <c r="F142" s="37"/>
      <c r="G142" s="37"/>
      <c r="H142" s="37"/>
      <c r="J142" s="18"/>
      <c r="K142" s="37"/>
      <c r="L142" s="37"/>
      <c r="M142" s="37"/>
      <c r="N142" s="37"/>
      <c r="O142" s="37"/>
      <c r="P142" s="37"/>
    </row>
    <row r="143" spans="2:16" x14ac:dyDescent="0.2">
      <c r="B143" s="108" t="s">
        <v>630</v>
      </c>
      <c r="C143" s="37"/>
      <c r="D143" s="37"/>
      <c r="E143" s="37"/>
      <c r="F143" s="37"/>
      <c r="G143" s="37"/>
      <c r="H143" s="37"/>
      <c r="J143" s="18"/>
      <c r="K143" s="37"/>
      <c r="L143" s="37"/>
      <c r="M143" s="37"/>
      <c r="N143" s="37"/>
      <c r="O143" s="37"/>
      <c r="P143" s="37"/>
    </row>
    <row r="144" spans="2:16" x14ac:dyDescent="0.2">
      <c r="B144" s="37"/>
      <c r="C144" s="37"/>
      <c r="D144" s="37"/>
      <c r="E144" s="37"/>
      <c r="F144" s="37"/>
      <c r="G144" s="37"/>
      <c r="H144" s="37"/>
      <c r="J144" s="18"/>
      <c r="K144" s="37"/>
      <c r="L144" s="37"/>
      <c r="M144" s="37"/>
      <c r="N144" s="37"/>
      <c r="O144" s="37"/>
      <c r="P144" s="37"/>
    </row>
    <row r="145" spans="2:16" x14ac:dyDescent="0.2">
      <c r="B145" s="108" t="s">
        <v>631</v>
      </c>
      <c r="C145" s="37"/>
      <c r="D145" s="37"/>
      <c r="E145" s="37"/>
      <c r="F145" s="37"/>
      <c r="G145" s="37"/>
      <c r="H145" s="37"/>
      <c r="J145" s="18"/>
      <c r="K145" s="37"/>
      <c r="L145" s="37"/>
      <c r="M145" s="37"/>
      <c r="N145" s="37"/>
      <c r="O145" s="37"/>
      <c r="P145" s="37"/>
    </row>
    <row r="146" spans="2:16" x14ac:dyDescent="0.2">
      <c r="J146" s="18"/>
      <c r="K146" s="37"/>
      <c r="L146" s="37"/>
      <c r="M146" s="37"/>
      <c r="N146" s="37"/>
      <c r="O146" s="37"/>
    </row>
    <row r="147" spans="2:16" x14ac:dyDescent="0.2">
      <c r="B147" s="108" t="s">
        <v>632</v>
      </c>
      <c r="J147" s="18"/>
      <c r="K147" s="37"/>
      <c r="L147" s="37"/>
      <c r="M147" s="37"/>
      <c r="N147" s="37"/>
      <c r="O147" s="37"/>
    </row>
    <row r="148" spans="2:16" x14ac:dyDescent="0.2">
      <c r="B148" s="108"/>
      <c r="J148" s="18"/>
      <c r="K148" s="37"/>
      <c r="L148" s="37"/>
      <c r="M148" s="37"/>
      <c r="N148" s="37"/>
      <c r="O148" s="37"/>
    </row>
    <row r="149" spans="2:16" x14ac:dyDescent="0.2">
      <c r="B149" s="108" t="s">
        <v>634</v>
      </c>
      <c r="J149" s="18"/>
      <c r="L149" s="37"/>
      <c r="M149" s="37"/>
      <c r="N149" s="37"/>
      <c r="O149" s="37"/>
    </row>
    <row r="150" spans="2:16" x14ac:dyDescent="0.2">
      <c r="B150" s="108"/>
      <c r="J150" s="18"/>
      <c r="K150" s="37"/>
      <c r="L150" s="37"/>
      <c r="M150" s="37"/>
      <c r="N150" s="37"/>
      <c r="O150" s="37"/>
    </row>
    <row r="151" spans="2:16" x14ac:dyDescent="0.2">
      <c r="B151" s="108" t="s">
        <v>635</v>
      </c>
      <c r="J151" s="18"/>
    </row>
    <row r="152" spans="2:16" x14ac:dyDescent="0.2">
      <c r="B152" s="108"/>
      <c r="J152" s="18"/>
    </row>
    <row r="153" spans="2:16" ht="25.5" x14ac:dyDescent="0.2">
      <c r="B153" s="83" t="s">
        <v>591</v>
      </c>
    </row>
    <row r="155" spans="2:16" ht="153.75" customHeight="1" x14ac:dyDescent="0.2"/>
    <row r="158" spans="2:16" x14ac:dyDescent="0.2">
      <c r="B158" s="84" t="s">
        <v>592</v>
      </c>
      <c r="C158" s="85"/>
      <c r="D158" s="84"/>
    </row>
    <row r="159" spans="2:16" x14ac:dyDescent="0.2">
      <c r="B159" s="84" t="s">
        <v>697</v>
      </c>
      <c r="D159" s="84"/>
    </row>
    <row r="160" spans="2:16" ht="165" customHeight="1" x14ac:dyDescent="0.2"/>
    <row r="162" spans="10:10" x14ac:dyDescent="0.2">
      <c r="J162" s="18"/>
    </row>
    <row r="163" spans="10:10" x14ac:dyDescent="0.2">
      <c r="J163" s="18"/>
    </row>
    <row r="164" spans="10:10" x14ac:dyDescent="0.2">
      <c r="J164" s="18"/>
    </row>
  </sheetData>
  <mergeCells count="39">
    <mergeCell ref="B120:C120"/>
    <mergeCell ref="B121:C121"/>
    <mergeCell ref="B115:C115"/>
    <mergeCell ref="B116:C116"/>
    <mergeCell ref="B113:C113"/>
    <mergeCell ref="B117:C117"/>
    <mergeCell ref="B119:D119"/>
    <mergeCell ref="B100:H100"/>
    <mergeCell ref="B102:D102"/>
    <mergeCell ref="B103:C103"/>
    <mergeCell ref="B104:C104"/>
    <mergeCell ref="B105:C105"/>
    <mergeCell ref="A1:H1"/>
    <mergeCell ref="A2:H2"/>
    <mergeCell ref="A3:H3"/>
    <mergeCell ref="B98:H98"/>
    <mergeCell ref="B99:H99"/>
    <mergeCell ref="B122:C122"/>
    <mergeCell ref="B123:C123"/>
    <mergeCell ref="B124:C124"/>
    <mergeCell ref="B125:C125"/>
    <mergeCell ref="B126:C126"/>
    <mergeCell ref="B127:C127"/>
    <mergeCell ref="B128:C128"/>
    <mergeCell ref="B129:D129"/>
    <mergeCell ref="B131:H131"/>
    <mergeCell ref="D132:F132"/>
    <mergeCell ref="G132:H132"/>
    <mergeCell ref="D133:F133"/>
    <mergeCell ref="G133:H133"/>
    <mergeCell ref="D134:F134"/>
    <mergeCell ref="G134:H134"/>
    <mergeCell ref="B135:H135"/>
    <mergeCell ref="J136:J137"/>
    <mergeCell ref="B136:B137"/>
    <mergeCell ref="C136:C137"/>
    <mergeCell ref="D136:G136"/>
    <mergeCell ref="H136:H137"/>
    <mergeCell ref="I136:I137"/>
  </mergeCells>
  <hyperlinks>
    <hyperlink ref="I1" location="Index!B2" display="Index" xr:uid="{852CDB19-F0F4-4D5C-B3E7-EE5DDBCFDF39}"/>
    <hyperlink ref="B143" r:id="rId1" xr:uid="{E17FF254-C337-435D-ABDB-D0B237E34775}"/>
    <hyperlink ref="B145" r:id="rId2" xr:uid="{B5FFABBE-A802-4B86-950B-B2EF8036CC4D}"/>
    <hyperlink ref="B147" r:id="rId3" xr:uid="{B0F4E0D5-FBA3-46CF-BBEF-6B5E413EB5A8}"/>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E9A8E-84F5-4F40-8C2A-3499F4D3E03F}">
  <sheetPr>
    <outlinePr summaryBelow="0" summaryRight="0"/>
  </sheetPr>
  <dimension ref="A1:U116"/>
  <sheetViews>
    <sheetView showGridLines="0" workbookViewId="0">
      <selection sqref="A1:H1"/>
    </sheetView>
  </sheetViews>
  <sheetFormatPr defaultRowHeight="12.75" x14ac:dyDescent="0.2"/>
  <cols>
    <col min="1" max="1" width="5.85546875" style="15" bestFit="1" customWidth="1"/>
    <col min="2" max="2" width="19.28515625" style="15" bestFit="1" customWidth="1"/>
    <col min="3" max="3" width="59.7109375" style="15" customWidth="1"/>
    <col min="4" max="4" width="13.42578125" style="15" customWidth="1"/>
    <col min="5" max="6" width="10.85546875" style="15" customWidth="1"/>
    <col min="7" max="7" width="15.28515625" style="15" customWidth="1"/>
    <col min="8" max="8" width="12" style="15" customWidth="1"/>
    <col min="9" max="9" width="5.7109375" style="15" bestFit="1" customWidth="1"/>
    <col min="10" max="16384" width="9.140625" style="15"/>
  </cols>
  <sheetData>
    <row r="1" spans="1:9" ht="15" x14ac:dyDescent="0.2">
      <c r="A1" s="14" t="s">
        <v>0</v>
      </c>
      <c r="B1" s="14"/>
      <c r="C1" s="14"/>
      <c r="D1" s="14"/>
      <c r="E1" s="14"/>
      <c r="F1" s="14"/>
      <c r="G1" s="14"/>
      <c r="H1" s="14"/>
      <c r="I1" s="1" t="s">
        <v>572</v>
      </c>
    </row>
    <row r="2" spans="1:9" ht="15" x14ac:dyDescent="0.2">
      <c r="A2" s="14" t="s">
        <v>568</v>
      </c>
      <c r="B2" s="14"/>
      <c r="C2" s="14"/>
      <c r="D2" s="14"/>
      <c r="E2" s="14"/>
      <c r="F2" s="14"/>
      <c r="G2" s="14"/>
      <c r="H2" s="14"/>
    </row>
    <row r="3" spans="1:9" ht="15" x14ac:dyDescent="0.2">
      <c r="A3" s="14" t="s">
        <v>722</v>
      </c>
      <c r="B3" s="14"/>
      <c r="C3" s="14"/>
      <c r="D3" s="14"/>
      <c r="E3" s="14"/>
      <c r="F3" s="14"/>
      <c r="G3" s="14"/>
      <c r="H3" s="14"/>
    </row>
    <row r="4" spans="1:9" s="18" customFormat="1" ht="30" x14ac:dyDescent="0.2">
      <c r="A4" s="16" t="s">
        <v>2</v>
      </c>
      <c r="B4" s="16" t="s">
        <v>3</v>
      </c>
      <c r="C4" s="16" t="s">
        <v>4</v>
      </c>
      <c r="D4" s="16" t="s">
        <v>5</v>
      </c>
      <c r="E4" s="16" t="s">
        <v>6</v>
      </c>
      <c r="F4" s="16" t="s">
        <v>7</v>
      </c>
      <c r="G4" s="16" t="s">
        <v>8</v>
      </c>
      <c r="H4" s="17" t="s">
        <v>721</v>
      </c>
    </row>
    <row r="5" spans="1:9" x14ac:dyDescent="0.2">
      <c r="A5" s="19"/>
      <c r="B5" s="19"/>
      <c r="C5" s="20" t="s">
        <v>9</v>
      </c>
      <c r="D5" s="19"/>
      <c r="E5" s="19"/>
      <c r="F5" s="19"/>
      <c r="G5" s="19"/>
      <c r="H5" s="21" t="s">
        <v>12</v>
      </c>
    </row>
    <row r="6" spans="1:9" x14ac:dyDescent="0.2">
      <c r="A6" s="19"/>
      <c r="B6" s="19"/>
      <c r="C6" s="20" t="s">
        <v>10</v>
      </c>
      <c r="D6" s="19"/>
      <c r="E6" s="19"/>
      <c r="F6" s="19"/>
      <c r="G6" s="19"/>
      <c r="H6" s="21" t="s">
        <v>12</v>
      </c>
    </row>
    <row r="7" spans="1:9" x14ac:dyDescent="0.2">
      <c r="A7" s="22"/>
      <c r="B7" s="22"/>
      <c r="C7" s="23" t="s">
        <v>11</v>
      </c>
      <c r="D7" s="22"/>
      <c r="E7" s="22" t="s">
        <v>12</v>
      </c>
      <c r="F7" s="24" t="s">
        <v>13</v>
      </c>
      <c r="G7" s="25">
        <v>0</v>
      </c>
      <c r="H7" s="21" t="s">
        <v>12</v>
      </c>
    </row>
    <row r="8" spans="1:9" x14ac:dyDescent="0.2">
      <c r="A8" s="22"/>
      <c r="B8" s="22"/>
      <c r="C8" s="26"/>
      <c r="D8" s="22"/>
      <c r="E8" s="22"/>
      <c r="F8" s="27"/>
      <c r="G8" s="27"/>
      <c r="H8" s="21" t="s">
        <v>12</v>
      </c>
    </row>
    <row r="9" spans="1:9" x14ac:dyDescent="0.2">
      <c r="A9" s="22"/>
      <c r="B9" s="22"/>
      <c r="C9" s="23" t="s">
        <v>14</v>
      </c>
      <c r="D9" s="22"/>
      <c r="E9" s="22"/>
      <c r="F9" s="22"/>
      <c r="G9" s="22"/>
      <c r="H9" s="21" t="s">
        <v>12</v>
      </c>
    </row>
    <row r="10" spans="1:9" x14ac:dyDescent="0.2">
      <c r="A10" s="22"/>
      <c r="B10" s="22"/>
      <c r="C10" s="23" t="s">
        <v>11</v>
      </c>
      <c r="D10" s="22"/>
      <c r="E10" s="22" t="s">
        <v>12</v>
      </c>
      <c r="F10" s="24" t="s">
        <v>13</v>
      </c>
      <c r="G10" s="25">
        <v>0</v>
      </c>
      <c r="H10" s="21" t="s">
        <v>12</v>
      </c>
    </row>
    <row r="11" spans="1:9" x14ac:dyDescent="0.2">
      <c r="A11" s="22"/>
      <c r="B11" s="22"/>
      <c r="C11" s="26"/>
      <c r="D11" s="22"/>
      <c r="E11" s="22"/>
      <c r="F11" s="27"/>
      <c r="G11" s="27"/>
      <c r="H11" s="21" t="s">
        <v>12</v>
      </c>
    </row>
    <row r="12" spans="1:9" x14ac:dyDescent="0.2">
      <c r="A12" s="22"/>
      <c r="B12" s="22"/>
      <c r="C12" s="23" t="s">
        <v>15</v>
      </c>
      <c r="D12" s="22"/>
      <c r="E12" s="22"/>
      <c r="F12" s="22"/>
      <c r="G12" s="22"/>
      <c r="H12" s="21" t="s">
        <v>12</v>
      </c>
    </row>
    <row r="13" spans="1:9" x14ac:dyDescent="0.2">
      <c r="A13" s="22"/>
      <c r="B13" s="22"/>
      <c r="C13" s="23" t="s">
        <v>11</v>
      </c>
      <c r="D13" s="22"/>
      <c r="E13" s="22" t="s">
        <v>12</v>
      </c>
      <c r="F13" s="24" t="s">
        <v>13</v>
      </c>
      <c r="G13" s="25">
        <v>0</v>
      </c>
      <c r="H13" s="21" t="s">
        <v>12</v>
      </c>
    </row>
    <row r="14" spans="1:9" x14ac:dyDescent="0.2">
      <c r="A14" s="22"/>
      <c r="B14" s="22"/>
      <c r="C14" s="26"/>
      <c r="D14" s="22"/>
      <c r="E14" s="22"/>
      <c r="F14" s="27"/>
      <c r="G14" s="27"/>
      <c r="H14" s="21" t="s">
        <v>12</v>
      </c>
    </row>
    <row r="15" spans="1:9" x14ac:dyDescent="0.2">
      <c r="A15" s="22"/>
      <c r="B15" s="22"/>
      <c r="C15" s="23" t="s">
        <v>16</v>
      </c>
      <c r="D15" s="22"/>
      <c r="E15" s="22"/>
      <c r="F15" s="22"/>
      <c r="G15" s="22"/>
      <c r="H15" s="21" t="s">
        <v>12</v>
      </c>
    </row>
    <row r="16" spans="1:9" x14ac:dyDescent="0.2">
      <c r="A16" s="22"/>
      <c r="B16" s="22"/>
      <c r="C16" s="23" t="s">
        <v>11</v>
      </c>
      <c r="D16" s="22"/>
      <c r="E16" s="22" t="s">
        <v>12</v>
      </c>
      <c r="F16" s="24" t="s">
        <v>13</v>
      </c>
      <c r="G16" s="25">
        <v>0</v>
      </c>
      <c r="H16" s="21" t="s">
        <v>12</v>
      </c>
    </row>
    <row r="17" spans="1:8" x14ac:dyDescent="0.2">
      <c r="A17" s="22"/>
      <c r="B17" s="22"/>
      <c r="C17" s="26"/>
      <c r="D17" s="22"/>
      <c r="E17" s="22"/>
      <c r="F17" s="27"/>
      <c r="G17" s="27"/>
      <c r="H17" s="21" t="s">
        <v>12</v>
      </c>
    </row>
    <row r="18" spans="1:8" x14ac:dyDescent="0.2">
      <c r="A18" s="22"/>
      <c r="B18" s="22"/>
      <c r="C18" s="23" t="s">
        <v>17</v>
      </c>
      <c r="D18" s="22"/>
      <c r="E18" s="22"/>
      <c r="F18" s="27"/>
      <c r="G18" s="27"/>
      <c r="H18" s="21" t="s">
        <v>12</v>
      </c>
    </row>
    <row r="19" spans="1:8" x14ac:dyDescent="0.2">
      <c r="A19" s="22"/>
      <c r="B19" s="22"/>
      <c r="C19" s="23" t="s">
        <v>11</v>
      </c>
      <c r="D19" s="22"/>
      <c r="E19" s="22" t="s">
        <v>12</v>
      </c>
      <c r="F19" s="24" t="s">
        <v>13</v>
      </c>
      <c r="G19" s="25">
        <v>0</v>
      </c>
      <c r="H19" s="21" t="s">
        <v>12</v>
      </c>
    </row>
    <row r="20" spans="1:8" x14ac:dyDescent="0.2">
      <c r="A20" s="22"/>
      <c r="B20" s="22"/>
      <c r="C20" s="26"/>
      <c r="D20" s="22"/>
      <c r="E20" s="22"/>
      <c r="F20" s="27"/>
      <c r="G20" s="27"/>
      <c r="H20" s="21" t="s">
        <v>12</v>
      </c>
    </row>
    <row r="21" spans="1:8" x14ac:dyDescent="0.2">
      <c r="A21" s="22"/>
      <c r="B21" s="22"/>
      <c r="C21" s="23" t="s">
        <v>18</v>
      </c>
      <c r="D21" s="22"/>
      <c r="E21" s="22"/>
      <c r="F21" s="27"/>
      <c r="G21" s="27"/>
      <c r="H21" s="21" t="s">
        <v>12</v>
      </c>
    </row>
    <row r="22" spans="1:8" x14ac:dyDescent="0.2">
      <c r="A22" s="22"/>
      <c r="B22" s="22"/>
      <c r="C22" s="23" t="s">
        <v>11</v>
      </c>
      <c r="D22" s="22"/>
      <c r="E22" s="22" t="s">
        <v>12</v>
      </c>
      <c r="F22" s="24" t="s">
        <v>13</v>
      </c>
      <c r="G22" s="25">
        <v>0</v>
      </c>
      <c r="H22" s="21" t="s">
        <v>12</v>
      </c>
    </row>
    <row r="23" spans="1:8" x14ac:dyDescent="0.2">
      <c r="A23" s="22"/>
      <c r="B23" s="22"/>
      <c r="C23" s="26"/>
      <c r="D23" s="22"/>
      <c r="E23" s="22"/>
      <c r="F23" s="27"/>
      <c r="G23" s="27"/>
      <c r="H23" s="21" t="s">
        <v>12</v>
      </c>
    </row>
    <row r="24" spans="1:8" x14ac:dyDescent="0.2">
      <c r="A24" s="22"/>
      <c r="B24" s="22"/>
      <c r="C24" s="23" t="s">
        <v>19</v>
      </c>
      <c r="D24" s="22"/>
      <c r="E24" s="22"/>
      <c r="F24" s="28">
        <v>0</v>
      </c>
      <c r="G24" s="25">
        <v>0</v>
      </c>
      <c r="H24" s="21" t="s">
        <v>12</v>
      </c>
    </row>
    <row r="25" spans="1:8" x14ac:dyDescent="0.2">
      <c r="A25" s="22"/>
      <c r="B25" s="22"/>
      <c r="C25" s="26"/>
      <c r="D25" s="22"/>
      <c r="E25" s="22"/>
      <c r="F25" s="27"/>
      <c r="G25" s="27"/>
      <c r="H25" s="21" t="s">
        <v>12</v>
      </c>
    </row>
    <row r="26" spans="1:8" x14ac:dyDescent="0.2">
      <c r="A26" s="22"/>
      <c r="B26" s="22"/>
      <c r="C26" s="23" t="s">
        <v>20</v>
      </c>
      <c r="D26" s="22"/>
      <c r="E26" s="22"/>
      <c r="F26" s="27"/>
      <c r="G26" s="27"/>
      <c r="H26" s="21" t="s">
        <v>12</v>
      </c>
    </row>
    <row r="27" spans="1:8" x14ac:dyDescent="0.2">
      <c r="A27" s="22"/>
      <c r="B27" s="22"/>
      <c r="C27" s="23" t="s">
        <v>10</v>
      </c>
      <c r="D27" s="22"/>
      <c r="E27" s="22"/>
      <c r="F27" s="27"/>
      <c r="G27" s="27"/>
      <c r="H27" s="21" t="s">
        <v>12</v>
      </c>
    </row>
    <row r="28" spans="1:8" x14ac:dyDescent="0.2">
      <c r="A28" s="22"/>
      <c r="B28" s="22"/>
      <c r="C28" s="23" t="s">
        <v>11</v>
      </c>
      <c r="D28" s="22"/>
      <c r="E28" s="22" t="s">
        <v>12</v>
      </c>
      <c r="F28" s="24" t="s">
        <v>13</v>
      </c>
      <c r="G28" s="25">
        <v>0</v>
      </c>
      <c r="H28" s="21" t="s">
        <v>12</v>
      </c>
    </row>
    <row r="29" spans="1:8" x14ac:dyDescent="0.2">
      <c r="A29" s="22"/>
      <c r="B29" s="22"/>
      <c r="C29" s="26"/>
      <c r="D29" s="22"/>
      <c r="E29" s="22"/>
      <c r="F29" s="27"/>
      <c r="G29" s="27"/>
      <c r="H29" s="21" t="s">
        <v>12</v>
      </c>
    </row>
    <row r="30" spans="1:8" x14ac:dyDescent="0.2">
      <c r="A30" s="22"/>
      <c r="B30" s="22"/>
      <c r="C30" s="23" t="s">
        <v>73</v>
      </c>
      <c r="D30" s="22"/>
      <c r="E30" s="22"/>
      <c r="F30" s="22"/>
      <c r="G30" s="22"/>
      <c r="H30" s="21" t="s">
        <v>12</v>
      </c>
    </row>
    <row r="31" spans="1:8" x14ac:dyDescent="0.2">
      <c r="A31" s="22"/>
      <c r="B31" s="22"/>
      <c r="C31" s="23" t="s">
        <v>11</v>
      </c>
      <c r="D31" s="22"/>
      <c r="E31" s="22" t="s">
        <v>12</v>
      </c>
      <c r="F31" s="24" t="s">
        <v>13</v>
      </c>
      <c r="G31" s="25">
        <v>0</v>
      </c>
      <c r="H31" s="21" t="s">
        <v>12</v>
      </c>
    </row>
    <row r="32" spans="1:8" x14ac:dyDescent="0.2">
      <c r="A32" s="22"/>
      <c r="B32" s="22"/>
      <c r="C32" s="26"/>
      <c r="D32" s="22"/>
      <c r="E32" s="22"/>
      <c r="F32" s="27"/>
      <c r="G32" s="27"/>
      <c r="H32" s="21" t="s">
        <v>12</v>
      </c>
    </row>
    <row r="33" spans="1:8" x14ac:dyDescent="0.2">
      <c r="A33" s="22"/>
      <c r="B33" s="22"/>
      <c r="C33" s="23" t="s">
        <v>74</v>
      </c>
      <c r="D33" s="22"/>
      <c r="E33" s="22"/>
      <c r="F33" s="22"/>
      <c r="G33" s="22"/>
      <c r="H33" s="21" t="s">
        <v>12</v>
      </c>
    </row>
    <row r="34" spans="1:8" x14ac:dyDescent="0.2">
      <c r="A34" s="22"/>
      <c r="B34" s="22"/>
      <c r="C34" s="23" t="s">
        <v>11</v>
      </c>
      <c r="D34" s="22"/>
      <c r="E34" s="22" t="s">
        <v>12</v>
      </c>
      <c r="F34" s="24" t="s">
        <v>13</v>
      </c>
      <c r="G34" s="25">
        <v>0</v>
      </c>
      <c r="H34" s="21" t="s">
        <v>12</v>
      </c>
    </row>
    <row r="35" spans="1:8" x14ac:dyDescent="0.2">
      <c r="A35" s="22"/>
      <c r="B35" s="22"/>
      <c r="C35" s="26"/>
      <c r="D35" s="22"/>
      <c r="E35" s="22"/>
      <c r="F35" s="27"/>
      <c r="G35" s="27"/>
      <c r="H35" s="21" t="s">
        <v>12</v>
      </c>
    </row>
    <row r="36" spans="1:8" x14ac:dyDescent="0.2">
      <c r="A36" s="22"/>
      <c r="B36" s="22"/>
      <c r="C36" s="23" t="s">
        <v>80</v>
      </c>
      <c r="D36" s="22"/>
      <c r="E36" s="22"/>
      <c r="F36" s="27"/>
      <c r="G36" s="27"/>
      <c r="H36" s="21" t="s">
        <v>12</v>
      </c>
    </row>
    <row r="37" spans="1:8" x14ac:dyDescent="0.2">
      <c r="A37" s="22"/>
      <c r="B37" s="22"/>
      <c r="C37" s="23" t="s">
        <v>11</v>
      </c>
      <c r="D37" s="22"/>
      <c r="E37" s="22" t="s">
        <v>12</v>
      </c>
      <c r="F37" s="24" t="s">
        <v>13</v>
      </c>
      <c r="G37" s="25">
        <v>0</v>
      </c>
      <c r="H37" s="21" t="s">
        <v>12</v>
      </c>
    </row>
    <row r="38" spans="1:8" x14ac:dyDescent="0.2">
      <c r="A38" s="22"/>
      <c r="B38" s="22"/>
      <c r="C38" s="26"/>
      <c r="D38" s="22"/>
      <c r="E38" s="22"/>
      <c r="F38" s="27"/>
      <c r="G38" s="27"/>
      <c r="H38" s="21" t="s">
        <v>12</v>
      </c>
    </row>
    <row r="39" spans="1:8" x14ac:dyDescent="0.2">
      <c r="A39" s="22"/>
      <c r="B39" s="22"/>
      <c r="C39" s="23" t="s">
        <v>81</v>
      </c>
      <c r="D39" s="22"/>
      <c r="E39" s="22"/>
      <c r="F39" s="28">
        <v>0</v>
      </c>
      <c r="G39" s="25">
        <v>0</v>
      </c>
      <c r="H39" s="21" t="s">
        <v>12</v>
      </c>
    </row>
    <row r="40" spans="1:8" x14ac:dyDescent="0.2">
      <c r="A40" s="22"/>
      <c r="B40" s="22"/>
      <c r="C40" s="26"/>
      <c r="D40" s="22"/>
      <c r="E40" s="22"/>
      <c r="F40" s="27"/>
      <c r="G40" s="27"/>
      <c r="H40" s="21" t="s">
        <v>12</v>
      </c>
    </row>
    <row r="41" spans="1:8" x14ac:dyDescent="0.2">
      <c r="A41" s="22"/>
      <c r="B41" s="22"/>
      <c r="C41" s="23" t="s">
        <v>82</v>
      </c>
      <c r="D41" s="22"/>
      <c r="E41" s="22"/>
      <c r="F41" s="27"/>
      <c r="G41" s="27"/>
      <c r="H41" s="21" t="s">
        <v>12</v>
      </c>
    </row>
    <row r="42" spans="1:8" x14ac:dyDescent="0.2">
      <c r="A42" s="22"/>
      <c r="B42" s="22"/>
      <c r="C42" s="23" t="s">
        <v>83</v>
      </c>
      <c r="D42" s="22"/>
      <c r="E42" s="22"/>
      <c r="F42" s="27"/>
      <c r="G42" s="27"/>
      <c r="H42" s="21" t="s">
        <v>12</v>
      </c>
    </row>
    <row r="43" spans="1:8" x14ac:dyDescent="0.2">
      <c r="A43" s="22"/>
      <c r="B43" s="22"/>
      <c r="C43" s="23" t="s">
        <v>11</v>
      </c>
      <c r="D43" s="22"/>
      <c r="E43" s="22" t="s">
        <v>12</v>
      </c>
      <c r="F43" s="24" t="s">
        <v>13</v>
      </c>
      <c r="G43" s="25">
        <v>0</v>
      </c>
      <c r="H43" s="21" t="s">
        <v>12</v>
      </c>
    </row>
    <row r="44" spans="1:8" x14ac:dyDescent="0.2">
      <c r="A44" s="22"/>
      <c r="B44" s="22"/>
      <c r="C44" s="26"/>
      <c r="D44" s="22"/>
      <c r="E44" s="22"/>
      <c r="F44" s="27"/>
      <c r="G44" s="27"/>
      <c r="H44" s="21" t="s">
        <v>12</v>
      </c>
    </row>
    <row r="45" spans="1:8" x14ac:dyDescent="0.2">
      <c r="A45" s="22"/>
      <c r="B45" s="22"/>
      <c r="C45" s="23" t="s">
        <v>87</v>
      </c>
      <c r="D45" s="22"/>
      <c r="E45" s="22"/>
      <c r="F45" s="27"/>
      <c r="G45" s="27"/>
      <c r="H45" s="21" t="s">
        <v>12</v>
      </c>
    </row>
    <row r="46" spans="1:8" x14ac:dyDescent="0.2">
      <c r="A46" s="22"/>
      <c r="B46" s="22"/>
      <c r="C46" s="23" t="s">
        <v>11</v>
      </c>
      <c r="D46" s="22"/>
      <c r="E46" s="22" t="s">
        <v>12</v>
      </c>
      <c r="F46" s="24" t="s">
        <v>13</v>
      </c>
      <c r="G46" s="25">
        <v>0</v>
      </c>
      <c r="H46" s="21" t="s">
        <v>12</v>
      </c>
    </row>
    <row r="47" spans="1:8" x14ac:dyDescent="0.2">
      <c r="A47" s="22"/>
      <c r="B47" s="22"/>
      <c r="C47" s="26"/>
      <c r="D47" s="22"/>
      <c r="E47" s="22"/>
      <c r="F47" s="27"/>
      <c r="G47" s="27"/>
      <c r="H47" s="21" t="s">
        <v>12</v>
      </c>
    </row>
    <row r="48" spans="1:8" x14ac:dyDescent="0.2">
      <c r="A48" s="22"/>
      <c r="B48" s="22"/>
      <c r="C48" s="23" t="s">
        <v>88</v>
      </c>
      <c r="D48" s="22"/>
      <c r="E48" s="22"/>
      <c r="F48" s="27"/>
      <c r="G48" s="27"/>
      <c r="H48" s="21" t="s">
        <v>12</v>
      </c>
    </row>
    <row r="49" spans="1:8" x14ac:dyDescent="0.2">
      <c r="A49" s="29">
        <v>1</v>
      </c>
      <c r="B49" s="30" t="s">
        <v>569</v>
      </c>
      <c r="C49" s="30" t="s">
        <v>570</v>
      </c>
      <c r="D49" s="30" t="s">
        <v>77</v>
      </c>
      <c r="E49" s="31">
        <v>1500000</v>
      </c>
      <c r="F49" s="32">
        <v>1498.7415000000001</v>
      </c>
      <c r="G49" s="33">
        <v>2.402835E-2</v>
      </c>
      <c r="H49" s="21">
        <v>5.1100000000000003</v>
      </c>
    </row>
    <row r="50" spans="1:8" x14ac:dyDescent="0.2">
      <c r="A50" s="29">
        <v>2</v>
      </c>
      <c r="B50" s="30" t="s">
        <v>409</v>
      </c>
      <c r="C50" s="30" t="s">
        <v>410</v>
      </c>
      <c r="D50" s="30" t="s">
        <v>77</v>
      </c>
      <c r="E50" s="31">
        <v>1500000</v>
      </c>
      <c r="F50" s="32">
        <v>1495.6110000000001</v>
      </c>
      <c r="G50" s="33">
        <v>2.3978159999999998E-2</v>
      </c>
      <c r="H50" s="21">
        <v>5.0999999999999996</v>
      </c>
    </row>
    <row r="51" spans="1:8" x14ac:dyDescent="0.2">
      <c r="A51" s="22"/>
      <c r="B51" s="22"/>
      <c r="C51" s="23" t="s">
        <v>11</v>
      </c>
      <c r="D51" s="22"/>
      <c r="E51" s="22" t="s">
        <v>12</v>
      </c>
      <c r="F51" s="28">
        <v>2994.3525</v>
      </c>
      <c r="G51" s="25">
        <v>4.8006510000000002E-2</v>
      </c>
      <c r="H51" s="21" t="s">
        <v>12</v>
      </c>
    </row>
    <row r="52" spans="1:8" x14ac:dyDescent="0.2">
      <c r="A52" s="22"/>
      <c r="B52" s="22"/>
      <c r="C52" s="26"/>
      <c r="D52" s="22"/>
      <c r="E52" s="22"/>
      <c r="F52" s="27"/>
      <c r="G52" s="27"/>
      <c r="H52" s="21" t="s">
        <v>12</v>
      </c>
    </row>
    <row r="53" spans="1:8" x14ac:dyDescent="0.2">
      <c r="A53" s="22"/>
      <c r="B53" s="22"/>
      <c r="C53" s="23" t="s">
        <v>89</v>
      </c>
      <c r="D53" s="22"/>
      <c r="E53" s="22"/>
      <c r="F53" s="27"/>
      <c r="G53" s="27"/>
      <c r="H53" s="21" t="s">
        <v>12</v>
      </c>
    </row>
    <row r="54" spans="1:8" x14ac:dyDescent="0.2">
      <c r="A54" s="29">
        <v>1</v>
      </c>
      <c r="B54" s="30"/>
      <c r="C54" s="30" t="s">
        <v>90</v>
      </c>
      <c r="D54" s="30"/>
      <c r="E54" s="34"/>
      <c r="F54" s="32">
        <v>34240.919606051</v>
      </c>
      <c r="G54" s="33">
        <v>0.54896237999999997</v>
      </c>
      <c r="H54" s="21">
        <v>5.22</v>
      </c>
    </row>
    <row r="55" spans="1:8" x14ac:dyDescent="0.2">
      <c r="A55" s="29">
        <v>2</v>
      </c>
      <c r="B55" s="30"/>
      <c r="C55" s="30" t="s">
        <v>425</v>
      </c>
      <c r="D55" s="30"/>
      <c r="E55" s="34"/>
      <c r="F55" s="32">
        <v>24999.017592799999</v>
      </c>
      <c r="G55" s="33">
        <v>0.40079298000000002</v>
      </c>
      <c r="H55" s="21">
        <v>5.35</v>
      </c>
    </row>
    <row r="56" spans="1:8" x14ac:dyDescent="0.2">
      <c r="A56" s="22"/>
      <c r="B56" s="22"/>
      <c r="C56" s="23" t="s">
        <v>11</v>
      </c>
      <c r="D56" s="22"/>
      <c r="E56" s="22" t="s">
        <v>12</v>
      </c>
      <c r="F56" s="28">
        <v>59239.937198851003</v>
      </c>
      <c r="G56" s="25">
        <v>0.94975536000000005</v>
      </c>
      <c r="H56" s="21" t="s">
        <v>12</v>
      </c>
    </row>
    <row r="57" spans="1:8" x14ac:dyDescent="0.2">
      <c r="A57" s="22"/>
      <c r="B57" s="22"/>
      <c r="C57" s="26"/>
      <c r="D57" s="22"/>
      <c r="E57" s="22"/>
      <c r="F57" s="27"/>
      <c r="G57" s="27"/>
      <c r="H57" s="21" t="s">
        <v>12</v>
      </c>
    </row>
    <row r="58" spans="1:8" x14ac:dyDescent="0.2">
      <c r="A58" s="22"/>
      <c r="B58" s="22"/>
      <c r="C58" s="23" t="s">
        <v>91</v>
      </c>
      <c r="D58" s="22"/>
      <c r="E58" s="22"/>
      <c r="F58" s="28">
        <v>62234.289698850997</v>
      </c>
      <c r="G58" s="25">
        <v>0.99776187000000005</v>
      </c>
      <c r="H58" s="21" t="s">
        <v>12</v>
      </c>
    </row>
    <row r="59" spans="1:8" x14ac:dyDescent="0.2">
      <c r="A59" s="22"/>
      <c r="B59" s="22"/>
      <c r="C59" s="27"/>
      <c r="D59" s="22"/>
      <c r="E59" s="22"/>
      <c r="F59" s="22"/>
      <c r="G59" s="22"/>
      <c r="H59" s="21" t="s">
        <v>12</v>
      </c>
    </row>
    <row r="60" spans="1:8" x14ac:dyDescent="0.2">
      <c r="A60" s="22"/>
      <c r="B60" s="22"/>
      <c r="C60" s="23" t="s">
        <v>92</v>
      </c>
      <c r="D60" s="22"/>
      <c r="E60" s="22"/>
      <c r="F60" s="22"/>
      <c r="G60" s="22"/>
      <c r="H60" s="21" t="s">
        <v>12</v>
      </c>
    </row>
    <row r="61" spans="1:8" x14ac:dyDescent="0.2">
      <c r="A61" s="22"/>
      <c r="B61" s="22"/>
      <c r="C61" s="23" t="s">
        <v>93</v>
      </c>
      <c r="D61" s="22"/>
      <c r="E61" s="22"/>
      <c r="F61" s="22"/>
      <c r="G61" s="22"/>
      <c r="H61" s="21" t="s">
        <v>12</v>
      </c>
    </row>
    <row r="62" spans="1:8" x14ac:dyDescent="0.2">
      <c r="A62" s="22"/>
      <c r="B62" s="22"/>
      <c r="C62" s="23" t="s">
        <v>11</v>
      </c>
      <c r="D62" s="22"/>
      <c r="E62" s="22" t="s">
        <v>12</v>
      </c>
      <c r="F62" s="24" t="s">
        <v>13</v>
      </c>
      <c r="G62" s="25">
        <v>0</v>
      </c>
      <c r="H62" s="21" t="s">
        <v>12</v>
      </c>
    </row>
    <row r="63" spans="1:8" x14ac:dyDescent="0.2">
      <c r="A63" s="22"/>
      <c r="B63" s="22"/>
      <c r="C63" s="26"/>
      <c r="D63" s="22"/>
      <c r="E63" s="22"/>
      <c r="F63" s="27"/>
      <c r="G63" s="27"/>
      <c r="H63" s="21" t="s">
        <v>12</v>
      </c>
    </row>
    <row r="64" spans="1:8" x14ac:dyDescent="0.2">
      <c r="A64" s="22"/>
      <c r="B64" s="22"/>
      <c r="C64" s="23" t="s">
        <v>96</v>
      </c>
      <c r="D64" s="22"/>
      <c r="E64" s="22"/>
      <c r="F64" s="22"/>
      <c r="G64" s="22"/>
      <c r="H64" s="21" t="s">
        <v>12</v>
      </c>
    </row>
    <row r="65" spans="1:8" x14ac:dyDescent="0.2">
      <c r="A65" s="22"/>
      <c r="B65" s="22"/>
      <c r="C65" s="23" t="s">
        <v>97</v>
      </c>
      <c r="D65" s="22"/>
      <c r="E65" s="22"/>
      <c r="F65" s="22"/>
      <c r="G65" s="22"/>
      <c r="H65" s="21" t="s">
        <v>12</v>
      </c>
    </row>
    <row r="66" spans="1:8" x14ac:dyDescent="0.2">
      <c r="A66" s="22"/>
      <c r="B66" s="22"/>
      <c r="C66" s="23" t="s">
        <v>11</v>
      </c>
      <c r="D66" s="22"/>
      <c r="E66" s="22" t="s">
        <v>12</v>
      </c>
      <c r="F66" s="24" t="s">
        <v>13</v>
      </c>
      <c r="G66" s="25">
        <v>0</v>
      </c>
      <c r="H66" s="21" t="s">
        <v>12</v>
      </c>
    </row>
    <row r="67" spans="1:8" x14ac:dyDescent="0.2">
      <c r="A67" s="22"/>
      <c r="B67" s="22"/>
      <c r="C67" s="26"/>
      <c r="D67" s="22"/>
      <c r="E67" s="22"/>
      <c r="F67" s="27"/>
      <c r="G67" s="27"/>
      <c r="H67" s="21" t="s">
        <v>12</v>
      </c>
    </row>
    <row r="68" spans="1:8" x14ac:dyDescent="0.2">
      <c r="A68" s="22"/>
      <c r="B68" s="22"/>
      <c r="C68" s="23" t="s">
        <v>98</v>
      </c>
      <c r="D68" s="22"/>
      <c r="E68" s="22"/>
      <c r="F68" s="27"/>
      <c r="G68" s="27"/>
      <c r="H68" s="21" t="s">
        <v>12</v>
      </c>
    </row>
    <row r="69" spans="1:8" x14ac:dyDescent="0.2">
      <c r="A69" s="22"/>
      <c r="B69" s="22"/>
      <c r="C69" s="23" t="s">
        <v>11</v>
      </c>
      <c r="D69" s="22"/>
      <c r="E69" s="22" t="s">
        <v>12</v>
      </c>
      <c r="F69" s="24" t="s">
        <v>13</v>
      </c>
      <c r="G69" s="25">
        <v>0</v>
      </c>
      <c r="H69" s="21" t="s">
        <v>12</v>
      </c>
    </row>
    <row r="70" spans="1:8" x14ac:dyDescent="0.2">
      <c r="A70" s="22"/>
      <c r="B70" s="22"/>
      <c r="C70" s="26"/>
      <c r="D70" s="22"/>
      <c r="E70" s="22"/>
      <c r="F70" s="27"/>
      <c r="G70" s="27"/>
      <c r="H70" s="21" t="s">
        <v>12</v>
      </c>
    </row>
    <row r="71" spans="1:8" x14ac:dyDescent="0.2">
      <c r="A71" s="34"/>
      <c r="B71" s="30"/>
      <c r="C71" s="30" t="s">
        <v>99</v>
      </c>
      <c r="D71" s="30"/>
      <c r="E71" s="34"/>
      <c r="F71" s="32">
        <v>139.60141901</v>
      </c>
      <c r="G71" s="33">
        <v>2.23814E-3</v>
      </c>
      <c r="H71" s="21" t="s">
        <v>12</v>
      </c>
    </row>
    <row r="72" spans="1:8" x14ac:dyDescent="0.2">
      <c r="A72" s="26"/>
      <c r="B72" s="26"/>
      <c r="C72" s="23" t="s">
        <v>100</v>
      </c>
      <c r="D72" s="27"/>
      <c r="E72" s="27"/>
      <c r="F72" s="28">
        <v>62373.891117861</v>
      </c>
      <c r="G72" s="46">
        <v>1.0000000099999999</v>
      </c>
      <c r="H72" s="21" t="s">
        <v>12</v>
      </c>
    </row>
    <row r="73" spans="1:8" x14ac:dyDescent="0.2">
      <c r="A73" s="47"/>
      <c r="B73" s="47"/>
      <c r="C73" s="47"/>
      <c r="D73" s="48"/>
      <c r="E73" s="48"/>
      <c r="F73" s="48"/>
      <c r="G73" s="48"/>
    </row>
    <row r="74" spans="1:8" x14ac:dyDescent="0.2">
      <c r="A74" s="49"/>
      <c r="B74" s="50" t="s">
        <v>575</v>
      </c>
      <c r="C74" s="50"/>
      <c r="D74" s="50"/>
      <c r="E74" s="50"/>
      <c r="F74" s="50"/>
      <c r="G74" s="50"/>
      <c r="H74" s="50"/>
    </row>
    <row r="75" spans="1:8" x14ac:dyDescent="0.2">
      <c r="A75" s="49"/>
      <c r="B75" s="50" t="s">
        <v>576</v>
      </c>
      <c r="C75" s="50"/>
      <c r="D75" s="50"/>
      <c r="E75" s="50"/>
      <c r="F75" s="50"/>
      <c r="G75" s="50"/>
      <c r="H75" s="50"/>
    </row>
    <row r="76" spans="1:8" x14ac:dyDescent="0.2">
      <c r="A76" s="49"/>
      <c r="B76" s="50" t="s">
        <v>577</v>
      </c>
      <c r="C76" s="50"/>
      <c r="D76" s="50"/>
      <c r="E76" s="50"/>
      <c r="F76" s="50"/>
      <c r="G76" s="50"/>
      <c r="H76" s="50"/>
    </row>
    <row r="77" spans="1:8" x14ac:dyDescent="0.2">
      <c r="A77" s="49"/>
      <c r="B77" s="49"/>
      <c r="C77" s="49"/>
      <c r="D77" s="51"/>
      <c r="E77" s="51"/>
      <c r="F77" s="51"/>
      <c r="G77" s="51"/>
    </row>
    <row r="78" spans="1:8" x14ac:dyDescent="0.2">
      <c r="A78" s="49"/>
      <c r="B78" s="52" t="s">
        <v>101</v>
      </c>
      <c r="C78" s="53"/>
      <c r="D78" s="54"/>
      <c r="E78" s="55"/>
      <c r="F78" s="51"/>
      <c r="G78" s="51"/>
    </row>
    <row r="79" spans="1:8" ht="25.5" customHeight="1" x14ac:dyDescent="0.2">
      <c r="A79" s="49"/>
      <c r="B79" s="56" t="s">
        <v>102</v>
      </c>
      <c r="C79" s="57"/>
      <c r="D79" s="20" t="s">
        <v>103</v>
      </c>
      <c r="E79" s="55"/>
      <c r="F79" s="51"/>
      <c r="G79" s="51"/>
    </row>
    <row r="80" spans="1:8" x14ac:dyDescent="0.2">
      <c r="A80" s="49"/>
      <c r="B80" s="56" t="s">
        <v>104</v>
      </c>
      <c r="C80" s="57"/>
      <c r="D80" s="20" t="s">
        <v>103</v>
      </c>
      <c r="E80" s="55"/>
      <c r="F80" s="51"/>
      <c r="G80" s="51"/>
    </row>
    <row r="81" spans="1:21" x14ac:dyDescent="0.2">
      <c r="A81" s="49"/>
      <c r="B81" s="56" t="s">
        <v>105</v>
      </c>
      <c r="C81" s="57"/>
      <c r="D81" s="36" t="s">
        <v>12</v>
      </c>
      <c r="E81" s="55"/>
      <c r="F81" s="51"/>
      <c r="G81" s="51"/>
    </row>
    <row r="82" spans="1:21" x14ac:dyDescent="0.2">
      <c r="A82" s="58"/>
      <c r="B82" s="59" t="s">
        <v>12</v>
      </c>
      <c r="C82" s="59" t="s">
        <v>578</v>
      </c>
      <c r="D82" s="59" t="s">
        <v>106</v>
      </c>
      <c r="E82" s="58"/>
      <c r="F82" s="58"/>
      <c r="G82" s="58"/>
    </row>
    <row r="83" spans="1:21" x14ac:dyDescent="0.2">
      <c r="A83" s="58"/>
      <c r="B83" s="60" t="s">
        <v>107</v>
      </c>
      <c r="C83" s="61">
        <v>46112</v>
      </c>
      <c r="D83" s="61">
        <v>46142</v>
      </c>
      <c r="E83" s="58"/>
      <c r="F83" s="58"/>
      <c r="G83" s="58"/>
    </row>
    <row r="84" spans="1:21" x14ac:dyDescent="0.2">
      <c r="A84" s="62"/>
      <c r="B84" s="40" t="s">
        <v>108</v>
      </c>
      <c r="C84" s="63">
        <v>1430.5471</v>
      </c>
      <c r="D84" s="63">
        <v>1436.3822</v>
      </c>
      <c r="E84" s="62"/>
      <c r="F84" s="64"/>
      <c r="G84" s="65"/>
    </row>
    <row r="85" spans="1:21" ht="25.5" x14ac:dyDescent="0.2">
      <c r="A85" s="62"/>
      <c r="B85" s="40" t="s">
        <v>698</v>
      </c>
      <c r="C85" s="63">
        <v>1033.921</v>
      </c>
      <c r="D85" s="63">
        <v>1038.1391000000001</v>
      </c>
      <c r="E85" s="62"/>
      <c r="F85" s="64"/>
      <c r="G85" s="65"/>
    </row>
    <row r="86" spans="1:21" x14ac:dyDescent="0.2">
      <c r="A86" s="62"/>
      <c r="B86" s="40" t="s">
        <v>109</v>
      </c>
      <c r="C86" s="63">
        <v>1420.6913</v>
      </c>
      <c r="D86" s="63">
        <v>1426.4825000000001</v>
      </c>
      <c r="E86" s="62"/>
      <c r="F86" s="64"/>
      <c r="G86" s="65"/>
    </row>
    <row r="87" spans="1:21" ht="25.5" x14ac:dyDescent="0.2">
      <c r="A87" s="62"/>
      <c r="B87" s="40" t="s">
        <v>699</v>
      </c>
      <c r="C87" s="63">
        <v>1029.0488</v>
      </c>
      <c r="D87" s="63">
        <v>1033.1773000000001</v>
      </c>
      <c r="E87" s="62"/>
      <c r="F87" s="64"/>
      <c r="G87" s="65"/>
    </row>
    <row r="88" spans="1:21" x14ac:dyDescent="0.2">
      <c r="A88" s="62"/>
      <c r="B88" s="62"/>
      <c r="C88" s="62"/>
      <c r="D88" s="62"/>
      <c r="E88" s="62"/>
      <c r="F88" s="62"/>
      <c r="G88" s="62"/>
    </row>
    <row r="89" spans="1:21" x14ac:dyDescent="0.2">
      <c r="A89" s="58"/>
      <c r="B89" s="56" t="s">
        <v>581</v>
      </c>
      <c r="C89" s="57"/>
      <c r="D89" s="86" t="s">
        <v>103</v>
      </c>
      <c r="E89" s="58"/>
      <c r="F89" s="58"/>
      <c r="G89" s="58"/>
    </row>
    <row r="90" spans="1:21" x14ac:dyDescent="0.2">
      <c r="A90" s="58"/>
      <c r="B90" s="66"/>
      <c r="C90" s="66"/>
      <c r="D90" s="66"/>
      <c r="E90" s="58"/>
      <c r="F90" s="58"/>
      <c r="G90" s="58"/>
    </row>
    <row r="91" spans="1:21" x14ac:dyDescent="0.2">
      <c r="A91" s="58"/>
      <c r="B91" s="74" t="s">
        <v>111</v>
      </c>
      <c r="C91" s="74"/>
      <c r="D91" s="86" t="s">
        <v>103</v>
      </c>
      <c r="E91" s="58"/>
      <c r="F91" s="58"/>
      <c r="G91" s="58"/>
    </row>
    <row r="92" spans="1:21" x14ac:dyDescent="0.2">
      <c r="A92" s="58"/>
      <c r="B92" s="87" t="s">
        <v>112</v>
      </c>
      <c r="C92" s="88"/>
      <c r="D92" s="89" t="s">
        <v>103</v>
      </c>
      <c r="E92" s="67"/>
      <c r="F92" s="58"/>
      <c r="G92" s="58"/>
    </row>
    <row r="93" spans="1:21" x14ac:dyDescent="0.2">
      <c r="A93" s="58"/>
      <c r="B93" s="56" t="s">
        <v>582</v>
      </c>
      <c r="C93" s="57"/>
      <c r="D93" s="20" t="s">
        <v>103</v>
      </c>
      <c r="E93" s="67"/>
      <c r="F93" s="58"/>
      <c r="G93" s="58"/>
      <c r="I93" s="37"/>
    </row>
    <row r="94" spans="1:21" x14ac:dyDescent="0.2">
      <c r="A94" s="66"/>
      <c r="B94" s="66"/>
      <c r="C94" s="66"/>
      <c r="D94" s="66"/>
      <c r="E94" s="66"/>
      <c r="F94" s="66"/>
      <c r="G94" s="66"/>
      <c r="I94" s="37"/>
    </row>
    <row r="95" spans="1:21" s="68" customFormat="1" x14ac:dyDescent="0.2">
      <c r="B95" s="69" t="s">
        <v>583</v>
      </c>
      <c r="C95" s="70"/>
      <c r="D95" s="71"/>
      <c r="I95" s="37"/>
      <c r="J95" s="15"/>
      <c r="K95" s="37"/>
      <c r="L95" s="37"/>
      <c r="M95" s="37"/>
      <c r="N95" s="81"/>
      <c r="Q95" s="15"/>
      <c r="R95" s="15"/>
      <c r="S95" s="15"/>
      <c r="T95" s="15"/>
      <c r="U95" s="15"/>
    </row>
    <row r="96" spans="1:21" s="68" customFormat="1" ht="25.5" x14ac:dyDescent="0.2">
      <c r="B96" s="72" t="s">
        <v>584</v>
      </c>
      <c r="C96" s="72"/>
      <c r="D96" s="73" t="s">
        <v>568</v>
      </c>
      <c r="I96" s="37"/>
      <c r="J96" s="15"/>
      <c r="K96" s="37"/>
      <c r="L96" s="37"/>
      <c r="M96" s="37"/>
      <c r="N96" s="81"/>
      <c r="Q96" s="15"/>
      <c r="R96" s="15"/>
      <c r="S96" s="15"/>
      <c r="T96" s="15"/>
      <c r="U96" s="15"/>
    </row>
    <row r="97" spans="2:14" s="68" customFormat="1" x14ac:dyDescent="0.2">
      <c r="B97" s="74" t="s">
        <v>585</v>
      </c>
      <c r="C97" s="74"/>
      <c r="D97" s="75"/>
      <c r="I97" s="37"/>
      <c r="J97" s="15"/>
      <c r="K97" s="37"/>
      <c r="L97" s="37"/>
      <c r="M97" s="37"/>
      <c r="N97" s="81"/>
    </row>
    <row r="98" spans="2:14" s="68" customFormat="1" x14ac:dyDescent="0.2">
      <c r="B98" s="74"/>
      <c r="C98" s="74"/>
      <c r="D98" s="78"/>
      <c r="I98" s="15"/>
      <c r="J98" s="15"/>
      <c r="K98" s="37"/>
      <c r="L98" s="37"/>
      <c r="M98" s="37"/>
      <c r="N98" s="81"/>
    </row>
    <row r="99" spans="2:14" s="68" customFormat="1" x14ac:dyDescent="0.2">
      <c r="B99" s="74" t="s">
        <v>586</v>
      </c>
      <c r="C99" s="74"/>
      <c r="D99" s="79">
        <v>0.24507345767687233</v>
      </c>
      <c r="I99" s="15"/>
      <c r="J99" s="15"/>
      <c r="K99" s="37"/>
      <c r="L99" s="37"/>
      <c r="M99" s="37"/>
      <c r="N99" s="81"/>
    </row>
    <row r="100" spans="2:14" s="68" customFormat="1" x14ac:dyDescent="0.2">
      <c r="B100" s="74"/>
      <c r="C100" s="74"/>
      <c r="D100" s="78"/>
      <c r="I100" s="15"/>
      <c r="J100" s="15"/>
      <c r="K100" s="37"/>
      <c r="L100" s="37"/>
      <c r="M100" s="37"/>
      <c r="N100" s="81"/>
    </row>
    <row r="101" spans="2:14" s="68" customFormat="1" x14ac:dyDescent="0.2">
      <c r="B101" s="74" t="s">
        <v>700</v>
      </c>
      <c r="C101" s="74"/>
      <c r="D101" s="90">
        <v>4</v>
      </c>
      <c r="I101" s="15"/>
      <c r="J101" s="15"/>
      <c r="K101" s="37"/>
      <c r="L101" s="37"/>
      <c r="M101" s="37"/>
      <c r="N101" s="81"/>
    </row>
    <row r="102" spans="2:14" s="68" customFormat="1" x14ac:dyDescent="0.2">
      <c r="B102" s="74" t="s">
        <v>701</v>
      </c>
      <c r="C102" s="74"/>
      <c r="D102" s="90">
        <v>4</v>
      </c>
      <c r="I102" s="15"/>
      <c r="J102" s="15"/>
      <c r="K102" s="37"/>
      <c r="L102" s="37"/>
      <c r="M102" s="37"/>
      <c r="N102" s="81"/>
    </row>
    <row r="103" spans="2:14" s="68" customFormat="1" x14ac:dyDescent="0.2">
      <c r="B103" s="74"/>
      <c r="C103" s="74"/>
      <c r="D103" s="78"/>
      <c r="I103" s="15"/>
      <c r="J103" s="15"/>
      <c r="K103" s="37"/>
      <c r="L103" s="37"/>
      <c r="M103" s="37"/>
      <c r="N103" s="81"/>
    </row>
    <row r="104" spans="2:14" s="68" customFormat="1" x14ac:dyDescent="0.2">
      <c r="B104" s="74" t="s">
        <v>589</v>
      </c>
      <c r="C104" s="74"/>
      <c r="D104" s="80" t="s">
        <v>703</v>
      </c>
      <c r="I104" s="15"/>
      <c r="J104" s="15"/>
      <c r="K104" s="37"/>
      <c r="L104" s="37"/>
      <c r="M104" s="37"/>
      <c r="N104" s="81"/>
    </row>
    <row r="105" spans="2:14" s="68" customFormat="1" x14ac:dyDescent="0.2">
      <c r="B105" s="76" t="s">
        <v>590</v>
      </c>
      <c r="C105" s="82"/>
      <c r="D105" s="77"/>
      <c r="I105" s="15"/>
      <c r="J105" s="15"/>
      <c r="K105" s="37"/>
      <c r="L105" s="37"/>
      <c r="M105" s="37"/>
      <c r="N105" s="81"/>
    </row>
    <row r="106" spans="2:14" x14ac:dyDescent="0.2">
      <c r="H106" s="91"/>
    </row>
    <row r="107" spans="2:14" x14ac:dyDescent="0.2">
      <c r="B107" s="84" t="s">
        <v>591</v>
      </c>
    </row>
    <row r="109" spans="2:14" ht="153.75" customHeight="1" x14ac:dyDescent="0.2"/>
    <row r="112" spans="2:14" x14ac:dyDescent="0.2">
      <c r="B112" s="84" t="s">
        <v>592</v>
      </c>
      <c r="C112" s="85"/>
      <c r="D112" s="84"/>
    </row>
    <row r="113" spans="2:10" x14ac:dyDescent="0.2">
      <c r="B113" s="84" t="s">
        <v>702</v>
      </c>
      <c r="D113" s="84"/>
    </row>
    <row r="116" spans="2:10" x14ac:dyDescent="0.2">
      <c r="J116" s="18"/>
    </row>
  </sheetData>
  <mergeCells count="25">
    <mergeCell ref="B96:C96"/>
    <mergeCell ref="B97:C97"/>
    <mergeCell ref="B91:C91"/>
    <mergeCell ref="B92:C92"/>
    <mergeCell ref="B89:C89"/>
    <mergeCell ref="B93:C93"/>
    <mergeCell ref="B95:D95"/>
    <mergeCell ref="B76:H76"/>
    <mergeCell ref="B78:D78"/>
    <mergeCell ref="B79:C79"/>
    <mergeCell ref="B80:C80"/>
    <mergeCell ref="B81:C81"/>
    <mergeCell ref="A1:H1"/>
    <mergeCell ref="A2:H2"/>
    <mergeCell ref="A3:H3"/>
    <mergeCell ref="B74:H74"/>
    <mergeCell ref="B75:H75"/>
    <mergeCell ref="B103:C103"/>
    <mergeCell ref="B104:C104"/>
    <mergeCell ref="B105:D105"/>
    <mergeCell ref="B98:C98"/>
    <mergeCell ref="B99:C99"/>
    <mergeCell ref="B100:C100"/>
    <mergeCell ref="B101:C101"/>
    <mergeCell ref="B102:C102"/>
  </mergeCells>
  <hyperlinks>
    <hyperlink ref="I1" location="Index!B2" display="Index" xr:uid="{1F98132B-77A9-45F9-9BC4-E14314CA0FD2}"/>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C7AA0-4E8A-44F9-AAB4-330B84BE4C12}">
  <sheetPr>
    <outlinePr summaryBelow="0" summaryRight="0"/>
  </sheetPr>
  <dimension ref="A1:P147"/>
  <sheetViews>
    <sheetView showGridLines="0" workbookViewId="0">
      <selection sqref="A1:I1"/>
    </sheetView>
  </sheetViews>
  <sheetFormatPr defaultRowHeight="12.75" x14ac:dyDescent="0.2"/>
  <cols>
    <col min="1" max="1" width="5.85546875" style="15" bestFit="1" customWidth="1"/>
    <col min="2" max="2" width="20.28515625" style="15" bestFit="1" customWidth="1"/>
    <col min="3" max="3" width="59.7109375" style="15" customWidth="1"/>
    <col min="4" max="4" width="13.42578125" style="15" customWidth="1"/>
    <col min="5" max="6" width="10.85546875" style="15" customWidth="1"/>
    <col min="7" max="7" width="15.28515625" style="15" customWidth="1"/>
    <col min="8" max="8" width="12" style="15" customWidth="1"/>
    <col min="9" max="9" width="10.42578125" style="15" customWidth="1"/>
    <col min="10" max="16384" width="9.140625" style="15"/>
  </cols>
  <sheetData>
    <row r="1" spans="1:10" ht="15" x14ac:dyDescent="0.2">
      <c r="A1" s="14" t="s">
        <v>0</v>
      </c>
      <c r="B1" s="14"/>
      <c r="C1" s="14"/>
      <c r="D1" s="14"/>
      <c r="E1" s="14"/>
      <c r="F1" s="14"/>
      <c r="G1" s="14"/>
      <c r="H1" s="14"/>
      <c r="I1" s="14"/>
      <c r="J1" s="1" t="s">
        <v>572</v>
      </c>
    </row>
    <row r="2" spans="1:10" ht="15" x14ac:dyDescent="0.2">
      <c r="A2" s="14" t="s">
        <v>1</v>
      </c>
      <c r="B2" s="14"/>
      <c r="C2" s="14"/>
      <c r="D2" s="14"/>
      <c r="E2" s="14"/>
      <c r="F2" s="14"/>
      <c r="G2" s="14"/>
      <c r="H2" s="14"/>
      <c r="I2" s="14"/>
    </row>
    <row r="3" spans="1:10" ht="15" x14ac:dyDescent="0.2">
      <c r="A3" s="14" t="s">
        <v>722</v>
      </c>
      <c r="B3" s="14"/>
      <c r="C3" s="14"/>
      <c r="D3" s="14"/>
      <c r="E3" s="14"/>
      <c r="F3" s="14"/>
      <c r="G3" s="14"/>
      <c r="H3" s="14"/>
      <c r="I3" s="14"/>
    </row>
    <row r="4" spans="1:10" s="18" customFormat="1" ht="30" x14ac:dyDescent="0.2">
      <c r="A4" s="16" t="s">
        <v>2</v>
      </c>
      <c r="B4" s="16" t="s">
        <v>3</v>
      </c>
      <c r="C4" s="16" t="s">
        <v>4</v>
      </c>
      <c r="D4" s="16" t="s">
        <v>5</v>
      </c>
      <c r="E4" s="16" t="s">
        <v>6</v>
      </c>
      <c r="F4" s="16" t="s">
        <v>7</v>
      </c>
      <c r="G4" s="16" t="s">
        <v>8</v>
      </c>
      <c r="H4" s="17" t="s">
        <v>571</v>
      </c>
      <c r="I4" s="16" t="s">
        <v>573</v>
      </c>
    </row>
    <row r="5" spans="1:10" x14ac:dyDescent="0.2">
      <c r="A5" s="19"/>
      <c r="B5" s="19"/>
      <c r="C5" s="20" t="s">
        <v>9</v>
      </c>
      <c r="D5" s="19"/>
      <c r="E5" s="19"/>
      <c r="F5" s="19"/>
      <c r="G5" s="19"/>
      <c r="H5" s="21" t="s">
        <v>12</v>
      </c>
      <c r="I5" s="21"/>
    </row>
    <row r="6" spans="1:10" x14ac:dyDescent="0.2">
      <c r="A6" s="19"/>
      <c r="B6" s="19"/>
      <c r="C6" s="20" t="s">
        <v>10</v>
      </c>
      <c r="D6" s="19"/>
      <c r="E6" s="19"/>
      <c r="F6" s="19"/>
      <c r="G6" s="19"/>
      <c r="H6" s="21" t="s">
        <v>12</v>
      </c>
      <c r="I6" s="21"/>
    </row>
    <row r="7" spans="1:10" x14ac:dyDescent="0.2">
      <c r="A7" s="22"/>
      <c r="B7" s="22"/>
      <c r="C7" s="23" t="s">
        <v>11</v>
      </c>
      <c r="D7" s="22"/>
      <c r="E7" s="22" t="s">
        <v>12</v>
      </c>
      <c r="F7" s="24" t="s">
        <v>13</v>
      </c>
      <c r="G7" s="25">
        <v>0</v>
      </c>
      <c r="H7" s="21" t="s">
        <v>12</v>
      </c>
      <c r="I7" s="21"/>
    </row>
    <row r="8" spans="1:10" x14ac:dyDescent="0.2">
      <c r="A8" s="22"/>
      <c r="B8" s="22"/>
      <c r="C8" s="26"/>
      <c r="D8" s="22"/>
      <c r="E8" s="22"/>
      <c r="F8" s="27"/>
      <c r="G8" s="27"/>
      <c r="H8" s="21" t="s">
        <v>12</v>
      </c>
      <c r="I8" s="21"/>
    </row>
    <row r="9" spans="1:10" x14ac:dyDescent="0.2">
      <c r="A9" s="22"/>
      <c r="B9" s="22"/>
      <c r="C9" s="23" t="s">
        <v>14</v>
      </c>
      <c r="D9" s="22"/>
      <c r="E9" s="22"/>
      <c r="F9" s="22"/>
      <c r="G9" s="22"/>
      <c r="H9" s="21" t="s">
        <v>12</v>
      </c>
      <c r="I9" s="21"/>
    </row>
    <row r="10" spans="1:10" x14ac:dyDescent="0.2">
      <c r="A10" s="22"/>
      <c r="B10" s="22"/>
      <c r="C10" s="23" t="s">
        <v>11</v>
      </c>
      <c r="D10" s="22"/>
      <c r="E10" s="22" t="s">
        <v>12</v>
      </c>
      <c r="F10" s="24" t="s">
        <v>13</v>
      </c>
      <c r="G10" s="25">
        <v>0</v>
      </c>
      <c r="H10" s="21" t="s">
        <v>12</v>
      </c>
      <c r="I10" s="21"/>
    </row>
    <row r="11" spans="1:10" x14ac:dyDescent="0.2">
      <c r="A11" s="22"/>
      <c r="B11" s="22"/>
      <c r="C11" s="26"/>
      <c r="D11" s="22"/>
      <c r="E11" s="22"/>
      <c r="F11" s="27"/>
      <c r="G11" s="27"/>
      <c r="H11" s="21" t="s">
        <v>12</v>
      </c>
      <c r="I11" s="21"/>
    </row>
    <row r="12" spans="1:10" x14ac:dyDescent="0.2">
      <c r="A12" s="22"/>
      <c r="B12" s="22"/>
      <c r="C12" s="23" t="s">
        <v>15</v>
      </c>
      <c r="D12" s="22"/>
      <c r="E12" s="22"/>
      <c r="F12" s="22"/>
      <c r="G12" s="22"/>
      <c r="H12" s="21" t="s">
        <v>12</v>
      </c>
      <c r="I12" s="21"/>
    </row>
    <row r="13" spans="1:10" x14ac:dyDescent="0.2">
      <c r="A13" s="22"/>
      <c r="B13" s="22"/>
      <c r="C13" s="23" t="s">
        <v>11</v>
      </c>
      <c r="D13" s="22"/>
      <c r="E13" s="22" t="s">
        <v>12</v>
      </c>
      <c r="F13" s="24" t="s">
        <v>13</v>
      </c>
      <c r="G13" s="25">
        <v>0</v>
      </c>
      <c r="H13" s="21" t="s">
        <v>12</v>
      </c>
      <c r="I13" s="21"/>
    </row>
    <row r="14" spans="1:10" x14ac:dyDescent="0.2">
      <c r="A14" s="22"/>
      <c r="B14" s="22"/>
      <c r="C14" s="26"/>
      <c r="D14" s="22"/>
      <c r="E14" s="22"/>
      <c r="F14" s="27"/>
      <c r="G14" s="27"/>
      <c r="H14" s="21" t="s">
        <v>12</v>
      </c>
      <c r="I14" s="21"/>
    </row>
    <row r="15" spans="1:10" x14ac:dyDescent="0.2">
      <c r="A15" s="22"/>
      <c r="B15" s="22"/>
      <c r="C15" s="23" t="s">
        <v>16</v>
      </c>
      <c r="D15" s="22"/>
      <c r="E15" s="22"/>
      <c r="F15" s="22"/>
      <c r="G15" s="22"/>
      <c r="H15" s="21" t="s">
        <v>12</v>
      </c>
      <c r="I15" s="21"/>
    </row>
    <row r="16" spans="1:10" x14ac:dyDescent="0.2">
      <c r="A16" s="22"/>
      <c r="B16" s="22"/>
      <c r="C16" s="23" t="s">
        <v>11</v>
      </c>
      <c r="D16" s="22"/>
      <c r="E16" s="22" t="s">
        <v>12</v>
      </c>
      <c r="F16" s="24" t="s">
        <v>13</v>
      </c>
      <c r="G16" s="25">
        <v>0</v>
      </c>
      <c r="H16" s="21" t="s">
        <v>12</v>
      </c>
      <c r="I16" s="21"/>
    </row>
    <row r="17" spans="1:9" x14ac:dyDescent="0.2">
      <c r="A17" s="22"/>
      <c r="B17" s="22"/>
      <c r="C17" s="26"/>
      <c r="D17" s="22"/>
      <c r="E17" s="22"/>
      <c r="F17" s="27"/>
      <c r="G17" s="27"/>
      <c r="H17" s="21" t="s">
        <v>12</v>
      </c>
      <c r="I17" s="21"/>
    </row>
    <row r="18" spans="1:9" x14ac:dyDescent="0.2">
      <c r="A18" s="22"/>
      <c r="B18" s="22"/>
      <c r="C18" s="23" t="s">
        <v>17</v>
      </c>
      <c r="D18" s="22"/>
      <c r="E18" s="22"/>
      <c r="F18" s="27"/>
      <c r="G18" s="27"/>
      <c r="H18" s="21" t="s">
        <v>12</v>
      </c>
      <c r="I18" s="21"/>
    </row>
    <row r="19" spans="1:9" x14ac:dyDescent="0.2">
      <c r="A19" s="22"/>
      <c r="B19" s="22"/>
      <c r="C19" s="23" t="s">
        <v>11</v>
      </c>
      <c r="D19" s="22"/>
      <c r="E19" s="22" t="s">
        <v>12</v>
      </c>
      <c r="F19" s="24" t="s">
        <v>13</v>
      </c>
      <c r="G19" s="25">
        <v>0</v>
      </c>
      <c r="H19" s="21" t="s">
        <v>12</v>
      </c>
      <c r="I19" s="21"/>
    </row>
    <row r="20" spans="1:9" x14ac:dyDescent="0.2">
      <c r="A20" s="22"/>
      <c r="B20" s="22"/>
      <c r="C20" s="26"/>
      <c r="D20" s="22"/>
      <c r="E20" s="22"/>
      <c r="F20" s="27"/>
      <c r="G20" s="27"/>
      <c r="H20" s="21" t="s">
        <v>12</v>
      </c>
      <c r="I20" s="21"/>
    </row>
    <row r="21" spans="1:9" x14ac:dyDescent="0.2">
      <c r="A21" s="22"/>
      <c r="B21" s="22"/>
      <c r="C21" s="23" t="s">
        <v>18</v>
      </c>
      <c r="D21" s="22"/>
      <c r="E21" s="22"/>
      <c r="F21" s="27"/>
      <c r="G21" s="27"/>
      <c r="H21" s="21" t="s">
        <v>12</v>
      </c>
      <c r="I21" s="21"/>
    </row>
    <row r="22" spans="1:9" x14ac:dyDescent="0.2">
      <c r="A22" s="22"/>
      <c r="B22" s="22"/>
      <c r="C22" s="23" t="s">
        <v>11</v>
      </c>
      <c r="D22" s="22"/>
      <c r="E22" s="22" t="s">
        <v>12</v>
      </c>
      <c r="F22" s="24" t="s">
        <v>13</v>
      </c>
      <c r="G22" s="25">
        <v>0</v>
      </c>
      <c r="H22" s="21" t="s">
        <v>12</v>
      </c>
      <c r="I22" s="21"/>
    </row>
    <row r="23" spans="1:9" x14ac:dyDescent="0.2">
      <c r="A23" s="22"/>
      <c r="B23" s="22"/>
      <c r="C23" s="26"/>
      <c r="D23" s="22"/>
      <c r="E23" s="22"/>
      <c r="F23" s="27"/>
      <c r="G23" s="27"/>
      <c r="H23" s="21" t="s">
        <v>12</v>
      </c>
      <c r="I23" s="21"/>
    </row>
    <row r="24" spans="1:9" x14ac:dyDescent="0.2">
      <c r="A24" s="22"/>
      <c r="B24" s="22"/>
      <c r="C24" s="23" t="s">
        <v>19</v>
      </c>
      <c r="D24" s="22"/>
      <c r="E24" s="22"/>
      <c r="F24" s="28">
        <v>0</v>
      </c>
      <c r="G24" s="25">
        <v>0</v>
      </c>
      <c r="H24" s="21" t="s">
        <v>12</v>
      </c>
      <c r="I24" s="21"/>
    </row>
    <row r="25" spans="1:9" x14ac:dyDescent="0.2">
      <c r="A25" s="22"/>
      <c r="B25" s="22"/>
      <c r="C25" s="26"/>
      <c r="D25" s="22"/>
      <c r="E25" s="22"/>
      <c r="F25" s="27"/>
      <c r="G25" s="27"/>
      <c r="H25" s="21" t="s">
        <v>12</v>
      </c>
      <c r="I25" s="21"/>
    </row>
    <row r="26" spans="1:9" x14ac:dyDescent="0.2">
      <c r="A26" s="22"/>
      <c r="B26" s="22"/>
      <c r="C26" s="23" t="s">
        <v>20</v>
      </c>
      <c r="D26" s="22"/>
      <c r="E26" s="22"/>
      <c r="F26" s="27"/>
      <c r="G26" s="27"/>
      <c r="H26" s="21" t="s">
        <v>12</v>
      </c>
      <c r="I26" s="21"/>
    </row>
    <row r="27" spans="1:9" x14ac:dyDescent="0.2">
      <c r="A27" s="22"/>
      <c r="B27" s="22"/>
      <c r="C27" s="23" t="s">
        <v>10</v>
      </c>
      <c r="D27" s="22"/>
      <c r="E27" s="22"/>
      <c r="F27" s="27"/>
      <c r="G27" s="27"/>
      <c r="H27" s="21" t="s">
        <v>12</v>
      </c>
      <c r="I27" s="21"/>
    </row>
    <row r="28" spans="1:9" x14ac:dyDescent="0.2">
      <c r="A28" s="29">
        <v>1</v>
      </c>
      <c r="B28" s="30" t="s">
        <v>21</v>
      </c>
      <c r="C28" s="30" t="s">
        <v>22</v>
      </c>
      <c r="D28" s="30" t="s">
        <v>23</v>
      </c>
      <c r="E28" s="31">
        <v>4000</v>
      </c>
      <c r="F28" s="32">
        <v>3983.44</v>
      </c>
      <c r="G28" s="33">
        <v>6.4647910000000003E-2</v>
      </c>
      <c r="H28" s="21">
        <v>7.53</v>
      </c>
      <c r="I28" s="21"/>
    </row>
    <row r="29" spans="1:9" x14ac:dyDescent="0.2">
      <c r="A29" s="29">
        <v>2</v>
      </c>
      <c r="B29" s="30" t="s">
        <v>24</v>
      </c>
      <c r="C29" s="30" t="s">
        <v>25</v>
      </c>
      <c r="D29" s="30" t="s">
        <v>26</v>
      </c>
      <c r="E29" s="31">
        <v>300</v>
      </c>
      <c r="F29" s="32">
        <v>2997.4679999999998</v>
      </c>
      <c r="G29" s="33">
        <v>4.8646410000000001E-2</v>
      </c>
      <c r="H29" s="21">
        <v>7.74</v>
      </c>
      <c r="I29" s="21"/>
    </row>
    <row r="30" spans="1:9" x14ac:dyDescent="0.2">
      <c r="A30" s="29">
        <v>3</v>
      </c>
      <c r="B30" s="30" t="s">
        <v>27</v>
      </c>
      <c r="C30" s="30" t="s">
        <v>28</v>
      </c>
      <c r="D30" s="30" t="s">
        <v>26</v>
      </c>
      <c r="E30" s="31">
        <v>2500</v>
      </c>
      <c r="F30" s="32">
        <v>2507.4324999999999</v>
      </c>
      <c r="G30" s="33">
        <v>4.069354E-2</v>
      </c>
      <c r="H30" s="21">
        <v>7.6665999999999999</v>
      </c>
      <c r="I30" s="21"/>
    </row>
    <row r="31" spans="1:9" x14ac:dyDescent="0.2">
      <c r="A31" s="29">
        <v>4</v>
      </c>
      <c r="B31" s="30" t="s">
        <v>29</v>
      </c>
      <c r="C31" s="30" t="s">
        <v>30</v>
      </c>
      <c r="D31" s="30" t="s">
        <v>23</v>
      </c>
      <c r="E31" s="31">
        <v>2500</v>
      </c>
      <c r="F31" s="32">
        <v>2497.5574999999999</v>
      </c>
      <c r="G31" s="33">
        <v>4.0533279999999998E-2</v>
      </c>
      <c r="H31" s="21">
        <v>7.4912999999999998</v>
      </c>
      <c r="I31" s="21"/>
    </row>
    <row r="32" spans="1:9" ht="25.5" x14ac:dyDescent="0.2">
      <c r="A32" s="29">
        <v>5</v>
      </c>
      <c r="B32" s="30" t="s">
        <v>31</v>
      </c>
      <c r="C32" s="30" t="s">
        <v>32</v>
      </c>
      <c r="D32" s="30" t="s">
        <v>26</v>
      </c>
      <c r="E32" s="31">
        <v>2500</v>
      </c>
      <c r="F32" s="32">
        <v>2493.875</v>
      </c>
      <c r="G32" s="33">
        <v>4.0473509999999997E-2</v>
      </c>
      <c r="H32" s="21">
        <v>7.7112999999999996</v>
      </c>
      <c r="I32" s="21"/>
    </row>
    <row r="33" spans="1:9" x14ac:dyDescent="0.2">
      <c r="A33" s="29">
        <v>6</v>
      </c>
      <c r="B33" s="30" t="s">
        <v>33</v>
      </c>
      <c r="C33" s="30" t="s">
        <v>34</v>
      </c>
      <c r="D33" s="30" t="s">
        <v>26</v>
      </c>
      <c r="E33" s="31">
        <v>2500</v>
      </c>
      <c r="F33" s="32">
        <v>2488.0625</v>
      </c>
      <c r="G33" s="33">
        <v>4.0379180000000001E-2</v>
      </c>
      <c r="H33" s="21">
        <v>7.6765999999999996</v>
      </c>
      <c r="I33" s="21"/>
    </row>
    <row r="34" spans="1:9" x14ac:dyDescent="0.2">
      <c r="A34" s="29">
        <v>7</v>
      </c>
      <c r="B34" s="30" t="s">
        <v>35</v>
      </c>
      <c r="C34" s="30" t="s">
        <v>36</v>
      </c>
      <c r="D34" s="30" t="s">
        <v>26</v>
      </c>
      <c r="E34" s="31">
        <v>2500</v>
      </c>
      <c r="F34" s="32">
        <v>2480.6025</v>
      </c>
      <c r="G34" s="33">
        <v>4.025811E-2</v>
      </c>
      <c r="H34" s="21">
        <v>7.81</v>
      </c>
      <c r="I34" s="21"/>
    </row>
    <row r="35" spans="1:9" x14ac:dyDescent="0.2">
      <c r="A35" s="29">
        <v>8</v>
      </c>
      <c r="B35" s="30" t="s">
        <v>37</v>
      </c>
      <c r="C35" s="30" t="s">
        <v>38</v>
      </c>
      <c r="D35" s="30" t="s">
        <v>23</v>
      </c>
      <c r="E35" s="31">
        <v>2500</v>
      </c>
      <c r="F35" s="32">
        <v>2478.89</v>
      </c>
      <c r="G35" s="33">
        <v>4.023032E-2</v>
      </c>
      <c r="H35" s="21">
        <v>7.3150000000000004</v>
      </c>
      <c r="I35" s="21"/>
    </row>
    <row r="36" spans="1:9" x14ac:dyDescent="0.2">
      <c r="A36" s="29">
        <v>9</v>
      </c>
      <c r="B36" s="30" t="s">
        <v>39</v>
      </c>
      <c r="C36" s="30" t="s">
        <v>40</v>
      </c>
      <c r="D36" s="30" t="s">
        <v>26</v>
      </c>
      <c r="E36" s="31">
        <v>2500</v>
      </c>
      <c r="F36" s="32">
        <v>2477.9775</v>
      </c>
      <c r="G36" s="33">
        <v>4.0215510000000003E-2</v>
      </c>
      <c r="H36" s="21">
        <v>7.9349999999999996</v>
      </c>
      <c r="I36" s="21"/>
    </row>
    <row r="37" spans="1:9" x14ac:dyDescent="0.2">
      <c r="A37" s="29">
        <v>10</v>
      </c>
      <c r="B37" s="30" t="s">
        <v>41</v>
      </c>
      <c r="C37" s="30" t="s">
        <v>42</v>
      </c>
      <c r="D37" s="30" t="s">
        <v>26</v>
      </c>
      <c r="E37" s="31">
        <v>2500</v>
      </c>
      <c r="F37" s="32">
        <v>2470.2399999999998</v>
      </c>
      <c r="G37" s="33">
        <v>4.0089939999999998E-2</v>
      </c>
      <c r="H37" s="21">
        <v>7.8301999999999996</v>
      </c>
      <c r="I37" s="21"/>
    </row>
    <row r="38" spans="1:9" x14ac:dyDescent="0.2">
      <c r="A38" s="29">
        <v>11</v>
      </c>
      <c r="B38" s="30" t="s">
        <v>43</v>
      </c>
      <c r="C38" s="30" t="s">
        <v>44</v>
      </c>
      <c r="D38" s="30" t="s">
        <v>26</v>
      </c>
      <c r="E38" s="31">
        <v>2000</v>
      </c>
      <c r="F38" s="32">
        <v>2001.316</v>
      </c>
      <c r="G38" s="33">
        <v>3.2479689999999999E-2</v>
      </c>
      <c r="H38" s="21">
        <v>7.875</v>
      </c>
      <c r="I38" s="21"/>
    </row>
    <row r="39" spans="1:9" x14ac:dyDescent="0.2">
      <c r="A39" s="29">
        <v>12</v>
      </c>
      <c r="B39" s="30" t="s">
        <v>45</v>
      </c>
      <c r="C39" s="30" t="s">
        <v>46</v>
      </c>
      <c r="D39" s="30" t="s">
        <v>26</v>
      </c>
      <c r="E39" s="31">
        <v>2000</v>
      </c>
      <c r="F39" s="32">
        <v>1998.876</v>
      </c>
      <c r="G39" s="33">
        <v>3.2440089999999998E-2</v>
      </c>
      <c r="H39" s="21">
        <v>7.7610000000000001</v>
      </c>
      <c r="I39" s="21"/>
    </row>
    <row r="40" spans="1:9" x14ac:dyDescent="0.2">
      <c r="A40" s="29">
        <v>13</v>
      </c>
      <c r="B40" s="30" t="s">
        <v>47</v>
      </c>
      <c r="C40" s="30" t="s">
        <v>48</v>
      </c>
      <c r="D40" s="30" t="s">
        <v>23</v>
      </c>
      <c r="E40" s="31">
        <v>2000</v>
      </c>
      <c r="F40" s="32">
        <v>1997.3879999999999</v>
      </c>
      <c r="G40" s="33">
        <v>3.2415939999999997E-2</v>
      </c>
      <c r="H40" s="21">
        <v>7.6449999999999996</v>
      </c>
      <c r="I40" s="21"/>
    </row>
    <row r="41" spans="1:9" x14ac:dyDescent="0.2">
      <c r="A41" s="29">
        <v>14</v>
      </c>
      <c r="B41" s="30" t="s">
        <v>49</v>
      </c>
      <c r="C41" s="30" t="s">
        <v>50</v>
      </c>
      <c r="D41" s="30" t="s">
        <v>26</v>
      </c>
      <c r="E41" s="31">
        <v>2000</v>
      </c>
      <c r="F41" s="32">
        <v>1982.3440000000001</v>
      </c>
      <c r="G41" s="33">
        <v>3.2171789999999999E-2</v>
      </c>
      <c r="H41" s="21">
        <v>7.81</v>
      </c>
      <c r="I41" s="21"/>
    </row>
    <row r="42" spans="1:9" x14ac:dyDescent="0.2">
      <c r="A42" s="29">
        <v>15</v>
      </c>
      <c r="B42" s="30" t="s">
        <v>51</v>
      </c>
      <c r="C42" s="30" t="s">
        <v>52</v>
      </c>
      <c r="D42" s="30" t="s">
        <v>23</v>
      </c>
      <c r="E42" s="31">
        <v>1500</v>
      </c>
      <c r="F42" s="32">
        <v>1497.9945</v>
      </c>
      <c r="G42" s="33">
        <v>2.4311200000000002E-2</v>
      </c>
      <c r="H42" s="21">
        <v>7.42</v>
      </c>
      <c r="I42" s="21"/>
    </row>
    <row r="43" spans="1:9" x14ac:dyDescent="0.2">
      <c r="A43" s="29">
        <v>16</v>
      </c>
      <c r="B43" s="30" t="s">
        <v>53</v>
      </c>
      <c r="C43" s="30" t="s">
        <v>54</v>
      </c>
      <c r="D43" s="30" t="s">
        <v>26</v>
      </c>
      <c r="E43" s="31">
        <v>1500</v>
      </c>
      <c r="F43" s="32">
        <v>1477.7159999999999</v>
      </c>
      <c r="G43" s="33">
        <v>2.3982099999999999E-2</v>
      </c>
      <c r="H43" s="21">
        <v>8</v>
      </c>
      <c r="I43" s="21"/>
    </row>
    <row r="44" spans="1:9" x14ac:dyDescent="0.2">
      <c r="A44" s="29">
        <v>17</v>
      </c>
      <c r="B44" s="30" t="s">
        <v>55</v>
      </c>
      <c r="C44" s="30" t="s">
        <v>56</v>
      </c>
      <c r="D44" s="30" t="s">
        <v>23</v>
      </c>
      <c r="E44" s="31">
        <v>15</v>
      </c>
      <c r="F44" s="32">
        <v>1477.4670000000001</v>
      </c>
      <c r="G44" s="33">
        <v>2.3978059999999999E-2</v>
      </c>
      <c r="H44" s="21">
        <v>7.1448999999999998</v>
      </c>
      <c r="I44" s="21">
        <v>7.34</v>
      </c>
    </row>
    <row r="45" spans="1:9" x14ac:dyDescent="0.2">
      <c r="A45" s="29">
        <v>18</v>
      </c>
      <c r="B45" s="30" t="s">
        <v>57</v>
      </c>
      <c r="C45" s="30" t="s">
        <v>58</v>
      </c>
      <c r="D45" s="30" t="s">
        <v>26</v>
      </c>
      <c r="E45" s="31">
        <v>1400</v>
      </c>
      <c r="F45" s="32">
        <v>1386.819</v>
      </c>
      <c r="G45" s="33">
        <v>2.250692E-2</v>
      </c>
      <c r="H45" s="21">
        <v>7.9</v>
      </c>
      <c r="I45" s="21"/>
    </row>
    <row r="46" spans="1:9" x14ac:dyDescent="0.2">
      <c r="A46" s="29">
        <v>19</v>
      </c>
      <c r="B46" s="30" t="s">
        <v>59</v>
      </c>
      <c r="C46" s="30" t="s">
        <v>60</v>
      </c>
      <c r="D46" s="30" t="s">
        <v>23</v>
      </c>
      <c r="E46" s="31">
        <v>1300</v>
      </c>
      <c r="F46" s="32">
        <v>1275.9694999999999</v>
      </c>
      <c r="G46" s="33">
        <v>2.0707920000000001E-2</v>
      </c>
      <c r="H46" s="21">
        <v>7.5575000000000001</v>
      </c>
      <c r="I46" s="21"/>
    </row>
    <row r="47" spans="1:9" x14ac:dyDescent="0.2">
      <c r="A47" s="29">
        <v>20</v>
      </c>
      <c r="B47" s="30" t="s">
        <v>61</v>
      </c>
      <c r="C47" s="30" t="s">
        <v>62</v>
      </c>
      <c r="D47" s="30" t="s">
        <v>26</v>
      </c>
      <c r="E47" s="31">
        <v>1200</v>
      </c>
      <c r="F47" s="32">
        <v>1185.8688</v>
      </c>
      <c r="G47" s="33">
        <v>1.9245660000000001E-2</v>
      </c>
      <c r="H47" s="21">
        <v>7.6765999999999996</v>
      </c>
      <c r="I47" s="21"/>
    </row>
    <row r="48" spans="1:9" x14ac:dyDescent="0.2">
      <c r="A48" s="29">
        <v>21</v>
      </c>
      <c r="B48" s="30" t="s">
        <v>63</v>
      </c>
      <c r="C48" s="30" t="s">
        <v>64</v>
      </c>
      <c r="D48" s="30" t="s">
        <v>23</v>
      </c>
      <c r="E48" s="31">
        <v>100</v>
      </c>
      <c r="F48" s="32">
        <v>1002.8869999999999</v>
      </c>
      <c r="G48" s="33">
        <v>1.6276019999999999E-2</v>
      </c>
      <c r="H48" s="21">
        <v>7.1950000000000003</v>
      </c>
      <c r="I48" s="21"/>
    </row>
    <row r="49" spans="1:9" x14ac:dyDescent="0.2">
      <c r="A49" s="29">
        <v>22</v>
      </c>
      <c r="B49" s="30" t="s">
        <v>65</v>
      </c>
      <c r="C49" s="30" t="s">
        <v>66</v>
      </c>
      <c r="D49" s="30" t="s">
        <v>26</v>
      </c>
      <c r="E49" s="31">
        <v>1000</v>
      </c>
      <c r="F49" s="32">
        <v>993.46799999999996</v>
      </c>
      <c r="G49" s="33">
        <v>1.6123160000000001E-2</v>
      </c>
      <c r="H49" s="21">
        <v>7.6765999999999996</v>
      </c>
      <c r="I49" s="21"/>
    </row>
    <row r="50" spans="1:9" x14ac:dyDescent="0.2">
      <c r="A50" s="29">
        <v>23</v>
      </c>
      <c r="B50" s="30" t="s">
        <v>67</v>
      </c>
      <c r="C50" s="30" t="s">
        <v>68</v>
      </c>
      <c r="D50" s="30" t="s">
        <v>26</v>
      </c>
      <c r="E50" s="31">
        <v>1000</v>
      </c>
      <c r="F50" s="32">
        <v>961.21</v>
      </c>
      <c r="G50" s="33">
        <v>1.559964E-2</v>
      </c>
      <c r="H50" s="21">
        <v>7.6538000000000004</v>
      </c>
      <c r="I50" s="21"/>
    </row>
    <row r="51" spans="1:9" x14ac:dyDescent="0.2">
      <c r="A51" s="29">
        <v>24</v>
      </c>
      <c r="B51" s="30" t="s">
        <v>69</v>
      </c>
      <c r="C51" s="30" t="s">
        <v>70</v>
      </c>
      <c r="D51" s="30" t="s">
        <v>26</v>
      </c>
      <c r="E51" s="31">
        <v>500</v>
      </c>
      <c r="F51" s="32">
        <v>501.14449999999999</v>
      </c>
      <c r="G51" s="33">
        <v>8.1331600000000004E-3</v>
      </c>
      <c r="H51" s="21">
        <v>7.5149999999999997</v>
      </c>
      <c r="I51" s="21"/>
    </row>
    <row r="52" spans="1:9" x14ac:dyDescent="0.2">
      <c r="A52" s="29">
        <v>25</v>
      </c>
      <c r="B52" s="30" t="s">
        <v>71</v>
      </c>
      <c r="C52" s="30" t="s">
        <v>72</v>
      </c>
      <c r="D52" s="30" t="s">
        <v>23</v>
      </c>
      <c r="E52" s="31">
        <v>500</v>
      </c>
      <c r="F52" s="32">
        <v>492.4545</v>
      </c>
      <c r="G52" s="33">
        <v>7.9921300000000001E-3</v>
      </c>
      <c r="H52" s="21">
        <v>7.4424999999999999</v>
      </c>
      <c r="I52" s="21"/>
    </row>
    <row r="53" spans="1:9" x14ac:dyDescent="0.2">
      <c r="A53" s="22"/>
      <c r="B53" s="22"/>
      <c r="C53" s="23" t="s">
        <v>11</v>
      </c>
      <c r="D53" s="22"/>
      <c r="E53" s="22" t="s">
        <v>12</v>
      </c>
      <c r="F53" s="28">
        <v>47108.4683</v>
      </c>
      <c r="G53" s="25">
        <v>0.76453119000000003</v>
      </c>
      <c r="H53" s="21" t="s">
        <v>12</v>
      </c>
      <c r="I53" s="21"/>
    </row>
    <row r="54" spans="1:9" x14ac:dyDescent="0.2">
      <c r="A54" s="22"/>
      <c r="B54" s="22"/>
      <c r="C54" s="26"/>
      <c r="D54" s="22"/>
      <c r="E54" s="22"/>
      <c r="F54" s="27"/>
      <c r="G54" s="27"/>
      <c r="H54" s="21" t="s">
        <v>12</v>
      </c>
      <c r="I54" s="21"/>
    </row>
    <row r="55" spans="1:9" x14ac:dyDescent="0.2">
      <c r="A55" s="22"/>
      <c r="B55" s="22"/>
      <c r="C55" s="23" t="s">
        <v>73</v>
      </c>
      <c r="D55" s="22"/>
      <c r="E55" s="22"/>
      <c r="F55" s="22"/>
      <c r="G55" s="22"/>
      <c r="H55" s="21" t="s">
        <v>12</v>
      </c>
      <c r="I55" s="21"/>
    </row>
    <row r="56" spans="1:9" x14ac:dyDescent="0.2">
      <c r="A56" s="22"/>
      <c r="B56" s="22"/>
      <c r="C56" s="23" t="s">
        <v>11</v>
      </c>
      <c r="D56" s="22"/>
      <c r="E56" s="22" t="s">
        <v>12</v>
      </c>
      <c r="F56" s="24" t="s">
        <v>13</v>
      </c>
      <c r="G56" s="25">
        <v>0</v>
      </c>
      <c r="H56" s="21" t="s">
        <v>12</v>
      </c>
      <c r="I56" s="21"/>
    </row>
    <row r="57" spans="1:9" x14ac:dyDescent="0.2">
      <c r="A57" s="22"/>
      <c r="B57" s="22"/>
      <c r="C57" s="26"/>
      <c r="D57" s="22"/>
      <c r="E57" s="22"/>
      <c r="F57" s="27"/>
      <c r="G57" s="27"/>
      <c r="H57" s="21" t="s">
        <v>12</v>
      </c>
      <c r="I57" s="21"/>
    </row>
    <row r="58" spans="1:9" x14ac:dyDescent="0.2">
      <c r="A58" s="22"/>
      <c r="B58" s="22"/>
      <c r="C58" s="23" t="s">
        <v>74</v>
      </c>
      <c r="D58" s="22"/>
      <c r="E58" s="22"/>
      <c r="F58" s="22"/>
      <c r="G58" s="22"/>
      <c r="H58" s="21" t="s">
        <v>12</v>
      </c>
      <c r="I58" s="21"/>
    </row>
    <row r="59" spans="1:9" x14ac:dyDescent="0.2">
      <c r="A59" s="29">
        <v>1</v>
      </c>
      <c r="B59" s="30" t="s">
        <v>75</v>
      </c>
      <c r="C59" s="30" t="s">
        <v>76</v>
      </c>
      <c r="D59" s="30" t="s">
        <v>77</v>
      </c>
      <c r="E59" s="31">
        <v>2810000</v>
      </c>
      <c r="F59" s="32">
        <v>2705.5241999999998</v>
      </c>
      <c r="G59" s="33">
        <v>4.39084E-2</v>
      </c>
      <c r="H59" s="21">
        <v>7.1482000000000001</v>
      </c>
      <c r="I59" s="21"/>
    </row>
    <row r="60" spans="1:9" x14ac:dyDescent="0.2">
      <c r="A60" s="29">
        <v>2</v>
      </c>
      <c r="B60" s="30" t="s">
        <v>78</v>
      </c>
      <c r="C60" s="30" t="s">
        <v>79</v>
      </c>
      <c r="D60" s="30" t="s">
        <v>77</v>
      </c>
      <c r="E60" s="31">
        <v>1000000</v>
      </c>
      <c r="F60" s="32">
        <v>1001.43</v>
      </c>
      <c r="G60" s="33">
        <v>1.625238E-2</v>
      </c>
      <c r="H60" s="21">
        <v>7.8451000000000004</v>
      </c>
      <c r="I60" s="21"/>
    </row>
    <row r="61" spans="1:9" x14ac:dyDescent="0.2">
      <c r="A61" s="22"/>
      <c r="B61" s="22"/>
      <c r="C61" s="23" t="s">
        <v>11</v>
      </c>
      <c r="D61" s="22"/>
      <c r="E61" s="22" t="s">
        <v>12</v>
      </c>
      <c r="F61" s="28">
        <v>3706.9542000000001</v>
      </c>
      <c r="G61" s="25">
        <v>6.0160779999999997E-2</v>
      </c>
      <c r="H61" s="21" t="s">
        <v>12</v>
      </c>
      <c r="I61" s="21"/>
    </row>
    <row r="62" spans="1:9" x14ac:dyDescent="0.2">
      <c r="A62" s="22"/>
      <c r="B62" s="22"/>
      <c r="C62" s="26"/>
      <c r="D62" s="22"/>
      <c r="E62" s="22"/>
      <c r="F62" s="27"/>
      <c r="G62" s="27"/>
      <c r="H62" s="21" t="s">
        <v>12</v>
      </c>
      <c r="I62" s="21"/>
    </row>
    <row r="63" spans="1:9" x14ac:dyDescent="0.2">
      <c r="A63" s="22"/>
      <c r="B63" s="22"/>
      <c r="C63" s="23" t="s">
        <v>80</v>
      </c>
      <c r="D63" s="22"/>
      <c r="E63" s="22"/>
      <c r="F63" s="27"/>
      <c r="G63" s="27"/>
      <c r="H63" s="21" t="s">
        <v>12</v>
      </c>
      <c r="I63" s="21"/>
    </row>
    <row r="64" spans="1:9" x14ac:dyDescent="0.2">
      <c r="A64" s="22"/>
      <c r="B64" s="22"/>
      <c r="C64" s="23" t="s">
        <v>11</v>
      </c>
      <c r="D64" s="22"/>
      <c r="E64" s="22" t="s">
        <v>12</v>
      </c>
      <c r="F64" s="24" t="s">
        <v>13</v>
      </c>
      <c r="G64" s="25">
        <v>0</v>
      </c>
      <c r="H64" s="21" t="s">
        <v>12</v>
      </c>
      <c r="I64" s="21"/>
    </row>
    <row r="65" spans="1:9" x14ac:dyDescent="0.2">
      <c r="A65" s="22"/>
      <c r="B65" s="22"/>
      <c r="C65" s="26"/>
      <c r="D65" s="22"/>
      <c r="E65" s="22"/>
      <c r="F65" s="27"/>
      <c r="G65" s="27"/>
      <c r="H65" s="21" t="s">
        <v>12</v>
      </c>
      <c r="I65" s="21"/>
    </row>
    <row r="66" spans="1:9" x14ac:dyDescent="0.2">
      <c r="A66" s="22"/>
      <c r="B66" s="22"/>
      <c r="C66" s="23" t="s">
        <v>81</v>
      </c>
      <c r="D66" s="22"/>
      <c r="E66" s="22"/>
      <c r="F66" s="28">
        <v>50815.422500000001</v>
      </c>
      <c r="G66" s="25">
        <v>0.82469197000000005</v>
      </c>
      <c r="H66" s="21" t="s">
        <v>12</v>
      </c>
      <c r="I66" s="21"/>
    </row>
    <row r="67" spans="1:9" x14ac:dyDescent="0.2">
      <c r="A67" s="22"/>
      <c r="B67" s="22"/>
      <c r="C67" s="26"/>
      <c r="D67" s="22"/>
      <c r="E67" s="22"/>
      <c r="F67" s="27"/>
      <c r="G67" s="27"/>
      <c r="H67" s="21" t="s">
        <v>12</v>
      </c>
      <c r="I67" s="21"/>
    </row>
    <row r="68" spans="1:9" x14ac:dyDescent="0.2">
      <c r="A68" s="22"/>
      <c r="B68" s="22"/>
      <c r="C68" s="23" t="s">
        <v>82</v>
      </c>
      <c r="D68" s="22"/>
      <c r="E68" s="22"/>
      <c r="F68" s="27"/>
      <c r="G68" s="27"/>
      <c r="H68" s="21" t="s">
        <v>12</v>
      </c>
      <c r="I68" s="21"/>
    </row>
    <row r="69" spans="1:9" x14ac:dyDescent="0.2">
      <c r="A69" s="22"/>
      <c r="B69" s="22"/>
      <c r="C69" s="23" t="s">
        <v>83</v>
      </c>
      <c r="D69" s="22"/>
      <c r="E69" s="22"/>
      <c r="F69" s="27"/>
      <c r="G69" s="27"/>
      <c r="H69" s="21" t="s">
        <v>12</v>
      </c>
      <c r="I69" s="21"/>
    </row>
    <row r="70" spans="1:9" x14ac:dyDescent="0.2">
      <c r="A70" s="29">
        <v>1</v>
      </c>
      <c r="B70" s="30" t="s">
        <v>84</v>
      </c>
      <c r="C70" s="30" t="s">
        <v>85</v>
      </c>
      <c r="D70" s="30" t="s">
        <v>86</v>
      </c>
      <c r="E70" s="31">
        <v>200</v>
      </c>
      <c r="F70" s="32">
        <v>941.18600000000004</v>
      </c>
      <c r="G70" s="33">
        <v>1.5274670000000001E-2</v>
      </c>
      <c r="H70" s="21">
        <v>7.15</v>
      </c>
      <c r="I70" s="21"/>
    </row>
    <row r="71" spans="1:9" x14ac:dyDescent="0.2">
      <c r="A71" s="22"/>
      <c r="B71" s="22"/>
      <c r="C71" s="23" t="s">
        <v>11</v>
      </c>
      <c r="D71" s="22"/>
      <c r="E71" s="22" t="s">
        <v>12</v>
      </c>
      <c r="F71" s="28">
        <v>941.18600000000004</v>
      </c>
      <c r="G71" s="25">
        <v>1.5274670000000001E-2</v>
      </c>
      <c r="H71" s="21" t="s">
        <v>12</v>
      </c>
      <c r="I71" s="21"/>
    </row>
    <row r="72" spans="1:9" x14ac:dyDescent="0.2">
      <c r="A72" s="22"/>
      <c r="B72" s="22"/>
      <c r="C72" s="26"/>
      <c r="D72" s="22"/>
      <c r="E72" s="22"/>
      <c r="F72" s="27"/>
      <c r="G72" s="27"/>
      <c r="H72" s="21" t="s">
        <v>12</v>
      </c>
      <c r="I72" s="21"/>
    </row>
    <row r="73" spans="1:9" x14ac:dyDescent="0.2">
      <c r="A73" s="22"/>
      <c r="B73" s="22"/>
      <c r="C73" s="23" t="s">
        <v>87</v>
      </c>
      <c r="D73" s="22"/>
      <c r="E73" s="22"/>
      <c r="F73" s="27"/>
      <c r="G73" s="27"/>
      <c r="H73" s="21" t="s">
        <v>12</v>
      </c>
      <c r="I73" s="21"/>
    </row>
    <row r="74" spans="1:9" x14ac:dyDescent="0.2">
      <c r="A74" s="22"/>
      <c r="B74" s="22"/>
      <c r="C74" s="23" t="s">
        <v>11</v>
      </c>
      <c r="D74" s="22"/>
      <c r="E74" s="22" t="s">
        <v>12</v>
      </c>
      <c r="F74" s="24" t="s">
        <v>13</v>
      </c>
      <c r="G74" s="25">
        <v>0</v>
      </c>
      <c r="H74" s="21" t="s">
        <v>12</v>
      </c>
      <c r="I74" s="21"/>
    </row>
    <row r="75" spans="1:9" x14ac:dyDescent="0.2">
      <c r="A75" s="22"/>
      <c r="B75" s="22"/>
      <c r="C75" s="26"/>
      <c r="D75" s="22"/>
      <c r="E75" s="22"/>
      <c r="F75" s="27"/>
      <c r="G75" s="27"/>
      <c r="H75" s="21" t="s">
        <v>12</v>
      </c>
      <c r="I75" s="21"/>
    </row>
    <row r="76" spans="1:9" x14ac:dyDescent="0.2">
      <c r="A76" s="22"/>
      <c r="B76" s="22"/>
      <c r="C76" s="23" t="s">
        <v>88</v>
      </c>
      <c r="D76" s="22"/>
      <c r="E76" s="22"/>
      <c r="F76" s="27"/>
      <c r="G76" s="27"/>
      <c r="H76" s="21" t="s">
        <v>12</v>
      </c>
      <c r="I76" s="21"/>
    </row>
    <row r="77" spans="1:9" x14ac:dyDescent="0.2">
      <c r="A77" s="22"/>
      <c r="B77" s="22"/>
      <c r="C77" s="23" t="s">
        <v>11</v>
      </c>
      <c r="D77" s="22"/>
      <c r="E77" s="22" t="s">
        <v>12</v>
      </c>
      <c r="F77" s="24" t="s">
        <v>13</v>
      </c>
      <c r="G77" s="25">
        <v>0</v>
      </c>
      <c r="H77" s="21" t="s">
        <v>12</v>
      </c>
      <c r="I77" s="21"/>
    </row>
    <row r="78" spans="1:9" x14ac:dyDescent="0.2">
      <c r="A78" s="22"/>
      <c r="B78" s="22"/>
      <c r="C78" s="26"/>
      <c r="D78" s="22"/>
      <c r="E78" s="22"/>
      <c r="F78" s="27"/>
      <c r="G78" s="27"/>
      <c r="H78" s="21" t="s">
        <v>12</v>
      </c>
      <c r="I78" s="21"/>
    </row>
    <row r="79" spans="1:9" x14ac:dyDescent="0.2">
      <c r="A79" s="22"/>
      <c r="B79" s="22"/>
      <c r="C79" s="23" t="s">
        <v>89</v>
      </c>
      <c r="D79" s="22"/>
      <c r="E79" s="22"/>
      <c r="F79" s="27"/>
      <c r="G79" s="27"/>
      <c r="H79" s="21" t="s">
        <v>12</v>
      </c>
      <c r="I79" s="21"/>
    </row>
    <row r="80" spans="1:9" x14ac:dyDescent="0.2">
      <c r="A80" s="29">
        <v>1</v>
      </c>
      <c r="B80" s="30"/>
      <c r="C80" s="30" t="s">
        <v>90</v>
      </c>
      <c r="D80" s="30"/>
      <c r="E80" s="34"/>
      <c r="F80" s="32">
        <v>7751.920460415</v>
      </c>
      <c r="G80" s="33">
        <v>0.12580721</v>
      </c>
      <c r="H80" s="21">
        <v>5.22</v>
      </c>
      <c r="I80" s="21"/>
    </row>
    <row r="81" spans="1:16" x14ac:dyDescent="0.2">
      <c r="A81" s="22"/>
      <c r="B81" s="22"/>
      <c r="C81" s="23" t="s">
        <v>11</v>
      </c>
      <c r="D81" s="22"/>
      <c r="E81" s="22" t="s">
        <v>12</v>
      </c>
      <c r="F81" s="28">
        <v>7751.920460415</v>
      </c>
      <c r="G81" s="25">
        <v>0.12580721</v>
      </c>
      <c r="H81" s="21" t="s">
        <v>12</v>
      </c>
      <c r="I81" s="21"/>
    </row>
    <row r="82" spans="1:16" x14ac:dyDescent="0.2">
      <c r="A82" s="22"/>
      <c r="B82" s="22"/>
      <c r="C82" s="26"/>
      <c r="D82" s="22"/>
      <c r="E82" s="22"/>
      <c r="F82" s="27"/>
      <c r="G82" s="27"/>
      <c r="H82" s="21" t="s">
        <v>12</v>
      </c>
      <c r="I82" s="21"/>
    </row>
    <row r="83" spans="1:16" x14ac:dyDescent="0.2">
      <c r="A83" s="22"/>
      <c r="B83" s="22"/>
      <c r="C83" s="23" t="s">
        <v>91</v>
      </c>
      <c r="D83" s="22"/>
      <c r="E83" s="22"/>
      <c r="F83" s="28">
        <v>8693.1064604149997</v>
      </c>
      <c r="G83" s="25">
        <v>0.14108187999999999</v>
      </c>
      <c r="H83" s="21" t="s">
        <v>12</v>
      </c>
      <c r="I83" s="21"/>
    </row>
    <row r="84" spans="1:16" x14ac:dyDescent="0.2">
      <c r="A84" s="22"/>
      <c r="B84" s="22"/>
      <c r="C84" s="27"/>
      <c r="D84" s="22"/>
      <c r="E84" s="22"/>
      <c r="F84" s="22"/>
      <c r="G84" s="22"/>
      <c r="H84" s="21" t="s">
        <v>12</v>
      </c>
      <c r="I84" s="21"/>
    </row>
    <row r="85" spans="1:16" x14ac:dyDescent="0.2">
      <c r="A85" s="22"/>
      <c r="B85" s="22"/>
      <c r="C85" s="23" t="s">
        <v>92</v>
      </c>
      <c r="D85" s="22"/>
      <c r="E85" s="22"/>
      <c r="F85" s="22"/>
      <c r="G85" s="22"/>
      <c r="H85" s="21" t="s">
        <v>12</v>
      </c>
      <c r="I85" s="21"/>
    </row>
    <row r="86" spans="1:16" x14ac:dyDescent="0.2">
      <c r="A86" s="22"/>
      <c r="B86" s="22"/>
      <c r="C86" s="23" t="s">
        <v>93</v>
      </c>
      <c r="D86" s="22"/>
      <c r="E86" s="22"/>
      <c r="F86" s="22"/>
      <c r="G86" s="22"/>
      <c r="H86" s="21" t="s">
        <v>12</v>
      </c>
      <c r="I86" s="21"/>
    </row>
    <row r="87" spans="1:16" x14ac:dyDescent="0.2">
      <c r="A87" s="22"/>
      <c r="B87" s="22"/>
      <c r="C87" s="23" t="s">
        <v>11</v>
      </c>
      <c r="D87" s="22"/>
      <c r="E87" s="22" t="s">
        <v>12</v>
      </c>
      <c r="F87" s="24" t="s">
        <v>13</v>
      </c>
      <c r="G87" s="25">
        <v>0</v>
      </c>
      <c r="H87" s="21" t="s">
        <v>12</v>
      </c>
      <c r="I87" s="21"/>
    </row>
    <row r="88" spans="1:16" x14ac:dyDescent="0.2">
      <c r="A88" s="19"/>
      <c r="B88" s="19"/>
      <c r="C88" s="35"/>
      <c r="D88" s="19"/>
      <c r="E88" s="19"/>
      <c r="F88" s="36"/>
      <c r="G88" s="36"/>
      <c r="H88" s="21" t="s">
        <v>12</v>
      </c>
      <c r="I88" s="21" t="s">
        <v>12</v>
      </c>
    </row>
    <row r="89" spans="1:16" x14ac:dyDescent="0.2">
      <c r="A89" s="19"/>
      <c r="B89" s="19"/>
      <c r="C89" s="20" t="s">
        <v>574</v>
      </c>
      <c r="D89" s="19"/>
      <c r="E89" s="19"/>
      <c r="F89" s="36"/>
      <c r="G89" s="36"/>
      <c r="H89" s="21"/>
      <c r="I89" s="21" t="s">
        <v>12</v>
      </c>
      <c r="J89" s="37"/>
      <c r="K89" s="37"/>
      <c r="L89" s="37"/>
      <c r="M89" s="37"/>
      <c r="N89" s="38"/>
      <c r="O89" s="38"/>
      <c r="P89" s="38"/>
    </row>
    <row r="90" spans="1:16" x14ac:dyDescent="0.2">
      <c r="A90" s="39">
        <v>1</v>
      </c>
      <c r="B90" s="40" t="s">
        <v>94</v>
      </c>
      <c r="C90" s="40" t="s">
        <v>95</v>
      </c>
      <c r="D90" s="40"/>
      <c r="E90" s="41">
        <v>2586.3710000000001</v>
      </c>
      <c r="F90" s="42">
        <v>303.93323693999997</v>
      </c>
      <c r="G90" s="43">
        <v>4.9325799999999998E-3</v>
      </c>
      <c r="H90" s="21"/>
      <c r="I90" s="21" t="s">
        <v>12</v>
      </c>
    </row>
    <row r="91" spans="1:16" x14ac:dyDescent="0.2">
      <c r="A91" s="19"/>
      <c r="B91" s="19"/>
      <c r="C91" s="20" t="s">
        <v>11</v>
      </c>
      <c r="D91" s="19"/>
      <c r="E91" s="19" t="s">
        <v>12</v>
      </c>
      <c r="F91" s="44">
        <f>SUM(F90)</f>
        <v>303.93323693999997</v>
      </c>
      <c r="G91" s="45">
        <f>SUM(G90)</f>
        <v>4.9325799999999998E-3</v>
      </c>
      <c r="H91" s="21"/>
      <c r="I91" s="21" t="s">
        <v>12</v>
      </c>
    </row>
    <row r="92" spans="1:16" x14ac:dyDescent="0.2">
      <c r="A92" s="22"/>
      <c r="B92" s="22"/>
      <c r="C92" s="26"/>
      <c r="D92" s="22"/>
      <c r="E92" s="22"/>
      <c r="F92" s="27"/>
      <c r="G92" s="27"/>
      <c r="H92" s="21" t="s">
        <v>12</v>
      </c>
      <c r="I92" s="21"/>
    </row>
    <row r="93" spans="1:16" x14ac:dyDescent="0.2">
      <c r="A93" s="22"/>
      <c r="B93" s="22"/>
      <c r="C93" s="23" t="s">
        <v>96</v>
      </c>
      <c r="D93" s="22"/>
      <c r="E93" s="22"/>
      <c r="F93" s="22"/>
      <c r="G93" s="22"/>
      <c r="H93" s="21" t="s">
        <v>12</v>
      </c>
      <c r="I93" s="21"/>
    </row>
    <row r="94" spans="1:16" x14ac:dyDescent="0.2">
      <c r="A94" s="22"/>
      <c r="B94" s="22"/>
      <c r="C94" s="23" t="s">
        <v>97</v>
      </c>
      <c r="D94" s="22"/>
      <c r="E94" s="22"/>
      <c r="F94" s="22"/>
      <c r="G94" s="22"/>
      <c r="H94" s="21" t="s">
        <v>12</v>
      </c>
      <c r="I94" s="21"/>
    </row>
    <row r="95" spans="1:16" x14ac:dyDescent="0.2">
      <c r="A95" s="22"/>
      <c r="B95" s="22"/>
      <c r="C95" s="23" t="s">
        <v>11</v>
      </c>
      <c r="D95" s="22"/>
      <c r="E95" s="22" t="s">
        <v>12</v>
      </c>
      <c r="F95" s="24" t="s">
        <v>13</v>
      </c>
      <c r="G95" s="25">
        <v>0</v>
      </c>
      <c r="H95" s="21" t="s">
        <v>12</v>
      </c>
      <c r="I95" s="21"/>
    </row>
    <row r="96" spans="1:16" x14ac:dyDescent="0.2">
      <c r="A96" s="22"/>
      <c r="B96" s="22"/>
      <c r="C96" s="26"/>
      <c r="D96" s="22"/>
      <c r="E96" s="22"/>
      <c r="F96" s="27"/>
      <c r="G96" s="27"/>
      <c r="H96" s="21" t="s">
        <v>12</v>
      </c>
      <c r="I96" s="21"/>
    </row>
    <row r="97" spans="1:9" x14ac:dyDescent="0.2">
      <c r="A97" s="22"/>
      <c r="B97" s="22"/>
      <c r="C97" s="23" t="s">
        <v>98</v>
      </c>
      <c r="D97" s="22"/>
      <c r="E97" s="22"/>
      <c r="F97" s="27"/>
      <c r="G97" s="27"/>
      <c r="H97" s="21" t="s">
        <v>12</v>
      </c>
      <c r="I97" s="21"/>
    </row>
    <row r="98" spans="1:9" x14ac:dyDescent="0.2">
      <c r="A98" s="22"/>
      <c r="B98" s="22"/>
      <c r="C98" s="23" t="s">
        <v>11</v>
      </c>
      <c r="D98" s="22"/>
      <c r="E98" s="22" t="s">
        <v>12</v>
      </c>
      <c r="F98" s="24" t="s">
        <v>13</v>
      </c>
      <c r="G98" s="25">
        <v>0</v>
      </c>
      <c r="H98" s="21" t="s">
        <v>12</v>
      </c>
      <c r="I98" s="21"/>
    </row>
    <row r="99" spans="1:9" x14ac:dyDescent="0.2">
      <c r="A99" s="22"/>
      <c r="B99" s="22"/>
      <c r="C99" s="26"/>
      <c r="D99" s="22"/>
      <c r="E99" s="22"/>
      <c r="F99" s="27"/>
      <c r="G99" s="27"/>
      <c r="H99" s="21" t="s">
        <v>12</v>
      </c>
      <c r="I99" s="21"/>
    </row>
    <row r="100" spans="1:9" x14ac:dyDescent="0.2">
      <c r="A100" s="34"/>
      <c r="B100" s="30"/>
      <c r="C100" s="30" t="s">
        <v>99</v>
      </c>
      <c r="D100" s="30"/>
      <c r="E100" s="34"/>
      <c r="F100" s="32">
        <v>1804.9942227900001</v>
      </c>
      <c r="G100" s="33">
        <v>2.9293550000000002E-2</v>
      </c>
      <c r="H100" s="21" t="s">
        <v>12</v>
      </c>
      <c r="I100" s="21"/>
    </row>
    <row r="101" spans="1:9" x14ac:dyDescent="0.2">
      <c r="A101" s="26"/>
      <c r="B101" s="26"/>
      <c r="C101" s="23" t="s">
        <v>100</v>
      </c>
      <c r="D101" s="27"/>
      <c r="E101" s="27"/>
      <c r="F101" s="28">
        <v>61617.456420144998</v>
      </c>
      <c r="G101" s="46">
        <v>0.99999998000000001</v>
      </c>
      <c r="H101" s="21" t="s">
        <v>12</v>
      </c>
      <c r="I101" s="21"/>
    </row>
    <row r="102" spans="1:9" x14ac:dyDescent="0.2">
      <c r="A102" s="47"/>
      <c r="B102" s="47"/>
      <c r="C102" s="47"/>
      <c r="D102" s="48"/>
      <c r="E102" s="48"/>
      <c r="F102" s="48"/>
      <c r="G102" s="48"/>
    </row>
    <row r="103" spans="1:9" x14ac:dyDescent="0.2">
      <c r="A103" s="49"/>
      <c r="B103" s="50" t="s">
        <v>575</v>
      </c>
      <c r="C103" s="50"/>
      <c r="D103" s="50"/>
      <c r="E103" s="50"/>
      <c r="F103" s="50"/>
      <c r="G103" s="50"/>
      <c r="H103" s="50"/>
    </row>
    <row r="104" spans="1:9" x14ac:dyDescent="0.2">
      <c r="A104" s="49"/>
      <c r="B104" s="50" t="s">
        <v>576</v>
      </c>
      <c r="C104" s="50"/>
      <c r="D104" s="50"/>
      <c r="E104" s="50"/>
      <c r="F104" s="50"/>
      <c r="G104" s="50"/>
      <c r="H104" s="50"/>
    </row>
    <row r="105" spans="1:9" x14ac:dyDescent="0.2">
      <c r="A105" s="49"/>
      <c r="B105" s="50" t="s">
        <v>577</v>
      </c>
      <c r="C105" s="50"/>
      <c r="D105" s="50"/>
      <c r="E105" s="50"/>
      <c r="F105" s="50"/>
      <c r="G105" s="50"/>
      <c r="H105" s="50"/>
    </row>
    <row r="106" spans="1:9" x14ac:dyDescent="0.2">
      <c r="A106" s="49"/>
      <c r="B106" s="49"/>
      <c r="C106" s="49"/>
      <c r="D106" s="51"/>
      <c r="E106" s="51"/>
      <c r="F106" s="51"/>
      <c r="G106" s="51"/>
    </row>
    <row r="107" spans="1:9" x14ac:dyDescent="0.2">
      <c r="A107" s="49"/>
      <c r="B107" s="52" t="s">
        <v>101</v>
      </c>
      <c r="C107" s="53"/>
      <c r="D107" s="54"/>
      <c r="E107" s="55"/>
      <c r="F107" s="51"/>
      <c r="G107" s="51"/>
    </row>
    <row r="108" spans="1:9" ht="25.5" customHeight="1" x14ac:dyDescent="0.2">
      <c r="A108" s="49"/>
      <c r="B108" s="56" t="s">
        <v>102</v>
      </c>
      <c r="C108" s="57"/>
      <c r="D108" s="20" t="s">
        <v>103</v>
      </c>
      <c r="E108" s="55"/>
      <c r="F108" s="51"/>
      <c r="G108" s="51"/>
    </row>
    <row r="109" spans="1:9" x14ac:dyDescent="0.2">
      <c r="A109" s="49"/>
      <c r="B109" s="56" t="s">
        <v>104</v>
      </c>
      <c r="C109" s="57"/>
      <c r="D109" s="20" t="s">
        <v>103</v>
      </c>
      <c r="E109" s="55"/>
      <c r="F109" s="51"/>
      <c r="G109" s="51"/>
    </row>
    <row r="110" spans="1:9" x14ac:dyDescent="0.2">
      <c r="A110" s="49"/>
      <c r="B110" s="56" t="s">
        <v>105</v>
      </c>
      <c r="C110" s="57"/>
      <c r="D110" s="36" t="s">
        <v>12</v>
      </c>
      <c r="E110" s="55"/>
      <c r="F110" s="51"/>
      <c r="G110" s="51"/>
    </row>
    <row r="111" spans="1:9" x14ac:dyDescent="0.2">
      <c r="A111" s="58"/>
      <c r="B111" s="59" t="s">
        <v>12</v>
      </c>
      <c r="C111" s="59" t="s">
        <v>578</v>
      </c>
      <c r="D111" s="59" t="s">
        <v>106</v>
      </c>
      <c r="E111" s="58"/>
      <c r="F111" s="58"/>
      <c r="G111" s="58"/>
    </row>
    <row r="112" spans="1:9" x14ac:dyDescent="0.2">
      <c r="A112" s="58"/>
      <c r="B112" s="60" t="s">
        <v>107</v>
      </c>
      <c r="C112" s="61">
        <v>46112</v>
      </c>
      <c r="D112" s="61">
        <v>46142</v>
      </c>
      <c r="E112" s="58"/>
      <c r="F112" s="58"/>
      <c r="G112" s="58"/>
    </row>
    <row r="113" spans="1:13" x14ac:dyDescent="0.2">
      <c r="A113" s="62"/>
      <c r="B113" s="40" t="s">
        <v>108</v>
      </c>
      <c r="C113" s="63">
        <v>42.877299999999998</v>
      </c>
      <c r="D113" s="63">
        <v>43.0717</v>
      </c>
      <c r="E113" s="62"/>
      <c r="F113" s="64"/>
      <c r="G113" s="65"/>
    </row>
    <row r="114" spans="1:13" x14ac:dyDescent="0.2">
      <c r="A114" s="62"/>
      <c r="B114" s="40" t="s">
        <v>579</v>
      </c>
      <c r="C114" s="63">
        <v>19.1403</v>
      </c>
      <c r="D114" s="63">
        <v>19.2271</v>
      </c>
      <c r="E114" s="62"/>
      <c r="F114" s="64"/>
      <c r="G114" s="65"/>
    </row>
    <row r="115" spans="1:13" x14ac:dyDescent="0.2">
      <c r="A115" s="62"/>
      <c r="B115" s="40" t="s">
        <v>109</v>
      </c>
      <c r="C115" s="63">
        <v>41.384099999999997</v>
      </c>
      <c r="D115" s="63">
        <v>41.564300000000003</v>
      </c>
      <c r="E115" s="62"/>
      <c r="F115" s="64"/>
      <c r="G115" s="65"/>
    </row>
    <row r="116" spans="1:13" x14ac:dyDescent="0.2">
      <c r="A116" s="62"/>
      <c r="B116" s="40" t="s">
        <v>580</v>
      </c>
      <c r="C116" s="63">
        <v>18.505700000000001</v>
      </c>
      <c r="D116" s="63">
        <v>18.586200000000002</v>
      </c>
      <c r="E116" s="62"/>
      <c r="F116" s="64"/>
      <c r="G116" s="65"/>
    </row>
    <row r="117" spans="1:13" x14ac:dyDescent="0.2">
      <c r="A117" s="62"/>
      <c r="B117" s="62"/>
      <c r="C117" s="62"/>
      <c r="D117" s="62"/>
      <c r="E117" s="62"/>
      <c r="F117" s="62"/>
      <c r="G117" s="62"/>
    </row>
    <row r="118" spans="1:13" x14ac:dyDescent="0.2">
      <c r="A118" s="58"/>
      <c r="B118" s="56" t="s">
        <v>581</v>
      </c>
      <c r="C118" s="57"/>
      <c r="D118" s="20" t="s">
        <v>103</v>
      </c>
      <c r="E118" s="58"/>
      <c r="F118" s="58"/>
      <c r="G118" s="58"/>
    </row>
    <row r="119" spans="1:13" x14ac:dyDescent="0.2">
      <c r="A119" s="58"/>
      <c r="B119" s="66"/>
      <c r="C119" s="66"/>
      <c r="D119" s="66"/>
      <c r="E119" s="58"/>
      <c r="F119" s="58"/>
      <c r="G119" s="58"/>
    </row>
    <row r="120" spans="1:13" x14ac:dyDescent="0.2">
      <c r="A120" s="58"/>
      <c r="B120" s="56" t="s">
        <v>111</v>
      </c>
      <c r="C120" s="57"/>
      <c r="D120" s="20" t="s">
        <v>103</v>
      </c>
      <c r="E120" s="67"/>
      <c r="F120" s="58"/>
      <c r="G120" s="58"/>
    </row>
    <row r="121" spans="1:13" x14ac:dyDescent="0.2">
      <c r="A121" s="58"/>
      <c r="B121" s="56" t="s">
        <v>112</v>
      </c>
      <c r="C121" s="57"/>
      <c r="D121" s="20" t="s">
        <v>103</v>
      </c>
      <c r="E121" s="67"/>
      <c r="F121" s="58"/>
      <c r="G121" s="58"/>
    </row>
    <row r="122" spans="1:13" x14ac:dyDescent="0.2">
      <c r="A122" s="58"/>
      <c r="B122" s="56" t="s">
        <v>582</v>
      </c>
      <c r="C122" s="57"/>
      <c r="D122" s="20" t="s">
        <v>103</v>
      </c>
      <c r="E122" s="67"/>
      <c r="F122" s="58"/>
      <c r="G122" s="58"/>
    </row>
    <row r="123" spans="1:13" x14ac:dyDescent="0.2">
      <c r="A123" s="66"/>
      <c r="B123" s="66"/>
      <c r="C123" s="66"/>
      <c r="D123" s="66"/>
      <c r="E123" s="66"/>
      <c r="F123" s="66"/>
      <c r="G123" s="66"/>
    </row>
    <row r="124" spans="1:13" s="68" customFormat="1" x14ac:dyDescent="0.2">
      <c r="B124" s="69" t="s">
        <v>583</v>
      </c>
      <c r="C124" s="70"/>
      <c r="D124" s="71"/>
      <c r="H124" s="15"/>
      <c r="I124" s="37"/>
      <c r="J124" s="37"/>
      <c r="K124" s="37"/>
      <c r="L124" s="37"/>
      <c r="M124" s="37"/>
    </row>
    <row r="125" spans="1:13" s="68" customFormat="1" ht="38.25" x14ac:dyDescent="0.2">
      <c r="B125" s="72" t="s">
        <v>584</v>
      </c>
      <c r="C125" s="72"/>
      <c r="D125" s="73" t="s">
        <v>1</v>
      </c>
      <c r="H125" s="15"/>
      <c r="I125" s="37"/>
      <c r="J125" s="37"/>
      <c r="K125" s="37"/>
      <c r="L125" s="37"/>
      <c r="M125" s="37"/>
    </row>
    <row r="126" spans="1:13" s="68" customFormat="1" x14ac:dyDescent="0.2">
      <c r="B126" s="74" t="s">
        <v>585</v>
      </c>
      <c r="C126" s="74"/>
      <c r="D126" s="75"/>
      <c r="H126" s="15"/>
      <c r="I126" s="37"/>
      <c r="J126" s="37"/>
      <c r="K126" s="37"/>
      <c r="L126" s="37"/>
      <c r="M126" s="37"/>
    </row>
    <row r="127" spans="1:13" s="68" customFormat="1" x14ac:dyDescent="0.2">
      <c r="B127" s="76"/>
      <c r="C127" s="77"/>
      <c r="D127" s="78"/>
      <c r="H127" s="15"/>
      <c r="I127" s="37"/>
      <c r="J127" s="37"/>
      <c r="K127" s="37"/>
      <c r="L127" s="37"/>
      <c r="M127" s="37"/>
    </row>
    <row r="128" spans="1:13" s="68" customFormat="1" x14ac:dyDescent="0.2">
      <c r="B128" s="74" t="s">
        <v>586</v>
      </c>
      <c r="C128" s="74"/>
      <c r="D128" s="79">
        <v>6.6609052565212208</v>
      </c>
      <c r="H128" s="15"/>
      <c r="I128" s="37"/>
      <c r="J128" s="37"/>
      <c r="K128" s="37"/>
      <c r="L128" s="37"/>
      <c r="M128" s="37"/>
    </row>
    <row r="129" spans="2:13" s="68" customFormat="1" x14ac:dyDescent="0.2">
      <c r="B129" s="76"/>
      <c r="C129" s="77"/>
      <c r="D129" s="78"/>
      <c r="H129" s="15"/>
      <c r="I129" s="37"/>
      <c r="J129" s="37"/>
      <c r="K129" s="37"/>
      <c r="L129" s="37"/>
      <c r="M129" s="37"/>
    </row>
    <row r="130" spans="2:13" s="68" customFormat="1" x14ac:dyDescent="0.2">
      <c r="B130" s="74" t="s">
        <v>587</v>
      </c>
      <c r="C130" s="74"/>
      <c r="D130" s="79">
        <v>2.2865506342097737</v>
      </c>
      <c r="H130" s="15"/>
      <c r="I130" s="37"/>
      <c r="J130" s="37"/>
      <c r="K130" s="37"/>
      <c r="L130" s="37"/>
      <c r="M130" s="37"/>
    </row>
    <row r="131" spans="2:13" s="68" customFormat="1" x14ac:dyDescent="0.2">
      <c r="B131" s="74" t="s">
        <v>588</v>
      </c>
      <c r="C131" s="74"/>
      <c r="D131" s="79">
        <v>2.8971627217749307</v>
      </c>
      <c r="H131" s="15"/>
      <c r="I131" s="37"/>
      <c r="J131" s="37"/>
      <c r="K131" s="37"/>
      <c r="L131" s="37"/>
      <c r="M131" s="37"/>
    </row>
    <row r="132" spans="2:13" s="68" customFormat="1" x14ac:dyDescent="0.2">
      <c r="B132" s="76"/>
      <c r="C132" s="77"/>
      <c r="D132" s="78"/>
      <c r="I132" s="37"/>
      <c r="J132" s="37"/>
      <c r="K132" s="37"/>
      <c r="L132" s="37"/>
      <c r="M132" s="37"/>
    </row>
    <row r="133" spans="2:13" s="68" customFormat="1" x14ac:dyDescent="0.2">
      <c r="B133" s="74" t="s">
        <v>589</v>
      </c>
      <c r="C133" s="74"/>
      <c r="D133" s="80" t="s">
        <v>703</v>
      </c>
      <c r="I133" s="37"/>
      <c r="J133" s="37"/>
      <c r="K133" s="37"/>
      <c r="L133" s="37"/>
      <c r="M133" s="81"/>
    </row>
    <row r="134" spans="2:13" s="68" customFormat="1" x14ac:dyDescent="0.2">
      <c r="B134" s="76" t="s">
        <v>590</v>
      </c>
      <c r="C134" s="82"/>
      <c r="D134" s="77"/>
      <c r="I134" s="37"/>
      <c r="J134" s="37"/>
      <c r="K134" s="37"/>
      <c r="L134" s="37"/>
      <c r="M134" s="37"/>
    </row>
    <row r="136" spans="2:13" ht="25.5" x14ac:dyDescent="0.2">
      <c r="B136" s="83" t="s">
        <v>591</v>
      </c>
    </row>
    <row r="138" spans="2:13" ht="153.75" customHeight="1" x14ac:dyDescent="0.2"/>
    <row r="141" spans="2:13" x14ac:dyDescent="0.2">
      <c r="B141" s="84" t="s">
        <v>592</v>
      </c>
      <c r="C141" s="85"/>
      <c r="D141" s="84"/>
    </row>
    <row r="142" spans="2:13" x14ac:dyDescent="0.2">
      <c r="B142" s="84" t="s">
        <v>593</v>
      </c>
      <c r="D142" s="84"/>
    </row>
    <row r="143" spans="2:13" ht="165" customHeight="1" x14ac:dyDescent="0.2"/>
    <row r="146" s="15" customFormat="1" ht="12.75" customHeight="1" x14ac:dyDescent="0.2"/>
    <row r="147" s="15" customFormat="1" ht="12.75" customHeight="1" x14ac:dyDescent="0.2"/>
  </sheetData>
  <mergeCells count="25">
    <mergeCell ref="B125:C125"/>
    <mergeCell ref="B126:C126"/>
    <mergeCell ref="B120:C120"/>
    <mergeCell ref="B121:C121"/>
    <mergeCell ref="B118:C118"/>
    <mergeCell ref="B122:C122"/>
    <mergeCell ref="B124:D124"/>
    <mergeCell ref="B105:H105"/>
    <mergeCell ref="B107:D107"/>
    <mergeCell ref="B108:C108"/>
    <mergeCell ref="B109:C109"/>
    <mergeCell ref="B110:C110"/>
    <mergeCell ref="A1:I1"/>
    <mergeCell ref="A2:I2"/>
    <mergeCell ref="A3:I3"/>
    <mergeCell ref="B103:H103"/>
    <mergeCell ref="B104:H104"/>
    <mergeCell ref="B132:C132"/>
    <mergeCell ref="B133:C133"/>
    <mergeCell ref="B134:D134"/>
    <mergeCell ref="B127:C127"/>
    <mergeCell ref="B128:C128"/>
    <mergeCell ref="B129:C129"/>
    <mergeCell ref="B130:C130"/>
    <mergeCell ref="B131:C131"/>
  </mergeCells>
  <hyperlinks>
    <hyperlink ref="J1" location="Index!B2" display="Index" xr:uid="{C01B0CB8-EACB-43EB-8FE7-C005E6FD88FB}"/>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E8B2F-5FD1-4D48-A7F3-4374A4A60765}">
  <sheetPr>
    <outlinePr summaryBelow="0" summaryRight="0"/>
  </sheetPr>
  <dimension ref="A1:Q142"/>
  <sheetViews>
    <sheetView showGridLines="0" workbookViewId="0">
      <selection sqref="A1:I1"/>
    </sheetView>
  </sheetViews>
  <sheetFormatPr defaultRowHeight="12.75" x14ac:dyDescent="0.2"/>
  <cols>
    <col min="1" max="1" width="5.85546875" style="15" bestFit="1" customWidth="1"/>
    <col min="2" max="2" width="19.28515625" style="15" bestFit="1" customWidth="1"/>
    <col min="3" max="3" width="59.7109375" style="15" customWidth="1"/>
    <col min="4" max="4" width="13.42578125" style="15" customWidth="1"/>
    <col min="5" max="6" width="10.85546875" style="15" customWidth="1"/>
    <col min="7" max="7" width="15.28515625" style="15" customWidth="1"/>
    <col min="8" max="8" width="12" style="15" customWidth="1"/>
    <col min="9" max="9" width="9.28515625" style="15" customWidth="1"/>
    <col min="10" max="16384" width="9.140625" style="15"/>
  </cols>
  <sheetData>
    <row r="1" spans="1:10" ht="15" x14ac:dyDescent="0.2">
      <c r="A1" s="222" t="s">
        <v>0</v>
      </c>
      <c r="B1" s="222"/>
      <c r="C1" s="222"/>
      <c r="D1" s="222"/>
      <c r="E1" s="222"/>
      <c r="F1" s="222"/>
      <c r="G1" s="222"/>
      <c r="H1" s="222"/>
      <c r="I1" s="222"/>
      <c r="J1" s="1" t="s">
        <v>572</v>
      </c>
    </row>
    <row r="2" spans="1:10" ht="15" x14ac:dyDescent="0.2">
      <c r="A2" s="222" t="s">
        <v>113</v>
      </c>
      <c r="B2" s="222"/>
      <c r="C2" s="222"/>
      <c r="D2" s="222"/>
      <c r="E2" s="222"/>
      <c r="F2" s="222"/>
      <c r="G2" s="222"/>
      <c r="H2" s="222"/>
      <c r="I2" s="222"/>
    </row>
    <row r="3" spans="1:10" ht="15" x14ac:dyDescent="0.2">
      <c r="A3" s="222" t="s">
        <v>722</v>
      </c>
      <c r="B3" s="222"/>
      <c r="C3" s="222"/>
      <c r="D3" s="222"/>
      <c r="E3" s="222"/>
      <c r="F3" s="222"/>
      <c r="G3" s="222"/>
      <c r="H3" s="222"/>
      <c r="I3" s="222"/>
    </row>
    <row r="4" spans="1:10" s="18" customFormat="1" ht="45" x14ac:dyDescent="0.2">
      <c r="A4" s="223" t="s">
        <v>2</v>
      </c>
      <c r="B4" s="223" t="s">
        <v>3</v>
      </c>
      <c r="C4" s="223" t="s">
        <v>4</v>
      </c>
      <c r="D4" s="223" t="s">
        <v>5</v>
      </c>
      <c r="E4" s="223" t="s">
        <v>6</v>
      </c>
      <c r="F4" s="223" t="s">
        <v>7</v>
      </c>
      <c r="G4" s="223" t="s">
        <v>8</v>
      </c>
      <c r="H4" s="224" t="s">
        <v>571</v>
      </c>
      <c r="I4" s="223" t="s">
        <v>573</v>
      </c>
    </row>
    <row r="5" spans="1:10" x14ac:dyDescent="0.2">
      <c r="A5" s="19"/>
      <c r="B5" s="19"/>
      <c r="C5" s="20" t="s">
        <v>9</v>
      </c>
      <c r="D5" s="19"/>
      <c r="E5" s="19"/>
      <c r="F5" s="19"/>
      <c r="G5" s="19"/>
      <c r="H5" s="21" t="s">
        <v>12</v>
      </c>
      <c r="I5" s="21"/>
    </row>
    <row r="6" spans="1:10" x14ac:dyDescent="0.2">
      <c r="A6" s="19"/>
      <c r="B6" s="19"/>
      <c r="C6" s="20" t="s">
        <v>10</v>
      </c>
      <c r="D6" s="19"/>
      <c r="E6" s="19"/>
      <c r="F6" s="19"/>
      <c r="G6" s="19"/>
      <c r="H6" s="21" t="s">
        <v>12</v>
      </c>
      <c r="I6" s="21"/>
    </row>
    <row r="7" spans="1:10" x14ac:dyDescent="0.2">
      <c r="A7" s="22"/>
      <c r="B7" s="22"/>
      <c r="C7" s="23" t="s">
        <v>11</v>
      </c>
      <c r="D7" s="22"/>
      <c r="E7" s="22" t="s">
        <v>12</v>
      </c>
      <c r="F7" s="24" t="s">
        <v>13</v>
      </c>
      <c r="G7" s="25">
        <v>0</v>
      </c>
      <c r="H7" s="21" t="s">
        <v>12</v>
      </c>
      <c r="I7" s="21"/>
    </row>
    <row r="8" spans="1:10" x14ac:dyDescent="0.2">
      <c r="A8" s="22"/>
      <c r="B8" s="22"/>
      <c r="C8" s="26"/>
      <c r="D8" s="22"/>
      <c r="E8" s="22"/>
      <c r="F8" s="27"/>
      <c r="G8" s="27"/>
      <c r="H8" s="21" t="s">
        <v>12</v>
      </c>
      <c r="I8" s="21"/>
    </row>
    <row r="9" spans="1:10" x14ac:dyDescent="0.2">
      <c r="A9" s="22"/>
      <c r="B9" s="22"/>
      <c r="C9" s="23" t="s">
        <v>14</v>
      </c>
      <c r="D9" s="22"/>
      <c r="E9" s="22"/>
      <c r="F9" s="22"/>
      <c r="G9" s="22"/>
      <c r="H9" s="21" t="s">
        <v>12</v>
      </c>
      <c r="I9" s="21"/>
    </row>
    <row r="10" spans="1:10" x14ac:dyDescent="0.2">
      <c r="A10" s="22"/>
      <c r="B10" s="22"/>
      <c r="C10" s="23" t="s">
        <v>11</v>
      </c>
      <c r="D10" s="22"/>
      <c r="E10" s="22" t="s">
        <v>12</v>
      </c>
      <c r="F10" s="24" t="s">
        <v>13</v>
      </c>
      <c r="G10" s="25">
        <v>0</v>
      </c>
      <c r="H10" s="21" t="s">
        <v>12</v>
      </c>
      <c r="I10" s="21"/>
    </row>
    <row r="11" spans="1:10" x14ac:dyDescent="0.2">
      <c r="A11" s="22"/>
      <c r="B11" s="22"/>
      <c r="C11" s="26"/>
      <c r="D11" s="22"/>
      <c r="E11" s="22"/>
      <c r="F11" s="27"/>
      <c r="G11" s="27"/>
      <c r="H11" s="21" t="s">
        <v>12</v>
      </c>
      <c r="I11" s="21"/>
    </row>
    <row r="12" spans="1:10" x14ac:dyDescent="0.2">
      <c r="A12" s="22"/>
      <c r="B12" s="22"/>
      <c r="C12" s="23" t="s">
        <v>15</v>
      </c>
      <c r="D12" s="22"/>
      <c r="E12" s="22"/>
      <c r="F12" s="22"/>
      <c r="G12" s="22"/>
      <c r="H12" s="21" t="s">
        <v>12</v>
      </c>
      <c r="I12" s="21"/>
    </row>
    <row r="13" spans="1:10" x14ac:dyDescent="0.2">
      <c r="A13" s="22"/>
      <c r="B13" s="22"/>
      <c r="C13" s="23" t="s">
        <v>11</v>
      </c>
      <c r="D13" s="22"/>
      <c r="E13" s="22" t="s">
        <v>12</v>
      </c>
      <c r="F13" s="24" t="s">
        <v>13</v>
      </c>
      <c r="G13" s="25">
        <v>0</v>
      </c>
      <c r="H13" s="21" t="s">
        <v>12</v>
      </c>
      <c r="I13" s="21"/>
    </row>
    <row r="14" spans="1:10" x14ac:dyDescent="0.2">
      <c r="A14" s="22"/>
      <c r="B14" s="22"/>
      <c r="C14" s="26"/>
      <c r="D14" s="22"/>
      <c r="E14" s="22"/>
      <c r="F14" s="27"/>
      <c r="G14" s="27"/>
      <c r="H14" s="21" t="s">
        <v>12</v>
      </c>
      <c r="I14" s="21"/>
    </row>
    <row r="15" spans="1:10" x14ac:dyDescent="0.2">
      <c r="A15" s="22"/>
      <c r="B15" s="22"/>
      <c r="C15" s="23" t="s">
        <v>16</v>
      </c>
      <c r="D15" s="22"/>
      <c r="E15" s="22"/>
      <c r="F15" s="22"/>
      <c r="G15" s="22"/>
      <c r="H15" s="21" t="s">
        <v>12</v>
      </c>
      <c r="I15" s="21"/>
    </row>
    <row r="16" spans="1:10" x14ac:dyDescent="0.2">
      <c r="A16" s="22"/>
      <c r="B16" s="22"/>
      <c r="C16" s="23" t="s">
        <v>11</v>
      </c>
      <c r="D16" s="22"/>
      <c r="E16" s="22" t="s">
        <v>12</v>
      </c>
      <c r="F16" s="24" t="s">
        <v>13</v>
      </c>
      <c r="G16" s="25">
        <v>0</v>
      </c>
      <c r="H16" s="21" t="s">
        <v>12</v>
      </c>
      <c r="I16" s="21"/>
    </row>
    <row r="17" spans="1:9" x14ac:dyDescent="0.2">
      <c r="A17" s="22"/>
      <c r="B17" s="22"/>
      <c r="C17" s="26"/>
      <c r="D17" s="22"/>
      <c r="E17" s="22"/>
      <c r="F17" s="27"/>
      <c r="G17" s="27"/>
      <c r="H17" s="21" t="s">
        <v>12</v>
      </c>
      <c r="I17" s="21"/>
    </row>
    <row r="18" spans="1:9" x14ac:dyDescent="0.2">
      <c r="A18" s="22"/>
      <c r="B18" s="22"/>
      <c r="C18" s="23" t="s">
        <v>17</v>
      </c>
      <c r="D18" s="22"/>
      <c r="E18" s="22"/>
      <c r="F18" s="27"/>
      <c r="G18" s="27"/>
      <c r="H18" s="21" t="s">
        <v>12</v>
      </c>
      <c r="I18" s="21"/>
    </row>
    <row r="19" spans="1:9" x14ac:dyDescent="0.2">
      <c r="A19" s="22"/>
      <c r="B19" s="22"/>
      <c r="C19" s="23" t="s">
        <v>11</v>
      </c>
      <c r="D19" s="22"/>
      <c r="E19" s="22" t="s">
        <v>12</v>
      </c>
      <c r="F19" s="24" t="s">
        <v>13</v>
      </c>
      <c r="G19" s="25">
        <v>0</v>
      </c>
      <c r="H19" s="21" t="s">
        <v>12</v>
      </c>
      <c r="I19" s="21"/>
    </row>
    <row r="20" spans="1:9" x14ac:dyDescent="0.2">
      <c r="A20" s="22"/>
      <c r="B20" s="22"/>
      <c r="C20" s="26"/>
      <c r="D20" s="22"/>
      <c r="E20" s="22"/>
      <c r="F20" s="27"/>
      <c r="G20" s="27"/>
      <c r="H20" s="21" t="s">
        <v>12</v>
      </c>
      <c r="I20" s="21"/>
    </row>
    <row r="21" spans="1:9" x14ac:dyDescent="0.2">
      <c r="A21" s="22"/>
      <c r="B21" s="22"/>
      <c r="C21" s="23" t="s">
        <v>18</v>
      </c>
      <c r="D21" s="22"/>
      <c r="E21" s="22"/>
      <c r="F21" s="27"/>
      <c r="G21" s="27"/>
      <c r="H21" s="21" t="s">
        <v>12</v>
      </c>
      <c r="I21" s="21"/>
    </row>
    <row r="22" spans="1:9" x14ac:dyDescent="0.2">
      <c r="A22" s="22"/>
      <c r="B22" s="22"/>
      <c r="C22" s="23" t="s">
        <v>11</v>
      </c>
      <c r="D22" s="22"/>
      <c r="E22" s="22" t="s">
        <v>12</v>
      </c>
      <c r="F22" s="24" t="s">
        <v>13</v>
      </c>
      <c r="G22" s="25">
        <v>0</v>
      </c>
      <c r="H22" s="21" t="s">
        <v>12</v>
      </c>
      <c r="I22" s="21"/>
    </row>
    <row r="23" spans="1:9" x14ac:dyDescent="0.2">
      <c r="A23" s="22"/>
      <c r="B23" s="22"/>
      <c r="C23" s="26"/>
      <c r="D23" s="22"/>
      <c r="E23" s="22"/>
      <c r="F23" s="27"/>
      <c r="G23" s="27"/>
      <c r="H23" s="21" t="s">
        <v>12</v>
      </c>
      <c r="I23" s="21"/>
    </row>
    <row r="24" spans="1:9" x14ac:dyDescent="0.2">
      <c r="A24" s="22"/>
      <c r="B24" s="22"/>
      <c r="C24" s="23" t="s">
        <v>19</v>
      </c>
      <c r="D24" s="22"/>
      <c r="E24" s="22"/>
      <c r="F24" s="28">
        <v>0</v>
      </c>
      <c r="G24" s="25">
        <v>0</v>
      </c>
      <c r="H24" s="21" t="s">
        <v>12</v>
      </c>
      <c r="I24" s="21"/>
    </row>
    <row r="25" spans="1:9" x14ac:dyDescent="0.2">
      <c r="A25" s="22"/>
      <c r="B25" s="22"/>
      <c r="C25" s="26"/>
      <c r="D25" s="22"/>
      <c r="E25" s="22"/>
      <c r="F25" s="27"/>
      <c r="G25" s="27"/>
      <c r="H25" s="21" t="s">
        <v>12</v>
      </c>
      <c r="I25" s="21"/>
    </row>
    <row r="26" spans="1:9" x14ac:dyDescent="0.2">
      <c r="A26" s="22"/>
      <c r="B26" s="22"/>
      <c r="C26" s="23" t="s">
        <v>20</v>
      </c>
      <c r="D26" s="22"/>
      <c r="E26" s="22"/>
      <c r="F26" s="27"/>
      <c r="G26" s="27"/>
      <c r="H26" s="21" t="s">
        <v>12</v>
      </c>
      <c r="I26" s="21"/>
    </row>
    <row r="27" spans="1:9" x14ac:dyDescent="0.2">
      <c r="A27" s="22"/>
      <c r="B27" s="22"/>
      <c r="C27" s="23" t="s">
        <v>10</v>
      </c>
      <c r="D27" s="22"/>
      <c r="E27" s="22"/>
      <c r="F27" s="27"/>
      <c r="G27" s="27"/>
      <c r="H27" s="21" t="s">
        <v>12</v>
      </c>
      <c r="I27" s="21"/>
    </row>
    <row r="28" spans="1:9" x14ac:dyDescent="0.2">
      <c r="A28" s="29">
        <v>1</v>
      </c>
      <c r="B28" s="30" t="s">
        <v>114</v>
      </c>
      <c r="C28" s="30" t="s">
        <v>115</v>
      </c>
      <c r="D28" s="30" t="s">
        <v>23</v>
      </c>
      <c r="E28" s="31">
        <v>2500</v>
      </c>
      <c r="F28" s="32">
        <v>2499.605</v>
      </c>
      <c r="G28" s="33">
        <v>9.0046950000000001E-2</v>
      </c>
      <c r="H28" s="21">
        <v>7.7024999999999997</v>
      </c>
      <c r="I28" s="21"/>
    </row>
    <row r="29" spans="1:9" x14ac:dyDescent="0.2">
      <c r="A29" s="29">
        <v>2</v>
      </c>
      <c r="B29" s="30" t="s">
        <v>116</v>
      </c>
      <c r="C29" s="30" t="s">
        <v>117</v>
      </c>
      <c r="D29" s="30" t="s">
        <v>26</v>
      </c>
      <c r="E29" s="31">
        <v>2000</v>
      </c>
      <c r="F29" s="32">
        <v>2005.9179999999999</v>
      </c>
      <c r="G29" s="33">
        <v>7.2262129999999994E-2</v>
      </c>
      <c r="H29" s="21">
        <v>7.33</v>
      </c>
      <c r="I29" s="21"/>
    </row>
    <row r="30" spans="1:9" x14ac:dyDescent="0.2">
      <c r="A30" s="29">
        <v>3</v>
      </c>
      <c r="B30" s="30" t="s">
        <v>51</v>
      </c>
      <c r="C30" s="30" t="s">
        <v>52</v>
      </c>
      <c r="D30" s="30" t="s">
        <v>23</v>
      </c>
      <c r="E30" s="31">
        <v>2000</v>
      </c>
      <c r="F30" s="32">
        <v>1997.326</v>
      </c>
      <c r="G30" s="33">
        <v>7.195261E-2</v>
      </c>
      <c r="H30" s="21">
        <v>7.42</v>
      </c>
      <c r="I30" s="21"/>
    </row>
    <row r="31" spans="1:9" x14ac:dyDescent="0.2">
      <c r="A31" s="29">
        <v>4</v>
      </c>
      <c r="B31" s="30" t="s">
        <v>61</v>
      </c>
      <c r="C31" s="30" t="s">
        <v>62</v>
      </c>
      <c r="D31" s="30" t="s">
        <v>26</v>
      </c>
      <c r="E31" s="31">
        <v>2000</v>
      </c>
      <c r="F31" s="32">
        <v>1976.4480000000001</v>
      </c>
      <c r="G31" s="33">
        <v>7.1200490000000005E-2</v>
      </c>
      <c r="H31" s="21">
        <v>7.6765999999999996</v>
      </c>
      <c r="I31" s="21"/>
    </row>
    <row r="32" spans="1:9" x14ac:dyDescent="0.2">
      <c r="A32" s="29">
        <v>5</v>
      </c>
      <c r="B32" s="30" t="s">
        <v>63</v>
      </c>
      <c r="C32" s="30" t="s">
        <v>64</v>
      </c>
      <c r="D32" s="30" t="s">
        <v>23</v>
      </c>
      <c r="E32" s="31">
        <v>150</v>
      </c>
      <c r="F32" s="32">
        <v>1504.3305</v>
      </c>
      <c r="G32" s="33">
        <v>5.4192709999999998E-2</v>
      </c>
      <c r="H32" s="21">
        <v>7.1950000000000003</v>
      </c>
      <c r="I32" s="21"/>
    </row>
    <row r="33" spans="1:9" ht="25.5" x14ac:dyDescent="0.2">
      <c r="A33" s="29">
        <v>6</v>
      </c>
      <c r="B33" s="30" t="s">
        <v>31</v>
      </c>
      <c r="C33" s="30" t="s">
        <v>32</v>
      </c>
      <c r="D33" s="30" t="s">
        <v>26</v>
      </c>
      <c r="E33" s="31">
        <v>1500</v>
      </c>
      <c r="F33" s="32">
        <v>1496.325</v>
      </c>
      <c r="G33" s="33">
        <v>5.3904319999999999E-2</v>
      </c>
      <c r="H33" s="21">
        <v>7.7112999999999996</v>
      </c>
      <c r="I33" s="21"/>
    </row>
    <row r="34" spans="1:9" x14ac:dyDescent="0.2">
      <c r="A34" s="29">
        <v>7</v>
      </c>
      <c r="B34" s="30" t="s">
        <v>118</v>
      </c>
      <c r="C34" s="30" t="s">
        <v>119</v>
      </c>
      <c r="D34" s="30" t="s">
        <v>23</v>
      </c>
      <c r="E34" s="31">
        <v>1000</v>
      </c>
      <c r="F34" s="32">
        <v>998.89300000000003</v>
      </c>
      <c r="G34" s="33">
        <v>3.5984589999999997E-2</v>
      </c>
      <c r="H34" s="21">
        <v>7.58</v>
      </c>
      <c r="I34" s="21"/>
    </row>
    <row r="35" spans="1:9" x14ac:dyDescent="0.2">
      <c r="A35" s="29">
        <v>8</v>
      </c>
      <c r="B35" s="30" t="s">
        <v>21</v>
      </c>
      <c r="C35" s="30" t="s">
        <v>22</v>
      </c>
      <c r="D35" s="30" t="s">
        <v>23</v>
      </c>
      <c r="E35" s="31">
        <v>1000</v>
      </c>
      <c r="F35" s="32">
        <v>995.86</v>
      </c>
      <c r="G35" s="33">
        <v>3.5875329999999997E-2</v>
      </c>
      <c r="H35" s="21">
        <v>7.53</v>
      </c>
      <c r="I35" s="21"/>
    </row>
    <row r="36" spans="1:9" x14ac:dyDescent="0.2">
      <c r="A36" s="29">
        <v>9</v>
      </c>
      <c r="B36" s="30" t="s">
        <v>120</v>
      </c>
      <c r="C36" s="30" t="s">
        <v>121</v>
      </c>
      <c r="D36" s="30" t="s">
        <v>26</v>
      </c>
      <c r="E36" s="31">
        <v>1000</v>
      </c>
      <c r="F36" s="32">
        <v>990.18499999999995</v>
      </c>
      <c r="G36" s="33">
        <v>3.5670889999999997E-2</v>
      </c>
      <c r="H36" s="21">
        <v>7.43</v>
      </c>
      <c r="I36" s="21"/>
    </row>
    <row r="37" spans="1:9" x14ac:dyDescent="0.2">
      <c r="A37" s="29">
        <v>10</v>
      </c>
      <c r="B37" s="30" t="s">
        <v>55</v>
      </c>
      <c r="C37" s="30" t="s">
        <v>56</v>
      </c>
      <c r="D37" s="30" t="s">
        <v>23</v>
      </c>
      <c r="E37" s="31">
        <v>10</v>
      </c>
      <c r="F37" s="32">
        <v>984.97799999999995</v>
      </c>
      <c r="G37" s="33">
        <v>3.5483309999999997E-2</v>
      </c>
      <c r="H37" s="21">
        <v>7.1448999999999998</v>
      </c>
      <c r="I37" s="21">
        <v>7.34</v>
      </c>
    </row>
    <row r="38" spans="1:9" x14ac:dyDescent="0.2">
      <c r="A38" s="29">
        <v>11</v>
      </c>
      <c r="B38" s="30" t="s">
        <v>122</v>
      </c>
      <c r="C38" s="30" t="s">
        <v>123</v>
      </c>
      <c r="D38" s="30" t="s">
        <v>26</v>
      </c>
      <c r="E38" s="31">
        <v>1000</v>
      </c>
      <c r="F38" s="32">
        <v>984.60699999999997</v>
      </c>
      <c r="G38" s="33">
        <v>3.546995E-2</v>
      </c>
      <c r="H38" s="21">
        <v>7.88</v>
      </c>
      <c r="I38" s="21"/>
    </row>
    <row r="39" spans="1:9" x14ac:dyDescent="0.2">
      <c r="A39" s="29">
        <v>12</v>
      </c>
      <c r="B39" s="30" t="s">
        <v>59</v>
      </c>
      <c r="C39" s="30" t="s">
        <v>60</v>
      </c>
      <c r="D39" s="30" t="s">
        <v>23</v>
      </c>
      <c r="E39" s="31">
        <v>1000</v>
      </c>
      <c r="F39" s="32">
        <v>981.51499999999999</v>
      </c>
      <c r="G39" s="33">
        <v>3.5358559999999997E-2</v>
      </c>
      <c r="H39" s="21">
        <v>7.5575000000000001</v>
      </c>
      <c r="I39" s="21"/>
    </row>
    <row r="40" spans="1:9" x14ac:dyDescent="0.2">
      <c r="A40" s="29">
        <v>13</v>
      </c>
      <c r="B40" s="30" t="s">
        <v>124</v>
      </c>
      <c r="C40" s="30" t="s">
        <v>125</v>
      </c>
      <c r="D40" s="30" t="s">
        <v>23</v>
      </c>
      <c r="E40" s="31">
        <v>500</v>
      </c>
      <c r="F40" s="32">
        <v>501.28550000000001</v>
      </c>
      <c r="G40" s="33">
        <v>1.805855E-2</v>
      </c>
      <c r="H40" s="21">
        <v>7.125</v>
      </c>
      <c r="I40" s="21"/>
    </row>
    <row r="41" spans="1:9" ht="25.5" x14ac:dyDescent="0.2">
      <c r="A41" s="29">
        <v>14</v>
      </c>
      <c r="B41" s="30" t="s">
        <v>126</v>
      </c>
      <c r="C41" s="30" t="s">
        <v>127</v>
      </c>
      <c r="D41" s="30" t="s">
        <v>23</v>
      </c>
      <c r="E41" s="31">
        <v>500</v>
      </c>
      <c r="F41" s="32">
        <v>501.27100000000002</v>
      </c>
      <c r="G41" s="33">
        <v>1.8058020000000001E-2</v>
      </c>
      <c r="H41" s="21">
        <v>7.415</v>
      </c>
      <c r="I41" s="21"/>
    </row>
    <row r="42" spans="1:9" x14ac:dyDescent="0.2">
      <c r="A42" s="29">
        <v>15</v>
      </c>
      <c r="B42" s="30" t="s">
        <v>43</v>
      </c>
      <c r="C42" s="30" t="s">
        <v>44</v>
      </c>
      <c r="D42" s="30" t="s">
        <v>26</v>
      </c>
      <c r="E42" s="31">
        <v>500</v>
      </c>
      <c r="F42" s="32">
        <v>500.32900000000001</v>
      </c>
      <c r="G42" s="33">
        <v>1.802409E-2</v>
      </c>
      <c r="H42" s="21">
        <v>7.875</v>
      </c>
      <c r="I42" s="21"/>
    </row>
    <row r="43" spans="1:9" x14ac:dyDescent="0.2">
      <c r="A43" s="29">
        <v>16</v>
      </c>
      <c r="B43" s="30" t="s">
        <v>47</v>
      </c>
      <c r="C43" s="30" t="s">
        <v>48</v>
      </c>
      <c r="D43" s="30" t="s">
        <v>23</v>
      </c>
      <c r="E43" s="31">
        <v>500</v>
      </c>
      <c r="F43" s="32">
        <v>499.34699999999998</v>
      </c>
      <c r="G43" s="33">
        <v>1.7988710000000002E-2</v>
      </c>
      <c r="H43" s="21">
        <v>7.6449999999999996</v>
      </c>
      <c r="I43" s="21"/>
    </row>
    <row r="44" spans="1:9" x14ac:dyDescent="0.2">
      <c r="A44" s="29">
        <v>17</v>
      </c>
      <c r="B44" s="30" t="s">
        <v>128</v>
      </c>
      <c r="C44" s="30" t="s">
        <v>129</v>
      </c>
      <c r="D44" s="30" t="s">
        <v>26</v>
      </c>
      <c r="E44" s="31">
        <v>500</v>
      </c>
      <c r="F44" s="32">
        <v>496.06799999999998</v>
      </c>
      <c r="G44" s="33">
        <v>1.7870589999999999E-2</v>
      </c>
      <c r="H44" s="21">
        <v>7.89</v>
      </c>
      <c r="I44" s="21"/>
    </row>
    <row r="45" spans="1:9" x14ac:dyDescent="0.2">
      <c r="A45" s="29">
        <v>18</v>
      </c>
      <c r="B45" s="30" t="s">
        <v>49</v>
      </c>
      <c r="C45" s="30" t="s">
        <v>50</v>
      </c>
      <c r="D45" s="30" t="s">
        <v>26</v>
      </c>
      <c r="E45" s="31">
        <v>500</v>
      </c>
      <c r="F45" s="32">
        <v>495.58600000000001</v>
      </c>
      <c r="G45" s="33">
        <v>1.785322E-2</v>
      </c>
      <c r="H45" s="21">
        <v>7.81</v>
      </c>
      <c r="I45" s="21"/>
    </row>
    <row r="46" spans="1:9" x14ac:dyDescent="0.2">
      <c r="A46" s="29">
        <v>19</v>
      </c>
      <c r="B46" s="30" t="s">
        <v>130</v>
      </c>
      <c r="C46" s="30" t="s">
        <v>131</v>
      </c>
      <c r="D46" s="30" t="s">
        <v>26</v>
      </c>
      <c r="E46" s="31">
        <v>500</v>
      </c>
      <c r="F46" s="32">
        <v>494.49400000000003</v>
      </c>
      <c r="G46" s="33">
        <v>1.7813889999999999E-2</v>
      </c>
      <c r="H46" s="21">
        <v>7.67</v>
      </c>
      <c r="I46" s="21"/>
    </row>
    <row r="47" spans="1:9" x14ac:dyDescent="0.2">
      <c r="A47" s="29">
        <v>20</v>
      </c>
      <c r="B47" s="30" t="s">
        <v>67</v>
      </c>
      <c r="C47" s="30" t="s">
        <v>68</v>
      </c>
      <c r="D47" s="30" t="s">
        <v>26</v>
      </c>
      <c r="E47" s="31">
        <v>500</v>
      </c>
      <c r="F47" s="32">
        <v>480.60500000000002</v>
      </c>
      <c r="G47" s="33">
        <v>1.7313539999999999E-2</v>
      </c>
      <c r="H47" s="21">
        <v>7.6538000000000004</v>
      </c>
      <c r="I47" s="21"/>
    </row>
    <row r="48" spans="1:9" x14ac:dyDescent="0.2">
      <c r="A48" s="29">
        <v>21</v>
      </c>
      <c r="B48" s="30" t="s">
        <v>71</v>
      </c>
      <c r="C48" s="30" t="s">
        <v>72</v>
      </c>
      <c r="D48" s="30" t="s">
        <v>23</v>
      </c>
      <c r="E48" s="31">
        <v>400</v>
      </c>
      <c r="F48" s="32">
        <v>393.96359999999999</v>
      </c>
      <c r="G48" s="33">
        <v>1.419233E-2</v>
      </c>
      <c r="H48" s="21">
        <v>7.4424999999999999</v>
      </c>
      <c r="I48" s="21"/>
    </row>
    <row r="49" spans="1:9" x14ac:dyDescent="0.2">
      <c r="A49" s="22"/>
      <c r="B49" s="22"/>
      <c r="C49" s="23" t="s">
        <v>11</v>
      </c>
      <c r="D49" s="22"/>
      <c r="E49" s="22" t="s">
        <v>12</v>
      </c>
      <c r="F49" s="28">
        <v>21778.939600000002</v>
      </c>
      <c r="G49" s="25">
        <v>0.78457478000000003</v>
      </c>
      <c r="H49" s="21" t="s">
        <v>12</v>
      </c>
      <c r="I49" s="21"/>
    </row>
    <row r="50" spans="1:9" x14ac:dyDescent="0.2">
      <c r="A50" s="22"/>
      <c r="B50" s="22"/>
      <c r="C50" s="26"/>
      <c r="D50" s="22"/>
      <c r="E50" s="22"/>
      <c r="F50" s="27"/>
      <c r="G50" s="27"/>
      <c r="H50" s="21" t="s">
        <v>12</v>
      </c>
      <c r="I50" s="21"/>
    </row>
    <row r="51" spans="1:9" x14ac:dyDescent="0.2">
      <c r="A51" s="22"/>
      <c r="B51" s="22"/>
      <c r="C51" s="23" t="s">
        <v>73</v>
      </c>
      <c r="D51" s="22"/>
      <c r="E51" s="22"/>
      <c r="F51" s="22"/>
      <c r="G51" s="22"/>
      <c r="H51" s="21" t="s">
        <v>12</v>
      </c>
      <c r="I51" s="21"/>
    </row>
    <row r="52" spans="1:9" x14ac:dyDescent="0.2">
      <c r="A52" s="22"/>
      <c r="B52" s="22"/>
      <c r="C52" s="23" t="s">
        <v>11</v>
      </c>
      <c r="D52" s="22"/>
      <c r="E52" s="22" t="s">
        <v>12</v>
      </c>
      <c r="F52" s="24" t="s">
        <v>13</v>
      </c>
      <c r="G52" s="25">
        <v>0</v>
      </c>
      <c r="H52" s="21" t="s">
        <v>12</v>
      </c>
      <c r="I52" s="21"/>
    </row>
    <row r="53" spans="1:9" x14ac:dyDescent="0.2">
      <c r="A53" s="22"/>
      <c r="B53" s="22"/>
      <c r="C53" s="26"/>
      <c r="D53" s="22"/>
      <c r="E53" s="22"/>
      <c r="F53" s="27"/>
      <c r="G53" s="27"/>
      <c r="H53" s="21" t="s">
        <v>12</v>
      </c>
      <c r="I53" s="21"/>
    </row>
    <row r="54" spans="1:9" x14ac:dyDescent="0.2">
      <c r="A54" s="22"/>
      <c r="B54" s="22"/>
      <c r="C54" s="23" t="s">
        <v>74</v>
      </c>
      <c r="D54" s="22"/>
      <c r="E54" s="22"/>
      <c r="F54" s="22"/>
      <c r="G54" s="22"/>
      <c r="H54" s="21" t="s">
        <v>12</v>
      </c>
      <c r="I54" s="21"/>
    </row>
    <row r="55" spans="1:9" x14ac:dyDescent="0.2">
      <c r="A55" s="29">
        <v>1</v>
      </c>
      <c r="B55" s="30" t="s">
        <v>75</v>
      </c>
      <c r="C55" s="30" t="s">
        <v>76</v>
      </c>
      <c r="D55" s="30" t="s">
        <v>77</v>
      </c>
      <c r="E55" s="31">
        <v>940000</v>
      </c>
      <c r="F55" s="32">
        <v>905.05079999999998</v>
      </c>
      <c r="G55" s="33">
        <v>3.2603979999999998E-2</v>
      </c>
      <c r="H55" s="21">
        <v>7.1482000000000001</v>
      </c>
      <c r="I55" s="21"/>
    </row>
    <row r="56" spans="1:9" x14ac:dyDescent="0.2">
      <c r="A56" s="29">
        <v>2</v>
      </c>
      <c r="B56" s="30" t="s">
        <v>78</v>
      </c>
      <c r="C56" s="30" t="s">
        <v>79</v>
      </c>
      <c r="D56" s="30" t="s">
        <v>77</v>
      </c>
      <c r="E56" s="31">
        <v>500000</v>
      </c>
      <c r="F56" s="32">
        <v>500.71499999999997</v>
      </c>
      <c r="G56" s="33">
        <v>1.803799E-2</v>
      </c>
      <c r="H56" s="21">
        <v>7.8451000000000004</v>
      </c>
      <c r="I56" s="21"/>
    </row>
    <row r="57" spans="1:9" x14ac:dyDescent="0.2">
      <c r="A57" s="22"/>
      <c r="B57" s="22"/>
      <c r="C57" s="23" t="s">
        <v>11</v>
      </c>
      <c r="D57" s="22"/>
      <c r="E57" s="22" t="s">
        <v>12</v>
      </c>
      <c r="F57" s="28">
        <v>1405.7657999999999</v>
      </c>
      <c r="G57" s="25">
        <v>5.0641970000000001E-2</v>
      </c>
      <c r="H57" s="21" t="s">
        <v>12</v>
      </c>
      <c r="I57" s="21"/>
    </row>
    <row r="58" spans="1:9" x14ac:dyDescent="0.2">
      <c r="A58" s="22"/>
      <c r="B58" s="22"/>
      <c r="C58" s="26"/>
      <c r="D58" s="22"/>
      <c r="E58" s="22"/>
      <c r="F58" s="27"/>
      <c r="G58" s="27"/>
      <c r="H58" s="21" t="s">
        <v>12</v>
      </c>
      <c r="I58" s="21"/>
    </row>
    <row r="59" spans="1:9" x14ac:dyDescent="0.2">
      <c r="A59" s="22"/>
      <c r="B59" s="22"/>
      <c r="C59" s="23" t="s">
        <v>80</v>
      </c>
      <c r="D59" s="22"/>
      <c r="E59" s="22"/>
      <c r="F59" s="27"/>
      <c r="G59" s="27"/>
      <c r="H59" s="21" t="s">
        <v>12</v>
      </c>
      <c r="I59" s="21"/>
    </row>
    <row r="60" spans="1:9" x14ac:dyDescent="0.2">
      <c r="A60" s="22"/>
      <c r="B60" s="22"/>
      <c r="C60" s="23" t="s">
        <v>11</v>
      </c>
      <c r="D60" s="22"/>
      <c r="E60" s="22" t="s">
        <v>12</v>
      </c>
      <c r="F60" s="24" t="s">
        <v>13</v>
      </c>
      <c r="G60" s="25">
        <v>0</v>
      </c>
      <c r="H60" s="21" t="s">
        <v>12</v>
      </c>
      <c r="I60" s="21"/>
    </row>
    <row r="61" spans="1:9" x14ac:dyDescent="0.2">
      <c r="A61" s="22"/>
      <c r="B61" s="22"/>
      <c r="C61" s="26"/>
      <c r="D61" s="22"/>
      <c r="E61" s="22"/>
      <c r="F61" s="27"/>
      <c r="G61" s="27"/>
      <c r="H61" s="21" t="s">
        <v>12</v>
      </c>
      <c r="I61" s="21"/>
    </row>
    <row r="62" spans="1:9" x14ac:dyDescent="0.2">
      <c r="A62" s="22"/>
      <c r="B62" s="22"/>
      <c r="C62" s="23" t="s">
        <v>81</v>
      </c>
      <c r="D62" s="22"/>
      <c r="E62" s="22"/>
      <c r="F62" s="28">
        <v>23184.705399999999</v>
      </c>
      <c r="G62" s="25">
        <v>0.83521674999999995</v>
      </c>
      <c r="H62" s="21" t="s">
        <v>12</v>
      </c>
      <c r="I62" s="21"/>
    </row>
    <row r="63" spans="1:9" x14ac:dyDescent="0.2">
      <c r="A63" s="22"/>
      <c r="B63" s="22"/>
      <c r="C63" s="26"/>
      <c r="D63" s="22"/>
      <c r="E63" s="22"/>
      <c r="F63" s="27"/>
      <c r="G63" s="27"/>
      <c r="H63" s="21" t="s">
        <v>12</v>
      </c>
      <c r="I63" s="21"/>
    </row>
    <row r="64" spans="1:9" x14ac:dyDescent="0.2">
      <c r="A64" s="22"/>
      <c r="B64" s="22"/>
      <c r="C64" s="23" t="s">
        <v>82</v>
      </c>
      <c r="D64" s="22"/>
      <c r="E64" s="22"/>
      <c r="F64" s="27"/>
      <c r="G64" s="27"/>
      <c r="H64" s="21" t="s">
        <v>12</v>
      </c>
      <c r="I64" s="21"/>
    </row>
    <row r="65" spans="1:9" x14ac:dyDescent="0.2">
      <c r="A65" s="22"/>
      <c r="B65" s="22"/>
      <c r="C65" s="23" t="s">
        <v>83</v>
      </c>
      <c r="D65" s="22"/>
      <c r="E65" s="22"/>
      <c r="F65" s="27"/>
      <c r="G65" s="27"/>
      <c r="H65" s="21" t="s">
        <v>12</v>
      </c>
      <c r="I65" s="21"/>
    </row>
    <row r="66" spans="1:9" x14ac:dyDescent="0.2">
      <c r="A66" s="29">
        <v>1</v>
      </c>
      <c r="B66" s="30" t="s">
        <v>84</v>
      </c>
      <c r="C66" s="30" t="s">
        <v>85</v>
      </c>
      <c r="D66" s="30" t="s">
        <v>86</v>
      </c>
      <c r="E66" s="31">
        <v>200</v>
      </c>
      <c r="F66" s="32">
        <v>941.18600000000004</v>
      </c>
      <c r="G66" s="33">
        <v>3.3905730000000002E-2</v>
      </c>
      <c r="H66" s="21">
        <v>7.15</v>
      </c>
      <c r="I66" s="21"/>
    </row>
    <row r="67" spans="1:9" x14ac:dyDescent="0.2">
      <c r="A67" s="22"/>
      <c r="B67" s="22"/>
      <c r="C67" s="23" t="s">
        <v>11</v>
      </c>
      <c r="D67" s="22"/>
      <c r="E67" s="22" t="s">
        <v>12</v>
      </c>
      <c r="F67" s="28">
        <v>941.18600000000004</v>
      </c>
      <c r="G67" s="25">
        <v>3.3905730000000002E-2</v>
      </c>
      <c r="H67" s="21" t="s">
        <v>12</v>
      </c>
      <c r="I67" s="21"/>
    </row>
    <row r="68" spans="1:9" x14ac:dyDescent="0.2">
      <c r="A68" s="22"/>
      <c r="B68" s="22"/>
      <c r="C68" s="26"/>
      <c r="D68" s="22"/>
      <c r="E68" s="22"/>
      <c r="F68" s="27"/>
      <c r="G68" s="27"/>
      <c r="H68" s="21" t="s">
        <v>12</v>
      </c>
      <c r="I68" s="21"/>
    </row>
    <row r="69" spans="1:9" x14ac:dyDescent="0.2">
      <c r="A69" s="22"/>
      <c r="B69" s="22"/>
      <c r="C69" s="23" t="s">
        <v>87</v>
      </c>
      <c r="D69" s="22"/>
      <c r="E69" s="22"/>
      <c r="F69" s="27"/>
      <c r="G69" s="27"/>
      <c r="H69" s="21" t="s">
        <v>12</v>
      </c>
      <c r="I69" s="21"/>
    </row>
    <row r="70" spans="1:9" x14ac:dyDescent="0.2">
      <c r="A70" s="22"/>
      <c r="B70" s="22"/>
      <c r="C70" s="23" t="s">
        <v>11</v>
      </c>
      <c r="D70" s="22"/>
      <c r="E70" s="22" t="s">
        <v>12</v>
      </c>
      <c r="F70" s="24" t="s">
        <v>13</v>
      </c>
      <c r="G70" s="25">
        <v>0</v>
      </c>
      <c r="H70" s="21" t="s">
        <v>12</v>
      </c>
      <c r="I70" s="21"/>
    </row>
    <row r="71" spans="1:9" x14ac:dyDescent="0.2">
      <c r="A71" s="22"/>
      <c r="B71" s="22"/>
      <c r="C71" s="26"/>
      <c r="D71" s="22"/>
      <c r="E71" s="22"/>
      <c r="F71" s="27"/>
      <c r="G71" s="27"/>
      <c r="H71" s="21" t="s">
        <v>12</v>
      </c>
      <c r="I71" s="21"/>
    </row>
    <row r="72" spans="1:9" x14ac:dyDescent="0.2">
      <c r="A72" s="22"/>
      <c r="B72" s="22"/>
      <c r="C72" s="23" t="s">
        <v>88</v>
      </c>
      <c r="D72" s="22"/>
      <c r="E72" s="22"/>
      <c r="F72" s="27"/>
      <c r="G72" s="27"/>
      <c r="H72" s="21" t="s">
        <v>12</v>
      </c>
      <c r="I72" s="21"/>
    </row>
    <row r="73" spans="1:9" x14ac:dyDescent="0.2">
      <c r="A73" s="22"/>
      <c r="B73" s="22"/>
      <c r="C73" s="23" t="s">
        <v>11</v>
      </c>
      <c r="D73" s="22"/>
      <c r="E73" s="22" t="s">
        <v>12</v>
      </c>
      <c r="F73" s="24" t="s">
        <v>13</v>
      </c>
      <c r="G73" s="25">
        <v>0</v>
      </c>
      <c r="H73" s="21" t="s">
        <v>12</v>
      </c>
      <c r="I73" s="21"/>
    </row>
    <row r="74" spans="1:9" x14ac:dyDescent="0.2">
      <c r="A74" s="22"/>
      <c r="B74" s="22"/>
      <c r="C74" s="26"/>
      <c r="D74" s="22"/>
      <c r="E74" s="22"/>
      <c r="F74" s="27"/>
      <c r="G74" s="27"/>
      <c r="H74" s="21" t="s">
        <v>12</v>
      </c>
      <c r="I74" s="21"/>
    </row>
    <row r="75" spans="1:9" x14ac:dyDescent="0.2">
      <c r="A75" s="22"/>
      <c r="B75" s="22"/>
      <c r="C75" s="23" t="s">
        <v>89</v>
      </c>
      <c r="D75" s="22"/>
      <c r="E75" s="22"/>
      <c r="F75" s="27"/>
      <c r="G75" s="27"/>
      <c r="H75" s="21" t="s">
        <v>12</v>
      </c>
      <c r="I75" s="21"/>
    </row>
    <row r="76" spans="1:9" x14ac:dyDescent="0.2">
      <c r="A76" s="29">
        <v>1</v>
      </c>
      <c r="B76" s="30"/>
      <c r="C76" s="30" t="s">
        <v>90</v>
      </c>
      <c r="D76" s="30"/>
      <c r="E76" s="34"/>
      <c r="F76" s="32">
        <v>2580.2087528910001</v>
      </c>
      <c r="G76" s="33">
        <v>9.2950649999999996E-2</v>
      </c>
      <c r="H76" s="21">
        <v>5.22</v>
      </c>
      <c r="I76" s="21"/>
    </row>
    <row r="77" spans="1:9" x14ac:dyDescent="0.2">
      <c r="A77" s="22"/>
      <c r="B77" s="22"/>
      <c r="C77" s="23" t="s">
        <v>11</v>
      </c>
      <c r="D77" s="22"/>
      <c r="E77" s="22" t="s">
        <v>12</v>
      </c>
      <c r="F77" s="28">
        <v>2580.2087528910001</v>
      </c>
      <c r="G77" s="25">
        <v>9.2950649999999996E-2</v>
      </c>
      <c r="H77" s="21" t="s">
        <v>12</v>
      </c>
      <c r="I77" s="21"/>
    </row>
    <row r="78" spans="1:9" x14ac:dyDescent="0.2">
      <c r="A78" s="22"/>
      <c r="B78" s="22"/>
      <c r="C78" s="26"/>
      <c r="D78" s="22"/>
      <c r="E78" s="22"/>
      <c r="F78" s="27"/>
      <c r="G78" s="27"/>
      <c r="H78" s="21" t="s">
        <v>12</v>
      </c>
      <c r="I78" s="21"/>
    </row>
    <row r="79" spans="1:9" x14ac:dyDescent="0.2">
      <c r="A79" s="22"/>
      <c r="B79" s="22"/>
      <c r="C79" s="23" t="s">
        <v>91</v>
      </c>
      <c r="D79" s="22"/>
      <c r="E79" s="22"/>
      <c r="F79" s="28">
        <v>3521.3947528909998</v>
      </c>
      <c r="G79" s="25">
        <v>0.12685637999999999</v>
      </c>
      <c r="H79" s="21" t="s">
        <v>12</v>
      </c>
      <c r="I79" s="21"/>
    </row>
    <row r="80" spans="1:9" x14ac:dyDescent="0.2">
      <c r="A80" s="22"/>
      <c r="B80" s="22"/>
      <c r="C80" s="27"/>
      <c r="D80" s="22"/>
      <c r="E80" s="22"/>
      <c r="F80" s="22"/>
      <c r="G80" s="22"/>
      <c r="H80" s="21" t="s">
        <v>12</v>
      </c>
      <c r="I80" s="21"/>
    </row>
    <row r="81" spans="1:16" x14ac:dyDescent="0.2">
      <c r="A81" s="22"/>
      <c r="B81" s="22"/>
      <c r="C81" s="23" t="s">
        <v>92</v>
      </c>
      <c r="D81" s="22"/>
      <c r="E81" s="22"/>
      <c r="F81" s="22"/>
      <c r="G81" s="22"/>
      <c r="H81" s="21" t="s">
        <v>12</v>
      </c>
      <c r="I81" s="21"/>
    </row>
    <row r="82" spans="1:16" x14ac:dyDescent="0.2">
      <c r="A82" s="22"/>
      <c r="B82" s="22"/>
      <c r="C82" s="23" t="s">
        <v>93</v>
      </c>
      <c r="D82" s="22"/>
      <c r="E82" s="22"/>
      <c r="F82" s="22"/>
      <c r="G82" s="22"/>
      <c r="H82" s="21" t="s">
        <v>12</v>
      </c>
      <c r="I82" s="21"/>
    </row>
    <row r="83" spans="1:16" x14ac:dyDescent="0.2">
      <c r="A83" s="22"/>
      <c r="B83" s="22"/>
      <c r="C83" s="23" t="s">
        <v>11</v>
      </c>
      <c r="D83" s="22"/>
      <c r="E83" s="22" t="s">
        <v>12</v>
      </c>
      <c r="F83" s="24" t="s">
        <v>13</v>
      </c>
      <c r="G83" s="25">
        <v>0</v>
      </c>
      <c r="H83" s="21" t="s">
        <v>12</v>
      </c>
      <c r="I83" s="21"/>
    </row>
    <row r="84" spans="1:16" x14ac:dyDescent="0.2">
      <c r="A84" s="19"/>
      <c r="B84" s="19"/>
      <c r="C84" s="35"/>
      <c r="D84" s="19"/>
      <c r="E84" s="19"/>
      <c r="F84" s="36"/>
      <c r="G84" s="36"/>
      <c r="H84" s="21" t="s">
        <v>12</v>
      </c>
      <c r="I84" s="21"/>
    </row>
    <row r="85" spans="1:16" x14ac:dyDescent="0.2">
      <c r="A85" s="19"/>
      <c r="B85" s="19"/>
      <c r="C85" s="20" t="s">
        <v>574</v>
      </c>
      <c r="D85" s="19"/>
      <c r="E85" s="19"/>
      <c r="F85" s="36"/>
      <c r="G85" s="36"/>
      <c r="H85" s="21" t="s">
        <v>12</v>
      </c>
      <c r="I85" s="21"/>
      <c r="J85" s="37"/>
      <c r="K85" s="37"/>
      <c r="L85" s="37"/>
      <c r="M85" s="37"/>
      <c r="N85" s="38"/>
      <c r="O85" s="38"/>
      <c r="P85" s="38"/>
    </row>
    <row r="86" spans="1:16" x14ac:dyDescent="0.2">
      <c r="A86" s="39">
        <v>1</v>
      </c>
      <c r="B86" s="40" t="s">
        <v>94</v>
      </c>
      <c r="C86" s="40" t="s">
        <v>95</v>
      </c>
      <c r="D86" s="40"/>
      <c r="E86" s="41">
        <v>1167.5340000000001</v>
      </c>
      <c r="F86" s="42">
        <v>137.200884118</v>
      </c>
      <c r="G86" s="43">
        <v>4.9425900000000002E-3</v>
      </c>
      <c r="H86" s="21"/>
      <c r="I86" s="21"/>
    </row>
    <row r="87" spans="1:16" x14ac:dyDescent="0.2">
      <c r="A87" s="19"/>
      <c r="B87" s="19"/>
      <c r="C87" s="20" t="s">
        <v>11</v>
      </c>
      <c r="D87" s="19"/>
      <c r="E87" s="19" t="s">
        <v>12</v>
      </c>
      <c r="F87" s="44">
        <f>SUM(F86)</f>
        <v>137.200884118</v>
      </c>
      <c r="G87" s="45">
        <f>SUM(G86)</f>
        <v>4.9425900000000002E-3</v>
      </c>
      <c r="H87" s="21" t="s">
        <v>12</v>
      </c>
      <c r="I87" s="21"/>
    </row>
    <row r="88" spans="1:16" x14ac:dyDescent="0.2">
      <c r="A88" s="22"/>
      <c r="B88" s="22"/>
      <c r="C88" s="26"/>
      <c r="D88" s="22"/>
      <c r="E88" s="22"/>
      <c r="F88" s="27"/>
      <c r="G88" s="27"/>
      <c r="H88" s="21" t="s">
        <v>12</v>
      </c>
      <c r="I88" s="21"/>
    </row>
    <row r="89" spans="1:16" x14ac:dyDescent="0.2">
      <c r="A89" s="22"/>
      <c r="B89" s="22"/>
      <c r="C89" s="23" t="s">
        <v>96</v>
      </c>
      <c r="D89" s="22"/>
      <c r="E89" s="22"/>
      <c r="F89" s="22"/>
      <c r="G89" s="22"/>
      <c r="H89" s="21" t="s">
        <v>12</v>
      </c>
      <c r="I89" s="21"/>
    </row>
    <row r="90" spans="1:16" x14ac:dyDescent="0.2">
      <c r="A90" s="22"/>
      <c r="B90" s="22"/>
      <c r="C90" s="23" t="s">
        <v>97</v>
      </c>
      <c r="D90" s="22"/>
      <c r="E90" s="22"/>
      <c r="F90" s="22"/>
      <c r="G90" s="22"/>
      <c r="H90" s="21" t="s">
        <v>12</v>
      </c>
      <c r="I90" s="21"/>
    </row>
    <row r="91" spans="1:16" x14ac:dyDescent="0.2">
      <c r="A91" s="22"/>
      <c r="B91" s="22"/>
      <c r="C91" s="23" t="s">
        <v>11</v>
      </c>
      <c r="D91" s="22"/>
      <c r="E91" s="22" t="s">
        <v>12</v>
      </c>
      <c r="F91" s="24" t="s">
        <v>13</v>
      </c>
      <c r="G91" s="25">
        <v>0</v>
      </c>
      <c r="H91" s="21" t="s">
        <v>12</v>
      </c>
      <c r="I91" s="21"/>
    </row>
    <row r="92" spans="1:16" x14ac:dyDescent="0.2">
      <c r="A92" s="22"/>
      <c r="B92" s="22"/>
      <c r="C92" s="26"/>
      <c r="D92" s="22"/>
      <c r="E92" s="22"/>
      <c r="F92" s="27"/>
      <c r="G92" s="27"/>
      <c r="H92" s="21" t="s">
        <v>12</v>
      </c>
      <c r="I92" s="21"/>
    </row>
    <row r="93" spans="1:16" x14ac:dyDescent="0.2">
      <c r="A93" s="22"/>
      <c r="B93" s="22"/>
      <c r="C93" s="23" t="s">
        <v>98</v>
      </c>
      <c r="D93" s="22"/>
      <c r="E93" s="22"/>
      <c r="F93" s="27"/>
      <c r="G93" s="27"/>
      <c r="H93" s="21" t="s">
        <v>12</v>
      </c>
      <c r="I93" s="21"/>
    </row>
    <row r="94" spans="1:16" x14ac:dyDescent="0.2">
      <c r="A94" s="22"/>
      <c r="B94" s="22"/>
      <c r="C94" s="23" t="s">
        <v>11</v>
      </c>
      <c r="D94" s="22"/>
      <c r="E94" s="22" t="s">
        <v>12</v>
      </c>
      <c r="F94" s="24" t="s">
        <v>13</v>
      </c>
      <c r="G94" s="25">
        <v>0</v>
      </c>
      <c r="H94" s="21" t="s">
        <v>12</v>
      </c>
      <c r="I94" s="21"/>
    </row>
    <row r="95" spans="1:16" x14ac:dyDescent="0.2">
      <c r="A95" s="22"/>
      <c r="B95" s="22"/>
      <c r="C95" s="26"/>
      <c r="D95" s="22"/>
      <c r="E95" s="22"/>
      <c r="F95" s="27"/>
      <c r="G95" s="27"/>
      <c r="H95" s="21" t="s">
        <v>12</v>
      </c>
      <c r="I95" s="21"/>
    </row>
    <row r="96" spans="1:16" x14ac:dyDescent="0.2">
      <c r="A96" s="34"/>
      <c r="B96" s="30"/>
      <c r="C96" s="30" t="s">
        <v>99</v>
      </c>
      <c r="D96" s="30"/>
      <c r="E96" s="34"/>
      <c r="F96" s="32">
        <v>915.60792836999997</v>
      </c>
      <c r="G96" s="33">
        <v>3.2984289999999999E-2</v>
      </c>
      <c r="H96" s="21" t="s">
        <v>12</v>
      </c>
      <c r="I96" s="21"/>
    </row>
    <row r="97" spans="1:9" x14ac:dyDescent="0.2">
      <c r="A97" s="26"/>
      <c r="B97" s="26"/>
      <c r="C97" s="23" t="s">
        <v>100</v>
      </c>
      <c r="D97" s="27"/>
      <c r="E97" s="27"/>
      <c r="F97" s="28">
        <v>27758.908965379</v>
      </c>
      <c r="G97" s="46">
        <v>1.0000000099999999</v>
      </c>
      <c r="H97" s="21" t="s">
        <v>12</v>
      </c>
      <c r="I97" s="21"/>
    </row>
    <row r="98" spans="1:9" x14ac:dyDescent="0.2">
      <c r="A98" s="47"/>
      <c r="B98" s="47"/>
      <c r="C98" s="47"/>
      <c r="D98" s="48"/>
      <c r="E98" s="48"/>
      <c r="F98" s="48"/>
      <c r="G98" s="48"/>
    </row>
    <row r="99" spans="1:9" x14ac:dyDescent="0.2">
      <c r="A99" s="49"/>
      <c r="B99" s="50" t="s">
        <v>575</v>
      </c>
      <c r="C99" s="50"/>
      <c r="D99" s="50"/>
      <c r="E99" s="50"/>
      <c r="F99" s="50"/>
      <c r="G99" s="50"/>
      <c r="H99" s="50"/>
    </row>
    <row r="100" spans="1:9" x14ac:dyDescent="0.2">
      <c r="A100" s="49"/>
      <c r="B100" s="50" t="s">
        <v>576</v>
      </c>
      <c r="C100" s="50"/>
      <c r="D100" s="50"/>
      <c r="E100" s="50"/>
      <c r="F100" s="50"/>
      <c r="G100" s="50"/>
      <c r="H100" s="50"/>
    </row>
    <row r="101" spans="1:9" x14ac:dyDescent="0.2">
      <c r="A101" s="49"/>
      <c r="B101" s="50" t="s">
        <v>577</v>
      </c>
      <c r="C101" s="50"/>
      <c r="D101" s="50"/>
      <c r="E101" s="50"/>
      <c r="F101" s="50"/>
      <c r="G101" s="50"/>
      <c r="H101" s="50"/>
    </row>
    <row r="102" spans="1:9" x14ac:dyDescent="0.2">
      <c r="A102" s="49"/>
      <c r="B102" s="49"/>
      <c r="C102" s="49"/>
      <c r="D102" s="51"/>
      <c r="E102" s="51"/>
      <c r="F102" s="51"/>
      <c r="G102" s="51"/>
    </row>
    <row r="103" spans="1:9" x14ac:dyDescent="0.2">
      <c r="A103" s="49"/>
      <c r="B103" s="52" t="s">
        <v>101</v>
      </c>
      <c r="C103" s="53"/>
      <c r="D103" s="54"/>
      <c r="E103" s="55"/>
      <c r="F103" s="51"/>
      <c r="G103" s="51"/>
    </row>
    <row r="104" spans="1:9" x14ac:dyDescent="0.2">
      <c r="A104" s="49"/>
      <c r="B104" s="56" t="s">
        <v>102</v>
      </c>
      <c r="C104" s="57"/>
      <c r="D104" s="20" t="s">
        <v>103</v>
      </c>
      <c r="E104" s="55"/>
      <c r="F104" s="51"/>
      <c r="G104" s="51"/>
    </row>
    <row r="105" spans="1:9" x14ac:dyDescent="0.2">
      <c r="A105" s="49"/>
      <c r="B105" s="56" t="s">
        <v>104</v>
      </c>
      <c r="C105" s="57"/>
      <c r="D105" s="20" t="s">
        <v>103</v>
      </c>
      <c r="E105" s="55"/>
      <c r="F105" s="51"/>
      <c r="G105" s="51"/>
    </row>
    <row r="106" spans="1:9" x14ac:dyDescent="0.2">
      <c r="A106" s="49"/>
      <c r="B106" s="56" t="s">
        <v>105</v>
      </c>
      <c r="C106" s="57"/>
      <c r="D106" s="36" t="s">
        <v>12</v>
      </c>
      <c r="E106" s="55"/>
      <c r="F106" s="51"/>
      <c r="G106" s="51"/>
    </row>
    <row r="107" spans="1:9" x14ac:dyDescent="0.2">
      <c r="A107" s="58"/>
      <c r="B107" s="59" t="s">
        <v>12</v>
      </c>
      <c r="C107" s="59" t="s">
        <v>578</v>
      </c>
      <c r="D107" s="59" t="s">
        <v>106</v>
      </c>
      <c r="E107" s="58"/>
      <c r="F107" s="58"/>
      <c r="G107" s="58"/>
    </row>
    <row r="108" spans="1:9" x14ac:dyDescent="0.2">
      <c r="A108" s="58"/>
      <c r="B108" s="60" t="s">
        <v>107</v>
      </c>
      <c r="C108" s="61">
        <v>46112</v>
      </c>
      <c r="D108" s="61">
        <v>46142</v>
      </c>
      <c r="E108" s="58"/>
      <c r="F108" s="58"/>
      <c r="G108" s="58"/>
    </row>
    <row r="109" spans="1:9" x14ac:dyDescent="0.2">
      <c r="A109" s="62"/>
      <c r="B109" s="40" t="s">
        <v>108</v>
      </c>
      <c r="C109" s="63">
        <v>45.158000000000001</v>
      </c>
      <c r="D109" s="63">
        <v>45.369599999999998</v>
      </c>
      <c r="E109" s="62"/>
      <c r="F109" s="64"/>
      <c r="G109" s="65"/>
    </row>
    <row r="110" spans="1:9" x14ac:dyDescent="0.2">
      <c r="A110" s="62"/>
      <c r="B110" s="40" t="s">
        <v>579</v>
      </c>
      <c r="C110" s="63">
        <v>11.242100000000001</v>
      </c>
      <c r="D110" s="63">
        <v>11.2949</v>
      </c>
      <c r="E110" s="62"/>
      <c r="F110" s="64"/>
      <c r="G110" s="65"/>
    </row>
    <row r="111" spans="1:9" x14ac:dyDescent="0.2">
      <c r="A111" s="62"/>
      <c r="B111" s="40" t="s">
        <v>109</v>
      </c>
      <c r="C111" s="63">
        <v>44.475299999999997</v>
      </c>
      <c r="D111" s="63">
        <v>44.677700000000002</v>
      </c>
      <c r="E111" s="62"/>
      <c r="F111" s="64"/>
      <c r="G111" s="65"/>
    </row>
    <row r="112" spans="1:9" x14ac:dyDescent="0.2">
      <c r="A112" s="62"/>
      <c r="B112" s="40" t="s">
        <v>580</v>
      </c>
      <c r="C112" s="63">
        <v>11.271000000000001</v>
      </c>
      <c r="D112" s="63">
        <v>11.3223</v>
      </c>
      <c r="E112" s="62"/>
      <c r="F112" s="64"/>
      <c r="G112" s="65"/>
    </row>
    <row r="113" spans="1:17" x14ac:dyDescent="0.2">
      <c r="A113" s="62"/>
      <c r="B113" s="62"/>
      <c r="C113" s="62"/>
      <c r="D113" s="62"/>
      <c r="E113" s="62"/>
      <c r="F113" s="62"/>
      <c r="G113" s="62"/>
    </row>
    <row r="114" spans="1:17" x14ac:dyDescent="0.2">
      <c r="A114" s="58"/>
      <c r="B114" s="56" t="s">
        <v>581</v>
      </c>
      <c r="C114" s="57"/>
      <c r="D114" s="20" t="s">
        <v>103</v>
      </c>
      <c r="E114" s="58"/>
      <c r="F114" s="58"/>
      <c r="G114" s="58"/>
    </row>
    <row r="115" spans="1:17" x14ac:dyDescent="0.2">
      <c r="A115" s="58"/>
      <c r="B115" s="66"/>
      <c r="C115" s="66"/>
      <c r="D115" s="66"/>
      <c r="E115" s="58"/>
      <c r="F115" s="58"/>
      <c r="G115" s="58"/>
    </row>
    <row r="116" spans="1:17" x14ac:dyDescent="0.2">
      <c r="A116" s="58"/>
      <c r="B116" s="56" t="s">
        <v>111</v>
      </c>
      <c r="C116" s="57"/>
      <c r="D116" s="20" t="s">
        <v>103</v>
      </c>
      <c r="E116" s="67"/>
      <c r="F116" s="58"/>
      <c r="G116" s="58"/>
    </row>
    <row r="117" spans="1:17" x14ac:dyDescent="0.2">
      <c r="A117" s="58"/>
      <c r="B117" s="56" t="s">
        <v>112</v>
      </c>
      <c r="C117" s="57"/>
      <c r="D117" s="20" t="s">
        <v>103</v>
      </c>
      <c r="E117" s="67"/>
      <c r="F117" s="58"/>
      <c r="G117" s="58"/>
    </row>
    <row r="118" spans="1:17" x14ac:dyDescent="0.2">
      <c r="A118" s="58"/>
      <c r="B118" s="56" t="s">
        <v>582</v>
      </c>
      <c r="C118" s="57"/>
      <c r="D118" s="20" t="s">
        <v>103</v>
      </c>
      <c r="E118" s="67"/>
      <c r="F118" s="58"/>
      <c r="G118" s="58"/>
    </row>
    <row r="119" spans="1:17" x14ac:dyDescent="0.2">
      <c r="A119" s="66"/>
      <c r="B119" s="66"/>
      <c r="C119" s="66"/>
      <c r="D119" s="66"/>
      <c r="E119" s="66"/>
      <c r="F119" s="66"/>
      <c r="G119" s="66"/>
    </row>
    <row r="120" spans="1:17" s="68" customFormat="1" x14ac:dyDescent="0.2">
      <c r="B120" s="69" t="s">
        <v>583</v>
      </c>
      <c r="C120" s="70"/>
      <c r="D120" s="71"/>
      <c r="I120" s="18"/>
      <c r="J120" s="37"/>
      <c r="K120" s="37"/>
      <c r="L120" s="37"/>
      <c r="M120" s="37"/>
      <c r="N120" s="81"/>
    </row>
    <row r="121" spans="1:17" s="68" customFormat="1" ht="38.25" x14ac:dyDescent="0.2">
      <c r="B121" s="72" t="s">
        <v>584</v>
      </c>
      <c r="C121" s="72"/>
      <c r="D121" s="73" t="s">
        <v>113</v>
      </c>
      <c r="I121" s="18"/>
      <c r="J121" s="37"/>
      <c r="K121" s="37"/>
      <c r="L121" s="37"/>
      <c r="M121" s="37"/>
      <c r="N121" s="81"/>
    </row>
    <row r="122" spans="1:17" s="68" customFormat="1" x14ac:dyDescent="0.2">
      <c r="B122" s="74" t="s">
        <v>585</v>
      </c>
      <c r="C122" s="74"/>
      <c r="D122" s="75"/>
      <c r="I122" s="18"/>
      <c r="J122" s="37"/>
      <c r="K122" s="37"/>
      <c r="L122" s="37"/>
      <c r="M122" s="37"/>
      <c r="N122" s="81"/>
    </row>
    <row r="123" spans="1:17" s="68" customFormat="1" x14ac:dyDescent="0.2">
      <c r="B123" s="74"/>
      <c r="C123" s="74"/>
      <c r="D123" s="78"/>
      <c r="I123" s="15"/>
      <c r="J123" s="37"/>
      <c r="K123" s="37"/>
      <c r="L123" s="37"/>
      <c r="M123" s="37"/>
      <c r="N123" s="81"/>
    </row>
    <row r="124" spans="1:17" s="68" customFormat="1" x14ac:dyDescent="0.2">
      <c r="B124" s="74" t="s">
        <v>586</v>
      </c>
      <c r="C124" s="74"/>
      <c r="D124" s="79">
        <v>6.8099941871216458</v>
      </c>
      <c r="I124" s="15"/>
      <c r="J124" s="37"/>
      <c r="K124" s="37"/>
      <c r="L124" s="37"/>
      <c r="M124" s="37"/>
      <c r="N124" s="81"/>
    </row>
    <row r="125" spans="1:17" s="68" customFormat="1" x14ac:dyDescent="0.2">
      <c r="B125" s="74"/>
      <c r="C125" s="74"/>
      <c r="D125" s="78"/>
      <c r="I125" s="18"/>
      <c r="J125" s="37"/>
      <c r="K125" s="37"/>
      <c r="L125" s="37"/>
      <c r="M125" s="37"/>
      <c r="N125" s="81"/>
    </row>
    <row r="126" spans="1:17" s="68" customFormat="1" x14ac:dyDescent="0.2">
      <c r="B126" s="74" t="s">
        <v>587</v>
      </c>
      <c r="C126" s="74"/>
      <c r="D126" s="79">
        <v>2.2077490575859575</v>
      </c>
      <c r="I126" s="18"/>
      <c r="J126" s="37"/>
      <c r="K126" s="37"/>
      <c r="L126" s="37"/>
      <c r="M126" s="37"/>
      <c r="N126" s="81"/>
    </row>
    <row r="127" spans="1:17" s="68" customFormat="1" x14ac:dyDescent="0.2">
      <c r="B127" s="74" t="s">
        <v>588</v>
      </c>
      <c r="C127" s="74"/>
      <c r="D127" s="79">
        <v>2.5742984165638676</v>
      </c>
      <c r="I127" s="18"/>
      <c r="J127" s="37"/>
      <c r="K127" s="37"/>
      <c r="L127" s="37"/>
      <c r="M127" s="37"/>
      <c r="N127" s="81"/>
    </row>
    <row r="128" spans="1:17" s="68" customFormat="1" x14ac:dyDescent="0.2">
      <c r="B128" s="74"/>
      <c r="C128" s="74"/>
      <c r="D128" s="78"/>
      <c r="I128" s="18"/>
      <c r="J128" s="37"/>
      <c r="K128" s="37"/>
      <c r="L128" s="37"/>
      <c r="M128" s="37"/>
      <c r="N128" s="81"/>
      <c r="Q128" s="15"/>
    </row>
    <row r="129" spans="2:17" s="68" customFormat="1" ht="13.5" customHeight="1" x14ac:dyDescent="0.2">
      <c r="B129" s="74" t="s">
        <v>589</v>
      </c>
      <c r="C129" s="74"/>
      <c r="D129" s="80" t="s">
        <v>703</v>
      </c>
      <c r="I129" s="18"/>
      <c r="J129" s="37"/>
      <c r="K129" s="37"/>
      <c r="L129" s="37"/>
      <c r="M129" s="37"/>
      <c r="N129" s="81"/>
    </row>
    <row r="130" spans="2:17" s="68" customFormat="1" x14ac:dyDescent="0.2">
      <c r="B130" s="76" t="s">
        <v>590</v>
      </c>
      <c r="C130" s="82"/>
      <c r="D130" s="77"/>
      <c r="I130" s="18"/>
      <c r="J130" s="37"/>
      <c r="K130" s="37"/>
      <c r="L130" s="37"/>
      <c r="M130" s="37"/>
      <c r="N130" s="81"/>
      <c r="Q130" s="15"/>
    </row>
    <row r="131" spans="2:17" x14ac:dyDescent="0.2">
      <c r="I131" s="18"/>
    </row>
    <row r="132" spans="2:17" x14ac:dyDescent="0.2">
      <c r="B132" s="84" t="s">
        <v>591</v>
      </c>
    </row>
    <row r="133" spans="2:17" ht="5.25" customHeight="1" x14ac:dyDescent="0.2"/>
    <row r="134" spans="2:17" ht="168" customHeight="1" x14ac:dyDescent="0.2"/>
    <row r="137" spans="2:17" x14ac:dyDescent="0.2">
      <c r="B137" s="84" t="s">
        <v>592</v>
      </c>
      <c r="C137" s="85"/>
      <c r="D137" s="84"/>
    </row>
    <row r="138" spans="2:17" x14ac:dyDescent="0.2">
      <c r="B138" s="84" t="s">
        <v>594</v>
      </c>
      <c r="D138" s="84"/>
    </row>
    <row r="140" spans="2:17" x14ac:dyDescent="0.2">
      <c r="I140" s="18"/>
    </row>
    <row r="141" spans="2:17" x14ac:dyDescent="0.2">
      <c r="I141" s="18"/>
    </row>
    <row r="142" spans="2:17" x14ac:dyDescent="0.2">
      <c r="I142" s="18"/>
    </row>
  </sheetData>
  <mergeCells count="25">
    <mergeCell ref="B124:C124"/>
    <mergeCell ref="B125:C125"/>
    <mergeCell ref="B121:C121"/>
    <mergeCell ref="B122:C122"/>
    <mergeCell ref="B123:C123"/>
    <mergeCell ref="B106:C106"/>
    <mergeCell ref="A1:I1"/>
    <mergeCell ref="A2:I2"/>
    <mergeCell ref="A3:I3"/>
    <mergeCell ref="B120:D120"/>
    <mergeCell ref="B118:C118"/>
    <mergeCell ref="B99:H99"/>
    <mergeCell ref="B100:H100"/>
    <mergeCell ref="B101:H101"/>
    <mergeCell ref="B103:D103"/>
    <mergeCell ref="B104:C104"/>
    <mergeCell ref="B105:C105"/>
    <mergeCell ref="B116:C116"/>
    <mergeCell ref="B117:C117"/>
    <mergeCell ref="B114:C114"/>
    <mergeCell ref="B126:C126"/>
    <mergeCell ref="B127:C127"/>
    <mergeCell ref="B128:C128"/>
    <mergeCell ref="B129:C129"/>
    <mergeCell ref="B130:D130"/>
  </mergeCells>
  <hyperlinks>
    <hyperlink ref="J1" location="Index!B2" display="Index" xr:uid="{4211642D-DB8B-4981-B41C-8D02E0066361}"/>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60F5E-6EFC-4979-9C27-3BB3693BDE2D}">
  <sheetPr>
    <outlinePr summaryBelow="0" summaryRight="0"/>
  </sheetPr>
  <dimension ref="A1:P160"/>
  <sheetViews>
    <sheetView showGridLines="0" workbookViewId="0">
      <selection sqref="A1:H1"/>
    </sheetView>
  </sheetViews>
  <sheetFormatPr defaultRowHeight="12.75" x14ac:dyDescent="0.2"/>
  <cols>
    <col min="1" max="1" width="5.85546875" style="15" bestFit="1" customWidth="1"/>
    <col min="2" max="2" width="19.28515625" style="15" bestFit="1" customWidth="1"/>
    <col min="3" max="3" width="59.7109375" style="15" customWidth="1"/>
    <col min="4" max="4" width="13.42578125" style="15" customWidth="1"/>
    <col min="5" max="6" width="10.85546875" style="15" customWidth="1"/>
    <col min="7" max="7" width="15.28515625" style="15" customWidth="1"/>
    <col min="8" max="8" width="12" style="15" customWidth="1"/>
    <col min="9" max="9" width="5.7109375" style="15" bestFit="1" customWidth="1"/>
    <col min="10" max="16384" width="9.140625" style="15"/>
  </cols>
  <sheetData>
    <row r="1" spans="1:9" ht="15" x14ac:dyDescent="0.2">
      <c r="A1" s="14" t="s">
        <v>0</v>
      </c>
      <c r="B1" s="14"/>
      <c r="C1" s="14"/>
      <c r="D1" s="14"/>
      <c r="E1" s="14"/>
      <c r="F1" s="14"/>
      <c r="G1" s="14"/>
      <c r="H1" s="14"/>
      <c r="I1" s="1" t="s">
        <v>572</v>
      </c>
    </row>
    <row r="2" spans="1:9" ht="15" x14ac:dyDescent="0.2">
      <c r="A2" s="14" t="s">
        <v>132</v>
      </c>
      <c r="B2" s="14"/>
      <c r="C2" s="14"/>
      <c r="D2" s="14"/>
      <c r="E2" s="14"/>
      <c r="F2" s="14"/>
      <c r="G2" s="14"/>
      <c r="H2" s="14"/>
    </row>
    <row r="3" spans="1:9" ht="15" x14ac:dyDescent="0.2">
      <c r="A3" s="14" t="s">
        <v>722</v>
      </c>
      <c r="B3" s="14"/>
      <c r="C3" s="14"/>
      <c r="D3" s="14"/>
      <c r="E3" s="14"/>
      <c r="F3" s="14"/>
      <c r="G3" s="14"/>
      <c r="H3" s="14"/>
    </row>
    <row r="4" spans="1:9" s="18" customFormat="1" ht="30" x14ac:dyDescent="0.2">
      <c r="A4" s="16" t="s">
        <v>2</v>
      </c>
      <c r="B4" s="16" t="s">
        <v>3</v>
      </c>
      <c r="C4" s="16" t="s">
        <v>4</v>
      </c>
      <c r="D4" s="16" t="s">
        <v>5</v>
      </c>
      <c r="E4" s="16" t="s">
        <v>6</v>
      </c>
      <c r="F4" s="16" t="s">
        <v>7</v>
      </c>
      <c r="G4" s="16" t="s">
        <v>8</v>
      </c>
      <c r="H4" s="17" t="s">
        <v>721</v>
      </c>
    </row>
    <row r="5" spans="1:9" x14ac:dyDescent="0.2">
      <c r="A5" s="19"/>
      <c r="B5" s="19"/>
      <c r="C5" s="20" t="s">
        <v>9</v>
      </c>
      <c r="D5" s="19"/>
      <c r="E5" s="19"/>
      <c r="F5" s="19"/>
      <c r="G5" s="19"/>
      <c r="H5" s="21" t="str">
        <f>IFERROR(VLOOKUP(B5,'[1]Debt Holding Consolidated'!$C:$AB,12,FALSE),"")</f>
        <v/>
      </c>
    </row>
    <row r="6" spans="1:9" x14ac:dyDescent="0.2">
      <c r="A6" s="19"/>
      <c r="B6" s="19"/>
      <c r="C6" s="20" t="s">
        <v>10</v>
      </c>
      <c r="D6" s="19"/>
      <c r="E6" s="19"/>
      <c r="F6" s="19"/>
      <c r="G6" s="19"/>
      <c r="H6" s="21" t="str">
        <f>IFERROR(VLOOKUP(B6,'[1]Debt Holding Consolidated'!$C:$AB,12,FALSE),"")</f>
        <v/>
      </c>
    </row>
    <row r="7" spans="1:9" x14ac:dyDescent="0.2">
      <c r="A7" s="22"/>
      <c r="B7" s="22"/>
      <c r="C7" s="23" t="s">
        <v>11</v>
      </c>
      <c r="D7" s="22"/>
      <c r="E7" s="22" t="s">
        <v>12</v>
      </c>
      <c r="F7" s="24" t="s">
        <v>13</v>
      </c>
      <c r="G7" s="25">
        <v>0</v>
      </c>
      <c r="H7" s="21" t="str">
        <f>IFERROR(VLOOKUP(B7,'[1]Debt Holding Consolidated'!$C:$AB,12,FALSE),"")</f>
        <v/>
      </c>
    </row>
    <row r="8" spans="1:9" x14ac:dyDescent="0.2">
      <c r="A8" s="22"/>
      <c r="B8" s="22"/>
      <c r="C8" s="26"/>
      <c r="D8" s="22"/>
      <c r="E8" s="22"/>
      <c r="F8" s="27"/>
      <c r="G8" s="27"/>
      <c r="H8" s="21" t="str">
        <f>IFERROR(VLOOKUP(B8,'[1]Debt Holding Consolidated'!$C:$AB,12,FALSE),"")</f>
        <v/>
      </c>
    </row>
    <row r="9" spans="1:9" x14ac:dyDescent="0.2">
      <c r="A9" s="22"/>
      <c r="B9" s="22"/>
      <c r="C9" s="23" t="s">
        <v>14</v>
      </c>
      <c r="D9" s="22"/>
      <c r="E9" s="22"/>
      <c r="F9" s="22"/>
      <c r="G9" s="22"/>
      <c r="H9" s="21" t="str">
        <f>IFERROR(VLOOKUP(B9,'[1]Debt Holding Consolidated'!$C:$AB,12,FALSE),"")</f>
        <v/>
      </c>
    </row>
    <row r="10" spans="1:9" x14ac:dyDescent="0.2">
      <c r="A10" s="22"/>
      <c r="B10" s="22"/>
      <c r="C10" s="23" t="s">
        <v>11</v>
      </c>
      <c r="D10" s="22"/>
      <c r="E10" s="22" t="s">
        <v>12</v>
      </c>
      <c r="F10" s="24" t="s">
        <v>13</v>
      </c>
      <c r="G10" s="25">
        <v>0</v>
      </c>
      <c r="H10" s="21" t="str">
        <f>IFERROR(VLOOKUP(B10,'[1]Debt Holding Consolidated'!$C:$AB,12,FALSE),"")</f>
        <v/>
      </c>
    </row>
    <row r="11" spans="1:9" x14ac:dyDescent="0.2">
      <c r="A11" s="22"/>
      <c r="B11" s="22"/>
      <c r="C11" s="26"/>
      <c r="D11" s="22"/>
      <c r="E11" s="22"/>
      <c r="F11" s="27"/>
      <c r="G11" s="27"/>
      <c r="H11" s="21" t="str">
        <f>IFERROR(VLOOKUP(B11,'[1]Debt Holding Consolidated'!$C:$AB,12,FALSE),"")</f>
        <v/>
      </c>
    </row>
    <row r="12" spans="1:9" x14ac:dyDescent="0.2">
      <c r="A12" s="22"/>
      <c r="B12" s="22"/>
      <c r="C12" s="23" t="s">
        <v>15</v>
      </c>
      <c r="D12" s="22"/>
      <c r="E12" s="22"/>
      <c r="F12" s="22"/>
      <c r="G12" s="22"/>
      <c r="H12" s="21" t="str">
        <f>IFERROR(VLOOKUP(B12,'[1]Debt Holding Consolidated'!$C:$AB,12,FALSE),"")</f>
        <v/>
      </c>
    </row>
    <row r="13" spans="1:9" x14ac:dyDescent="0.2">
      <c r="A13" s="22"/>
      <c r="B13" s="22"/>
      <c r="C13" s="23" t="s">
        <v>11</v>
      </c>
      <c r="D13" s="22"/>
      <c r="E13" s="22" t="s">
        <v>12</v>
      </c>
      <c r="F13" s="24" t="s">
        <v>13</v>
      </c>
      <c r="G13" s="25">
        <v>0</v>
      </c>
      <c r="H13" s="21" t="str">
        <f>IFERROR(VLOOKUP(B13,'[1]Debt Holding Consolidated'!$C:$AB,12,FALSE),"")</f>
        <v/>
      </c>
    </row>
    <row r="14" spans="1:9" x14ac:dyDescent="0.2">
      <c r="A14" s="22"/>
      <c r="B14" s="22"/>
      <c r="C14" s="26"/>
      <c r="D14" s="22"/>
      <c r="E14" s="22"/>
      <c r="F14" s="27"/>
      <c r="G14" s="27"/>
      <c r="H14" s="21" t="str">
        <f>IFERROR(VLOOKUP(B14,'[1]Debt Holding Consolidated'!$C:$AB,12,FALSE),"")</f>
        <v/>
      </c>
    </row>
    <row r="15" spans="1:9" x14ac:dyDescent="0.2">
      <c r="A15" s="22"/>
      <c r="B15" s="22"/>
      <c r="C15" s="23" t="s">
        <v>16</v>
      </c>
      <c r="D15" s="22"/>
      <c r="E15" s="22"/>
      <c r="F15" s="22"/>
      <c r="G15" s="22"/>
      <c r="H15" s="21" t="str">
        <f>IFERROR(VLOOKUP(B15,'[1]Debt Holding Consolidated'!$C:$AB,12,FALSE),"")</f>
        <v/>
      </c>
    </row>
    <row r="16" spans="1:9" x14ac:dyDescent="0.2">
      <c r="A16" s="22"/>
      <c r="B16" s="22"/>
      <c r="C16" s="23" t="s">
        <v>11</v>
      </c>
      <c r="D16" s="22"/>
      <c r="E16" s="22" t="s">
        <v>12</v>
      </c>
      <c r="F16" s="24" t="s">
        <v>13</v>
      </c>
      <c r="G16" s="25">
        <v>0</v>
      </c>
      <c r="H16" s="21" t="str">
        <f>IFERROR(VLOOKUP(B16,'[1]Debt Holding Consolidated'!$C:$AB,12,FALSE),"")</f>
        <v/>
      </c>
    </row>
    <row r="17" spans="1:8" x14ac:dyDescent="0.2">
      <c r="A17" s="22"/>
      <c r="B17" s="22"/>
      <c r="C17" s="26"/>
      <c r="D17" s="22"/>
      <c r="E17" s="22"/>
      <c r="F17" s="27"/>
      <c r="G17" s="27"/>
      <c r="H17" s="21" t="str">
        <f>IFERROR(VLOOKUP(B17,'[1]Debt Holding Consolidated'!$C:$AB,12,FALSE),"")</f>
        <v/>
      </c>
    </row>
    <row r="18" spans="1:8" x14ac:dyDescent="0.2">
      <c r="A18" s="22"/>
      <c r="B18" s="22"/>
      <c r="C18" s="23" t="s">
        <v>17</v>
      </c>
      <c r="D18" s="22"/>
      <c r="E18" s="22"/>
      <c r="F18" s="27"/>
      <c r="G18" s="27"/>
      <c r="H18" s="21" t="str">
        <f>IFERROR(VLOOKUP(B18,'[1]Debt Holding Consolidated'!$C:$AB,12,FALSE),"")</f>
        <v/>
      </c>
    </row>
    <row r="19" spans="1:8" x14ac:dyDescent="0.2">
      <c r="A19" s="22"/>
      <c r="B19" s="22"/>
      <c r="C19" s="23" t="s">
        <v>11</v>
      </c>
      <c r="D19" s="22"/>
      <c r="E19" s="22" t="s">
        <v>12</v>
      </c>
      <c r="F19" s="24" t="s">
        <v>13</v>
      </c>
      <c r="G19" s="25">
        <v>0</v>
      </c>
      <c r="H19" s="21" t="str">
        <f>IFERROR(VLOOKUP(B19,'[1]Debt Holding Consolidated'!$C:$AB,12,FALSE),"")</f>
        <v/>
      </c>
    </row>
    <row r="20" spans="1:8" x14ac:dyDescent="0.2">
      <c r="A20" s="22"/>
      <c r="B20" s="22"/>
      <c r="C20" s="26"/>
      <c r="D20" s="22"/>
      <c r="E20" s="22"/>
      <c r="F20" s="27"/>
      <c r="G20" s="27"/>
      <c r="H20" s="21" t="str">
        <f>IFERROR(VLOOKUP(B20,'[1]Debt Holding Consolidated'!$C:$AB,12,FALSE),"")</f>
        <v/>
      </c>
    </row>
    <row r="21" spans="1:8" x14ac:dyDescent="0.2">
      <c r="A21" s="22"/>
      <c r="B21" s="22"/>
      <c r="C21" s="23" t="s">
        <v>18</v>
      </c>
      <c r="D21" s="22"/>
      <c r="E21" s="22"/>
      <c r="F21" s="27"/>
      <c r="G21" s="27"/>
      <c r="H21" s="21" t="str">
        <f>IFERROR(VLOOKUP(B21,'[1]Debt Holding Consolidated'!$C:$AB,12,FALSE),"")</f>
        <v/>
      </c>
    </row>
    <row r="22" spans="1:8" x14ac:dyDescent="0.2">
      <c r="A22" s="22"/>
      <c r="B22" s="22"/>
      <c r="C22" s="23" t="s">
        <v>11</v>
      </c>
      <c r="D22" s="22"/>
      <c r="E22" s="22" t="s">
        <v>12</v>
      </c>
      <c r="F22" s="24" t="s">
        <v>13</v>
      </c>
      <c r="G22" s="25">
        <v>0</v>
      </c>
      <c r="H22" s="21" t="str">
        <f>IFERROR(VLOOKUP(B22,'[1]Debt Holding Consolidated'!$C:$AB,12,FALSE),"")</f>
        <v/>
      </c>
    </row>
    <row r="23" spans="1:8" x14ac:dyDescent="0.2">
      <c r="A23" s="22"/>
      <c r="B23" s="22"/>
      <c r="C23" s="26"/>
      <c r="D23" s="22"/>
      <c r="E23" s="22"/>
      <c r="F23" s="27"/>
      <c r="G23" s="27"/>
      <c r="H23" s="21" t="str">
        <f>IFERROR(VLOOKUP(B23,'[1]Debt Holding Consolidated'!$C:$AB,12,FALSE),"")</f>
        <v/>
      </c>
    </row>
    <row r="24" spans="1:8" x14ac:dyDescent="0.2">
      <c r="A24" s="22"/>
      <c r="B24" s="22"/>
      <c r="C24" s="23" t="s">
        <v>19</v>
      </c>
      <c r="D24" s="22"/>
      <c r="E24" s="22"/>
      <c r="F24" s="28">
        <v>0</v>
      </c>
      <c r="G24" s="25">
        <v>0</v>
      </c>
      <c r="H24" s="21" t="str">
        <f>IFERROR(VLOOKUP(B24,'[1]Debt Holding Consolidated'!$C:$AB,12,FALSE),"")</f>
        <v/>
      </c>
    </row>
    <row r="25" spans="1:8" x14ac:dyDescent="0.2">
      <c r="A25" s="22"/>
      <c r="B25" s="22"/>
      <c r="C25" s="26"/>
      <c r="D25" s="22"/>
      <c r="E25" s="22"/>
      <c r="F25" s="27"/>
      <c r="G25" s="27"/>
      <c r="H25" s="21" t="str">
        <f>IFERROR(VLOOKUP(B25,'[1]Debt Holding Consolidated'!$C:$AB,12,FALSE),"")</f>
        <v/>
      </c>
    </row>
    <row r="26" spans="1:8" x14ac:dyDescent="0.2">
      <c r="A26" s="22"/>
      <c r="B26" s="22"/>
      <c r="C26" s="23" t="s">
        <v>20</v>
      </c>
      <c r="D26" s="22"/>
      <c r="E26" s="22"/>
      <c r="F26" s="27"/>
      <c r="G26" s="27"/>
      <c r="H26" s="21" t="str">
        <f>IFERROR(VLOOKUP(B26,'[1]Debt Holding Consolidated'!$C:$AB,12,FALSE),"")</f>
        <v/>
      </c>
    </row>
    <row r="27" spans="1:8" x14ac:dyDescent="0.2">
      <c r="A27" s="22"/>
      <c r="B27" s="22"/>
      <c r="C27" s="23" t="s">
        <v>10</v>
      </c>
      <c r="D27" s="22"/>
      <c r="E27" s="22"/>
      <c r="F27" s="27"/>
      <c r="G27" s="27"/>
      <c r="H27" s="21" t="str">
        <f>IFERROR(VLOOKUP(B27,'[1]Debt Holding Consolidated'!$C:$AB,12,FALSE),"")</f>
        <v/>
      </c>
    </row>
    <row r="28" spans="1:8" x14ac:dyDescent="0.2">
      <c r="A28" s="22"/>
      <c r="B28" s="22"/>
      <c r="C28" s="23" t="s">
        <v>11</v>
      </c>
      <c r="D28" s="22"/>
      <c r="E28" s="22" t="s">
        <v>12</v>
      </c>
      <c r="F28" s="24" t="s">
        <v>13</v>
      </c>
      <c r="G28" s="25">
        <v>0</v>
      </c>
      <c r="H28" s="21" t="str">
        <f>IFERROR(VLOOKUP(B28,'[1]Debt Holding Consolidated'!$C:$AB,12,FALSE),"")</f>
        <v/>
      </c>
    </row>
    <row r="29" spans="1:8" x14ac:dyDescent="0.2">
      <c r="A29" s="22"/>
      <c r="B29" s="22"/>
      <c r="C29" s="26"/>
      <c r="D29" s="22"/>
      <c r="E29" s="22"/>
      <c r="F29" s="27"/>
      <c r="G29" s="27"/>
      <c r="H29" s="21" t="str">
        <f>IFERROR(VLOOKUP(B29,'[1]Debt Holding Consolidated'!$C:$AB,12,FALSE),"")</f>
        <v/>
      </c>
    </row>
    <row r="30" spans="1:8" x14ac:dyDescent="0.2">
      <c r="A30" s="22"/>
      <c r="B30" s="22"/>
      <c r="C30" s="23" t="s">
        <v>73</v>
      </c>
      <c r="D30" s="22"/>
      <c r="E30" s="22"/>
      <c r="F30" s="22"/>
      <c r="G30" s="22"/>
      <c r="H30" s="21" t="str">
        <f>IFERROR(VLOOKUP(B30,'[1]Debt Holding Consolidated'!$C:$AB,12,FALSE),"")</f>
        <v/>
      </c>
    </row>
    <row r="31" spans="1:8" x14ac:dyDescent="0.2">
      <c r="A31" s="22"/>
      <c r="B31" s="22"/>
      <c r="C31" s="23" t="s">
        <v>11</v>
      </c>
      <c r="D31" s="22"/>
      <c r="E31" s="22" t="s">
        <v>12</v>
      </c>
      <c r="F31" s="24" t="s">
        <v>13</v>
      </c>
      <c r="G31" s="25">
        <v>0</v>
      </c>
      <c r="H31" s="21" t="str">
        <f>IFERROR(VLOOKUP(B31,'[1]Debt Holding Consolidated'!$C:$AB,12,FALSE),"")</f>
        <v/>
      </c>
    </row>
    <row r="32" spans="1:8" x14ac:dyDescent="0.2">
      <c r="A32" s="22"/>
      <c r="B32" s="22"/>
      <c r="C32" s="26"/>
      <c r="D32" s="22"/>
      <c r="E32" s="22"/>
      <c r="F32" s="27"/>
      <c r="G32" s="27"/>
      <c r="H32" s="21" t="str">
        <f>IFERROR(VLOOKUP(B32,'[1]Debt Holding Consolidated'!$C:$AB,12,FALSE),"")</f>
        <v/>
      </c>
    </row>
    <row r="33" spans="1:8" x14ac:dyDescent="0.2">
      <c r="A33" s="22"/>
      <c r="B33" s="22"/>
      <c r="C33" s="23" t="s">
        <v>74</v>
      </c>
      <c r="D33" s="22"/>
      <c r="E33" s="22"/>
      <c r="F33" s="22"/>
      <c r="G33" s="22"/>
      <c r="H33" s="21" t="str">
        <f>IFERROR(VLOOKUP(B33,'[1]Debt Holding Consolidated'!$C:$AB,12,FALSE),"")</f>
        <v/>
      </c>
    </row>
    <row r="34" spans="1:8" x14ac:dyDescent="0.2">
      <c r="A34" s="22"/>
      <c r="B34" s="22"/>
      <c r="C34" s="23" t="s">
        <v>11</v>
      </c>
      <c r="D34" s="22"/>
      <c r="E34" s="22" t="s">
        <v>12</v>
      </c>
      <c r="F34" s="24" t="s">
        <v>13</v>
      </c>
      <c r="G34" s="25">
        <v>0</v>
      </c>
      <c r="H34" s="21" t="str">
        <f>IFERROR(VLOOKUP(B34,'[1]Debt Holding Consolidated'!$C:$AB,12,FALSE),"")</f>
        <v/>
      </c>
    </row>
    <row r="35" spans="1:8" x14ac:dyDescent="0.2">
      <c r="A35" s="22"/>
      <c r="B35" s="22"/>
      <c r="C35" s="26"/>
      <c r="D35" s="22"/>
      <c r="E35" s="22"/>
      <c r="F35" s="27"/>
      <c r="G35" s="27"/>
      <c r="H35" s="21" t="str">
        <f>IFERROR(VLOOKUP(B35,'[1]Debt Holding Consolidated'!$C:$AB,12,FALSE),"")</f>
        <v/>
      </c>
    </row>
    <row r="36" spans="1:8" x14ac:dyDescent="0.2">
      <c r="A36" s="22"/>
      <c r="B36" s="22"/>
      <c r="C36" s="23" t="s">
        <v>80</v>
      </c>
      <c r="D36" s="22"/>
      <c r="E36" s="22"/>
      <c r="F36" s="27"/>
      <c r="G36" s="27"/>
      <c r="H36" s="21" t="str">
        <f>IFERROR(VLOOKUP(B36,'[1]Debt Holding Consolidated'!$C:$AB,12,FALSE),"")</f>
        <v/>
      </c>
    </row>
    <row r="37" spans="1:8" x14ac:dyDescent="0.2">
      <c r="A37" s="22"/>
      <c r="B37" s="22"/>
      <c r="C37" s="23" t="s">
        <v>11</v>
      </c>
      <c r="D37" s="22"/>
      <c r="E37" s="22" t="s">
        <v>12</v>
      </c>
      <c r="F37" s="24" t="s">
        <v>13</v>
      </c>
      <c r="G37" s="25">
        <v>0</v>
      </c>
      <c r="H37" s="21" t="str">
        <f>IFERROR(VLOOKUP(B37,'[1]Debt Holding Consolidated'!$C:$AB,12,FALSE),"")</f>
        <v/>
      </c>
    </row>
    <row r="38" spans="1:8" x14ac:dyDescent="0.2">
      <c r="A38" s="22"/>
      <c r="B38" s="22"/>
      <c r="C38" s="26"/>
      <c r="D38" s="22"/>
      <c r="E38" s="22"/>
      <c r="F38" s="27"/>
      <c r="G38" s="27"/>
      <c r="H38" s="21" t="str">
        <f>IFERROR(VLOOKUP(B38,'[1]Debt Holding Consolidated'!$C:$AB,12,FALSE),"")</f>
        <v/>
      </c>
    </row>
    <row r="39" spans="1:8" x14ac:dyDescent="0.2">
      <c r="A39" s="22"/>
      <c r="B39" s="22"/>
      <c r="C39" s="23" t="s">
        <v>81</v>
      </c>
      <c r="D39" s="22"/>
      <c r="E39" s="22"/>
      <c r="F39" s="28">
        <v>0</v>
      </c>
      <c r="G39" s="25">
        <v>0</v>
      </c>
      <c r="H39" s="21" t="str">
        <f>IFERROR(VLOOKUP(B39,'[1]Debt Holding Consolidated'!$C:$AB,12,FALSE),"")</f>
        <v/>
      </c>
    </row>
    <row r="40" spans="1:8" x14ac:dyDescent="0.2">
      <c r="A40" s="22"/>
      <c r="B40" s="22"/>
      <c r="C40" s="26"/>
      <c r="D40" s="22"/>
      <c r="E40" s="22"/>
      <c r="F40" s="27"/>
      <c r="G40" s="27"/>
      <c r="H40" s="21" t="str">
        <f>IFERROR(VLOOKUP(B40,'[1]Debt Holding Consolidated'!$C:$AB,12,FALSE),"")</f>
        <v/>
      </c>
    </row>
    <row r="41" spans="1:8" x14ac:dyDescent="0.2">
      <c r="A41" s="22"/>
      <c r="B41" s="22"/>
      <c r="C41" s="23" t="s">
        <v>82</v>
      </c>
      <c r="D41" s="22"/>
      <c r="E41" s="22"/>
      <c r="F41" s="27"/>
      <c r="G41" s="27"/>
      <c r="H41" s="21" t="str">
        <f>IFERROR(VLOOKUP(B41,'[1]Debt Holding Consolidated'!$C:$AB,12,FALSE),"")</f>
        <v/>
      </c>
    </row>
    <row r="42" spans="1:8" x14ac:dyDescent="0.2">
      <c r="A42" s="22"/>
      <c r="B42" s="22"/>
      <c r="C42" s="23" t="s">
        <v>83</v>
      </c>
      <c r="D42" s="22"/>
      <c r="E42" s="22"/>
      <c r="F42" s="27"/>
      <c r="G42" s="27"/>
      <c r="H42" s="21" t="str">
        <f>IFERROR(VLOOKUP(B42,'[1]Debt Holding Consolidated'!$C:$AB,12,FALSE),"")</f>
        <v/>
      </c>
    </row>
    <row r="43" spans="1:8" x14ac:dyDescent="0.2">
      <c r="A43" s="29">
        <v>1</v>
      </c>
      <c r="B43" s="30" t="s">
        <v>133</v>
      </c>
      <c r="C43" s="30" t="s">
        <v>134</v>
      </c>
      <c r="D43" s="30" t="s">
        <v>135</v>
      </c>
      <c r="E43" s="31">
        <v>2000</v>
      </c>
      <c r="F43" s="32">
        <v>9422.64</v>
      </c>
      <c r="G43" s="33">
        <v>4.8177299999999999E-2</v>
      </c>
      <c r="H43" s="21">
        <f>IFERROR(VLOOKUP(B43,'[1]Debt Holding Consolidated'!$C:$AB,12,FALSE),"")</f>
        <v>7.48</v>
      </c>
    </row>
    <row r="44" spans="1:8" x14ac:dyDescent="0.2">
      <c r="A44" s="29">
        <v>2</v>
      </c>
      <c r="B44" s="30" t="s">
        <v>136</v>
      </c>
      <c r="C44" s="30" t="s">
        <v>137</v>
      </c>
      <c r="D44" s="30" t="s">
        <v>138</v>
      </c>
      <c r="E44" s="31">
        <v>1800</v>
      </c>
      <c r="F44" s="32">
        <v>8479.7819999999992</v>
      </c>
      <c r="G44" s="33">
        <v>4.3356539999999999E-2</v>
      </c>
      <c r="H44" s="21">
        <f>IFERROR(VLOOKUP(B44,'[1]Debt Holding Consolidated'!$C:$AB,12,FALSE),"")</f>
        <v>7.2</v>
      </c>
    </row>
    <row r="45" spans="1:8" x14ac:dyDescent="0.2">
      <c r="A45" s="29">
        <v>3</v>
      </c>
      <c r="B45" s="30" t="s">
        <v>139</v>
      </c>
      <c r="C45" s="30" t="s">
        <v>140</v>
      </c>
      <c r="D45" s="30" t="s">
        <v>141</v>
      </c>
      <c r="E45" s="31">
        <v>1500</v>
      </c>
      <c r="F45" s="32">
        <v>7110.9825000000001</v>
      </c>
      <c r="G45" s="33">
        <v>3.6357960000000002E-2</v>
      </c>
      <c r="H45" s="21">
        <f>IFERROR(VLOOKUP(B45,'[1]Debt Holding Consolidated'!$C:$AB,12,FALSE),"")</f>
        <v>7.3144</v>
      </c>
    </row>
    <row r="46" spans="1:8" x14ac:dyDescent="0.2">
      <c r="A46" s="29">
        <v>4</v>
      </c>
      <c r="B46" s="30" t="s">
        <v>142</v>
      </c>
      <c r="C46" s="30" t="s">
        <v>143</v>
      </c>
      <c r="D46" s="30" t="s">
        <v>141</v>
      </c>
      <c r="E46" s="31">
        <v>1400</v>
      </c>
      <c r="F46" s="32">
        <v>6579.8879999999999</v>
      </c>
      <c r="G46" s="33">
        <v>3.364251E-2</v>
      </c>
      <c r="H46" s="21">
        <f>IFERROR(VLOOKUP(B46,'[1]Debt Holding Consolidated'!$C:$AB,12,FALSE),"")</f>
        <v>7.26</v>
      </c>
    </row>
    <row r="47" spans="1:8" x14ac:dyDescent="0.2">
      <c r="A47" s="29">
        <v>5</v>
      </c>
      <c r="B47" s="30" t="s">
        <v>144</v>
      </c>
      <c r="C47" s="30" t="s">
        <v>145</v>
      </c>
      <c r="D47" s="30" t="s">
        <v>141</v>
      </c>
      <c r="E47" s="31">
        <v>1300</v>
      </c>
      <c r="F47" s="32">
        <v>6213.5124999999998</v>
      </c>
      <c r="G47" s="33">
        <v>3.1769260000000001E-2</v>
      </c>
      <c r="H47" s="21">
        <f>IFERROR(VLOOKUP(B47,'[1]Debt Holding Consolidated'!$C:$AB,12,FALSE),"")</f>
        <v>7.4138000000000002</v>
      </c>
    </row>
    <row r="48" spans="1:8" x14ac:dyDescent="0.2">
      <c r="A48" s="29">
        <v>6</v>
      </c>
      <c r="B48" s="30" t="s">
        <v>146</v>
      </c>
      <c r="C48" s="30" t="s">
        <v>147</v>
      </c>
      <c r="D48" s="30" t="s">
        <v>141</v>
      </c>
      <c r="E48" s="31">
        <v>1000</v>
      </c>
      <c r="F48" s="32">
        <v>4787.3450000000003</v>
      </c>
      <c r="G48" s="33">
        <v>2.447736E-2</v>
      </c>
      <c r="H48" s="21">
        <f>IFERROR(VLOOKUP(B48,'[1]Debt Holding Consolidated'!$C:$AB,12,FALSE),"")</f>
        <v>7.08</v>
      </c>
    </row>
    <row r="49" spans="1:8" x14ac:dyDescent="0.2">
      <c r="A49" s="29">
        <v>7</v>
      </c>
      <c r="B49" s="30" t="s">
        <v>148</v>
      </c>
      <c r="C49" s="30" t="s">
        <v>149</v>
      </c>
      <c r="D49" s="30" t="s">
        <v>138</v>
      </c>
      <c r="E49" s="31">
        <v>1000</v>
      </c>
      <c r="F49" s="32">
        <v>4740.0649999999996</v>
      </c>
      <c r="G49" s="33">
        <v>2.4235619999999999E-2</v>
      </c>
      <c r="H49" s="21">
        <f>IFERROR(VLOOKUP(B49,'[1]Debt Holding Consolidated'!$C:$AB,12,FALSE),"")</f>
        <v>7.2</v>
      </c>
    </row>
    <row r="50" spans="1:8" x14ac:dyDescent="0.2">
      <c r="A50" s="29">
        <v>8</v>
      </c>
      <c r="B50" s="30" t="s">
        <v>150</v>
      </c>
      <c r="C50" s="30" t="s">
        <v>151</v>
      </c>
      <c r="D50" s="30" t="s">
        <v>141</v>
      </c>
      <c r="E50" s="31">
        <v>1000</v>
      </c>
      <c r="F50" s="32">
        <v>4739.1750000000002</v>
      </c>
      <c r="G50" s="33">
        <v>2.423107E-2</v>
      </c>
      <c r="H50" s="21">
        <f>IFERROR(VLOOKUP(B50,'[1]Debt Holding Consolidated'!$C:$AB,12,FALSE),"")</f>
        <v>7.2</v>
      </c>
    </row>
    <row r="51" spans="1:8" x14ac:dyDescent="0.2">
      <c r="A51" s="29">
        <v>9</v>
      </c>
      <c r="B51" s="30" t="s">
        <v>152</v>
      </c>
      <c r="C51" s="30" t="s">
        <v>153</v>
      </c>
      <c r="D51" s="30" t="s">
        <v>141</v>
      </c>
      <c r="E51" s="31">
        <v>1000</v>
      </c>
      <c r="F51" s="32">
        <v>4736.8999999999996</v>
      </c>
      <c r="G51" s="33">
        <v>2.4219439999999998E-2</v>
      </c>
      <c r="H51" s="21">
        <f>IFERROR(VLOOKUP(B51,'[1]Debt Holding Consolidated'!$C:$AB,12,FALSE),"")</f>
        <v>7.2404999999999999</v>
      </c>
    </row>
    <row r="52" spans="1:8" x14ac:dyDescent="0.2">
      <c r="A52" s="29">
        <v>10</v>
      </c>
      <c r="B52" s="30" t="s">
        <v>154</v>
      </c>
      <c r="C52" s="30" t="s">
        <v>155</v>
      </c>
      <c r="D52" s="30" t="s">
        <v>141</v>
      </c>
      <c r="E52" s="31">
        <v>1000</v>
      </c>
      <c r="F52" s="32">
        <v>4729.41</v>
      </c>
      <c r="G52" s="33">
        <v>2.418114E-2</v>
      </c>
      <c r="H52" s="21">
        <f>IFERROR(VLOOKUP(B52,'[1]Debt Holding Consolidated'!$C:$AB,12,FALSE),"")</f>
        <v>7.4850000000000003</v>
      </c>
    </row>
    <row r="53" spans="1:8" x14ac:dyDescent="0.2">
      <c r="A53" s="29">
        <v>11</v>
      </c>
      <c r="B53" s="30" t="s">
        <v>156</v>
      </c>
      <c r="C53" s="30" t="s">
        <v>157</v>
      </c>
      <c r="D53" s="30" t="s">
        <v>141</v>
      </c>
      <c r="E53" s="31">
        <v>1000</v>
      </c>
      <c r="F53" s="32">
        <v>4723.22</v>
      </c>
      <c r="G53" s="33">
        <v>2.4149500000000001E-2</v>
      </c>
      <c r="H53" s="21">
        <f>IFERROR(VLOOKUP(B53,'[1]Debt Holding Consolidated'!$C:$AB,12,FALSE),"")</f>
        <v>7.3</v>
      </c>
    </row>
    <row r="54" spans="1:8" x14ac:dyDescent="0.2">
      <c r="A54" s="29">
        <v>12</v>
      </c>
      <c r="B54" s="30" t="s">
        <v>158</v>
      </c>
      <c r="C54" s="30" t="s">
        <v>159</v>
      </c>
      <c r="D54" s="30" t="s">
        <v>141</v>
      </c>
      <c r="E54" s="31">
        <v>1000</v>
      </c>
      <c r="F54" s="32">
        <v>4716.74</v>
      </c>
      <c r="G54" s="33">
        <v>2.411636E-2</v>
      </c>
      <c r="H54" s="21">
        <f>IFERROR(VLOOKUP(B54,'[1]Debt Holding Consolidated'!$C:$AB,12,FALSE),"")</f>
        <v>7.14</v>
      </c>
    </row>
    <row r="55" spans="1:8" x14ac:dyDescent="0.2">
      <c r="A55" s="29">
        <v>13</v>
      </c>
      <c r="B55" s="30" t="s">
        <v>160</v>
      </c>
      <c r="C55" s="30" t="s">
        <v>161</v>
      </c>
      <c r="D55" s="30" t="s">
        <v>141</v>
      </c>
      <c r="E55" s="31">
        <v>1000</v>
      </c>
      <c r="F55" s="32">
        <v>4715.12</v>
      </c>
      <c r="G55" s="33">
        <v>2.410808E-2</v>
      </c>
      <c r="H55" s="21">
        <f>IFERROR(VLOOKUP(B55,'[1]Debt Holding Consolidated'!$C:$AB,12,FALSE),"")</f>
        <v>7.1600999999999999</v>
      </c>
    </row>
    <row r="56" spans="1:8" x14ac:dyDescent="0.2">
      <c r="A56" s="29">
        <v>14</v>
      </c>
      <c r="B56" s="30" t="s">
        <v>162</v>
      </c>
      <c r="C56" s="30" t="s">
        <v>163</v>
      </c>
      <c r="D56" s="30" t="s">
        <v>141</v>
      </c>
      <c r="E56" s="31">
        <v>1000</v>
      </c>
      <c r="F56" s="32">
        <v>4710.2250000000004</v>
      </c>
      <c r="G56" s="33">
        <v>2.4083050000000002E-2</v>
      </c>
      <c r="H56" s="21">
        <f>IFERROR(VLOOKUP(B56,'[1]Debt Holding Consolidated'!$C:$AB,12,FALSE),"")</f>
        <v>7.3144</v>
      </c>
    </row>
    <row r="57" spans="1:8" x14ac:dyDescent="0.2">
      <c r="A57" s="29">
        <v>15</v>
      </c>
      <c r="B57" s="30" t="s">
        <v>164</v>
      </c>
      <c r="C57" s="30" t="s">
        <v>165</v>
      </c>
      <c r="D57" s="30" t="s">
        <v>141</v>
      </c>
      <c r="E57" s="31">
        <v>1000</v>
      </c>
      <c r="F57" s="32">
        <v>4708.585</v>
      </c>
      <c r="G57" s="33">
        <v>2.4074669999999999E-2</v>
      </c>
      <c r="H57" s="21">
        <f>IFERROR(VLOOKUP(B57,'[1]Debt Holding Consolidated'!$C:$AB,12,FALSE),"")</f>
        <v>7.2404999999999999</v>
      </c>
    </row>
    <row r="58" spans="1:8" x14ac:dyDescent="0.2">
      <c r="A58" s="29">
        <v>16</v>
      </c>
      <c r="B58" s="30" t="s">
        <v>166</v>
      </c>
      <c r="C58" s="30" t="s">
        <v>167</v>
      </c>
      <c r="D58" s="30" t="s">
        <v>141</v>
      </c>
      <c r="E58" s="31">
        <v>800</v>
      </c>
      <c r="F58" s="32">
        <v>3837.4479999999999</v>
      </c>
      <c r="G58" s="33">
        <v>1.9620599999999998E-2</v>
      </c>
      <c r="H58" s="21">
        <f>IFERROR(VLOOKUP(B58,'[1]Debt Holding Consolidated'!$C:$AB,12,FALSE),"")</f>
        <v>7.125</v>
      </c>
    </row>
    <row r="59" spans="1:8" x14ac:dyDescent="0.2">
      <c r="A59" s="29">
        <v>17</v>
      </c>
      <c r="B59" s="30" t="s">
        <v>168</v>
      </c>
      <c r="C59" s="30" t="s">
        <v>169</v>
      </c>
      <c r="D59" s="30" t="s">
        <v>141</v>
      </c>
      <c r="E59" s="31">
        <v>800</v>
      </c>
      <c r="F59" s="32">
        <v>3793.6280000000002</v>
      </c>
      <c r="G59" s="33">
        <v>1.939656E-2</v>
      </c>
      <c r="H59" s="21">
        <f>IFERROR(VLOOKUP(B59,'[1]Debt Holding Consolidated'!$C:$AB,12,FALSE),"")</f>
        <v>7.3</v>
      </c>
    </row>
    <row r="60" spans="1:8" x14ac:dyDescent="0.2">
      <c r="A60" s="29">
        <v>18</v>
      </c>
      <c r="B60" s="30" t="s">
        <v>170</v>
      </c>
      <c r="C60" s="30" t="s">
        <v>171</v>
      </c>
      <c r="D60" s="30" t="s">
        <v>138</v>
      </c>
      <c r="E60" s="31">
        <v>800</v>
      </c>
      <c r="F60" s="32">
        <v>3785.68</v>
      </c>
      <c r="G60" s="33">
        <v>1.9355919999999999E-2</v>
      </c>
      <c r="H60" s="21">
        <f>IFERROR(VLOOKUP(B60,'[1]Debt Holding Consolidated'!$C:$AB,12,FALSE),"")</f>
        <v>7.2</v>
      </c>
    </row>
    <row r="61" spans="1:8" x14ac:dyDescent="0.2">
      <c r="A61" s="29">
        <v>19</v>
      </c>
      <c r="B61" s="30" t="s">
        <v>172</v>
      </c>
      <c r="C61" s="30" t="s">
        <v>173</v>
      </c>
      <c r="D61" s="30" t="s">
        <v>141</v>
      </c>
      <c r="E61" s="31">
        <v>800</v>
      </c>
      <c r="F61" s="32">
        <v>3760.64</v>
      </c>
      <c r="G61" s="33">
        <v>1.9227890000000001E-2</v>
      </c>
      <c r="H61" s="21">
        <f>IFERROR(VLOOKUP(B61,'[1]Debt Holding Consolidated'!$C:$AB,12,FALSE),"")</f>
        <v>7.26</v>
      </c>
    </row>
    <row r="62" spans="1:8" x14ac:dyDescent="0.2">
      <c r="A62" s="29">
        <v>20</v>
      </c>
      <c r="B62" s="30" t="s">
        <v>174</v>
      </c>
      <c r="C62" s="30" t="s">
        <v>175</v>
      </c>
      <c r="D62" s="30" t="s">
        <v>141</v>
      </c>
      <c r="E62" s="31">
        <v>700</v>
      </c>
      <c r="F62" s="32">
        <v>3317.1635000000001</v>
      </c>
      <c r="G62" s="33">
        <v>1.6960429999999999E-2</v>
      </c>
      <c r="H62" s="21">
        <f>IFERROR(VLOOKUP(B62,'[1]Debt Holding Consolidated'!$C:$AB,12,FALSE),"")</f>
        <v>7.1849999999999996</v>
      </c>
    </row>
    <row r="63" spans="1:8" x14ac:dyDescent="0.2">
      <c r="A63" s="29">
        <v>21</v>
      </c>
      <c r="B63" s="30" t="s">
        <v>176</v>
      </c>
      <c r="C63" s="30" t="s">
        <v>177</v>
      </c>
      <c r="D63" s="30" t="s">
        <v>141</v>
      </c>
      <c r="E63" s="31">
        <v>500</v>
      </c>
      <c r="F63" s="32">
        <v>2402.15</v>
      </c>
      <c r="G63" s="33">
        <v>1.2282029999999999E-2</v>
      </c>
      <c r="H63" s="21">
        <f>IFERROR(VLOOKUP(B63,'[1]Debt Holding Consolidated'!$C:$AB,12,FALSE),"")</f>
        <v>7.08</v>
      </c>
    </row>
    <row r="64" spans="1:8" x14ac:dyDescent="0.2">
      <c r="A64" s="29">
        <v>22</v>
      </c>
      <c r="B64" s="30" t="s">
        <v>178</v>
      </c>
      <c r="C64" s="30" t="s">
        <v>179</v>
      </c>
      <c r="D64" s="30" t="s">
        <v>141</v>
      </c>
      <c r="E64" s="31">
        <v>500</v>
      </c>
      <c r="F64" s="32">
        <v>2398.105</v>
      </c>
      <c r="G64" s="33">
        <v>1.2261340000000001E-2</v>
      </c>
      <c r="H64" s="21">
        <f>IFERROR(VLOOKUP(B64,'[1]Debt Holding Consolidated'!$C:$AB,12,FALSE),"")</f>
        <v>7.4562999999999997</v>
      </c>
    </row>
    <row r="65" spans="1:8" x14ac:dyDescent="0.2">
      <c r="A65" s="29">
        <v>23</v>
      </c>
      <c r="B65" s="30" t="s">
        <v>180</v>
      </c>
      <c r="C65" s="30" t="s">
        <v>181</v>
      </c>
      <c r="D65" s="30" t="s">
        <v>141</v>
      </c>
      <c r="E65" s="31">
        <v>500</v>
      </c>
      <c r="F65" s="32">
        <v>2393.0275000000001</v>
      </c>
      <c r="G65" s="33">
        <v>1.2235380000000001E-2</v>
      </c>
      <c r="H65" s="21">
        <f>IFERROR(VLOOKUP(B65,'[1]Debt Holding Consolidated'!$C:$AB,12,FALSE),"")</f>
        <v>7.125</v>
      </c>
    </row>
    <row r="66" spans="1:8" x14ac:dyDescent="0.2">
      <c r="A66" s="29">
        <v>24</v>
      </c>
      <c r="B66" s="30" t="s">
        <v>182</v>
      </c>
      <c r="C66" s="30" t="s">
        <v>183</v>
      </c>
      <c r="D66" s="30" t="s">
        <v>141</v>
      </c>
      <c r="E66" s="31">
        <v>500</v>
      </c>
      <c r="F66" s="32">
        <v>2357.06</v>
      </c>
      <c r="G66" s="33">
        <v>1.205148E-2</v>
      </c>
      <c r="H66" s="21">
        <f>IFERROR(VLOOKUP(B66,'[1]Debt Holding Consolidated'!$C:$AB,12,FALSE),"")</f>
        <v>7.21</v>
      </c>
    </row>
    <row r="67" spans="1:8" x14ac:dyDescent="0.2">
      <c r="A67" s="29">
        <v>25</v>
      </c>
      <c r="B67" s="30" t="s">
        <v>184</v>
      </c>
      <c r="C67" s="30" t="s">
        <v>185</v>
      </c>
      <c r="D67" s="30" t="s">
        <v>141</v>
      </c>
      <c r="E67" s="31">
        <v>500</v>
      </c>
      <c r="F67" s="32">
        <v>2355.6849999999999</v>
      </c>
      <c r="G67" s="33">
        <v>1.204445E-2</v>
      </c>
      <c r="H67" s="21">
        <f>IFERROR(VLOOKUP(B67,'[1]Debt Holding Consolidated'!$C:$AB,12,FALSE),"")</f>
        <v>7.26</v>
      </c>
    </row>
    <row r="68" spans="1:8" x14ac:dyDescent="0.2">
      <c r="A68" s="22"/>
      <c r="B68" s="22"/>
      <c r="C68" s="23" t="s">
        <v>11</v>
      </c>
      <c r="D68" s="22"/>
      <c r="E68" s="22" t="s">
        <v>12</v>
      </c>
      <c r="F68" s="28">
        <v>115514.177</v>
      </c>
      <c r="G68" s="25">
        <v>0.59061593999999995</v>
      </c>
      <c r="H68" s="21" t="str">
        <f>IFERROR(VLOOKUP(B68,'[1]Debt Holding Consolidated'!$C:$AB,12,FALSE),"")</f>
        <v/>
      </c>
    </row>
    <row r="69" spans="1:8" x14ac:dyDescent="0.2">
      <c r="A69" s="22"/>
      <c r="B69" s="22"/>
      <c r="C69" s="26"/>
      <c r="D69" s="22"/>
      <c r="E69" s="22"/>
      <c r="F69" s="27"/>
      <c r="G69" s="27"/>
      <c r="H69" s="21" t="str">
        <f>IFERROR(VLOOKUP(B69,'[1]Debt Holding Consolidated'!$C:$AB,12,FALSE),"")</f>
        <v/>
      </c>
    </row>
    <row r="70" spans="1:8" x14ac:dyDescent="0.2">
      <c r="A70" s="22"/>
      <c r="B70" s="22"/>
      <c r="C70" s="23" t="s">
        <v>87</v>
      </c>
      <c r="D70" s="22"/>
      <c r="E70" s="22"/>
      <c r="F70" s="27"/>
      <c r="G70" s="27"/>
      <c r="H70" s="21" t="str">
        <f>IFERROR(VLOOKUP(B70,'[1]Debt Holding Consolidated'!$C:$AB,12,FALSE),"")</f>
        <v/>
      </c>
    </row>
    <row r="71" spans="1:8" x14ac:dyDescent="0.2">
      <c r="A71" s="29">
        <v>1</v>
      </c>
      <c r="B71" s="30" t="s">
        <v>186</v>
      </c>
      <c r="C71" s="30" t="s">
        <v>187</v>
      </c>
      <c r="D71" s="30" t="s">
        <v>141</v>
      </c>
      <c r="E71" s="31">
        <v>1200</v>
      </c>
      <c r="F71" s="32">
        <v>5622.4920000000002</v>
      </c>
      <c r="G71" s="33">
        <v>2.8747410000000001E-2</v>
      </c>
      <c r="H71" s="21">
        <f>IFERROR(VLOOKUP(B71,'[1]Debt Holding Consolidated'!$C:$AB,12,FALSE),"")</f>
        <v>7.78</v>
      </c>
    </row>
    <row r="72" spans="1:8" x14ac:dyDescent="0.2">
      <c r="A72" s="29">
        <v>2</v>
      </c>
      <c r="B72" s="30" t="s">
        <v>188</v>
      </c>
      <c r="C72" s="30" t="s">
        <v>189</v>
      </c>
      <c r="D72" s="30" t="s">
        <v>141</v>
      </c>
      <c r="E72" s="31">
        <v>1100</v>
      </c>
      <c r="F72" s="32">
        <v>5160.21</v>
      </c>
      <c r="G72" s="33">
        <v>2.6383790000000001E-2</v>
      </c>
      <c r="H72" s="21">
        <f>IFERROR(VLOOKUP(B72,'[1]Debt Holding Consolidated'!$C:$AB,12,FALSE),"")</f>
        <v>7.63</v>
      </c>
    </row>
    <row r="73" spans="1:8" x14ac:dyDescent="0.2">
      <c r="A73" s="29">
        <v>3</v>
      </c>
      <c r="B73" s="30" t="s">
        <v>190</v>
      </c>
      <c r="C73" s="30" t="s">
        <v>191</v>
      </c>
      <c r="D73" s="30" t="s">
        <v>141</v>
      </c>
      <c r="E73" s="31">
        <v>1000</v>
      </c>
      <c r="F73" s="32">
        <v>4870.62</v>
      </c>
      <c r="G73" s="33">
        <v>2.4903140000000001E-2</v>
      </c>
      <c r="H73" s="21">
        <f>IFERROR(VLOOKUP(B73,'[1]Debt Holding Consolidated'!$C:$AB,12,FALSE),"")</f>
        <v>7.29</v>
      </c>
    </row>
    <row r="74" spans="1:8" x14ac:dyDescent="0.2">
      <c r="A74" s="29">
        <v>4</v>
      </c>
      <c r="B74" s="30" t="s">
        <v>192</v>
      </c>
      <c r="C74" s="30" t="s">
        <v>193</v>
      </c>
      <c r="D74" s="30" t="s">
        <v>141</v>
      </c>
      <c r="E74" s="31">
        <v>1000</v>
      </c>
      <c r="F74" s="32">
        <v>4700.1899999999996</v>
      </c>
      <c r="G74" s="33">
        <v>2.4031739999999999E-2</v>
      </c>
      <c r="H74" s="21">
        <f>IFERROR(VLOOKUP(B74,'[1]Debt Holding Consolidated'!$C:$AB,12,FALSE),"")</f>
        <v>7.7350000000000003</v>
      </c>
    </row>
    <row r="75" spans="1:8" x14ac:dyDescent="0.2">
      <c r="A75" s="29">
        <v>5</v>
      </c>
      <c r="B75" s="30" t="s">
        <v>194</v>
      </c>
      <c r="C75" s="30" t="s">
        <v>195</v>
      </c>
      <c r="D75" s="30" t="s">
        <v>141</v>
      </c>
      <c r="E75" s="31">
        <v>1000</v>
      </c>
      <c r="F75" s="32">
        <v>4683.5150000000003</v>
      </c>
      <c r="G75" s="33">
        <v>2.3946490000000001E-2</v>
      </c>
      <c r="H75" s="21">
        <f>IFERROR(VLOOKUP(B75,'[1]Debt Holding Consolidated'!$C:$AB,12,FALSE),"")</f>
        <v>7.83</v>
      </c>
    </row>
    <row r="76" spans="1:8" x14ac:dyDescent="0.2">
      <c r="A76" s="29">
        <v>6</v>
      </c>
      <c r="B76" s="30" t="s">
        <v>196</v>
      </c>
      <c r="C76" s="30" t="s">
        <v>197</v>
      </c>
      <c r="D76" s="30" t="s">
        <v>141</v>
      </c>
      <c r="E76" s="31">
        <v>1000</v>
      </c>
      <c r="F76" s="32">
        <v>4680.6850000000004</v>
      </c>
      <c r="G76" s="33">
        <v>2.3932019999999998E-2</v>
      </c>
      <c r="H76" s="21">
        <f>IFERROR(VLOOKUP(B76,'[1]Debt Holding Consolidated'!$C:$AB,12,FALSE),"")</f>
        <v>7.93</v>
      </c>
    </row>
    <row r="77" spans="1:8" x14ac:dyDescent="0.2">
      <c r="A77" s="29">
        <v>7</v>
      </c>
      <c r="B77" s="30" t="s">
        <v>198</v>
      </c>
      <c r="C77" s="30" t="s">
        <v>199</v>
      </c>
      <c r="D77" s="30" t="s">
        <v>141</v>
      </c>
      <c r="E77" s="31">
        <v>800</v>
      </c>
      <c r="F77" s="32">
        <v>3983.288</v>
      </c>
      <c r="G77" s="33">
        <v>2.0366269999999999E-2</v>
      </c>
      <c r="H77" s="21">
        <f>IFERROR(VLOOKUP(B77,'[1]Debt Holding Consolidated'!$C:$AB,12,FALSE),"")</f>
        <v>8.0603999999999996</v>
      </c>
    </row>
    <row r="78" spans="1:8" x14ac:dyDescent="0.2">
      <c r="A78" s="29">
        <v>8</v>
      </c>
      <c r="B78" s="30" t="s">
        <v>200</v>
      </c>
      <c r="C78" s="30" t="s">
        <v>201</v>
      </c>
      <c r="D78" s="30" t="s">
        <v>141</v>
      </c>
      <c r="E78" s="31">
        <v>800</v>
      </c>
      <c r="F78" s="32">
        <v>3758.9839999999999</v>
      </c>
      <c r="G78" s="33">
        <v>1.9219420000000001E-2</v>
      </c>
      <c r="H78" s="21">
        <f>IFERROR(VLOOKUP(B78,'[1]Debt Holding Consolidated'!$C:$AB,12,FALSE),"")</f>
        <v>7.7751000000000001</v>
      </c>
    </row>
    <row r="79" spans="1:8" x14ac:dyDescent="0.2">
      <c r="A79" s="29">
        <v>9</v>
      </c>
      <c r="B79" s="30" t="s">
        <v>202</v>
      </c>
      <c r="C79" s="30" t="s">
        <v>203</v>
      </c>
      <c r="D79" s="30" t="s">
        <v>141</v>
      </c>
      <c r="E79" s="31">
        <v>800</v>
      </c>
      <c r="F79" s="32">
        <v>3757.172</v>
      </c>
      <c r="G79" s="33">
        <v>1.921016E-2</v>
      </c>
      <c r="H79" s="21">
        <f>IFERROR(VLOOKUP(B79,'[1]Debt Holding Consolidated'!$C:$AB,12,FALSE),"")</f>
        <v>7.76</v>
      </c>
    </row>
    <row r="80" spans="1:8" x14ac:dyDescent="0.2">
      <c r="A80" s="29">
        <v>10</v>
      </c>
      <c r="B80" s="30" t="s">
        <v>204</v>
      </c>
      <c r="C80" s="30" t="s">
        <v>205</v>
      </c>
      <c r="D80" s="30" t="s">
        <v>141</v>
      </c>
      <c r="E80" s="31">
        <v>500</v>
      </c>
      <c r="F80" s="32">
        <v>2357.9924999999998</v>
      </c>
      <c r="G80" s="33">
        <v>1.2056249999999999E-2</v>
      </c>
      <c r="H80" s="21">
        <f>IFERROR(VLOOKUP(B80,'[1]Debt Holding Consolidated'!$C:$AB,12,FALSE),"")</f>
        <v>8.2949999999999999</v>
      </c>
    </row>
    <row r="81" spans="1:8" x14ac:dyDescent="0.2">
      <c r="A81" s="29">
        <v>11</v>
      </c>
      <c r="B81" s="30" t="s">
        <v>206</v>
      </c>
      <c r="C81" s="30" t="s">
        <v>207</v>
      </c>
      <c r="D81" s="30" t="s">
        <v>141</v>
      </c>
      <c r="E81" s="31">
        <v>500</v>
      </c>
      <c r="F81" s="32">
        <v>2356.25</v>
      </c>
      <c r="G81" s="33">
        <v>1.204734E-2</v>
      </c>
      <c r="H81" s="21">
        <f>IFERROR(VLOOKUP(B81,'[1]Debt Holding Consolidated'!$C:$AB,12,FALSE),"")</f>
        <v>8.01</v>
      </c>
    </row>
    <row r="82" spans="1:8" x14ac:dyDescent="0.2">
      <c r="A82" s="29">
        <v>12</v>
      </c>
      <c r="B82" s="30" t="s">
        <v>208</v>
      </c>
      <c r="C82" s="30" t="s">
        <v>209</v>
      </c>
      <c r="D82" s="30" t="s">
        <v>141</v>
      </c>
      <c r="E82" s="31">
        <v>500</v>
      </c>
      <c r="F82" s="32">
        <v>2356.0050000000001</v>
      </c>
      <c r="G82" s="33">
        <v>1.2046090000000001E-2</v>
      </c>
      <c r="H82" s="21">
        <f>IFERROR(VLOOKUP(B82,'[1]Debt Holding Consolidated'!$C:$AB,12,FALSE),"")</f>
        <v>7.8</v>
      </c>
    </row>
    <row r="83" spans="1:8" x14ac:dyDescent="0.2">
      <c r="A83" s="29">
        <v>13</v>
      </c>
      <c r="B83" s="30" t="s">
        <v>210</v>
      </c>
      <c r="C83" s="30" t="s">
        <v>211</v>
      </c>
      <c r="D83" s="30" t="s">
        <v>141</v>
      </c>
      <c r="E83" s="31">
        <v>500</v>
      </c>
      <c r="F83" s="32">
        <v>2348.4974999999999</v>
      </c>
      <c r="G83" s="33">
        <v>1.20077E-2</v>
      </c>
      <c r="H83" s="21">
        <f>IFERROR(VLOOKUP(B83,'[1]Debt Holding Consolidated'!$C:$AB,12,FALSE),"")</f>
        <v>7.6449999999999996</v>
      </c>
    </row>
    <row r="84" spans="1:8" x14ac:dyDescent="0.2">
      <c r="A84" s="22"/>
      <c r="B84" s="22"/>
      <c r="C84" s="23" t="s">
        <v>11</v>
      </c>
      <c r="D84" s="22"/>
      <c r="E84" s="22" t="s">
        <v>12</v>
      </c>
      <c r="F84" s="28">
        <v>50635.900999999998</v>
      </c>
      <c r="G84" s="25">
        <v>0.25889782</v>
      </c>
      <c r="H84" s="21" t="str">
        <f>IFERROR(VLOOKUP(B84,'[1]Debt Holding Consolidated'!$C:$AB,12,FALSE),"")</f>
        <v/>
      </c>
    </row>
    <row r="85" spans="1:8" x14ac:dyDescent="0.2">
      <c r="A85" s="22"/>
      <c r="B85" s="22"/>
      <c r="C85" s="26"/>
      <c r="D85" s="22"/>
      <c r="E85" s="22"/>
      <c r="F85" s="27"/>
      <c r="G85" s="27"/>
      <c r="H85" s="21" t="str">
        <f>IFERROR(VLOOKUP(B85,'[1]Debt Holding Consolidated'!$C:$AB,12,FALSE),"")</f>
        <v/>
      </c>
    </row>
    <row r="86" spans="1:8" x14ac:dyDescent="0.2">
      <c r="A86" s="22"/>
      <c r="B86" s="22"/>
      <c r="C86" s="23" t="s">
        <v>88</v>
      </c>
      <c r="D86" s="22"/>
      <c r="E86" s="22"/>
      <c r="F86" s="27"/>
      <c r="G86" s="27"/>
      <c r="H86" s="21" t="str">
        <f>IFERROR(VLOOKUP(B86,'[1]Debt Holding Consolidated'!$C:$AB,12,FALSE),"")</f>
        <v/>
      </c>
    </row>
    <row r="87" spans="1:8" x14ac:dyDescent="0.2">
      <c r="A87" s="29">
        <v>1</v>
      </c>
      <c r="B87" s="30" t="s">
        <v>212</v>
      </c>
      <c r="C87" s="30" t="s">
        <v>213</v>
      </c>
      <c r="D87" s="30" t="s">
        <v>77</v>
      </c>
      <c r="E87" s="31">
        <v>9000000</v>
      </c>
      <c r="F87" s="32">
        <v>8948.232</v>
      </c>
      <c r="G87" s="33">
        <v>4.5751689999999998E-2</v>
      </c>
      <c r="H87" s="21">
        <f>IFERROR(VLOOKUP(B87,'[1]Debt Holding Consolidated'!$C:$AB,12,FALSE),"")</f>
        <v>5.15</v>
      </c>
    </row>
    <row r="88" spans="1:8" x14ac:dyDescent="0.2">
      <c r="A88" s="29">
        <v>2</v>
      </c>
      <c r="B88" s="30" t="s">
        <v>214</v>
      </c>
      <c r="C88" s="30" t="s">
        <v>215</v>
      </c>
      <c r="D88" s="30" t="s">
        <v>77</v>
      </c>
      <c r="E88" s="31">
        <v>2500000</v>
      </c>
      <c r="F88" s="32">
        <v>2493.0324999999998</v>
      </c>
      <c r="G88" s="33">
        <v>1.27467E-2</v>
      </c>
      <c r="H88" s="21">
        <f>IFERROR(VLOOKUP(B88,'[1]Debt Holding Consolidated'!$C:$AB,12,FALSE),"")</f>
        <v>5.0999999999999996</v>
      </c>
    </row>
    <row r="89" spans="1:8" x14ac:dyDescent="0.2">
      <c r="A89" s="22"/>
      <c r="B89" s="22"/>
      <c r="C89" s="23" t="s">
        <v>11</v>
      </c>
      <c r="D89" s="22"/>
      <c r="E89" s="22" t="s">
        <v>12</v>
      </c>
      <c r="F89" s="28">
        <v>11441.264499999999</v>
      </c>
      <c r="G89" s="25">
        <v>5.8498389999999997E-2</v>
      </c>
      <c r="H89" s="21" t="str">
        <f>IFERROR(VLOOKUP(B89,'[1]Debt Holding Consolidated'!$C:$AB,12,FALSE),"")</f>
        <v/>
      </c>
    </row>
    <row r="90" spans="1:8" x14ac:dyDescent="0.2">
      <c r="A90" s="22"/>
      <c r="B90" s="22"/>
      <c r="C90" s="26"/>
      <c r="D90" s="22"/>
      <c r="E90" s="22"/>
      <c r="F90" s="27"/>
      <c r="G90" s="27"/>
      <c r="H90" s="21" t="str">
        <f>IFERROR(VLOOKUP(B90,'[1]Debt Holding Consolidated'!$C:$AB,12,FALSE),"")</f>
        <v/>
      </c>
    </row>
    <row r="91" spans="1:8" x14ac:dyDescent="0.2">
      <c r="A91" s="22"/>
      <c r="B91" s="22"/>
      <c r="C91" s="23" t="s">
        <v>89</v>
      </c>
      <c r="D91" s="22"/>
      <c r="E91" s="22"/>
      <c r="F91" s="27"/>
      <c r="G91" s="27"/>
      <c r="H91" s="21" t="str">
        <f>IFERROR(VLOOKUP(B91,'[1]Debt Holding Consolidated'!$C:$AB,12,FALSE),"")</f>
        <v/>
      </c>
    </row>
    <row r="92" spans="1:8" x14ac:dyDescent="0.2">
      <c r="A92" s="29">
        <v>1</v>
      </c>
      <c r="B92" s="30"/>
      <c r="C92" s="30" t="s">
        <v>90</v>
      </c>
      <c r="D92" s="30"/>
      <c r="E92" s="34"/>
      <c r="F92" s="32">
        <v>18698.599836964</v>
      </c>
      <c r="G92" s="33">
        <v>9.5604640000000005E-2</v>
      </c>
      <c r="H92" s="21">
        <v>5.22</v>
      </c>
    </row>
    <row r="93" spans="1:8" x14ac:dyDescent="0.2">
      <c r="A93" s="22"/>
      <c r="B93" s="22"/>
      <c r="C93" s="23" t="s">
        <v>11</v>
      </c>
      <c r="D93" s="22"/>
      <c r="E93" s="22" t="s">
        <v>12</v>
      </c>
      <c r="F93" s="28">
        <v>18698.599836964</v>
      </c>
      <c r="G93" s="25">
        <v>9.5604640000000005E-2</v>
      </c>
      <c r="H93" s="21" t="str">
        <f>IFERROR(VLOOKUP(B93,'[1]Debt Holding Consolidated'!$C:$AB,12,FALSE),"")</f>
        <v/>
      </c>
    </row>
    <row r="94" spans="1:8" x14ac:dyDescent="0.2">
      <c r="A94" s="22"/>
      <c r="B94" s="22"/>
      <c r="C94" s="26"/>
      <c r="D94" s="22"/>
      <c r="E94" s="22"/>
      <c r="F94" s="27"/>
      <c r="G94" s="27"/>
      <c r="H94" s="21" t="str">
        <f>IFERROR(VLOOKUP(B94,'[1]Debt Holding Consolidated'!$C:$AB,12,FALSE),"")</f>
        <v/>
      </c>
    </row>
    <row r="95" spans="1:8" x14ac:dyDescent="0.2">
      <c r="A95" s="22"/>
      <c r="B95" s="22"/>
      <c r="C95" s="23" t="s">
        <v>91</v>
      </c>
      <c r="D95" s="22"/>
      <c r="E95" s="22"/>
      <c r="F95" s="28">
        <v>196289.94233696401</v>
      </c>
      <c r="G95" s="25">
        <v>1.0036167899999999</v>
      </c>
      <c r="H95" s="21" t="str">
        <f>IFERROR(VLOOKUP(B95,'[1]Debt Holding Consolidated'!$C:$AB,12,FALSE),"")</f>
        <v/>
      </c>
    </row>
    <row r="96" spans="1:8" x14ac:dyDescent="0.2">
      <c r="A96" s="22"/>
      <c r="B96" s="22"/>
      <c r="C96" s="27"/>
      <c r="D96" s="22"/>
      <c r="E96" s="22"/>
      <c r="F96" s="22"/>
      <c r="G96" s="22"/>
      <c r="H96" s="21" t="str">
        <f>IFERROR(VLOOKUP(B96,'[1]Debt Holding Consolidated'!$C:$AB,12,FALSE),"")</f>
        <v/>
      </c>
    </row>
    <row r="97" spans="1:16" x14ac:dyDescent="0.2">
      <c r="A97" s="22"/>
      <c r="B97" s="22"/>
      <c r="C97" s="23" t="s">
        <v>92</v>
      </c>
      <c r="D97" s="22"/>
      <c r="E97" s="22"/>
      <c r="F97" s="22"/>
      <c r="G97" s="22"/>
      <c r="H97" s="21" t="str">
        <f>IFERROR(VLOOKUP(B97,'[1]Debt Holding Consolidated'!$C:$AB,12,FALSE),"")</f>
        <v/>
      </c>
    </row>
    <row r="98" spans="1:16" x14ac:dyDescent="0.2">
      <c r="A98" s="22"/>
      <c r="B98" s="22"/>
      <c r="C98" s="23" t="s">
        <v>93</v>
      </c>
      <c r="D98" s="22"/>
      <c r="E98" s="22"/>
      <c r="F98" s="22"/>
      <c r="G98" s="22"/>
      <c r="H98" s="21" t="str">
        <f>IFERROR(VLOOKUP(B98,'[1]Debt Holding Consolidated'!$C:$AB,12,FALSE),"")</f>
        <v/>
      </c>
    </row>
    <row r="99" spans="1:16" x14ac:dyDescent="0.2">
      <c r="A99" s="22"/>
      <c r="B99" s="22"/>
      <c r="C99" s="23" t="s">
        <v>11</v>
      </c>
      <c r="D99" s="22"/>
      <c r="E99" s="22" t="s">
        <v>12</v>
      </c>
      <c r="F99" s="24" t="s">
        <v>13</v>
      </c>
      <c r="G99" s="25">
        <v>0</v>
      </c>
      <c r="H99" s="21" t="str">
        <f>IFERROR(VLOOKUP(B99,'[1]Debt Holding Consolidated'!$C:$AB,12,FALSE),"")</f>
        <v/>
      </c>
    </row>
    <row r="100" spans="1:16" x14ac:dyDescent="0.2">
      <c r="A100" s="19"/>
      <c r="B100" s="19"/>
      <c r="C100" s="35"/>
      <c r="D100" s="19"/>
      <c r="E100" s="19"/>
      <c r="F100" s="36"/>
      <c r="G100" s="36"/>
      <c r="H100" s="21" t="str">
        <f>IFERROR(VLOOKUP(B100,'[1]Debt Holding Consolidated'!$C:$AB,12,FALSE),"")</f>
        <v/>
      </c>
    </row>
    <row r="101" spans="1:16" x14ac:dyDescent="0.2">
      <c r="A101" s="19"/>
      <c r="B101" s="19"/>
      <c r="C101" s="20" t="s">
        <v>574</v>
      </c>
      <c r="D101" s="19"/>
      <c r="E101" s="19"/>
      <c r="F101" s="36"/>
      <c r="G101" s="36"/>
      <c r="H101" s="21" t="str">
        <f>IFERROR(VLOOKUP(B101,'[1]Debt Holding Consolidated'!$C:$AB,12,FALSE),"")</f>
        <v/>
      </c>
      <c r="I101" s="37"/>
      <c r="J101" s="37"/>
      <c r="K101" s="37"/>
      <c r="L101" s="37"/>
      <c r="M101" s="37"/>
      <c r="N101" s="38"/>
      <c r="O101" s="38"/>
      <c r="P101" s="38"/>
    </row>
    <row r="102" spans="1:16" x14ac:dyDescent="0.2">
      <c r="A102" s="39">
        <v>1</v>
      </c>
      <c r="B102" s="40" t="s">
        <v>94</v>
      </c>
      <c r="C102" s="40" t="s">
        <v>95</v>
      </c>
      <c r="D102" s="40"/>
      <c r="E102" s="41">
        <v>4185.0569999999998</v>
      </c>
      <c r="F102" s="42">
        <v>491.80025633899999</v>
      </c>
      <c r="G102" s="43">
        <v>2.51454E-3</v>
      </c>
      <c r="H102" s="21"/>
    </row>
    <row r="103" spans="1:16" x14ac:dyDescent="0.2">
      <c r="A103" s="19"/>
      <c r="B103" s="19"/>
      <c r="C103" s="20" t="s">
        <v>11</v>
      </c>
      <c r="D103" s="19"/>
      <c r="E103" s="19" t="s">
        <v>12</v>
      </c>
      <c r="F103" s="44">
        <f>SUM(F102)</f>
        <v>491.80025633899999</v>
      </c>
      <c r="G103" s="45">
        <f>SUM(G102)</f>
        <v>2.51454E-3</v>
      </c>
      <c r="H103" s="21" t="str">
        <f>IFERROR(VLOOKUP(B103,'[1]Debt Holding Consolidated'!$C:$AB,12,FALSE),"")</f>
        <v/>
      </c>
    </row>
    <row r="104" spans="1:16" x14ac:dyDescent="0.2">
      <c r="A104" s="22"/>
      <c r="B104" s="22"/>
      <c r="C104" s="26"/>
      <c r="D104" s="22"/>
      <c r="E104" s="22"/>
      <c r="F104" s="27"/>
      <c r="G104" s="27"/>
      <c r="H104" s="21" t="str">
        <f>IFERROR(VLOOKUP(B104,'[1]Debt Holding Consolidated'!$C:$AB,12,FALSE),"")</f>
        <v/>
      </c>
    </row>
    <row r="105" spans="1:16" x14ac:dyDescent="0.2">
      <c r="A105" s="22"/>
      <c r="B105" s="22"/>
      <c r="C105" s="23" t="s">
        <v>96</v>
      </c>
      <c r="D105" s="22"/>
      <c r="E105" s="22"/>
      <c r="F105" s="22"/>
      <c r="G105" s="22"/>
      <c r="H105" s="21" t="str">
        <f>IFERROR(VLOOKUP(B105,'[1]Debt Holding Consolidated'!$C:$AB,12,FALSE),"")</f>
        <v/>
      </c>
    </row>
    <row r="106" spans="1:16" x14ac:dyDescent="0.2">
      <c r="A106" s="22"/>
      <c r="B106" s="22"/>
      <c r="C106" s="23" t="s">
        <v>97</v>
      </c>
      <c r="D106" s="22"/>
      <c r="E106" s="22"/>
      <c r="F106" s="22"/>
      <c r="G106" s="22"/>
      <c r="H106" s="21" t="str">
        <f>IFERROR(VLOOKUP(B106,'[1]Debt Holding Consolidated'!$C:$AB,12,FALSE),"")</f>
        <v/>
      </c>
    </row>
    <row r="107" spans="1:16" x14ac:dyDescent="0.2">
      <c r="A107" s="22"/>
      <c r="B107" s="22"/>
      <c r="C107" s="23" t="s">
        <v>11</v>
      </c>
      <c r="D107" s="22"/>
      <c r="E107" s="22" t="s">
        <v>12</v>
      </c>
      <c r="F107" s="24" t="s">
        <v>13</v>
      </c>
      <c r="G107" s="25">
        <v>0</v>
      </c>
      <c r="H107" s="21" t="str">
        <f>IFERROR(VLOOKUP(B107,'[1]Debt Holding Consolidated'!$C:$AB,12,FALSE),"")</f>
        <v/>
      </c>
    </row>
    <row r="108" spans="1:16" x14ac:dyDescent="0.2">
      <c r="A108" s="22"/>
      <c r="B108" s="22"/>
      <c r="C108" s="26"/>
      <c r="D108" s="22"/>
      <c r="E108" s="22"/>
      <c r="F108" s="27"/>
      <c r="G108" s="27"/>
      <c r="H108" s="21" t="str">
        <f>IFERROR(VLOOKUP(B108,'[1]Debt Holding Consolidated'!$C:$AB,12,FALSE),"")</f>
        <v/>
      </c>
    </row>
    <row r="109" spans="1:16" x14ac:dyDescent="0.2">
      <c r="A109" s="22"/>
      <c r="B109" s="22"/>
      <c r="C109" s="23" t="s">
        <v>98</v>
      </c>
      <c r="D109" s="22"/>
      <c r="E109" s="22"/>
      <c r="F109" s="27"/>
      <c r="G109" s="27"/>
      <c r="H109" s="21" t="str">
        <f>IFERROR(VLOOKUP(B109,'[1]Debt Holding Consolidated'!$C:$AB,12,FALSE),"")</f>
        <v/>
      </c>
    </row>
    <row r="110" spans="1:16" x14ac:dyDescent="0.2">
      <c r="A110" s="22"/>
      <c r="B110" s="22"/>
      <c r="C110" s="23" t="s">
        <v>11</v>
      </c>
      <c r="D110" s="22"/>
      <c r="E110" s="22" t="s">
        <v>12</v>
      </c>
      <c r="F110" s="24" t="s">
        <v>13</v>
      </c>
      <c r="G110" s="25">
        <v>0</v>
      </c>
      <c r="H110" s="21" t="str">
        <f>IFERROR(VLOOKUP(B110,'[1]Debt Holding Consolidated'!$C:$AB,12,FALSE),"")</f>
        <v/>
      </c>
    </row>
    <row r="111" spans="1:16" x14ac:dyDescent="0.2">
      <c r="A111" s="22"/>
      <c r="B111" s="30"/>
      <c r="C111" s="30"/>
      <c r="D111" s="23"/>
      <c r="E111" s="22"/>
      <c r="F111" s="30"/>
      <c r="G111" s="34"/>
      <c r="H111" s="21" t="str">
        <f>IFERROR(VLOOKUP(B111,'[1]Debt Holding Consolidated'!$C:$AB,12,FALSE),"")</f>
        <v/>
      </c>
    </row>
    <row r="112" spans="1:16" x14ac:dyDescent="0.2">
      <c r="A112" s="34"/>
      <c r="B112" s="30"/>
      <c r="C112" s="30" t="s">
        <v>99</v>
      </c>
      <c r="D112" s="30"/>
      <c r="E112" s="34"/>
      <c r="F112" s="32">
        <v>-1199.1849373800001</v>
      </c>
      <c r="G112" s="33">
        <v>-6.1313499999999998E-3</v>
      </c>
      <c r="H112" s="21" t="str">
        <f>IFERROR(VLOOKUP(B112,'[1]Debt Holding Consolidated'!$C:$AB,12,FALSE),"")</f>
        <v/>
      </c>
    </row>
    <row r="113" spans="1:9" x14ac:dyDescent="0.2">
      <c r="A113" s="26"/>
      <c r="B113" s="26"/>
      <c r="C113" s="23" t="s">
        <v>100</v>
      </c>
      <c r="D113" s="27"/>
      <c r="E113" s="27"/>
      <c r="F113" s="28">
        <v>195582.55765592301</v>
      </c>
      <c r="G113" s="46">
        <v>0.99999998000000001</v>
      </c>
      <c r="H113" s="21" t="str">
        <f>IFERROR(VLOOKUP(B113,'[1]Debt Holding Consolidated'!$C:$AB,12,FALSE),"")</f>
        <v/>
      </c>
    </row>
    <row r="114" spans="1:9" x14ac:dyDescent="0.2">
      <c r="A114" s="47"/>
      <c r="B114" s="47"/>
      <c r="C114" s="47"/>
      <c r="D114" s="48"/>
      <c r="E114" s="48"/>
      <c r="F114" s="48"/>
      <c r="G114" s="48"/>
    </row>
    <row r="115" spans="1:9" x14ac:dyDescent="0.2">
      <c r="A115" s="49"/>
      <c r="B115" s="50" t="s">
        <v>575</v>
      </c>
      <c r="C115" s="50"/>
      <c r="D115" s="50"/>
      <c r="E115" s="50"/>
      <c r="F115" s="50"/>
      <c r="G115" s="50"/>
      <c r="H115" s="50"/>
    </row>
    <row r="116" spans="1:9" x14ac:dyDescent="0.2">
      <c r="A116" s="49"/>
      <c r="B116" s="50" t="s">
        <v>576</v>
      </c>
      <c r="C116" s="50"/>
      <c r="D116" s="50"/>
      <c r="E116" s="50"/>
      <c r="F116" s="50"/>
      <c r="G116" s="50"/>
      <c r="H116" s="50"/>
    </row>
    <row r="117" spans="1:9" x14ac:dyDescent="0.2">
      <c r="A117" s="49"/>
      <c r="B117" s="50" t="s">
        <v>577</v>
      </c>
      <c r="C117" s="50"/>
      <c r="D117" s="50"/>
      <c r="E117" s="50"/>
      <c r="F117" s="50"/>
      <c r="G117" s="50"/>
      <c r="H117" s="50"/>
    </row>
    <row r="118" spans="1:9" x14ac:dyDescent="0.2">
      <c r="A118" s="49"/>
      <c r="B118" s="196" t="s">
        <v>596</v>
      </c>
      <c r="C118" s="50"/>
      <c r="D118" s="50"/>
      <c r="E118" s="50"/>
      <c r="F118" s="50"/>
      <c r="G118" s="50"/>
      <c r="H118" s="50"/>
      <c r="I118" s="150"/>
    </row>
    <row r="119" spans="1:9" x14ac:dyDescent="0.2">
      <c r="A119" s="49"/>
      <c r="B119" s="49"/>
      <c r="C119" s="49"/>
      <c r="D119" s="51"/>
      <c r="E119" s="51"/>
      <c r="F119" s="51"/>
      <c r="G119" s="51"/>
    </row>
    <row r="120" spans="1:9" x14ac:dyDescent="0.2">
      <c r="A120" s="49"/>
      <c r="B120" s="52" t="s">
        <v>101</v>
      </c>
      <c r="C120" s="53"/>
      <c r="D120" s="54"/>
      <c r="E120" s="55"/>
      <c r="F120" s="51"/>
      <c r="G120" s="51"/>
    </row>
    <row r="121" spans="1:9" ht="25.5" customHeight="1" x14ac:dyDescent="0.2">
      <c r="A121" s="49"/>
      <c r="B121" s="56" t="s">
        <v>102</v>
      </c>
      <c r="C121" s="57"/>
      <c r="D121" s="20" t="s">
        <v>103</v>
      </c>
      <c r="E121" s="55"/>
      <c r="F121" s="51"/>
      <c r="G121" s="51"/>
    </row>
    <row r="122" spans="1:9" x14ac:dyDescent="0.2">
      <c r="A122" s="49"/>
      <c r="B122" s="56" t="s">
        <v>104</v>
      </c>
      <c r="C122" s="57"/>
      <c r="D122" s="20" t="s">
        <v>103</v>
      </c>
      <c r="E122" s="55"/>
      <c r="F122" s="51"/>
      <c r="G122" s="51"/>
    </row>
    <row r="123" spans="1:9" x14ac:dyDescent="0.2">
      <c r="A123" s="49"/>
      <c r="B123" s="56" t="s">
        <v>105</v>
      </c>
      <c r="C123" s="57"/>
      <c r="D123" s="36" t="s">
        <v>12</v>
      </c>
      <c r="E123" s="55"/>
      <c r="F123" s="51"/>
      <c r="G123" s="51"/>
    </row>
    <row r="124" spans="1:9" x14ac:dyDescent="0.2">
      <c r="A124" s="58"/>
      <c r="B124" s="59" t="s">
        <v>12</v>
      </c>
      <c r="C124" s="59" t="s">
        <v>578</v>
      </c>
      <c r="D124" s="59" t="s">
        <v>106</v>
      </c>
      <c r="E124" s="58"/>
      <c r="F124" s="58"/>
      <c r="G124" s="58"/>
    </row>
    <row r="125" spans="1:9" x14ac:dyDescent="0.2">
      <c r="A125" s="58"/>
      <c r="B125" s="60" t="s">
        <v>107</v>
      </c>
      <c r="C125" s="61">
        <v>46112</v>
      </c>
      <c r="D125" s="61">
        <v>46142</v>
      </c>
      <c r="E125" s="58"/>
      <c r="F125" s="58"/>
      <c r="G125" s="58"/>
    </row>
    <row r="126" spans="1:9" x14ac:dyDescent="0.2">
      <c r="A126" s="62"/>
      <c r="B126" s="40" t="s">
        <v>108</v>
      </c>
      <c r="C126" s="63">
        <v>15.786300000000001</v>
      </c>
      <c r="D126" s="63">
        <v>15.881500000000001</v>
      </c>
      <c r="E126" s="62"/>
      <c r="F126" s="64"/>
      <c r="G126" s="65"/>
    </row>
    <row r="127" spans="1:9" x14ac:dyDescent="0.2">
      <c r="A127" s="62"/>
      <c r="B127" s="40" t="s">
        <v>579</v>
      </c>
      <c r="C127" s="63">
        <v>11.099399999999999</v>
      </c>
      <c r="D127" s="63">
        <v>11.166399999999999</v>
      </c>
      <c r="E127" s="62"/>
      <c r="F127" s="64"/>
      <c r="G127" s="65"/>
    </row>
    <row r="128" spans="1:9" x14ac:dyDescent="0.2">
      <c r="A128" s="62"/>
      <c r="B128" s="40" t="s">
        <v>109</v>
      </c>
      <c r="C128" s="63">
        <v>15.6662</v>
      </c>
      <c r="D128" s="63">
        <v>15.7582</v>
      </c>
      <c r="E128" s="62"/>
      <c r="F128" s="64"/>
      <c r="G128" s="65"/>
    </row>
    <row r="129" spans="1:14" x14ac:dyDescent="0.2">
      <c r="A129" s="62"/>
      <c r="B129" s="40" t="s">
        <v>580</v>
      </c>
      <c r="C129" s="63">
        <v>11.061500000000001</v>
      </c>
      <c r="D129" s="63">
        <v>11.1264</v>
      </c>
      <c r="E129" s="62"/>
      <c r="F129" s="64"/>
      <c r="G129" s="65"/>
    </row>
    <row r="130" spans="1:14" x14ac:dyDescent="0.2">
      <c r="A130" s="62"/>
      <c r="B130" s="62"/>
      <c r="C130" s="62"/>
      <c r="D130" s="62"/>
      <c r="E130" s="62"/>
      <c r="F130" s="62"/>
      <c r="G130" s="62"/>
    </row>
    <row r="131" spans="1:14" x14ac:dyDescent="0.2">
      <c r="A131" s="58"/>
      <c r="B131" s="56" t="s">
        <v>581</v>
      </c>
      <c r="C131" s="57"/>
      <c r="D131" s="20" t="s">
        <v>103</v>
      </c>
      <c r="E131" s="58"/>
      <c r="F131" s="58"/>
      <c r="G131" s="58"/>
    </row>
    <row r="132" spans="1:14" x14ac:dyDescent="0.2">
      <c r="A132" s="58"/>
      <c r="B132" s="66"/>
      <c r="C132" s="66"/>
      <c r="D132" s="66"/>
      <c r="E132" s="58"/>
      <c r="F132" s="58"/>
      <c r="G132" s="58"/>
    </row>
    <row r="133" spans="1:14" x14ac:dyDescent="0.2">
      <c r="A133" s="58"/>
      <c r="B133" s="56" t="s">
        <v>111</v>
      </c>
      <c r="C133" s="57"/>
      <c r="D133" s="20" t="s">
        <v>103</v>
      </c>
      <c r="E133" s="67"/>
      <c r="F133" s="58"/>
      <c r="G133" s="58"/>
      <c r="I133" s="150"/>
    </row>
    <row r="134" spans="1:14" x14ac:dyDescent="0.2">
      <c r="A134" s="58"/>
      <c r="B134" s="56" t="s">
        <v>112</v>
      </c>
      <c r="C134" s="57"/>
      <c r="D134" s="20" t="s">
        <v>103</v>
      </c>
      <c r="E134" s="67"/>
      <c r="F134" s="58"/>
      <c r="G134" s="58"/>
      <c r="I134" s="150"/>
    </row>
    <row r="135" spans="1:14" x14ac:dyDescent="0.2">
      <c r="A135" s="58"/>
      <c r="B135" s="56" t="s">
        <v>582</v>
      </c>
      <c r="C135" s="57"/>
      <c r="D135" s="20" t="s">
        <v>103</v>
      </c>
      <c r="E135" s="67"/>
      <c r="F135" s="58"/>
      <c r="G135" s="58"/>
      <c r="I135" s="150"/>
    </row>
    <row r="136" spans="1:14" x14ac:dyDescent="0.2">
      <c r="A136" s="66"/>
      <c r="B136" s="66"/>
      <c r="C136" s="66"/>
      <c r="D136" s="66"/>
      <c r="E136" s="66"/>
      <c r="F136" s="66"/>
      <c r="G136" s="66"/>
      <c r="I136" s="150"/>
    </row>
    <row r="137" spans="1:14" s="68" customFormat="1" x14ac:dyDescent="0.2">
      <c r="B137" s="69" t="s">
        <v>583</v>
      </c>
      <c r="C137" s="70"/>
      <c r="D137" s="71"/>
      <c r="I137" s="150"/>
      <c r="J137" s="37"/>
      <c r="K137" s="37"/>
      <c r="L137" s="37"/>
      <c r="M137" s="37"/>
      <c r="N137" s="81"/>
    </row>
    <row r="138" spans="1:14" s="68" customFormat="1" ht="38.25" x14ac:dyDescent="0.2">
      <c r="B138" s="219" t="s">
        <v>584</v>
      </c>
      <c r="C138" s="220"/>
      <c r="D138" s="73" t="s">
        <v>132</v>
      </c>
      <c r="I138" s="150"/>
      <c r="J138" s="37"/>
      <c r="K138" s="37"/>
      <c r="L138" s="37"/>
      <c r="M138" s="37"/>
      <c r="N138" s="81"/>
    </row>
    <row r="139" spans="1:14" s="68" customFormat="1" x14ac:dyDescent="0.2">
      <c r="B139" s="76" t="s">
        <v>585</v>
      </c>
      <c r="C139" s="77"/>
      <c r="D139" s="75"/>
      <c r="I139" s="150"/>
      <c r="J139" s="37"/>
      <c r="K139" s="37"/>
      <c r="L139" s="37"/>
      <c r="M139" s="37"/>
      <c r="N139" s="81"/>
    </row>
    <row r="140" spans="1:14" s="68" customFormat="1" x14ac:dyDescent="0.2">
      <c r="B140" s="76"/>
      <c r="C140" s="77"/>
      <c r="D140" s="78"/>
      <c r="I140" s="150"/>
      <c r="J140" s="37"/>
      <c r="K140" s="37"/>
      <c r="L140" s="37"/>
      <c r="M140" s="37"/>
      <c r="N140" s="81"/>
    </row>
    <row r="141" spans="1:14" s="68" customFormat="1" x14ac:dyDescent="0.2">
      <c r="B141" s="76" t="s">
        <v>586</v>
      </c>
      <c r="C141" s="221"/>
      <c r="D141" s="79">
        <v>6.6224023222143247</v>
      </c>
      <c r="I141" s="150"/>
      <c r="J141" s="37"/>
      <c r="K141" s="37"/>
      <c r="L141" s="37"/>
      <c r="M141" s="37"/>
      <c r="N141" s="81"/>
    </row>
    <row r="142" spans="1:14" s="68" customFormat="1" x14ac:dyDescent="0.2">
      <c r="B142" s="76"/>
      <c r="C142" s="77"/>
      <c r="D142" s="78"/>
      <c r="I142" s="150"/>
      <c r="J142" s="37"/>
      <c r="K142" s="37"/>
      <c r="L142" s="37"/>
      <c r="M142" s="37"/>
      <c r="N142" s="81"/>
    </row>
    <row r="143" spans="1:14" s="68" customFormat="1" x14ac:dyDescent="0.2">
      <c r="B143" s="76" t="s">
        <v>587</v>
      </c>
      <c r="C143" s="221"/>
      <c r="D143" s="79">
        <v>0.65494150526747352</v>
      </c>
      <c r="I143" s="150"/>
      <c r="J143" s="37"/>
      <c r="K143" s="37"/>
      <c r="L143" s="37"/>
      <c r="M143" s="37"/>
      <c r="N143" s="81"/>
    </row>
    <row r="144" spans="1:14" s="68" customFormat="1" x14ac:dyDescent="0.2">
      <c r="B144" s="76" t="s">
        <v>588</v>
      </c>
      <c r="C144" s="221"/>
      <c r="D144" s="79">
        <v>0.65494150526747352</v>
      </c>
      <c r="I144" s="150"/>
      <c r="J144" s="37"/>
      <c r="K144" s="37"/>
      <c r="L144" s="37"/>
      <c r="M144" s="37"/>
      <c r="N144" s="81"/>
    </row>
    <row r="145" spans="2:16" s="68" customFormat="1" x14ac:dyDescent="0.2">
      <c r="B145" s="76"/>
      <c r="C145" s="77"/>
      <c r="D145" s="78"/>
      <c r="I145" s="150"/>
      <c r="J145" s="37"/>
      <c r="K145" s="37"/>
      <c r="L145" s="37"/>
      <c r="M145" s="37"/>
      <c r="N145" s="81"/>
    </row>
    <row r="146" spans="2:16" s="68" customFormat="1" ht="14.25" customHeight="1" x14ac:dyDescent="0.2">
      <c r="B146" s="74" t="s">
        <v>589</v>
      </c>
      <c r="C146" s="74"/>
      <c r="D146" s="80" t="s">
        <v>703</v>
      </c>
      <c r="I146" s="150"/>
      <c r="J146" s="37"/>
      <c r="K146" s="37"/>
      <c r="L146" s="37"/>
      <c r="M146" s="37"/>
      <c r="N146" s="81"/>
    </row>
    <row r="147" spans="2:16" s="68" customFormat="1" x14ac:dyDescent="0.2">
      <c r="B147" s="76" t="s">
        <v>590</v>
      </c>
      <c r="C147" s="82"/>
      <c r="D147" s="77"/>
      <c r="I147" s="150"/>
      <c r="J147" s="37"/>
      <c r="K147" s="37"/>
      <c r="L147" s="37"/>
      <c r="M147" s="37"/>
      <c r="N147" s="81"/>
      <c r="O147" s="15"/>
      <c r="P147" s="15"/>
    </row>
    <row r="148" spans="2:16" x14ac:dyDescent="0.2">
      <c r="I148" s="150"/>
    </row>
    <row r="149" spans="2:16" x14ac:dyDescent="0.2">
      <c r="B149" s="84" t="s">
        <v>591</v>
      </c>
      <c r="I149" s="150"/>
    </row>
    <row r="150" spans="2:16" x14ac:dyDescent="0.2">
      <c r="I150" s="150"/>
    </row>
    <row r="151" spans="2:16" ht="153.75" customHeight="1" x14ac:dyDescent="0.2">
      <c r="I151" s="150"/>
    </row>
    <row r="152" spans="2:16" x14ac:dyDescent="0.2">
      <c r="I152" s="150"/>
    </row>
    <row r="153" spans="2:16" x14ac:dyDescent="0.2">
      <c r="I153" s="150"/>
    </row>
    <row r="154" spans="2:16" x14ac:dyDescent="0.2">
      <c r="B154" s="84" t="s">
        <v>592</v>
      </c>
      <c r="C154" s="85"/>
      <c r="D154" s="84"/>
      <c r="I154" s="150"/>
    </row>
    <row r="155" spans="2:16" x14ac:dyDescent="0.2">
      <c r="B155" s="84" t="s">
        <v>595</v>
      </c>
      <c r="C155" s="85"/>
      <c r="D155" s="84"/>
      <c r="I155" s="150"/>
    </row>
    <row r="156" spans="2:16" x14ac:dyDescent="0.2">
      <c r="D156" s="84"/>
      <c r="I156" s="150"/>
    </row>
    <row r="157" spans="2:16" ht="165" customHeight="1" x14ac:dyDescent="0.2">
      <c r="I157" s="150"/>
    </row>
    <row r="158" spans="2:16" x14ac:dyDescent="0.2">
      <c r="I158" s="150"/>
    </row>
    <row r="159" spans="2:16" x14ac:dyDescent="0.2">
      <c r="I159" s="150"/>
    </row>
    <row r="160" spans="2:16" x14ac:dyDescent="0.2">
      <c r="I160" s="150"/>
    </row>
  </sheetData>
  <mergeCells count="26">
    <mergeCell ref="B138:C138"/>
    <mergeCell ref="B139:C139"/>
    <mergeCell ref="B133:C133"/>
    <mergeCell ref="B134:C134"/>
    <mergeCell ref="B131:C131"/>
    <mergeCell ref="B135:C135"/>
    <mergeCell ref="B137:D137"/>
    <mergeCell ref="B117:H117"/>
    <mergeCell ref="B120:D120"/>
    <mergeCell ref="B121:C121"/>
    <mergeCell ref="B122:C122"/>
    <mergeCell ref="B123:C123"/>
    <mergeCell ref="B118:H118"/>
    <mergeCell ref="A1:H1"/>
    <mergeCell ref="A2:H2"/>
    <mergeCell ref="A3:H3"/>
    <mergeCell ref="B115:H115"/>
    <mergeCell ref="B116:H116"/>
    <mergeCell ref="B145:C145"/>
    <mergeCell ref="B146:C146"/>
    <mergeCell ref="B147:D147"/>
    <mergeCell ref="B140:C140"/>
    <mergeCell ref="B141:C141"/>
    <mergeCell ref="B142:C142"/>
    <mergeCell ref="B143:C143"/>
    <mergeCell ref="B144:C144"/>
  </mergeCells>
  <hyperlinks>
    <hyperlink ref="I1" location="Index!B2" display="Index" xr:uid="{B730CEDF-6AC3-4DB8-8F11-650CFD3D0A2A}"/>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F5128-0669-4447-9CDC-7A684B4646CC}">
  <sheetPr>
    <outlinePr summaryBelow="0" summaryRight="0"/>
  </sheetPr>
  <dimension ref="A1:T193"/>
  <sheetViews>
    <sheetView showGridLines="0" workbookViewId="0">
      <selection sqref="A1:H1"/>
    </sheetView>
  </sheetViews>
  <sheetFormatPr defaultRowHeight="12.75" x14ac:dyDescent="0.2"/>
  <cols>
    <col min="1" max="1" width="5.85546875" style="15" bestFit="1" customWidth="1"/>
    <col min="2" max="2" width="19.28515625" style="15" bestFit="1" customWidth="1"/>
    <col min="3" max="3" width="59.7109375" style="15" customWidth="1"/>
    <col min="4" max="4" width="13.42578125" style="15" customWidth="1"/>
    <col min="5" max="6" width="10.85546875" style="15" customWidth="1"/>
    <col min="7" max="7" width="15.28515625" style="15" customWidth="1"/>
    <col min="8" max="8" width="12" style="15" customWidth="1"/>
    <col min="9" max="9" width="8.28515625" style="15" customWidth="1"/>
    <col min="10" max="16384" width="9.140625" style="15"/>
  </cols>
  <sheetData>
    <row r="1" spans="1:9" ht="15" x14ac:dyDescent="0.2">
      <c r="A1" s="14" t="s">
        <v>0</v>
      </c>
      <c r="B1" s="14"/>
      <c r="C1" s="14"/>
      <c r="D1" s="14"/>
      <c r="E1" s="14"/>
      <c r="F1" s="14"/>
      <c r="G1" s="14"/>
      <c r="H1" s="14"/>
      <c r="I1" s="1" t="s">
        <v>572</v>
      </c>
    </row>
    <row r="2" spans="1:9" ht="15" x14ac:dyDescent="0.2">
      <c r="A2" s="14" t="s">
        <v>216</v>
      </c>
      <c r="B2" s="14"/>
      <c r="C2" s="14"/>
      <c r="D2" s="14"/>
      <c r="E2" s="14"/>
      <c r="F2" s="14"/>
      <c r="G2" s="14"/>
      <c r="H2" s="14"/>
    </row>
    <row r="3" spans="1:9" ht="15" x14ac:dyDescent="0.2">
      <c r="A3" s="14" t="s">
        <v>722</v>
      </c>
      <c r="B3" s="14"/>
      <c r="C3" s="14"/>
      <c r="D3" s="14"/>
      <c r="E3" s="14"/>
      <c r="F3" s="14"/>
      <c r="G3" s="14"/>
      <c r="H3" s="14"/>
    </row>
    <row r="4" spans="1:9" s="18" customFormat="1" ht="30" x14ac:dyDescent="0.2">
      <c r="A4" s="16" t="s">
        <v>2</v>
      </c>
      <c r="B4" s="16" t="s">
        <v>3</v>
      </c>
      <c r="C4" s="16" t="s">
        <v>4</v>
      </c>
      <c r="D4" s="16" t="s">
        <v>5</v>
      </c>
      <c r="E4" s="16" t="s">
        <v>6</v>
      </c>
      <c r="F4" s="16" t="s">
        <v>7</v>
      </c>
      <c r="G4" s="16" t="s">
        <v>8</v>
      </c>
      <c r="H4" s="17" t="s">
        <v>571</v>
      </c>
    </row>
    <row r="5" spans="1:9" x14ac:dyDescent="0.2">
      <c r="A5" s="19"/>
      <c r="B5" s="19"/>
      <c r="C5" s="20" t="s">
        <v>9</v>
      </c>
      <c r="D5" s="19"/>
      <c r="E5" s="19"/>
      <c r="F5" s="19"/>
      <c r="G5" s="19"/>
      <c r="H5" s="21" t="s">
        <v>12</v>
      </c>
    </row>
    <row r="6" spans="1:9" x14ac:dyDescent="0.2">
      <c r="A6" s="19"/>
      <c r="B6" s="19"/>
      <c r="C6" s="20" t="s">
        <v>10</v>
      </c>
      <c r="D6" s="19"/>
      <c r="E6" s="19"/>
      <c r="F6" s="19"/>
      <c r="G6" s="19"/>
      <c r="H6" s="21" t="s">
        <v>12</v>
      </c>
    </row>
    <row r="7" spans="1:9" x14ac:dyDescent="0.2">
      <c r="A7" s="22"/>
      <c r="B7" s="22"/>
      <c r="C7" s="23" t="s">
        <v>11</v>
      </c>
      <c r="D7" s="22"/>
      <c r="E7" s="22" t="s">
        <v>12</v>
      </c>
      <c r="F7" s="24" t="s">
        <v>13</v>
      </c>
      <c r="G7" s="25">
        <v>0</v>
      </c>
      <c r="H7" s="21" t="s">
        <v>12</v>
      </c>
    </row>
    <row r="8" spans="1:9" x14ac:dyDescent="0.2">
      <c r="A8" s="22"/>
      <c r="B8" s="22"/>
      <c r="C8" s="26"/>
      <c r="D8" s="22"/>
      <c r="E8" s="22"/>
      <c r="F8" s="27"/>
      <c r="G8" s="27"/>
      <c r="H8" s="21" t="s">
        <v>12</v>
      </c>
    </row>
    <row r="9" spans="1:9" x14ac:dyDescent="0.2">
      <c r="A9" s="22"/>
      <c r="B9" s="22"/>
      <c r="C9" s="23" t="s">
        <v>14</v>
      </c>
      <c r="D9" s="22"/>
      <c r="E9" s="22"/>
      <c r="F9" s="22"/>
      <c r="G9" s="22"/>
      <c r="H9" s="21" t="s">
        <v>12</v>
      </c>
    </row>
    <row r="10" spans="1:9" x14ac:dyDescent="0.2">
      <c r="A10" s="22"/>
      <c r="B10" s="22"/>
      <c r="C10" s="23" t="s">
        <v>11</v>
      </c>
      <c r="D10" s="22"/>
      <c r="E10" s="22" t="s">
        <v>12</v>
      </c>
      <c r="F10" s="24" t="s">
        <v>13</v>
      </c>
      <c r="G10" s="25">
        <v>0</v>
      </c>
      <c r="H10" s="21" t="s">
        <v>12</v>
      </c>
    </row>
    <row r="11" spans="1:9" x14ac:dyDescent="0.2">
      <c r="A11" s="22"/>
      <c r="B11" s="22"/>
      <c r="C11" s="26"/>
      <c r="D11" s="22"/>
      <c r="E11" s="22"/>
      <c r="F11" s="27"/>
      <c r="G11" s="27"/>
      <c r="H11" s="21" t="s">
        <v>12</v>
      </c>
    </row>
    <row r="12" spans="1:9" x14ac:dyDescent="0.2">
      <c r="A12" s="22"/>
      <c r="B12" s="22"/>
      <c r="C12" s="23" t="s">
        <v>15</v>
      </c>
      <c r="D12" s="22"/>
      <c r="E12" s="22"/>
      <c r="F12" s="22"/>
      <c r="G12" s="22"/>
      <c r="H12" s="21" t="s">
        <v>12</v>
      </c>
    </row>
    <row r="13" spans="1:9" x14ac:dyDescent="0.2">
      <c r="A13" s="22"/>
      <c r="B13" s="22"/>
      <c r="C13" s="23" t="s">
        <v>11</v>
      </c>
      <c r="D13" s="22"/>
      <c r="E13" s="22" t="s">
        <v>12</v>
      </c>
      <c r="F13" s="24" t="s">
        <v>13</v>
      </c>
      <c r="G13" s="25">
        <v>0</v>
      </c>
      <c r="H13" s="21" t="s">
        <v>12</v>
      </c>
    </row>
    <row r="14" spans="1:9" x14ac:dyDescent="0.2">
      <c r="A14" s="22"/>
      <c r="B14" s="22"/>
      <c r="C14" s="26"/>
      <c r="D14" s="22"/>
      <c r="E14" s="22"/>
      <c r="F14" s="27"/>
      <c r="G14" s="27"/>
      <c r="H14" s="21" t="s">
        <v>12</v>
      </c>
    </row>
    <row r="15" spans="1:9" x14ac:dyDescent="0.2">
      <c r="A15" s="22"/>
      <c r="B15" s="22"/>
      <c r="C15" s="23" t="s">
        <v>16</v>
      </c>
      <c r="D15" s="22"/>
      <c r="E15" s="22"/>
      <c r="F15" s="22"/>
      <c r="G15" s="22"/>
      <c r="H15" s="21" t="s">
        <v>12</v>
      </c>
    </row>
    <row r="16" spans="1:9" x14ac:dyDescent="0.2">
      <c r="A16" s="22"/>
      <c r="B16" s="22"/>
      <c r="C16" s="23" t="s">
        <v>11</v>
      </c>
      <c r="D16" s="22"/>
      <c r="E16" s="22" t="s">
        <v>12</v>
      </c>
      <c r="F16" s="24" t="s">
        <v>13</v>
      </c>
      <c r="G16" s="25">
        <v>0</v>
      </c>
      <c r="H16" s="21" t="s">
        <v>12</v>
      </c>
    </row>
    <row r="17" spans="1:8" x14ac:dyDescent="0.2">
      <c r="A17" s="22"/>
      <c r="B17" s="22"/>
      <c r="C17" s="26"/>
      <c r="D17" s="22"/>
      <c r="E17" s="22"/>
      <c r="F17" s="27"/>
      <c r="G17" s="27"/>
      <c r="H17" s="21" t="s">
        <v>12</v>
      </c>
    </row>
    <row r="18" spans="1:8" x14ac:dyDescent="0.2">
      <c r="A18" s="22"/>
      <c r="B18" s="22"/>
      <c r="C18" s="23" t="s">
        <v>17</v>
      </c>
      <c r="D18" s="22"/>
      <c r="E18" s="22"/>
      <c r="F18" s="27"/>
      <c r="G18" s="27"/>
      <c r="H18" s="21" t="s">
        <v>12</v>
      </c>
    </row>
    <row r="19" spans="1:8" x14ac:dyDescent="0.2">
      <c r="A19" s="22"/>
      <c r="B19" s="22"/>
      <c r="C19" s="23" t="s">
        <v>11</v>
      </c>
      <c r="D19" s="22"/>
      <c r="E19" s="22" t="s">
        <v>12</v>
      </c>
      <c r="F19" s="24" t="s">
        <v>13</v>
      </c>
      <c r="G19" s="25">
        <v>0</v>
      </c>
      <c r="H19" s="21" t="s">
        <v>12</v>
      </c>
    </row>
    <row r="20" spans="1:8" x14ac:dyDescent="0.2">
      <c r="A20" s="22"/>
      <c r="B20" s="22"/>
      <c r="C20" s="26"/>
      <c r="D20" s="22"/>
      <c r="E20" s="22"/>
      <c r="F20" s="27"/>
      <c r="G20" s="27"/>
      <c r="H20" s="21" t="s">
        <v>12</v>
      </c>
    </row>
    <row r="21" spans="1:8" x14ac:dyDescent="0.2">
      <c r="A21" s="22"/>
      <c r="B21" s="22"/>
      <c r="C21" s="23" t="s">
        <v>18</v>
      </c>
      <c r="D21" s="22"/>
      <c r="E21" s="22"/>
      <c r="F21" s="27"/>
      <c r="G21" s="27"/>
      <c r="H21" s="21" t="s">
        <v>12</v>
      </c>
    </row>
    <row r="22" spans="1:8" x14ac:dyDescent="0.2">
      <c r="A22" s="22"/>
      <c r="B22" s="22"/>
      <c r="C22" s="23" t="s">
        <v>11</v>
      </c>
      <c r="D22" s="22"/>
      <c r="E22" s="22" t="s">
        <v>12</v>
      </c>
      <c r="F22" s="24" t="s">
        <v>13</v>
      </c>
      <c r="G22" s="25">
        <v>0</v>
      </c>
      <c r="H22" s="21" t="s">
        <v>12</v>
      </c>
    </row>
    <row r="23" spans="1:8" x14ac:dyDescent="0.2">
      <c r="A23" s="22"/>
      <c r="B23" s="22"/>
      <c r="C23" s="26"/>
      <c r="D23" s="22"/>
      <c r="E23" s="22"/>
      <c r="F23" s="27"/>
      <c r="G23" s="27"/>
      <c r="H23" s="21" t="s">
        <v>12</v>
      </c>
    </row>
    <row r="24" spans="1:8" x14ac:dyDescent="0.2">
      <c r="A24" s="22"/>
      <c r="B24" s="22"/>
      <c r="C24" s="23" t="s">
        <v>19</v>
      </c>
      <c r="D24" s="22"/>
      <c r="E24" s="22"/>
      <c r="F24" s="28">
        <v>0</v>
      </c>
      <c r="G24" s="25">
        <v>0</v>
      </c>
      <c r="H24" s="21" t="s">
        <v>12</v>
      </c>
    </row>
    <row r="25" spans="1:8" x14ac:dyDescent="0.2">
      <c r="A25" s="22"/>
      <c r="B25" s="22"/>
      <c r="C25" s="26"/>
      <c r="D25" s="22"/>
      <c r="E25" s="22"/>
      <c r="F25" s="27"/>
      <c r="G25" s="27"/>
      <c r="H25" s="21" t="s">
        <v>12</v>
      </c>
    </row>
    <row r="26" spans="1:8" x14ac:dyDescent="0.2">
      <c r="A26" s="22"/>
      <c r="B26" s="22"/>
      <c r="C26" s="23" t="s">
        <v>20</v>
      </c>
      <c r="D26" s="22"/>
      <c r="E26" s="22"/>
      <c r="F26" s="27"/>
      <c r="G26" s="27"/>
      <c r="H26" s="21" t="s">
        <v>12</v>
      </c>
    </row>
    <row r="27" spans="1:8" x14ac:dyDescent="0.2">
      <c r="A27" s="22"/>
      <c r="B27" s="22"/>
      <c r="C27" s="23" t="s">
        <v>10</v>
      </c>
      <c r="D27" s="22"/>
      <c r="E27" s="22"/>
      <c r="F27" s="27"/>
      <c r="G27" s="27"/>
      <c r="H27" s="21" t="s">
        <v>12</v>
      </c>
    </row>
    <row r="28" spans="1:8" x14ac:dyDescent="0.2">
      <c r="A28" s="29">
        <v>1</v>
      </c>
      <c r="B28" s="30" t="s">
        <v>217</v>
      </c>
      <c r="C28" s="30" t="s">
        <v>218</v>
      </c>
      <c r="D28" s="30" t="s">
        <v>26</v>
      </c>
      <c r="E28" s="31">
        <v>250</v>
      </c>
      <c r="F28" s="32">
        <v>2491.1750000000002</v>
      </c>
      <c r="G28" s="33">
        <v>6.7557320000000004E-2</v>
      </c>
      <c r="H28" s="21">
        <v>7.0149999999999997</v>
      </c>
    </row>
    <row r="29" spans="1:8" x14ac:dyDescent="0.2">
      <c r="A29" s="29">
        <v>2</v>
      </c>
      <c r="B29" s="30" t="s">
        <v>219</v>
      </c>
      <c r="C29" s="30" t="s">
        <v>220</v>
      </c>
      <c r="D29" s="30" t="s">
        <v>26</v>
      </c>
      <c r="E29" s="31">
        <v>2000</v>
      </c>
      <c r="F29" s="32">
        <v>2019.298</v>
      </c>
      <c r="G29" s="33">
        <v>5.4760650000000001E-2</v>
      </c>
      <c r="H29" s="21">
        <v>7.89</v>
      </c>
    </row>
    <row r="30" spans="1:8" x14ac:dyDescent="0.2">
      <c r="A30" s="29">
        <v>3</v>
      </c>
      <c r="B30" s="30" t="s">
        <v>33</v>
      </c>
      <c r="C30" s="30" t="s">
        <v>34</v>
      </c>
      <c r="D30" s="30" t="s">
        <v>26</v>
      </c>
      <c r="E30" s="31">
        <v>1500</v>
      </c>
      <c r="F30" s="32">
        <v>1492.8375000000001</v>
      </c>
      <c r="G30" s="33">
        <v>4.0483749999999999E-2</v>
      </c>
      <c r="H30" s="21">
        <v>7.6765999999999996</v>
      </c>
    </row>
    <row r="31" spans="1:8" x14ac:dyDescent="0.2">
      <c r="A31" s="29">
        <v>4</v>
      </c>
      <c r="B31" s="30" t="s">
        <v>71</v>
      </c>
      <c r="C31" s="30" t="s">
        <v>72</v>
      </c>
      <c r="D31" s="30" t="s">
        <v>23</v>
      </c>
      <c r="E31" s="31">
        <v>1500</v>
      </c>
      <c r="F31" s="32">
        <v>1477.3634999999999</v>
      </c>
      <c r="G31" s="33">
        <v>4.006411E-2</v>
      </c>
      <c r="H31" s="21">
        <v>7.4424999999999999</v>
      </c>
    </row>
    <row r="32" spans="1:8" x14ac:dyDescent="0.2">
      <c r="A32" s="29">
        <v>5</v>
      </c>
      <c r="B32" s="30" t="s">
        <v>221</v>
      </c>
      <c r="C32" s="30" t="s">
        <v>222</v>
      </c>
      <c r="D32" s="30" t="s">
        <v>223</v>
      </c>
      <c r="E32" s="31">
        <v>1000</v>
      </c>
      <c r="F32" s="32">
        <v>1002.427</v>
      </c>
      <c r="G32" s="33">
        <v>2.7184469999999999E-2</v>
      </c>
      <c r="H32" s="21">
        <v>7.8875000000000002</v>
      </c>
    </row>
    <row r="33" spans="1:8" x14ac:dyDescent="0.2">
      <c r="A33" s="29">
        <v>6</v>
      </c>
      <c r="B33" s="30" t="s">
        <v>69</v>
      </c>
      <c r="C33" s="30" t="s">
        <v>70</v>
      </c>
      <c r="D33" s="30" t="s">
        <v>26</v>
      </c>
      <c r="E33" s="31">
        <v>1000</v>
      </c>
      <c r="F33" s="32">
        <v>1002.289</v>
      </c>
      <c r="G33" s="33">
        <v>2.718073E-2</v>
      </c>
      <c r="H33" s="21">
        <v>7.5149999999999997</v>
      </c>
    </row>
    <row r="34" spans="1:8" x14ac:dyDescent="0.2">
      <c r="A34" s="29">
        <v>7</v>
      </c>
      <c r="B34" s="30" t="s">
        <v>224</v>
      </c>
      <c r="C34" s="30" t="s">
        <v>225</v>
      </c>
      <c r="D34" s="30" t="s">
        <v>226</v>
      </c>
      <c r="E34" s="31">
        <v>1000</v>
      </c>
      <c r="F34" s="32">
        <v>1000.949</v>
      </c>
      <c r="G34" s="33">
        <v>2.7144390000000001E-2</v>
      </c>
      <c r="H34" s="21">
        <v>8.8550000000000004</v>
      </c>
    </row>
    <row r="35" spans="1:8" x14ac:dyDescent="0.2">
      <c r="A35" s="29">
        <v>8</v>
      </c>
      <c r="B35" s="30" t="s">
        <v>227</v>
      </c>
      <c r="C35" s="30" t="s">
        <v>228</v>
      </c>
      <c r="D35" s="30" t="s">
        <v>26</v>
      </c>
      <c r="E35" s="31">
        <v>1000</v>
      </c>
      <c r="F35" s="32">
        <v>1000.2569999999999</v>
      </c>
      <c r="G35" s="33">
        <v>2.7125630000000001E-2</v>
      </c>
      <c r="H35" s="21">
        <v>7.0049999999999999</v>
      </c>
    </row>
    <row r="36" spans="1:8" x14ac:dyDescent="0.2">
      <c r="A36" s="29">
        <v>9</v>
      </c>
      <c r="B36" s="30" t="s">
        <v>229</v>
      </c>
      <c r="C36" s="30" t="s">
        <v>230</v>
      </c>
      <c r="D36" s="30" t="s">
        <v>231</v>
      </c>
      <c r="E36" s="31">
        <v>1000</v>
      </c>
      <c r="F36" s="32">
        <v>999.25300000000004</v>
      </c>
      <c r="G36" s="33">
        <v>2.7098400000000002E-2</v>
      </c>
      <c r="H36" s="21">
        <v>8.4</v>
      </c>
    </row>
    <row r="37" spans="1:8" x14ac:dyDescent="0.2">
      <c r="A37" s="29">
        <v>10</v>
      </c>
      <c r="B37" s="30" t="s">
        <v>61</v>
      </c>
      <c r="C37" s="30" t="s">
        <v>62</v>
      </c>
      <c r="D37" s="30" t="s">
        <v>26</v>
      </c>
      <c r="E37" s="31">
        <v>1000</v>
      </c>
      <c r="F37" s="32">
        <v>988.22400000000005</v>
      </c>
      <c r="G37" s="33">
        <v>2.679931E-2</v>
      </c>
      <c r="H37" s="21">
        <v>7.6765999999999996</v>
      </c>
    </row>
    <row r="38" spans="1:8" x14ac:dyDescent="0.2">
      <c r="A38" s="29">
        <v>11</v>
      </c>
      <c r="B38" s="30" t="s">
        <v>232</v>
      </c>
      <c r="C38" s="30" t="s">
        <v>233</v>
      </c>
      <c r="D38" s="30" t="s">
        <v>23</v>
      </c>
      <c r="E38" s="31">
        <v>900</v>
      </c>
      <c r="F38" s="32">
        <v>902.36339999999996</v>
      </c>
      <c r="G38" s="33">
        <v>2.447088E-2</v>
      </c>
      <c r="H38" s="21">
        <v>7.4897</v>
      </c>
    </row>
    <row r="39" spans="1:8" x14ac:dyDescent="0.2">
      <c r="A39" s="29">
        <v>12</v>
      </c>
      <c r="B39" s="30" t="s">
        <v>234</v>
      </c>
      <c r="C39" s="30" t="s">
        <v>235</v>
      </c>
      <c r="D39" s="30" t="s">
        <v>231</v>
      </c>
      <c r="E39" s="31">
        <v>900</v>
      </c>
      <c r="F39" s="32">
        <v>901.81889999999999</v>
      </c>
      <c r="G39" s="33">
        <v>2.4456120000000001E-2</v>
      </c>
      <c r="H39" s="21">
        <v>7.3150000000000004</v>
      </c>
    </row>
    <row r="40" spans="1:8" x14ac:dyDescent="0.2">
      <c r="A40" s="29">
        <v>13</v>
      </c>
      <c r="B40" s="30" t="s">
        <v>236</v>
      </c>
      <c r="C40" s="30" t="s">
        <v>237</v>
      </c>
      <c r="D40" s="30" t="s">
        <v>238</v>
      </c>
      <c r="E40" s="31">
        <v>900</v>
      </c>
      <c r="F40" s="32">
        <v>901.23929999999996</v>
      </c>
      <c r="G40" s="33">
        <v>2.4440400000000001E-2</v>
      </c>
      <c r="H40" s="21">
        <v>6.4146999999999998</v>
      </c>
    </row>
    <row r="41" spans="1:8" ht="25.5" x14ac:dyDescent="0.2">
      <c r="A41" s="29">
        <v>14</v>
      </c>
      <c r="B41" s="30" t="s">
        <v>126</v>
      </c>
      <c r="C41" s="30" t="s">
        <v>127</v>
      </c>
      <c r="D41" s="30" t="s">
        <v>23</v>
      </c>
      <c r="E41" s="31">
        <v>500</v>
      </c>
      <c r="F41" s="32">
        <v>501.27100000000002</v>
      </c>
      <c r="G41" s="33">
        <v>1.35938E-2</v>
      </c>
      <c r="H41" s="21">
        <v>7.415</v>
      </c>
    </row>
    <row r="42" spans="1:8" x14ac:dyDescent="0.2">
      <c r="A42" s="29">
        <v>15</v>
      </c>
      <c r="B42" s="30" t="s">
        <v>239</v>
      </c>
      <c r="C42" s="30" t="s">
        <v>240</v>
      </c>
      <c r="D42" s="30" t="s">
        <v>23</v>
      </c>
      <c r="E42" s="31">
        <v>500</v>
      </c>
      <c r="F42" s="32">
        <v>500.86649999999997</v>
      </c>
      <c r="G42" s="33">
        <v>1.3582830000000001E-2</v>
      </c>
      <c r="H42" s="21">
        <v>7.37</v>
      </c>
    </row>
    <row r="43" spans="1:8" x14ac:dyDescent="0.2">
      <c r="A43" s="29">
        <v>16</v>
      </c>
      <c r="B43" s="30" t="s">
        <v>118</v>
      </c>
      <c r="C43" s="30" t="s">
        <v>119</v>
      </c>
      <c r="D43" s="30" t="s">
        <v>23</v>
      </c>
      <c r="E43" s="31">
        <v>500</v>
      </c>
      <c r="F43" s="32">
        <v>499.44650000000001</v>
      </c>
      <c r="G43" s="33">
        <v>1.354432E-2</v>
      </c>
      <c r="H43" s="21">
        <v>7.58</v>
      </c>
    </row>
    <row r="44" spans="1:8" x14ac:dyDescent="0.2">
      <c r="A44" s="29">
        <v>17</v>
      </c>
      <c r="B44" s="30" t="s">
        <v>51</v>
      </c>
      <c r="C44" s="30" t="s">
        <v>52</v>
      </c>
      <c r="D44" s="30" t="s">
        <v>23</v>
      </c>
      <c r="E44" s="31">
        <v>500</v>
      </c>
      <c r="F44" s="32">
        <v>499.33150000000001</v>
      </c>
      <c r="G44" s="33">
        <v>1.35412E-2</v>
      </c>
      <c r="H44" s="21">
        <v>7.42</v>
      </c>
    </row>
    <row r="45" spans="1:8" x14ac:dyDescent="0.2">
      <c r="A45" s="29">
        <v>18</v>
      </c>
      <c r="B45" s="30" t="s">
        <v>241</v>
      </c>
      <c r="C45" s="30" t="s">
        <v>242</v>
      </c>
      <c r="D45" s="30" t="s">
        <v>26</v>
      </c>
      <c r="E45" s="31">
        <v>500</v>
      </c>
      <c r="F45" s="32">
        <v>495.36649999999997</v>
      </c>
      <c r="G45" s="33">
        <v>1.343367E-2</v>
      </c>
      <c r="H45" s="21">
        <v>7.585</v>
      </c>
    </row>
    <row r="46" spans="1:8" x14ac:dyDescent="0.2">
      <c r="A46" s="29">
        <v>19</v>
      </c>
      <c r="B46" s="30" t="s">
        <v>243</v>
      </c>
      <c r="C46" s="30" t="s">
        <v>244</v>
      </c>
      <c r="D46" s="30" t="s">
        <v>26</v>
      </c>
      <c r="E46" s="31">
        <v>500</v>
      </c>
      <c r="F46" s="32">
        <v>491.25549999999998</v>
      </c>
      <c r="G46" s="33">
        <v>1.3322189999999999E-2</v>
      </c>
      <c r="H46" s="21">
        <v>7.7</v>
      </c>
    </row>
    <row r="47" spans="1:8" x14ac:dyDescent="0.2">
      <c r="A47" s="29">
        <v>20</v>
      </c>
      <c r="B47" s="30" t="s">
        <v>245</v>
      </c>
      <c r="C47" s="30" t="s">
        <v>246</v>
      </c>
      <c r="D47" s="30" t="s">
        <v>231</v>
      </c>
      <c r="E47" s="31">
        <v>350</v>
      </c>
      <c r="F47" s="32">
        <v>351.66424999999998</v>
      </c>
      <c r="G47" s="33">
        <v>9.5366600000000006E-3</v>
      </c>
      <c r="H47" s="21">
        <v>8.3070000000000004</v>
      </c>
    </row>
    <row r="48" spans="1:8" x14ac:dyDescent="0.2">
      <c r="A48" s="29">
        <v>21</v>
      </c>
      <c r="B48" s="30" t="s">
        <v>247</v>
      </c>
      <c r="C48" s="30" t="s">
        <v>248</v>
      </c>
      <c r="D48" s="30" t="s">
        <v>249</v>
      </c>
      <c r="E48" s="31">
        <v>300</v>
      </c>
      <c r="F48" s="32">
        <v>300.71699999999998</v>
      </c>
      <c r="G48" s="33">
        <v>8.1550400000000006E-3</v>
      </c>
      <c r="H48" s="21">
        <v>8.68</v>
      </c>
    </row>
    <row r="49" spans="1:8" x14ac:dyDescent="0.2">
      <c r="A49" s="22"/>
      <c r="B49" s="22"/>
      <c r="C49" s="23" t="s">
        <v>11</v>
      </c>
      <c r="D49" s="22"/>
      <c r="E49" s="22" t="s">
        <v>12</v>
      </c>
      <c r="F49" s="28">
        <v>19819.413349999999</v>
      </c>
      <c r="G49" s="25">
        <v>0.53747586999999997</v>
      </c>
      <c r="H49" s="21" t="s">
        <v>12</v>
      </c>
    </row>
    <row r="50" spans="1:8" x14ac:dyDescent="0.2">
      <c r="A50" s="22"/>
      <c r="B50" s="22"/>
      <c r="C50" s="26"/>
      <c r="D50" s="22"/>
      <c r="E50" s="22"/>
      <c r="F50" s="27"/>
      <c r="G50" s="27"/>
      <c r="H50" s="21" t="s">
        <v>12</v>
      </c>
    </row>
    <row r="51" spans="1:8" x14ac:dyDescent="0.2">
      <c r="A51" s="22"/>
      <c r="B51" s="22"/>
      <c r="C51" s="23" t="s">
        <v>73</v>
      </c>
      <c r="D51" s="22"/>
      <c r="E51" s="22"/>
      <c r="F51" s="22"/>
      <c r="G51" s="22"/>
      <c r="H51" s="21" t="s">
        <v>12</v>
      </c>
    </row>
    <row r="52" spans="1:8" x14ac:dyDescent="0.2">
      <c r="A52" s="22"/>
      <c r="B52" s="22"/>
      <c r="C52" s="23" t="s">
        <v>11</v>
      </c>
      <c r="D52" s="22"/>
      <c r="E52" s="22" t="s">
        <v>12</v>
      </c>
      <c r="F52" s="24" t="s">
        <v>13</v>
      </c>
      <c r="G52" s="25">
        <v>0</v>
      </c>
      <c r="H52" s="21" t="s">
        <v>12</v>
      </c>
    </row>
    <row r="53" spans="1:8" x14ac:dyDescent="0.2">
      <c r="A53" s="22"/>
      <c r="B53" s="22"/>
      <c r="C53" s="26"/>
      <c r="D53" s="22"/>
      <c r="E53" s="22"/>
      <c r="F53" s="27"/>
      <c r="G53" s="27"/>
      <c r="H53" s="21" t="s">
        <v>12</v>
      </c>
    </row>
    <row r="54" spans="1:8" x14ac:dyDescent="0.2">
      <c r="A54" s="22"/>
      <c r="B54" s="22"/>
      <c r="C54" s="23" t="s">
        <v>74</v>
      </c>
      <c r="D54" s="22"/>
      <c r="E54" s="22"/>
      <c r="F54" s="22"/>
      <c r="G54" s="22"/>
      <c r="H54" s="21" t="s">
        <v>12</v>
      </c>
    </row>
    <row r="55" spans="1:8" x14ac:dyDescent="0.2">
      <c r="A55" s="29">
        <v>1</v>
      </c>
      <c r="B55" s="30" t="s">
        <v>250</v>
      </c>
      <c r="C55" s="30" t="s">
        <v>251</v>
      </c>
      <c r="D55" s="30" t="s">
        <v>77</v>
      </c>
      <c r="E55" s="31">
        <v>500000</v>
      </c>
      <c r="F55" s="32">
        <v>499.25549999999998</v>
      </c>
      <c r="G55" s="33">
        <v>1.353914E-2</v>
      </c>
      <c r="H55" s="21">
        <v>7.1780999999999997</v>
      </c>
    </row>
    <row r="56" spans="1:8" x14ac:dyDescent="0.2">
      <c r="A56" s="22"/>
      <c r="B56" s="22"/>
      <c r="C56" s="23" t="s">
        <v>11</v>
      </c>
      <c r="D56" s="22"/>
      <c r="E56" s="22" t="s">
        <v>12</v>
      </c>
      <c r="F56" s="28">
        <v>499.25549999999998</v>
      </c>
      <c r="G56" s="25">
        <v>1.353914E-2</v>
      </c>
      <c r="H56" s="21" t="s">
        <v>12</v>
      </c>
    </row>
    <row r="57" spans="1:8" x14ac:dyDescent="0.2">
      <c r="A57" s="22"/>
      <c r="B57" s="22"/>
      <c r="C57" s="26"/>
      <c r="D57" s="22"/>
      <c r="E57" s="22"/>
      <c r="F57" s="27"/>
      <c r="G57" s="27"/>
      <c r="H57" s="21" t="s">
        <v>12</v>
      </c>
    </row>
    <row r="58" spans="1:8" x14ac:dyDescent="0.2">
      <c r="A58" s="22"/>
      <c r="B58" s="22"/>
      <c r="C58" s="23" t="s">
        <v>80</v>
      </c>
      <c r="D58" s="22"/>
      <c r="E58" s="22"/>
      <c r="F58" s="27"/>
      <c r="G58" s="27"/>
      <c r="H58" s="21" t="s">
        <v>12</v>
      </c>
    </row>
    <row r="59" spans="1:8" x14ac:dyDescent="0.2">
      <c r="A59" s="22"/>
      <c r="B59" s="22"/>
      <c r="C59" s="23" t="s">
        <v>11</v>
      </c>
      <c r="D59" s="22"/>
      <c r="E59" s="22" t="s">
        <v>12</v>
      </c>
      <c r="F59" s="24" t="s">
        <v>13</v>
      </c>
      <c r="G59" s="25">
        <v>0</v>
      </c>
      <c r="H59" s="21" t="s">
        <v>12</v>
      </c>
    </row>
    <row r="60" spans="1:8" x14ac:dyDescent="0.2">
      <c r="A60" s="22"/>
      <c r="B60" s="22"/>
      <c r="C60" s="26"/>
      <c r="D60" s="22"/>
      <c r="E60" s="22"/>
      <c r="F60" s="27"/>
      <c r="G60" s="27"/>
      <c r="H60" s="21" t="s">
        <v>12</v>
      </c>
    </row>
    <row r="61" spans="1:8" x14ac:dyDescent="0.2">
      <c r="A61" s="22"/>
      <c r="B61" s="22"/>
      <c r="C61" s="23" t="s">
        <v>81</v>
      </c>
      <c r="D61" s="22"/>
      <c r="E61" s="22"/>
      <c r="F61" s="28">
        <v>20318.668849999998</v>
      </c>
      <c r="G61" s="25">
        <v>0.55101500999999997</v>
      </c>
      <c r="H61" s="21" t="s">
        <v>12</v>
      </c>
    </row>
    <row r="62" spans="1:8" x14ac:dyDescent="0.2">
      <c r="A62" s="22"/>
      <c r="B62" s="22"/>
      <c r="C62" s="26"/>
      <c r="D62" s="22"/>
      <c r="E62" s="22"/>
      <c r="F62" s="27"/>
      <c r="G62" s="27"/>
      <c r="H62" s="21" t="s">
        <v>12</v>
      </c>
    </row>
    <row r="63" spans="1:8" x14ac:dyDescent="0.2">
      <c r="A63" s="22"/>
      <c r="B63" s="22"/>
      <c r="C63" s="23" t="s">
        <v>82</v>
      </c>
      <c r="D63" s="22"/>
      <c r="E63" s="22"/>
      <c r="F63" s="27"/>
      <c r="G63" s="27"/>
      <c r="H63" s="21" t="s">
        <v>12</v>
      </c>
    </row>
    <row r="64" spans="1:8" x14ac:dyDescent="0.2">
      <c r="A64" s="22"/>
      <c r="B64" s="22"/>
      <c r="C64" s="23" t="s">
        <v>83</v>
      </c>
      <c r="D64" s="22"/>
      <c r="E64" s="22"/>
      <c r="F64" s="27"/>
      <c r="G64" s="27"/>
      <c r="H64" s="21" t="s">
        <v>12</v>
      </c>
    </row>
    <row r="65" spans="1:8" x14ac:dyDescent="0.2">
      <c r="A65" s="29">
        <v>1</v>
      </c>
      <c r="B65" s="30" t="s">
        <v>252</v>
      </c>
      <c r="C65" s="30" t="s">
        <v>253</v>
      </c>
      <c r="D65" s="30" t="s">
        <v>141</v>
      </c>
      <c r="E65" s="31">
        <v>500</v>
      </c>
      <c r="F65" s="32">
        <v>2359.4924999999998</v>
      </c>
      <c r="G65" s="33">
        <v>6.3986269999999998E-2</v>
      </c>
      <c r="H65" s="21">
        <v>7.15</v>
      </c>
    </row>
    <row r="66" spans="1:8" x14ac:dyDescent="0.2">
      <c r="A66" s="29">
        <v>2</v>
      </c>
      <c r="B66" s="30" t="s">
        <v>144</v>
      </c>
      <c r="C66" s="30" t="s">
        <v>145</v>
      </c>
      <c r="D66" s="30" t="s">
        <v>141</v>
      </c>
      <c r="E66" s="31">
        <v>200</v>
      </c>
      <c r="F66" s="32">
        <v>955.92499999999995</v>
      </c>
      <c r="G66" s="33">
        <v>2.5923399999999999E-2</v>
      </c>
      <c r="H66" s="21">
        <v>7.4138000000000002</v>
      </c>
    </row>
    <row r="67" spans="1:8" x14ac:dyDescent="0.2">
      <c r="A67" s="29">
        <v>3</v>
      </c>
      <c r="B67" s="30" t="s">
        <v>168</v>
      </c>
      <c r="C67" s="30" t="s">
        <v>169</v>
      </c>
      <c r="D67" s="30" t="s">
        <v>141</v>
      </c>
      <c r="E67" s="31">
        <v>200</v>
      </c>
      <c r="F67" s="32">
        <v>948.40700000000004</v>
      </c>
      <c r="G67" s="33">
        <v>2.5719519999999999E-2</v>
      </c>
      <c r="H67" s="21">
        <v>7.3</v>
      </c>
    </row>
    <row r="68" spans="1:8" x14ac:dyDescent="0.2">
      <c r="A68" s="29">
        <v>4</v>
      </c>
      <c r="B68" s="30" t="s">
        <v>136</v>
      </c>
      <c r="C68" s="30" t="s">
        <v>137</v>
      </c>
      <c r="D68" s="30" t="s">
        <v>138</v>
      </c>
      <c r="E68" s="31">
        <v>200</v>
      </c>
      <c r="F68" s="32">
        <v>942.19799999999998</v>
      </c>
      <c r="G68" s="33">
        <v>2.5551150000000002E-2</v>
      </c>
      <c r="H68" s="21">
        <v>7.2</v>
      </c>
    </row>
    <row r="69" spans="1:8" x14ac:dyDescent="0.2">
      <c r="A69" s="29">
        <v>5</v>
      </c>
      <c r="B69" s="30" t="s">
        <v>254</v>
      </c>
      <c r="C69" s="30" t="s">
        <v>255</v>
      </c>
      <c r="D69" s="30" t="s">
        <v>141</v>
      </c>
      <c r="E69" s="31">
        <v>100</v>
      </c>
      <c r="F69" s="32">
        <v>487.60950000000003</v>
      </c>
      <c r="G69" s="33">
        <v>1.322332E-2</v>
      </c>
      <c r="H69" s="21">
        <v>6.77</v>
      </c>
    </row>
    <row r="70" spans="1:8" x14ac:dyDescent="0.2">
      <c r="A70" s="29">
        <v>6</v>
      </c>
      <c r="B70" s="30" t="s">
        <v>142</v>
      </c>
      <c r="C70" s="30" t="s">
        <v>143</v>
      </c>
      <c r="D70" s="30" t="s">
        <v>141</v>
      </c>
      <c r="E70" s="31">
        <v>100</v>
      </c>
      <c r="F70" s="32">
        <v>469.99200000000002</v>
      </c>
      <c r="G70" s="33">
        <v>1.274555E-2</v>
      </c>
      <c r="H70" s="21">
        <v>7.26</v>
      </c>
    </row>
    <row r="71" spans="1:8" x14ac:dyDescent="0.2">
      <c r="A71" s="22"/>
      <c r="B71" s="22"/>
      <c r="C71" s="23" t="s">
        <v>11</v>
      </c>
      <c r="D71" s="22"/>
      <c r="E71" s="22" t="s">
        <v>12</v>
      </c>
      <c r="F71" s="28">
        <v>6163.6239999999998</v>
      </c>
      <c r="G71" s="25">
        <v>0.16714920999999999</v>
      </c>
      <c r="H71" s="21" t="s">
        <v>12</v>
      </c>
    </row>
    <row r="72" spans="1:8" x14ac:dyDescent="0.2">
      <c r="A72" s="22"/>
      <c r="B72" s="22"/>
      <c r="C72" s="26"/>
      <c r="D72" s="22"/>
      <c r="E72" s="22"/>
      <c r="F72" s="27"/>
      <c r="G72" s="27"/>
      <c r="H72" s="21" t="s">
        <v>12</v>
      </c>
    </row>
    <row r="73" spans="1:8" x14ac:dyDescent="0.2">
      <c r="A73" s="22"/>
      <c r="B73" s="22"/>
      <c r="C73" s="23" t="s">
        <v>87</v>
      </c>
      <c r="D73" s="22"/>
      <c r="E73" s="22"/>
      <c r="F73" s="27"/>
      <c r="G73" s="27"/>
      <c r="H73" s="21" t="s">
        <v>12</v>
      </c>
    </row>
    <row r="74" spans="1:8" x14ac:dyDescent="0.2">
      <c r="A74" s="29">
        <v>1</v>
      </c>
      <c r="B74" s="30" t="s">
        <v>188</v>
      </c>
      <c r="C74" s="30" t="s">
        <v>189</v>
      </c>
      <c r="D74" s="30" t="s">
        <v>141</v>
      </c>
      <c r="E74" s="31">
        <v>400</v>
      </c>
      <c r="F74" s="32">
        <v>1876.44</v>
      </c>
      <c r="G74" s="33">
        <v>5.0886529999999999E-2</v>
      </c>
      <c r="H74" s="21">
        <v>7.63</v>
      </c>
    </row>
    <row r="75" spans="1:8" x14ac:dyDescent="0.2">
      <c r="A75" s="29">
        <v>2</v>
      </c>
      <c r="B75" s="30" t="s">
        <v>186</v>
      </c>
      <c r="C75" s="30" t="s">
        <v>187</v>
      </c>
      <c r="D75" s="30" t="s">
        <v>141</v>
      </c>
      <c r="E75" s="31">
        <v>300</v>
      </c>
      <c r="F75" s="32">
        <v>1405.623</v>
      </c>
      <c r="G75" s="33">
        <v>3.8118609999999997E-2</v>
      </c>
      <c r="H75" s="21">
        <v>7.78</v>
      </c>
    </row>
    <row r="76" spans="1:8" x14ac:dyDescent="0.2">
      <c r="A76" s="29">
        <v>3</v>
      </c>
      <c r="B76" s="30" t="s">
        <v>198</v>
      </c>
      <c r="C76" s="30" t="s">
        <v>199</v>
      </c>
      <c r="D76" s="30" t="s">
        <v>141</v>
      </c>
      <c r="E76" s="31">
        <v>200</v>
      </c>
      <c r="F76" s="32">
        <v>995.822</v>
      </c>
      <c r="G76" s="33">
        <v>2.7005359999999999E-2</v>
      </c>
      <c r="H76" s="21">
        <v>8.0603999999999996</v>
      </c>
    </row>
    <row r="77" spans="1:8" x14ac:dyDescent="0.2">
      <c r="A77" s="29">
        <v>4</v>
      </c>
      <c r="B77" s="30" t="s">
        <v>256</v>
      </c>
      <c r="C77" s="30" t="s">
        <v>257</v>
      </c>
      <c r="D77" s="30" t="s">
        <v>141</v>
      </c>
      <c r="E77" s="31">
        <v>200</v>
      </c>
      <c r="F77" s="32">
        <v>994.51</v>
      </c>
      <c r="G77" s="33">
        <v>2.6969779999999999E-2</v>
      </c>
      <c r="H77" s="21">
        <v>8.06</v>
      </c>
    </row>
    <row r="78" spans="1:8" x14ac:dyDescent="0.2">
      <c r="A78" s="29">
        <v>5</v>
      </c>
      <c r="B78" s="30" t="s">
        <v>204</v>
      </c>
      <c r="C78" s="30" t="s">
        <v>205</v>
      </c>
      <c r="D78" s="30" t="s">
        <v>141</v>
      </c>
      <c r="E78" s="31">
        <v>100</v>
      </c>
      <c r="F78" s="32">
        <v>471.5985</v>
      </c>
      <c r="G78" s="33">
        <v>1.2789119999999999E-2</v>
      </c>
      <c r="H78" s="21">
        <v>8.2949999999999999</v>
      </c>
    </row>
    <row r="79" spans="1:8" x14ac:dyDescent="0.2">
      <c r="A79" s="22"/>
      <c r="B79" s="22"/>
      <c r="C79" s="23" t="s">
        <v>11</v>
      </c>
      <c r="D79" s="22"/>
      <c r="E79" s="22" t="s">
        <v>12</v>
      </c>
      <c r="F79" s="28">
        <v>5743.9934999999996</v>
      </c>
      <c r="G79" s="25">
        <v>0.1557694</v>
      </c>
      <c r="H79" s="21" t="s">
        <v>12</v>
      </c>
    </row>
    <row r="80" spans="1:8" x14ac:dyDescent="0.2">
      <c r="A80" s="22"/>
      <c r="B80" s="22"/>
      <c r="C80" s="26"/>
      <c r="D80" s="22"/>
      <c r="E80" s="22"/>
      <c r="F80" s="27"/>
      <c r="G80" s="27"/>
      <c r="H80" s="21" t="s">
        <v>12</v>
      </c>
    </row>
    <row r="81" spans="1:16" x14ac:dyDescent="0.2">
      <c r="A81" s="22"/>
      <c r="B81" s="22"/>
      <c r="C81" s="23" t="s">
        <v>88</v>
      </c>
      <c r="D81" s="22"/>
      <c r="E81" s="22"/>
      <c r="F81" s="27"/>
      <c r="G81" s="27"/>
      <c r="H81" s="21" t="s">
        <v>12</v>
      </c>
    </row>
    <row r="82" spans="1:16" x14ac:dyDescent="0.2">
      <c r="A82" s="22"/>
      <c r="B82" s="22"/>
      <c r="C82" s="23" t="s">
        <v>11</v>
      </c>
      <c r="D82" s="22"/>
      <c r="E82" s="22" t="s">
        <v>12</v>
      </c>
      <c r="F82" s="24" t="s">
        <v>13</v>
      </c>
      <c r="G82" s="25">
        <v>0</v>
      </c>
      <c r="H82" s="21" t="s">
        <v>12</v>
      </c>
    </row>
    <row r="83" spans="1:16" x14ac:dyDescent="0.2">
      <c r="A83" s="22"/>
      <c r="B83" s="22"/>
      <c r="C83" s="26"/>
      <c r="D83" s="22"/>
      <c r="E83" s="22"/>
      <c r="F83" s="27"/>
      <c r="G83" s="27"/>
      <c r="H83" s="21" t="s">
        <v>12</v>
      </c>
    </row>
    <row r="84" spans="1:16" x14ac:dyDescent="0.2">
      <c r="A84" s="22"/>
      <c r="B84" s="22"/>
      <c r="C84" s="23" t="s">
        <v>89</v>
      </c>
      <c r="D84" s="22"/>
      <c r="E84" s="22"/>
      <c r="F84" s="27"/>
      <c r="G84" s="27"/>
      <c r="H84" s="21" t="s">
        <v>12</v>
      </c>
    </row>
    <row r="85" spans="1:16" x14ac:dyDescent="0.2">
      <c r="A85" s="29">
        <v>1</v>
      </c>
      <c r="B85" s="30"/>
      <c r="C85" s="30" t="s">
        <v>90</v>
      </c>
      <c r="D85" s="30"/>
      <c r="E85" s="34"/>
      <c r="F85" s="32">
        <v>3886.4432244029999</v>
      </c>
      <c r="G85" s="33">
        <v>0.10539511999999999</v>
      </c>
      <c r="H85" s="21">
        <v>5.22</v>
      </c>
    </row>
    <row r="86" spans="1:16" x14ac:dyDescent="0.2">
      <c r="A86" s="22"/>
      <c r="B86" s="22"/>
      <c r="C86" s="23" t="s">
        <v>11</v>
      </c>
      <c r="D86" s="22"/>
      <c r="E86" s="22" t="s">
        <v>12</v>
      </c>
      <c r="F86" s="28">
        <v>3886.4432244029999</v>
      </c>
      <c r="G86" s="25">
        <v>0.10539511999999999</v>
      </c>
      <c r="H86" s="21" t="s">
        <v>12</v>
      </c>
    </row>
    <row r="87" spans="1:16" x14ac:dyDescent="0.2">
      <c r="A87" s="22"/>
      <c r="B87" s="22"/>
      <c r="C87" s="26"/>
      <c r="D87" s="22"/>
      <c r="E87" s="22"/>
      <c r="F87" s="27"/>
      <c r="G87" s="27"/>
      <c r="H87" s="21" t="s">
        <v>12</v>
      </c>
    </row>
    <row r="88" spans="1:16" x14ac:dyDescent="0.2">
      <c r="A88" s="22"/>
      <c r="B88" s="22"/>
      <c r="C88" s="23" t="s">
        <v>91</v>
      </c>
      <c r="D88" s="22"/>
      <c r="E88" s="22"/>
      <c r="F88" s="28">
        <v>15794.060724403</v>
      </c>
      <c r="G88" s="25">
        <v>0.42831373</v>
      </c>
      <c r="H88" s="21" t="s">
        <v>12</v>
      </c>
    </row>
    <row r="89" spans="1:16" x14ac:dyDescent="0.2">
      <c r="A89" s="22"/>
      <c r="B89" s="22"/>
      <c r="C89" s="27"/>
      <c r="D89" s="22"/>
      <c r="E89" s="22"/>
      <c r="F89" s="22"/>
      <c r="G89" s="22"/>
      <c r="H89" s="21" t="s">
        <v>12</v>
      </c>
    </row>
    <row r="90" spans="1:16" x14ac:dyDescent="0.2">
      <c r="A90" s="22"/>
      <c r="B90" s="22"/>
      <c r="C90" s="23" t="s">
        <v>92</v>
      </c>
      <c r="D90" s="22"/>
      <c r="E90" s="22"/>
      <c r="F90" s="22"/>
      <c r="G90" s="22"/>
      <c r="H90" s="21" t="s">
        <v>12</v>
      </c>
    </row>
    <row r="91" spans="1:16" x14ac:dyDescent="0.2">
      <c r="A91" s="22"/>
      <c r="B91" s="22"/>
      <c r="C91" s="23" t="s">
        <v>93</v>
      </c>
      <c r="D91" s="22"/>
      <c r="E91" s="22"/>
      <c r="F91" s="22"/>
      <c r="G91" s="22"/>
      <c r="H91" s="21" t="s">
        <v>12</v>
      </c>
    </row>
    <row r="92" spans="1:16" x14ac:dyDescent="0.2">
      <c r="A92" s="22"/>
      <c r="B92" s="22"/>
      <c r="C92" s="23" t="s">
        <v>11</v>
      </c>
      <c r="D92" s="22"/>
      <c r="E92" s="22" t="s">
        <v>12</v>
      </c>
      <c r="F92" s="24" t="s">
        <v>13</v>
      </c>
      <c r="G92" s="25">
        <v>0</v>
      </c>
      <c r="H92" s="21" t="s">
        <v>12</v>
      </c>
    </row>
    <row r="93" spans="1:16" x14ac:dyDescent="0.2">
      <c r="A93" s="19"/>
      <c r="B93" s="19"/>
      <c r="C93" s="35"/>
      <c r="D93" s="19"/>
      <c r="E93" s="19"/>
      <c r="F93" s="36"/>
      <c r="G93" s="36"/>
      <c r="H93" s="21" t="s">
        <v>12</v>
      </c>
    </row>
    <row r="94" spans="1:16" x14ac:dyDescent="0.2">
      <c r="A94" s="19"/>
      <c r="B94" s="19"/>
      <c r="C94" s="20" t="s">
        <v>574</v>
      </c>
      <c r="D94" s="19"/>
      <c r="E94" s="19"/>
      <c r="F94" s="36"/>
      <c r="G94" s="36"/>
      <c r="H94" s="21" t="s">
        <v>12</v>
      </c>
      <c r="I94" s="37"/>
      <c r="J94" s="37"/>
      <c r="K94" s="37"/>
      <c r="L94" s="37"/>
      <c r="M94" s="37"/>
      <c r="N94" s="38"/>
      <c r="O94" s="38"/>
      <c r="P94" s="38"/>
    </row>
    <row r="95" spans="1:16" x14ac:dyDescent="0.2">
      <c r="A95" s="39">
        <v>1</v>
      </c>
      <c r="B95" s="40" t="s">
        <v>94</v>
      </c>
      <c r="C95" s="40" t="s">
        <v>95</v>
      </c>
      <c r="D95" s="40"/>
      <c r="E95" s="41">
        <v>1158.5250000000001</v>
      </c>
      <c r="F95" s="42">
        <v>136.142205942</v>
      </c>
      <c r="G95" s="43">
        <v>3.69199E-3</v>
      </c>
      <c r="H95" s="21"/>
    </row>
    <row r="96" spans="1:16" x14ac:dyDescent="0.2">
      <c r="A96" s="19"/>
      <c r="B96" s="19"/>
      <c r="C96" s="20" t="s">
        <v>11</v>
      </c>
      <c r="D96" s="19"/>
      <c r="E96" s="19" t="s">
        <v>12</v>
      </c>
      <c r="F96" s="44">
        <f>SUM(F95)</f>
        <v>136.142205942</v>
      </c>
      <c r="G96" s="45">
        <f>SUM(G95)</f>
        <v>3.69199E-3</v>
      </c>
      <c r="H96" s="21" t="s">
        <v>12</v>
      </c>
    </row>
    <row r="97" spans="1:8" x14ac:dyDescent="0.2">
      <c r="A97" s="22"/>
      <c r="B97" s="22"/>
      <c r="C97" s="26"/>
      <c r="D97" s="22"/>
      <c r="E97" s="22"/>
      <c r="F97" s="27"/>
      <c r="G97" s="27"/>
      <c r="H97" s="21" t="s">
        <v>12</v>
      </c>
    </row>
    <row r="98" spans="1:8" x14ac:dyDescent="0.2">
      <c r="A98" s="22"/>
      <c r="B98" s="22"/>
      <c r="C98" s="23" t="s">
        <v>96</v>
      </c>
      <c r="D98" s="22"/>
      <c r="E98" s="22"/>
      <c r="F98" s="22"/>
      <c r="G98" s="22"/>
      <c r="H98" s="21" t="s">
        <v>12</v>
      </c>
    </row>
    <row r="99" spans="1:8" x14ac:dyDescent="0.2">
      <c r="A99" s="22"/>
      <c r="B99" s="22"/>
      <c r="C99" s="23" t="s">
        <v>97</v>
      </c>
      <c r="D99" s="22"/>
      <c r="E99" s="22"/>
      <c r="F99" s="22"/>
      <c r="G99" s="22"/>
      <c r="H99" s="21" t="s">
        <v>12</v>
      </c>
    </row>
    <row r="100" spans="1:8" x14ac:dyDescent="0.2">
      <c r="A100" s="22"/>
      <c r="B100" s="22"/>
      <c r="C100" s="23" t="s">
        <v>11</v>
      </c>
      <c r="D100" s="22"/>
      <c r="E100" s="22" t="s">
        <v>12</v>
      </c>
      <c r="F100" s="24" t="s">
        <v>13</v>
      </c>
      <c r="G100" s="25">
        <v>0</v>
      </c>
      <c r="H100" s="21" t="s">
        <v>12</v>
      </c>
    </row>
    <row r="101" spans="1:8" x14ac:dyDescent="0.2">
      <c r="A101" s="22"/>
      <c r="B101" s="22"/>
      <c r="C101" s="26"/>
      <c r="D101" s="22"/>
      <c r="E101" s="22"/>
      <c r="F101" s="27"/>
      <c r="G101" s="27"/>
      <c r="H101" s="21" t="s">
        <v>12</v>
      </c>
    </row>
    <row r="102" spans="1:8" x14ac:dyDescent="0.2">
      <c r="A102" s="22"/>
      <c r="B102" s="22"/>
      <c r="C102" s="23" t="s">
        <v>98</v>
      </c>
      <c r="D102" s="22"/>
      <c r="E102" s="22"/>
      <c r="F102" s="27"/>
      <c r="G102" s="27"/>
      <c r="H102" s="21" t="s">
        <v>12</v>
      </c>
    </row>
    <row r="103" spans="1:8" x14ac:dyDescent="0.2">
      <c r="A103" s="22"/>
      <c r="B103" s="22"/>
      <c r="C103" s="23" t="s">
        <v>11</v>
      </c>
      <c r="D103" s="22"/>
      <c r="E103" s="22" t="s">
        <v>12</v>
      </c>
      <c r="F103" s="24" t="s">
        <v>13</v>
      </c>
      <c r="G103" s="25">
        <v>0</v>
      </c>
      <c r="H103" s="21" t="s">
        <v>12</v>
      </c>
    </row>
    <row r="104" spans="1:8" x14ac:dyDescent="0.2">
      <c r="A104" s="22"/>
      <c r="B104" s="30"/>
      <c r="C104" s="30"/>
      <c r="D104" s="23"/>
      <c r="E104" s="22"/>
      <c r="F104" s="30"/>
      <c r="G104" s="34"/>
      <c r="H104" s="21" t="s">
        <v>12</v>
      </c>
    </row>
    <row r="105" spans="1:8" x14ac:dyDescent="0.2">
      <c r="A105" s="34"/>
      <c r="B105" s="30"/>
      <c r="C105" s="30" t="s">
        <v>99</v>
      </c>
      <c r="D105" s="30"/>
      <c r="E105" s="34"/>
      <c r="F105" s="32">
        <v>626.11022399000001</v>
      </c>
      <c r="G105" s="33">
        <v>1.6979270000000001E-2</v>
      </c>
      <c r="H105" s="21" t="s">
        <v>12</v>
      </c>
    </row>
    <row r="106" spans="1:8" x14ac:dyDescent="0.2">
      <c r="A106" s="26"/>
      <c r="B106" s="26"/>
      <c r="C106" s="23" t="s">
        <v>100</v>
      </c>
      <c r="D106" s="27"/>
      <c r="E106" s="27"/>
      <c r="F106" s="28">
        <v>36874.982004334997</v>
      </c>
      <c r="G106" s="46">
        <v>1</v>
      </c>
      <c r="H106" s="21" t="s">
        <v>12</v>
      </c>
    </row>
    <row r="107" spans="1:8" x14ac:dyDescent="0.2">
      <c r="A107" s="47"/>
      <c r="B107" s="47"/>
      <c r="C107" s="47"/>
      <c r="D107" s="48"/>
      <c r="E107" s="48"/>
      <c r="F107" s="48"/>
      <c r="G107" s="48"/>
    </row>
    <row r="108" spans="1:8" x14ac:dyDescent="0.2">
      <c r="A108" s="49"/>
      <c r="B108" s="50" t="s">
        <v>575</v>
      </c>
      <c r="C108" s="50"/>
      <c r="D108" s="50"/>
      <c r="E108" s="50"/>
      <c r="F108" s="50"/>
      <c r="G108" s="50"/>
      <c r="H108" s="50"/>
    </row>
    <row r="109" spans="1:8" x14ac:dyDescent="0.2">
      <c r="A109" s="49"/>
      <c r="B109" s="50" t="s">
        <v>576</v>
      </c>
      <c r="C109" s="50"/>
      <c r="D109" s="50"/>
      <c r="E109" s="50"/>
      <c r="F109" s="50"/>
      <c r="G109" s="50"/>
      <c r="H109" s="50"/>
    </row>
    <row r="110" spans="1:8" x14ac:dyDescent="0.2">
      <c r="A110" s="49"/>
      <c r="B110" s="50" t="s">
        <v>577</v>
      </c>
      <c r="C110" s="50"/>
      <c r="D110" s="50"/>
      <c r="E110" s="50"/>
      <c r="F110" s="50"/>
      <c r="G110" s="50"/>
      <c r="H110" s="50"/>
    </row>
    <row r="111" spans="1:8" x14ac:dyDescent="0.2">
      <c r="A111" s="49"/>
      <c r="B111" s="49"/>
      <c r="C111" s="49"/>
      <c r="D111" s="51"/>
      <c r="E111" s="51"/>
      <c r="F111" s="51"/>
      <c r="G111" s="51"/>
    </row>
    <row r="112" spans="1:8" x14ac:dyDescent="0.2">
      <c r="A112" s="49"/>
      <c r="B112" s="52" t="s">
        <v>101</v>
      </c>
      <c r="C112" s="53"/>
      <c r="D112" s="54"/>
      <c r="E112" s="55"/>
      <c r="F112" s="51"/>
      <c r="G112" s="51"/>
    </row>
    <row r="113" spans="1:7" ht="25.5" customHeight="1" x14ac:dyDescent="0.2">
      <c r="A113" s="49"/>
      <c r="B113" s="56" t="s">
        <v>102</v>
      </c>
      <c r="C113" s="57"/>
      <c r="D113" s="20" t="s">
        <v>597</v>
      </c>
      <c r="E113" s="55"/>
      <c r="F113" s="51"/>
      <c r="G113" s="51"/>
    </row>
    <row r="114" spans="1:7" x14ac:dyDescent="0.2">
      <c r="A114" s="49"/>
      <c r="B114" s="56" t="s">
        <v>104</v>
      </c>
      <c r="C114" s="57"/>
      <c r="D114" s="20" t="s">
        <v>103</v>
      </c>
      <c r="E114" s="55"/>
      <c r="F114" s="51"/>
      <c r="G114" s="51"/>
    </row>
    <row r="115" spans="1:7" x14ac:dyDescent="0.2">
      <c r="A115" s="49"/>
      <c r="B115" s="56" t="s">
        <v>105</v>
      </c>
      <c r="C115" s="57"/>
      <c r="D115" s="36" t="s">
        <v>12</v>
      </c>
      <c r="E115" s="55"/>
      <c r="F115" s="51"/>
      <c r="G115" s="51"/>
    </row>
    <row r="116" spans="1:7" x14ac:dyDescent="0.2">
      <c r="A116" s="58"/>
      <c r="B116" s="59" t="s">
        <v>12</v>
      </c>
      <c r="C116" s="59" t="s">
        <v>578</v>
      </c>
      <c r="D116" s="59" t="s">
        <v>106</v>
      </c>
      <c r="E116" s="58"/>
      <c r="F116" s="58"/>
      <c r="G116" s="58"/>
    </row>
    <row r="117" spans="1:7" x14ac:dyDescent="0.2">
      <c r="A117" s="58"/>
      <c r="B117" s="60" t="s">
        <v>107</v>
      </c>
      <c r="C117" s="61">
        <v>46112</v>
      </c>
      <c r="D117" s="61">
        <v>46142</v>
      </c>
      <c r="E117" s="58"/>
      <c r="F117" s="58"/>
      <c r="G117" s="58"/>
    </row>
    <row r="118" spans="1:7" x14ac:dyDescent="0.2">
      <c r="A118" s="62"/>
      <c r="B118" s="40" t="s">
        <v>108</v>
      </c>
      <c r="C118" s="63">
        <v>3870.9113000000002</v>
      </c>
      <c r="D118" s="63">
        <v>3894.0342000000001</v>
      </c>
      <c r="E118" s="62"/>
      <c r="F118" s="64"/>
      <c r="G118" s="65"/>
    </row>
    <row r="119" spans="1:7" x14ac:dyDescent="0.2">
      <c r="A119" s="62"/>
      <c r="B119" s="40" t="s">
        <v>579</v>
      </c>
      <c r="C119" s="63">
        <v>1115.454</v>
      </c>
      <c r="D119" s="63">
        <v>1108.0921000000001</v>
      </c>
      <c r="E119" s="62"/>
      <c r="F119" s="64"/>
      <c r="G119" s="65"/>
    </row>
    <row r="120" spans="1:7" x14ac:dyDescent="0.2">
      <c r="A120" s="62"/>
      <c r="B120" s="40" t="s">
        <v>109</v>
      </c>
      <c r="C120" s="63">
        <v>3589.3946999999998</v>
      </c>
      <c r="D120" s="63">
        <v>3608.6084000000001</v>
      </c>
      <c r="E120" s="62"/>
      <c r="F120" s="64"/>
      <c r="G120" s="65"/>
    </row>
    <row r="121" spans="1:7" x14ac:dyDescent="0.2">
      <c r="A121" s="62"/>
      <c r="B121" s="40" t="s">
        <v>580</v>
      </c>
      <c r="C121" s="63">
        <v>1095.9440999999999</v>
      </c>
      <c r="D121" s="63">
        <v>1088.0372</v>
      </c>
      <c r="E121" s="62"/>
      <c r="F121" s="64"/>
      <c r="G121" s="65"/>
    </row>
    <row r="122" spans="1:7" x14ac:dyDescent="0.2">
      <c r="A122" s="62"/>
      <c r="B122" s="62"/>
      <c r="C122" s="62"/>
      <c r="D122" s="62"/>
      <c r="E122" s="62"/>
      <c r="F122" s="62"/>
      <c r="G122" s="62"/>
    </row>
    <row r="123" spans="1:7" x14ac:dyDescent="0.2">
      <c r="A123" s="62"/>
      <c r="B123" s="109" t="s">
        <v>110</v>
      </c>
      <c r="C123" s="110"/>
      <c r="D123" s="23" t="s">
        <v>12</v>
      </c>
      <c r="E123" s="62"/>
      <c r="F123" s="62"/>
      <c r="G123" s="62"/>
    </row>
    <row r="124" spans="1:7" x14ac:dyDescent="0.2">
      <c r="A124" s="62"/>
      <c r="B124" s="111" t="s">
        <v>107</v>
      </c>
      <c r="C124" s="112" t="s">
        <v>258</v>
      </c>
      <c r="D124" s="112" t="s">
        <v>259</v>
      </c>
      <c r="E124" s="62"/>
      <c r="F124" s="62"/>
      <c r="G124" s="62"/>
    </row>
    <row r="125" spans="1:7" x14ac:dyDescent="0.2">
      <c r="A125" s="62"/>
      <c r="B125" s="40" t="s">
        <v>579</v>
      </c>
      <c r="C125" s="113">
        <v>14.034000000000001</v>
      </c>
      <c r="D125" s="113">
        <v>14.034000000000001</v>
      </c>
      <c r="E125" s="62"/>
      <c r="F125" s="64"/>
      <c r="G125" s="65"/>
    </row>
    <row r="126" spans="1:7" x14ac:dyDescent="0.2">
      <c r="A126" s="62"/>
      <c r="B126" s="40" t="s">
        <v>580</v>
      </c>
      <c r="C126" s="113">
        <v>13.782999999999999</v>
      </c>
      <c r="D126" s="113">
        <v>13.782999999999999</v>
      </c>
      <c r="E126" s="62"/>
      <c r="F126" s="64"/>
      <c r="G126" s="65"/>
    </row>
    <row r="127" spans="1:7" x14ac:dyDescent="0.2">
      <c r="A127" s="58"/>
      <c r="B127" s="66"/>
      <c r="C127" s="66"/>
      <c r="D127" s="66"/>
      <c r="E127" s="58"/>
      <c r="F127" s="58"/>
      <c r="G127" s="58"/>
    </row>
    <row r="128" spans="1:7" x14ac:dyDescent="0.2">
      <c r="A128" s="58"/>
      <c r="B128" s="56" t="s">
        <v>111</v>
      </c>
      <c r="C128" s="57"/>
      <c r="D128" s="20" t="s">
        <v>103</v>
      </c>
      <c r="E128" s="67"/>
      <c r="F128" s="58"/>
      <c r="G128" s="58"/>
    </row>
    <row r="129" spans="1:20" x14ac:dyDescent="0.2">
      <c r="A129" s="58"/>
      <c r="B129" s="56" t="s">
        <v>112</v>
      </c>
      <c r="C129" s="57"/>
      <c r="D129" s="20" t="s">
        <v>103</v>
      </c>
      <c r="E129" s="67"/>
      <c r="F129" s="58"/>
      <c r="G129" s="58"/>
    </row>
    <row r="130" spans="1:20" x14ac:dyDescent="0.2">
      <c r="A130" s="58"/>
      <c r="B130" s="56" t="s">
        <v>582</v>
      </c>
      <c r="C130" s="57"/>
      <c r="D130" s="20" t="s">
        <v>103</v>
      </c>
      <c r="E130" s="67"/>
      <c r="F130" s="58"/>
      <c r="G130" s="58"/>
    </row>
    <row r="131" spans="1:20" x14ac:dyDescent="0.2">
      <c r="A131" s="58"/>
      <c r="B131" s="116"/>
      <c r="C131" s="116"/>
      <c r="D131" s="217"/>
      <c r="E131" s="58"/>
      <c r="F131" s="58"/>
      <c r="G131" s="58"/>
      <c r="J131" s="18"/>
    </row>
    <row r="132" spans="1:20" s="68" customFormat="1" x14ac:dyDescent="0.2">
      <c r="B132" s="69" t="s">
        <v>583</v>
      </c>
      <c r="C132" s="70"/>
      <c r="D132" s="71"/>
      <c r="I132" s="15"/>
      <c r="J132" s="18"/>
      <c r="K132" s="37"/>
      <c r="L132" s="37"/>
      <c r="M132" s="37"/>
      <c r="N132" s="37"/>
      <c r="O132" s="81"/>
    </row>
    <row r="133" spans="1:20" s="68" customFormat="1" ht="25.5" x14ac:dyDescent="0.2">
      <c r="B133" s="72" t="s">
        <v>584</v>
      </c>
      <c r="C133" s="72"/>
      <c r="D133" s="73" t="s">
        <v>216</v>
      </c>
      <c r="I133" s="15"/>
      <c r="J133" s="18"/>
      <c r="K133" s="37"/>
      <c r="L133" s="37"/>
      <c r="M133" s="37"/>
      <c r="N133" s="37"/>
      <c r="O133" s="81"/>
    </row>
    <row r="134" spans="1:20" s="68" customFormat="1" x14ac:dyDescent="0.2">
      <c r="B134" s="74" t="s">
        <v>585</v>
      </c>
      <c r="C134" s="74"/>
      <c r="D134" s="75"/>
      <c r="I134" s="15"/>
      <c r="J134" s="18"/>
      <c r="K134" s="37"/>
      <c r="L134" s="37"/>
      <c r="M134" s="37"/>
      <c r="N134" s="37"/>
      <c r="O134" s="81"/>
    </row>
    <row r="135" spans="1:20" s="68" customFormat="1" x14ac:dyDescent="0.2">
      <c r="B135" s="74"/>
      <c r="C135" s="74"/>
      <c r="D135" s="78"/>
      <c r="I135" s="15"/>
      <c r="J135" s="18"/>
      <c r="K135" s="37"/>
      <c r="L135" s="37"/>
      <c r="M135" s="37"/>
      <c r="N135" s="37"/>
      <c r="O135" s="81"/>
    </row>
    <row r="136" spans="1:20" s="68" customFormat="1" x14ac:dyDescent="0.2">
      <c r="B136" s="74" t="s">
        <v>586</v>
      </c>
      <c r="C136" s="74"/>
      <c r="D136" s="79">
        <v>6.7633772966558778</v>
      </c>
      <c r="I136" s="15"/>
      <c r="J136" s="18"/>
      <c r="K136" s="37"/>
      <c r="L136" s="37"/>
      <c r="M136" s="37"/>
      <c r="N136" s="37"/>
      <c r="O136" s="81"/>
    </row>
    <row r="137" spans="1:20" s="68" customFormat="1" x14ac:dyDescent="0.2">
      <c r="B137" s="74"/>
      <c r="C137" s="74"/>
      <c r="D137" s="78"/>
      <c r="I137" s="15"/>
      <c r="J137" s="18"/>
      <c r="K137" s="37"/>
      <c r="L137" s="37"/>
      <c r="M137" s="37"/>
      <c r="N137" s="37"/>
      <c r="O137" s="81"/>
      <c r="P137" s="15"/>
      <c r="Q137" s="15"/>
    </row>
    <row r="138" spans="1:20" s="68" customFormat="1" x14ac:dyDescent="0.2">
      <c r="B138" s="74" t="s">
        <v>587</v>
      </c>
      <c r="C138" s="74"/>
      <c r="D138" s="79">
        <v>0.93846943525362103</v>
      </c>
      <c r="I138" s="15"/>
      <c r="J138" s="18"/>
      <c r="K138" s="37"/>
      <c r="L138" s="37"/>
      <c r="M138" s="37"/>
      <c r="N138" s="37"/>
      <c r="O138" s="81"/>
      <c r="P138" s="15"/>
      <c r="Q138" s="15"/>
    </row>
    <row r="139" spans="1:20" s="68" customFormat="1" x14ac:dyDescent="0.2">
      <c r="B139" s="74" t="s">
        <v>598</v>
      </c>
      <c r="C139" s="74"/>
      <c r="D139" s="79">
        <v>0.99086616520180371</v>
      </c>
      <c r="I139" s="15"/>
      <c r="J139" s="18"/>
      <c r="K139" s="37"/>
      <c r="L139" s="37"/>
      <c r="M139" s="37"/>
      <c r="N139" s="37"/>
      <c r="O139" s="15"/>
      <c r="P139" s="15"/>
      <c r="Q139" s="15"/>
    </row>
    <row r="140" spans="1:20" s="68" customFormat="1" x14ac:dyDescent="0.2">
      <c r="B140" s="74"/>
      <c r="C140" s="74"/>
      <c r="D140" s="78"/>
      <c r="I140" s="15"/>
      <c r="J140" s="18"/>
      <c r="K140" s="37"/>
      <c r="L140" s="37"/>
      <c r="M140" s="37"/>
      <c r="N140" s="37"/>
      <c r="O140" s="15"/>
      <c r="P140" s="15"/>
      <c r="Q140" s="15"/>
    </row>
    <row r="141" spans="1:20" s="68" customFormat="1" x14ac:dyDescent="0.2">
      <c r="B141" s="74" t="s">
        <v>589</v>
      </c>
      <c r="C141" s="74"/>
      <c r="D141" s="80" t="s">
        <v>703</v>
      </c>
      <c r="I141" s="15"/>
      <c r="J141" s="18"/>
      <c r="K141" s="37"/>
      <c r="L141" s="37"/>
      <c r="M141" s="37"/>
      <c r="N141" s="37"/>
      <c r="O141" s="81"/>
    </row>
    <row r="142" spans="1:20" s="68" customFormat="1" x14ac:dyDescent="0.2">
      <c r="B142" s="76" t="s">
        <v>590</v>
      </c>
      <c r="C142" s="82"/>
      <c r="D142" s="77"/>
      <c r="I142" s="15"/>
      <c r="J142" s="18"/>
      <c r="K142" s="37"/>
      <c r="L142" s="37"/>
      <c r="M142" s="37"/>
      <c r="N142" s="37"/>
      <c r="O142" s="15"/>
      <c r="P142" s="15"/>
      <c r="Q142" s="15"/>
      <c r="R142" s="15"/>
      <c r="S142" s="15"/>
      <c r="T142" s="15"/>
    </row>
    <row r="143" spans="1:20" x14ac:dyDescent="0.2">
      <c r="A143" s="66"/>
      <c r="B143" s="66"/>
      <c r="C143" s="66"/>
      <c r="D143" s="66"/>
      <c r="E143" s="66"/>
      <c r="F143" s="66"/>
      <c r="G143" s="66"/>
      <c r="J143" s="18"/>
    </row>
    <row r="144" spans="1:20" s="68" customFormat="1" x14ac:dyDescent="0.2">
      <c r="B144" s="168" t="s">
        <v>704</v>
      </c>
      <c r="C144" s="168"/>
      <c r="D144" s="168"/>
      <c r="E144" s="168"/>
      <c r="F144" s="168"/>
      <c r="G144" s="168"/>
      <c r="H144" s="168"/>
      <c r="I144" s="15"/>
      <c r="J144" s="18"/>
      <c r="K144" s="37"/>
      <c r="L144" s="37"/>
      <c r="M144" s="37"/>
      <c r="N144" s="37"/>
      <c r="O144" s="81"/>
    </row>
    <row r="145" spans="2:16" s="68" customFormat="1" ht="6.75" customHeight="1" x14ac:dyDescent="0.2">
      <c r="B145" s="168"/>
      <c r="C145" s="168"/>
      <c r="D145" s="168"/>
      <c r="E145" s="168"/>
      <c r="F145" s="168"/>
      <c r="G145" s="168"/>
      <c r="H145" s="168"/>
      <c r="I145" s="15"/>
      <c r="J145" s="18"/>
      <c r="K145" s="37"/>
      <c r="L145" s="37"/>
      <c r="M145" s="37"/>
      <c r="N145" s="37"/>
      <c r="O145" s="81"/>
    </row>
    <row r="146" spans="2:16" ht="13.5" x14ac:dyDescent="0.25">
      <c r="B146" s="199" t="s">
        <v>599</v>
      </c>
      <c r="C146" s="199" t="s">
        <v>600</v>
      </c>
      <c r="D146" s="218" t="s">
        <v>601</v>
      </c>
      <c r="E146" s="218"/>
      <c r="F146" s="218"/>
      <c r="G146" s="102" t="s">
        <v>602</v>
      </c>
      <c r="H146" s="102"/>
      <c r="J146" s="18"/>
      <c r="K146" s="37"/>
      <c r="L146" s="37"/>
      <c r="M146" s="37"/>
      <c r="N146" s="37"/>
      <c r="P146" s="37"/>
    </row>
    <row r="147" spans="2:16" ht="13.5" x14ac:dyDescent="0.25">
      <c r="B147" s="100" t="s">
        <v>603</v>
      </c>
      <c r="C147" s="98" t="s">
        <v>604</v>
      </c>
      <c r="D147" s="99">
        <v>0</v>
      </c>
      <c r="E147" s="99"/>
      <c r="F147" s="99"/>
      <c r="G147" s="99">
        <v>0</v>
      </c>
      <c r="H147" s="99"/>
      <c r="J147" s="18"/>
      <c r="K147" s="37"/>
      <c r="L147" s="37"/>
      <c r="M147" s="37"/>
      <c r="N147" s="37"/>
      <c r="P147" s="37"/>
    </row>
    <row r="148" spans="2:16" ht="13.5" x14ac:dyDescent="0.25">
      <c r="B148" s="100" t="s">
        <v>605</v>
      </c>
      <c r="C148" s="98" t="s">
        <v>606</v>
      </c>
      <c r="D148" s="99">
        <v>0</v>
      </c>
      <c r="E148" s="99"/>
      <c r="F148" s="99"/>
      <c r="G148" s="99">
        <v>0</v>
      </c>
      <c r="H148" s="99"/>
      <c r="J148" s="18"/>
      <c r="K148" s="37"/>
      <c r="L148" s="37"/>
      <c r="M148" s="37"/>
      <c r="N148" s="37"/>
      <c r="P148" s="37"/>
    </row>
    <row r="149" spans="2:16" ht="13.5" x14ac:dyDescent="0.25">
      <c r="B149" s="100" t="s">
        <v>607</v>
      </c>
      <c r="C149" s="98" t="s">
        <v>608</v>
      </c>
      <c r="D149" s="99">
        <v>0</v>
      </c>
      <c r="E149" s="99"/>
      <c r="F149" s="99"/>
      <c r="G149" s="99">
        <v>0</v>
      </c>
      <c r="H149" s="99"/>
      <c r="J149" s="18"/>
      <c r="K149" s="37"/>
      <c r="L149" s="37"/>
      <c r="M149" s="37"/>
      <c r="N149" s="37"/>
      <c r="P149" s="37"/>
    </row>
    <row r="150" spans="2:16" ht="13.5" x14ac:dyDescent="0.25">
      <c r="B150" s="100"/>
      <c r="C150" s="100"/>
      <c r="D150" s="101"/>
      <c r="E150" s="101"/>
      <c r="F150" s="101"/>
      <c r="G150" s="101"/>
      <c r="H150" s="101"/>
      <c r="J150" s="18"/>
      <c r="K150" s="37"/>
      <c r="L150" s="37"/>
      <c r="M150" s="37"/>
      <c r="N150" s="37"/>
      <c r="P150" s="37"/>
    </row>
    <row r="151" spans="2:16" ht="13.5" x14ac:dyDescent="0.25">
      <c r="B151" s="102" t="s">
        <v>609</v>
      </c>
      <c r="C151" s="102"/>
      <c r="D151" s="102"/>
      <c r="E151" s="102"/>
      <c r="F151" s="102"/>
      <c r="G151" s="102"/>
      <c r="H151" s="102"/>
      <c r="J151" s="18"/>
      <c r="K151" s="37"/>
      <c r="L151" s="37"/>
      <c r="M151" s="37"/>
      <c r="N151" s="37"/>
      <c r="P151" s="37"/>
    </row>
    <row r="152" spans="2:16" ht="13.5" customHeight="1" x14ac:dyDescent="0.2">
      <c r="B152" s="95" t="s">
        <v>599</v>
      </c>
      <c r="C152" s="95" t="s">
        <v>600</v>
      </c>
      <c r="D152" s="95" t="s">
        <v>610</v>
      </c>
      <c r="E152" s="95"/>
      <c r="F152" s="95"/>
      <c r="G152" s="95"/>
      <c r="H152" s="94" t="s">
        <v>611</v>
      </c>
      <c r="I152" s="94" t="s">
        <v>612</v>
      </c>
      <c r="J152" s="177" t="s">
        <v>613</v>
      </c>
      <c r="K152" s="37"/>
      <c r="L152" s="37"/>
      <c r="M152" s="37"/>
      <c r="N152" s="37"/>
      <c r="O152" s="37"/>
      <c r="P152" s="37"/>
    </row>
    <row r="153" spans="2:16" ht="94.5" customHeight="1" x14ac:dyDescent="0.2">
      <c r="B153" s="95"/>
      <c r="C153" s="95"/>
      <c r="D153" s="103" t="s">
        <v>614</v>
      </c>
      <c r="E153" s="103" t="s">
        <v>615</v>
      </c>
      <c r="F153" s="103" t="s">
        <v>616</v>
      </c>
      <c r="G153" s="103" t="s">
        <v>617</v>
      </c>
      <c r="H153" s="94"/>
      <c r="I153" s="94"/>
      <c r="J153" s="179"/>
      <c r="K153" s="37"/>
      <c r="L153" s="37"/>
      <c r="M153" s="37"/>
      <c r="N153" s="37"/>
      <c r="O153" s="37"/>
      <c r="P153" s="37"/>
    </row>
    <row r="154" spans="2:16" ht="13.5" x14ac:dyDescent="0.25">
      <c r="B154" s="100" t="s">
        <v>603</v>
      </c>
      <c r="C154" s="98" t="s">
        <v>604</v>
      </c>
      <c r="D154" s="104">
        <v>1500</v>
      </c>
      <c r="E154" s="104">
        <v>99.850684900000005</v>
      </c>
      <c r="F154" s="210">
        <v>36.275342200000004</v>
      </c>
      <c r="G154" s="181">
        <v>1636.1260271000001</v>
      </c>
      <c r="H154" s="2">
        <v>726.67232000000001</v>
      </c>
      <c r="I154" s="2">
        <f>1250521/10^5</f>
        <v>12.50521</v>
      </c>
      <c r="J154" s="2">
        <f>H154+I154</f>
        <v>739.17753000000005</v>
      </c>
      <c r="K154" s="37"/>
      <c r="L154" s="37"/>
      <c r="M154" s="37"/>
      <c r="N154" s="37"/>
      <c r="O154" s="37"/>
      <c r="P154" s="37"/>
    </row>
    <row r="155" spans="2:16" ht="13.5" x14ac:dyDescent="0.25">
      <c r="B155" s="100" t="s">
        <v>605</v>
      </c>
      <c r="C155" s="98" t="s">
        <v>606</v>
      </c>
      <c r="D155" s="104">
        <v>2517.2199999999998</v>
      </c>
      <c r="E155" s="104">
        <v>183.25361600000002</v>
      </c>
      <c r="F155" s="210">
        <v>45.813405699999997</v>
      </c>
      <c r="G155" s="181">
        <v>2746.2870217</v>
      </c>
      <c r="H155" s="2">
        <v>1225.53333</v>
      </c>
      <c r="I155" s="2">
        <f>2109013/10^5</f>
        <v>21.090129999999998</v>
      </c>
      <c r="J155" s="2">
        <f>H155+I155</f>
        <v>1246.62346</v>
      </c>
      <c r="K155" s="37"/>
      <c r="L155" s="37"/>
      <c r="M155" s="37"/>
      <c r="N155" s="37"/>
      <c r="O155" s="37"/>
      <c r="P155" s="37"/>
    </row>
    <row r="156" spans="2:16" ht="13.5" x14ac:dyDescent="0.25">
      <c r="B156" s="100" t="s">
        <v>607</v>
      </c>
      <c r="C156" s="98" t="s">
        <v>608</v>
      </c>
      <c r="D156" s="104">
        <v>4882.25</v>
      </c>
      <c r="E156" s="104">
        <v>323.21163799999999</v>
      </c>
      <c r="F156" s="210">
        <v>117.42144879999999</v>
      </c>
      <c r="G156" s="181">
        <v>5322.8830868000005</v>
      </c>
      <c r="H156" s="2">
        <v>2364.0489899999998</v>
      </c>
      <c r="I156" s="2">
        <f>4068280/10^5</f>
        <v>40.6828</v>
      </c>
      <c r="J156" s="2">
        <f>H156+I156</f>
        <v>2404.7317899999998</v>
      </c>
      <c r="K156" s="37"/>
      <c r="L156" s="37"/>
      <c r="M156" s="37"/>
      <c r="N156" s="37"/>
      <c r="O156" s="37"/>
      <c r="P156" s="37"/>
    </row>
    <row r="157" spans="2:16" ht="13.5" x14ac:dyDescent="0.25">
      <c r="B157" s="182"/>
      <c r="C157" s="183"/>
      <c r="D157" s="211"/>
      <c r="E157" s="211"/>
      <c r="F157" s="5"/>
      <c r="G157" s="185"/>
      <c r="H157" s="3"/>
      <c r="I157" s="3"/>
      <c r="J157" s="3"/>
      <c r="K157" s="37"/>
      <c r="L157" s="37"/>
      <c r="M157" s="37"/>
      <c r="N157" s="37"/>
      <c r="O157" s="37"/>
      <c r="P157" s="37"/>
    </row>
    <row r="158" spans="2:16" ht="13.5" customHeight="1" x14ac:dyDescent="0.2">
      <c r="B158" s="169" t="s">
        <v>599</v>
      </c>
      <c r="C158" s="169" t="s">
        <v>600</v>
      </c>
      <c r="D158" s="170" t="s">
        <v>610</v>
      </c>
      <c r="E158" s="171"/>
      <c r="F158" s="172"/>
      <c r="G158" s="173" t="s">
        <v>618</v>
      </c>
      <c r="H158" s="174"/>
      <c r="I158" s="175"/>
      <c r="J158" s="37"/>
      <c r="K158" s="37"/>
      <c r="L158" s="37"/>
      <c r="M158" s="37"/>
      <c r="N158" s="37"/>
      <c r="O158" s="37"/>
    </row>
    <row r="159" spans="2:16" ht="46.5" customHeight="1" x14ac:dyDescent="0.2">
      <c r="B159" s="176"/>
      <c r="C159" s="176"/>
      <c r="D159" s="177" t="s">
        <v>619</v>
      </c>
      <c r="E159" s="177" t="s">
        <v>620</v>
      </c>
      <c r="F159" s="177" t="s">
        <v>621</v>
      </c>
      <c r="G159" s="214" t="s">
        <v>622</v>
      </c>
      <c r="H159" s="215"/>
      <c r="I159" s="177" t="s">
        <v>623</v>
      </c>
      <c r="J159" s="37"/>
      <c r="K159" s="37"/>
      <c r="L159" s="37"/>
      <c r="M159" s="37"/>
      <c r="N159" s="37"/>
      <c r="O159" s="37"/>
    </row>
    <row r="160" spans="2:16" ht="21" customHeight="1" x14ac:dyDescent="0.2">
      <c r="B160" s="178"/>
      <c r="C160" s="178"/>
      <c r="D160" s="179"/>
      <c r="E160" s="179"/>
      <c r="F160" s="179"/>
      <c r="G160" s="103" t="s">
        <v>624</v>
      </c>
      <c r="H160" s="103" t="s">
        <v>625</v>
      </c>
      <c r="I160" s="179"/>
      <c r="J160" s="37"/>
      <c r="K160" s="37"/>
      <c r="L160" s="37"/>
      <c r="M160" s="37"/>
      <c r="N160" s="37"/>
      <c r="O160" s="37"/>
    </row>
    <row r="161" spans="2:16" ht="13.5" x14ac:dyDescent="0.25">
      <c r="B161" s="100" t="s">
        <v>626</v>
      </c>
      <c r="C161" s="98" t="s">
        <v>627</v>
      </c>
      <c r="D161" s="180">
        <v>293.30880000000002</v>
      </c>
      <c r="E161" s="4">
        <v>6.6912000000000003</v>
      </c>
      <c r="F161" s="181">
        <f>D161+E161</f>
        <v>300</v>
      </c>
      <c r="G161" s="2">
        <v>12.699082800000001</v>
      </c>
      <c r="H161" s="2">
        <v>8</v>
      </c>
      <c r="I161" s="2">
        <f>G161+H161</f>
        <v>20.699082799999999</v>
      </c>
      <c r="J161" s="37"/>
      <c r="K161" s="37"/>
      <c r="L161" s="37"/>
      <c r="M161" s="37"/>
      <c r="N161" s="37"/>
      <c r="O161" s="37"/>
    </row>
    <row r="162" spans="2:16" ht="6.75" customHeight="1" x14ac:dyDescent="0.25">
      <c r="B162" s="182"/>
      <c r="C162" s="183"/>
      <c r="D162" s="184"/>
      <c r="E162" s="5"/>
      <c r="F162" s="185"/>
      <c r="G162" s="3"/>
      <c r="H162" s="3"/>
      <c r="I162" s="3"/>
      <c r="J162" s="37"/>
      <c r="K162" s="37"/>
      <c r="L162" s="37"/>
      <c r="M162" s="37"/>
      <c r="N162" s="37"/>
      <c r="O162" s="37"/>
    </row>
    <row r="163" spans="2:16" ht="45" customHeight="1" x14ac:dyDescent="0.2">
      <c r="B163" s="216" t="s">
        <v>628</v>
      </c>
      <c r="C163" s="216"/>
      <c r="D163" s="216"/>
      <c r="E163" s="216"/>
      <c r="F163" s="216"/>
      <c r="G163" s="216"/>
      <c r="H163" s="216"/>
      <c r="I163" s="216"/>
      <c r="J163" s="187"/>
      <c r="K163" s="37"/>
      <c r="L163" s="37"/>
      <c r="M163" s="37"/>
      <c r="N163" s="37"/>
      <c r="O163" s="37"/>
    </row>
    <row r="164" spans="2:16" ht="13.5" x14ac:dyDescent="0.25">
      <c r="B164" s="107" t="s">
        <v>629</v>
      </c>
      <c r="I164" s="37"/>
      <c r="J164" s="18"/>
      <c r="K164" s="37"/>
      <c r="L164" s="37"/>
      <c r="M164" s="37"/>
      <c r="N164" s="37"/>
      <c r="O164" s="37"/>
      <c r="P164" s="37"/>
    </row>
    <row r="165" spans="2:16" x14ac:dyDescent="0.2">
      <c r="B165" s="37"/>
      <c r="C165" s="37"/>
      <c r="D165" s="37"/>
      <c r="E165" s="37"/>
      <c r="F165" s="37"/>
      <c r="G165" s="37"/>
      <c r="H165" s="37"/>
      <c r="I165" s="37"/>
      <c r="J165" s="18"/>
      <c r="K165" s="37"/>
      <c r="L165" s="37"/>
      <c r="M165" s="37"/>
      <c r="N165" s="37"/>
      <c r="O165" s="37"/>
      <c r="P165" s="37"/>
    </row>
    <row r="166" spans="2:16" x14ac:dyDescent="0.2">
      <c r="B166" s="108" t="s">
        <v>630</v>
      </c>
      <c r="C166" s="37"/>
      <c r="D166" s="37"/>
      <c r="E166" s="37"/>
      <c r="F166" s="37"/>
      <c r="G166" s="37"/>
      <c r="H166" s="37"/>
      <c r="I166" s="37"/>
      <c r="J166" s="18"/>
      <c r="K166" s="37"/>
      <c r="L166" s="37"/>
      <c r="M166" s="37"/>
      <c r="N166" s="37"/>
      <c r="O166" s="37"/>
      <c r="P166" s="37"/>
    </row>
    <row r="167" spans="2:16" x14ac:dyDescent="0.2">
      <c r="B167" s="37"/>
      <c r="C167" s="37"/>
      <c r="D167" s="37"/>
      <c r="E167" s="37"/>
      <c r="F167" s="37"/>
      <c r="G167" s="37"/>
      <c r="H167" s="37"/>
      <c r="I167" s="37"/>
      <c r="J167" s="18"/>
      <c r="K167" s="37"/>
      <c r="L167" s="37"/>
      <c r="M167" s="37"/>
      <c r="N167" s="37"/>
      <c r="O167" s="37"/>
      <c r="P167" s="37"/>
    </row>
    <row r="168" spans="2:16" x14ac:dyDescent="0.2">
      <c r="B168" s="108" t="s">
        <v>631</v>
      </c>
      <c r="C168" s="37"/>
      <c r="D168" s="37"/>
      <c r="E168" s="37"/>
      <c r="F168" s="37"/>
      <c r="G168" s="37"/>
      <c r="H168" s="37"/>
      <c r="I168" s="37"/>
      <c r="J168" s="18"/>
      <c r="K168" s="37"/>
      <c r="L168" s="37"/>
      <c r="M168" s="37"/>
      <c r="N168" s="37"/>
      <c r="O168" s="37"/>
      <c r="P168" s="37"/>
    </row>
    <row r="169" spans="2:16" x14ac:dyDescent="0.2">
      <c r="J169" s="18"/>
    </row>
    <row r="170" spans="2:16" x14ac:dyDescent="0.2">
      <c r="B170" s="108" t="s">
        <v>632</v>
      </c>
      <c r="J170" s="18"/>
      <c r="K170" s="37"/>
      <c r="L170" s="37"/>
      <c r="M170" s="37"/>
      <c r="N170" s="37"/>
      <c r="O170" s="37"/>
    </row>
    <row r="171" spans="2:16" x14ac:dyDescent="0.2">
      <c r="B171" s="108"/>
      <c r="J171" s="18"/>
      <c r="K171" s="37"/>
      <c r="L171" s="37"/>
      <c r="M171" s="37"/>
      <c r="N171" s="37"/>
      <c r="O171" s="37"/>
    </row>
    <row r="172" spans="2:16" x14ac:dyDescent="0.2">
      <c r="B172" s="108" t="s">
        <v>633</v>
      </c>
      <c r="J172" s="18"/>
      <c r="K172" s="37"/>
      <c r="L172" s="37"/>
      <c r="M172" s="37"/>
      <c r="N172" s="37"/>
      <c r="O172" s="37"/>
    </row>
    <row r="173" spans="2:16" x14ac:dyDescent="0.2">
      <c r="B173" s="108"/>
      <c r="J173" s="18"/>
      <c r="K173" s="37"/>
      <c r="L173" s="37"/>
      <c r="M173" s="37"/>
      <c r="N173" s="37"/>
      <c r="O173" s="37"/>
    </row>
    <row r="174" spans="2:16" x14ac:dyDescent="0.2">
      <c r="B174" s="108" t="s">
        <v>634</v>
      </c>
      <c r="J174" s="18"/>
      <c r="K174" s="37"/>
      <c r="L174" s="37"/>
      <c r="M174" s="37"/>
      <c r="N174" s="37"/>
      <c r="O174" s="37"/>
    </row>
    <row r="175" spans="2:16" x14ac:dyDescent="0.2">
      <c r="B175" s="108"/>
      <c r="J175" s="18"/>
      <c r="K175" s="37"/>
      <c r="L175" s="37"/>
      <c r="M175" s="37"/>
      <c r="N175" s="37"/>
      <c r="O175" s="37"/>
    </row>
    <row r="176" spans="2:16" x14ac:dyDescent="0.2">
      <c r="B176" s="108" t="s">
        <v>635</v>
      </c>
      <c r="J176" s="18"/>
    </row>
    <row r="177" spans="2:10" x14ac:dyDescent="0.2">
      <c r="J177" s="18"/>
    </row>
    <row r="178" spans="2:10" x14ac:dyDescent="0.2">
      <c r="B178" s="84" t="s">
        <v>591</v>
      </c>
    </row>
    <row r="180" spans="2:10" ht="153.75" customHeight="1" x14ac:dyDescent="0.2"/>
    <row r="183" spans="2:10" x14ac:dyDescent="0.2">
      <c r="B183" s="84" t="s">
        <v>592</v>
      </c>
      <c r="C183" s="85"/>
      <c r="D183" s="84"/>
    </row>
    <row r="184" spans="2:10" x14ac:dyDescent="0.2">
      <c r="B184" s="84" t="s">
        <v>636</v>
      </c>
      <c r="D184" s="84"/>
    </row>
    <row r="185" spans="2:10" ht="180" customHeight="1" x14ac:dyDescent="0.2"/>
    <row r="193" s="15" customFormat="1" ht="13.9" customHeight="1" x14ac:dyDescent="0.2"/>
  </sheetData>
  <mergeCells count="52">
    <mergeCell ref="B128:C128"/>
    <mergeCell ref="B129:C129"/>
    <mergeCell ref="B130:C130"/>
    <mergeCell ref="B123:C123"/>
    <mergeCell ref="B110:H110"/>
    <mergeCell ref="B112:D112"/>
    <mergeCell ref="B113:C113"/>
    <mergeCell ref="B114:C114"/>
    <mergeCell ref="B115:C115"/>
    <mergeCell ref="A1:H1"/>
    <mergeCell ref="A2:H2"/>
    <mergeCell ref="A3:H3"/>
    <mergeCell ref="B108:H108"/>
    <mergeCell ref="B109:H109"/>
    <mergeCell ref="B132:D132"/>
    <mergeCell ref="B133:C133"/>
    <mergeCell ref="B134:C134"/>
    <mergeCell ref="B135:C135"/>
    <mergeCell ref="B136:C136"/>
    <mergeCell ref="B137:C137"/>
    <mergeCell ref="B138:C138"/>
    <mergeCell ref="B139:C139"/>
    <mergeCell ref="B140:C140"/>
    <mergeCell ref="B141:C141"/>
    <mergeCell ref="B142:D142"/>
    <mergeCell ref="D146:F146"/>
    <mergeCell ref="G146:H146"/>
    <mergeCell ref="D147:F147"/>
    <mergeCell ref="G147:H147"/>
    <mergeCell ref="D148:F148"/>
    <mergeCell ref="G148:H148"/>
    <mergeCell ref="D149:F149"/>
    <mergeCell ref="G149:H149"/>
    <mergeCell ref="D150:F150"/>
    <mergeCell ref="G150:H150"/>
    <mergeCell ref="B151:H151"/>
    <mergeCell ref="B152:B153"/>
    <mergeCell ref="C152:C153"/>
    <mergeCell ref="D152:G152"/>
    <mergeCell ref="H152:H153"/>
    <mergeCell ref="B163:I163"/>
    <mergeCell ref="I152:I153"/>
    <mergeCell ref="J152:J153"/>
    <mergeCell ref="B158:B160"/>
    <mergeCell ref="C158:C160"/>
    <mergeCell ref="D158:F158"/>
    <mergeCell ref="G158:I158"/>
    <mergeCell ref="D159:D160"/>
    <mergeCell ref="E159:E160"/>
    <mergeCell ref="F159:F160"/>
    <mergeCell ref="G159:H159"/>
    <mergeCell ref="I159:I160"/>
  </mergeCells>
  <hyperlinks>
    <hyperlink ref="I1" location="Index!B2" display="Index" xr:uid="{C905DB67-942B-4CD3-B2A5-1FDC30013F3C}"/>
    <hyperlink ref="B166" r:id="rId1" xr:uid="{09D5FB50-5B5D-44E5-A6E3-3F485DE92C55}"/>
    <hyperlink ref="B168" r:id="rId2" xr:uid="{35B3F19B-7130-4255-8069-B97DF9E22D8A}"/>
    <hyperlink ref="B170" r:id="rId3" xr:uid="{5D627863-77A2-4234-A9B8-BE941F231206}"/>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4DC94-02F2-4CC5-9B30-48B5E7200EC6}">
  <sheetPr>
    <outlinePr summaryBelow="0" summaryRight="0"/>
  </sheetPr>
  <dimension ref="A1:R226"/>
  <sheetViews>
    <sheetView showGridLines="0" workbookViewId="0">
      <selection sqref="A1:H1"/>
    </sheetView>
  </sheetViews>
  <sheetFormatPr defaultRowHeight="12.75" x14ac:dyDescent="0.2"/>
  <cols>
    <col min="1" max="1" width="5.85546875" style="15" bestFit="1" customWidth="1"/>
    <col min="2" max="2" width="19.28515625" style="15" bestFit="1" customWidth="1"/>
    <col min="3" max="3" width="59.7109375" style="15" customWidth="1"/>
    <col min="4" max="4" width="13.42578125" style="15" customWidth="1"/>
    <col min="5" max="6" width="10.85546875" style="15" customWidth="1"/>
    <col min="7" max="7" width="15.28515625" style="15" customWidth="1"/>
    <col min="8" max="8" width="12" style="15" customWidth="1"/>
    <col min="9" max="9" width="8.42578125" style="15" customWidth="1"/>
    <col min="10" max="16384" width="9.140625" style="15"/>
  </cols>
  <sheetData>
    <row r="1" spans="1:9" ht="15" x14ac:dyDescent="0.2">
      <c r="A1" s="14" t="s">
        <v>0</v>
      </c>
      <c r="B1" s="14"/>
      <c r="C1" s="14"/>
      <c r="D1" s="14"/>
      <c r="E1" s="14"/>
      <c r="F1" s="14"/>
      <c r="G1" s="14"/>
      <c r="H1" s="14"/>
      <c r="I1" s="1" t="s">
        <v>572</v>
      </c>
    </row>
    <row r="2" spans="1:9" ht="15" x14ac:dyDescent="0.2">
      <c r="A2" s="14" t="s">
        <v>260</v>
      </c>
      <c r="B2" s="14"/>
      <c r="C2" s="14"/>
      <c r="D2" s="14"/>
      <c r="E2" s="14"/>
      <c r="F2" s="14"/>
      <c r="G2" s="14"/>
      <c r="H2" s="14"/>
    </row>
    <row r="3" spans="1:9" ht="15" x14ac:dyDescent="0.2">
      <c r="A3" s="14" t="s">
        <v>722</v>
      </c>
      <c r="B3" s="14"/>
      <c r="C3" s="14"/>
      <c r="D3" s="14"/>
      <c r="E3" s="14"/>
      <c r="F3" s="14"/>
      <c r="G3" s="14"/>
      <c r="H3" s="14"/>
    </row>
    <row r="4" spans="1:9" s="18" customFormat="1" ht="30" x14ac:dyDescent="0.2">
      <c r="A4" s="16" t="s">
        <v>2</v>
      </c>
      <c r="B4" s="16" t="s">
        <v>3</v>
      </c>
      <c r="C4" s="16" t="s">
        <v>4</v>
      </c>
      <c r="D4" s="16" t="s">
        <v>5</v>
      </c>
      <c r="E4" s="16" t="s">
        <v>6</v>
      </c>
      <c r="F4" s="16" t="s">
        <v>7</v>
      </c>
      <c r="G4" s="16" t="s">
        <v>8</v>
      </c>
      <c r="H4" s="17" t="s">
        <v>721</v>
      </c>
    </row>
    <row r="5" spans="1:9" x14ac:dyDescent="0.2">
      <c r="A5" s="19"/>
      <c r="B5" s="19"/>
      <c r="C5" s="20" t="s">
        <v>9</v>
      </c>
      <c r="D5" s="19"/>
      <c r="E5" s="19"/>
      <c r="F5" s="19"/>
      <c r="G5" s="19"/>
      <c r="H5" s="21" t="s">
        <v>12</v>
      </c>
    </row>
    <row r="6" spans="1:9" x14ac:dyDescent="0.2">
      <c r="A6" s="19"/>
      <c r="B6" s="19"/>
      <c r="C6" s="20" t="s">
        <v>10</v>
      </c>
      <c r="D6" s="19"/>
      <c r="E6" s="19"/>
      <c r="F6" s="19"/>
      <c r="G6" s="19"/>
      <c r="H6" s="21" t="s">
        <v>12</v>
      </c>
    </row>
    <row r="7" spans="1:9" x14ac:dyDescent="0.2">
      <c r="A7" s="22"/>
      <c r="B7" s="22"/>
      <c r="C7" s="23" t="s">
        <v>11</v>
      </c>
      <c r="D7" s="22"/>
      <c r="E7" s="22" t="s">
        <v>12</v>
      </c>
      <c r="F7" s="24" t="s">
        <v>13</v>
      </c>
      <c r="G7" s="25">
        <v>0</v>
      </c>
      <c r="H7" s="21" t="s">
        <v>12</v>
      </c>
    </row>
    <row r="8" spans="1:9" x14ac:dyDescent="0.2">
      <c r="A8" s="22"/>
      <c r="B8" s="22"/>
      <c r="C8" s="26"/>
      <c r="D8" s="22"/>
      <c r="E8" s="22"/>
      <c r="F8" s="27"/>
      <c r="G8" s="27"/>
      <c r="H8" s="21" t="s">
        <v>12</v>
      </c>
    </row>
    <row r="9" spans="1:9" x14ac:dyDescent="0.2">
      <c r="A9" s="22"/>
      <c r="B9" s="22"/>
      <c r="C9" s="23" t="s">
        <v>14</v>
      </c>
      <c r="D9" s="22"/>
      <c r="E9" s="22"/>
      <c r="F9" s="22"/>
      <c r="G9" s="22"/>
      <c r="H9" s="21" t="s">
        <v>12</v>
      </c>
    </row>
    <row r="10" spans="1:9" x14ac:dyDescent="0.2">
      <c r="A10" s="22"/>
      <c r="B10" s="22"/>
      <c r="C10" s="23" t="s">
        <v>11</v>
      </c>
      <c r="D10" s="22"/>
      <c r="E10" s="22" t="s">
        <v>12</v>
      </c>
      <c r="F10" s="24" t="s">
        <v>13</v>
      </c>
      <c r="G10" s="25">
        <v>0</v>
      </c>
      <c r="H10" s="21" t="s">
        <v>12</v>
      </c>
    </row>
    <row r="11" spans="1:9" x14ac:dyDescent="0.2">
      <c r="A11" s="22"/>
      <c r="B11" s="22"/>
      <c r="C11" s="26"/>
      <c r="D11" s="22"/>
      <c r="E11" s="22"/>
      <c r="F11" s="27"/>
      <c r="G11" s="27"/>
      <c r="H11" s="21" t="s">
        <v>12</v>
      </c>
    </row>
    <row r="12" spans="1:9" x14ac:dyDescent="0.2">
      <c r="A12" s="22"/>
      <c r="B12" s="22"/>
      <c r="C12" s="23" t="s">
        <v>15</v>
      </c>
      <c r="D12" s="22"/>
      <c r="E12" s="22"/>
      <c r="F12" s="22"/>
      <c r="G12" s="22"/>
      <c r="H12" s="21" t="s">
        <v>12</v>
      </c>
    </row>
    <row r="13" spans="1:9" x14ac:dyDescent="0.2">
      <c r="A13" s="22"/>
      <c r="B13" s="22"/>
      <c r="C13" s="23" t="s">
        <v>11</v>
      </c>
      <c r="D13" s="22"/>
      <c r="E13" s="22" t="s">
        <v>12</v>
      </c>
      <c r="F13" s="24" t="s">
        <v>13</v>
      </c>
      <c r="G13" s="25">
        <v>0</v>
      </c>
      <c r="H13" s="21" t="s">
        <v>12</v>
      </c>
    </row>
    <row r="14" spans="1:9" x14ac:dyDescent="0.2">
      <c r="A14" s="22"/>
      <c r="B14" s="22"/>
      <c r="C14" s="26"/>
      <c r="D14" s="22"/>
      <c r="E14" s="22"/>
      <c r="F14" s="27"/>
      <c r="G14" s="27"/>
      <c r="H14" s="21" t="s">
        <v>12</v>
      </c>
    </row>
    <row r="15" spans="1:9" x14ac:dyDescent="0.2">
      <c r="A15" s="22"/>
      <c r="B15" s="22"/>
      <c r="C15" s="23" t="s">
        <v>16</v>
      </c>
      <c r="D15" s="22"/>
      <c r="E15" s="22"/>
      <c r="F15" s="22"/>
      <c r="G15" s="22"/>
      <c r="H15" s="21" t="s">
        <v>12</v>
      </c>
    </row>
    <row r="16" spans="1:9" x14ac:dyDescent="0.2">
      <c r="A16" s="22"/>
      <c r="B16" s="22"/>
      <c r="C16" s="23" t="s">
        <v>11</v>
      </c>
      <c r="D16" s="22"/>
      <c r="E16" s="22" t="s">
        <v>12</v>
      </c>
      <c r="F16" s="24" t="s">
        <v>13</v>
      </c>
      <c r="G16" s="25">
        <v>0</v>
      </c>
      <c r="H16" s="21" t="s">
        <v>12</v>
      </c>
    </row>
    <row r="17" spans="1:8" x14ac:dyDescent="0.2">
      <c r="A17" s="22"/>
      <c r="B17" s="22"/>
      <c r="C17" s="26"/>
      <c r="D17" s="22"/>
      <c r="E17" s="22"/>
      <c r="F17" s="27"/>
      <c r="G17" s="27"/>
      <c r="H17" s="21" t="s">
        <v>12</v>
      </c>
    </row>
    <row r="18" spans="1:8" x14ac:dyDescent="0.2">
      <c r="A18" s="22"/>
      <c r="B18" s="22"/>
      <c r="C18" s="23" t="s">
        <v>17</v>
      </c>
      <c r="D18" s="22"/>
      <c r="E18" s="22"/>
      <c r="F18" s="27"/>
      <c r="G18" s="27"/>
      <c r="H18" s="21" t="s">
        <v>12</v>
      </c>
    </row>
    <row r="19" spans="1:8" x14ac:dyDescent="0.2">
      <c r="A19" s="22"/>
      <c r="B19" s="22"/>
      <c r="C19" s="23" t="s">
        <v>11</v>
      </c>
      <c r="D19" s="22"/>
      <c r="E19" s="22" t="s">
        <v>12</v>
      </c>
      <c r="F19" s="24" t="s">
        <v>13</v>
      </c>
      <c r="G19" s="25">
        <v>0</v>
      </c>
      <c r="H19" s="21" t="s">
        <v>12</v>
      </c>
    </row>
    <row r="20" spans="1:8" x14ac:dyDescent="0.2">
      <c r="A20" s="22"/>
      <c r="B20" s="22"/>
      <c r="C20" s="26"/>
      <c r="D20" s="22"/>
      <c r="E20" s="22"/>
      <c r="F20" s="27"/>
      <c r="G20" s="27"/>
      <c r="H20" s="21" t="s">
        <v>12</v>
      </c>
    </row>
    <row r="21" spans="1:8" x14ac:dyDescent="0.2">
      <c r="A21" s="22"/>
      <c r="B21" s="22"/>
      <c r="C21" s="23" t="s">
        <v>18</v>
      </c>
      <c r="D21" s="22"/>
      <c r="E21" s="22"/>
      <c r="F21" s="27"/>
      <c r="G21" s="27"/>
      <c r="H21" s="21" t="s">
        <v>12</v>
      </c>
    </row>
    <row r="22" spans="1:8" x14ac:dyDescent="0.2">
      <c r="A22" s="22"/>
      <c r="B22" s="22"/>
      <c r="C22" s="23" t="s">
        <v>11</v>
      </c>
      <c r="D22" s="22"/>
      <c r="E22" s="22" t="s">
        <v>12</v>
      </c>
      <c r="F22" s="24" t="s">
        <v>13</v>
      </c>
      <c r="G22" s="25">
        <v>0</v>
      </c>
      <c r="H22" s="21" t="s">
        <v>12</v>
      </c>
    </row>
    <row r="23" spans="1:8" x14ac:dyDescent="0.2">
      <c r="A23" s="22"/>
      <c r="B23" s="22"/>
      <c r="C23" s="26"/>
      <c r="D23" s="22"/>
      <c r="E23" s="22"/>
      <c r="F23" s="27"/>
      <c r="G23" s="27"/>
      <c r="H23" s="21" t="s">
        <v>12</v>
      </c>
    </row>
    <row r="24" spans="1:8" x14ac:dyDescent="0.2">
      <c r="A24" s="22"/>
      <c r="B24" s="22"/>
      <c r="C24" s="23" t="s">
        <v>19</v>
      </c>
      <c r="D24" s="22"/>
      <c r="E24" s="22"/>
      <c r="F24" s="28">
        <v>0</v>
      </c>
      <c r="G24" s="25">
        <v>0</v>
      </c>
      <c r="H24" s="21" t="s">
        <v>12</v>
      </c>
    </row>
    <row r="25" spans="1:8" x14ac:dyDescent="0.2">
      <c r="A25" s="22"/>
      <c r="B25" s="22"/>
      <c r="C25" s="26"/>
      <c r="D25" s="22"/>
      <c r="E25" s="22"/>
      <c r="F25" s="27"/>
      <c r="G25" s="27"/>
      <c r="H25" s="21" t="s">
        <v>12</v>
      </c>
    </row>
    <row r="26" spans="1:8" x14ac:dyDescent="0.2">
      <c r="A26" s="22"/>
      <c r="B26" s="22"/>
      <c r="C26" s="23" t="s">
        <v>20</v>
      </c>
      <c r="D26" s="22"/>
      <c r="E26" s="22"/>
      <c r="F26" s="27"/>
      <c r="G26" s="27"/>
      <c r="H26" s="21" t="s">
        <v>12</v>
      </c>
    </row>
    <row r="27" spans="1:8" x14ac:dyDescent="0.2">
      <c r="A27" s="22"/>
      <c r="B27" s="22"/>
      <c r="C27" s="23" t="s">
        <v>10</v>
      </c>
      <c r="D27" s="22"/>
      <c r="E27" s="22"/>
      <c r="F27" s="27"/>
      <c r="G27" s="27"/>
      <c r="H27" s="21" t="s">
        <v>12</v>
      </c>
    </row>
    <row r="28" spans="1:8" x14ac:dyDescent="0.2">
      <c r="A28" s="22"/>
      <c r="B28" s="22"/>
      <c r="C28" s="23" t="s">
        <v>11</v>
      </c>
      <c r="D28" s="22"/>
      <c r="E28" s="22" t="s">
        <v>12</v>
      </c>
      <c r="F28" s="24" t="s">
        <v>13</v>
      </c>
      <c r="G28" s="25">
        <v>0</v>
      </c>
      <c r="H28" s="21" t="s">
        <v>12</v>
      </c>
    </row>
    <row r="29" spans="1:8" x14ac:dyDescent="0.2">
      <c r="A29" s="22"/>
      <c r="B29" s="22"/>
      <c r="C29" s="26"/>
      <c r="D29" s="22"/>
      <c r="E29" s="22"/>
      <c r="F29" s="27"/>
      <c r="G29" s="27"/>
      <c r="H29" s="21" t="s">
        <v>12</v>
      </c>
    </row>
    <row r="30" spans="1:8" x14ac:dyDescent="0.2">
      <c r="A30" s="22"/>
      <c r="B30" s="22"/>
      <c r="C30" s="23" t="s">
        <v>73</v>
      </c>
      <c r="D30" s="22"/>
      <c r="E30" s="22"/>
      <c r="F30" s="22"/>
      <c r="G30" s="22"/>
      <c r="H30" s="21" t="s">
        <v>12</v>
      </c>
    </row>
    <row r="31" spans="1:8" x14ac:dyDescent="0.2">
      <c r="A31" s="22"/>
      <c r="B31" s="22"/>
      <c r="C31" s="23" t="s">
        <v>11</v>
      </c>
      <c r="D31" s="22"/>
      <c r="E31" s="22" t="s">
        <v>12</v>
      </c>
      <c r="F31" s="24" t="s">
        <v>13</v>
      </c>
      <c r="G31" s="25">
        <v>0</v>
      </c>
      <c r="H31" s="21" t="s">
        <v>12</v>
      </c>
    </row>
    <row r="32" spans="1:8" x14ac:dyDescent="0.2">
      <c r="A32" s="22"/>
      <c r="B32" s="22"/>
      <c r="C32" s="26"/>
      <c r="D32" s="22"/>
      <c r="E32" s="22"/>
      <c r="F32" s="27"/>
      <c r="G32" s="27"/>
      <c r="H32" s="21" t="s">
        <v>12</v>
      </c>
    </row>
    <row r="33" spans="1:8" x14ac:dyDescent="0.2">
      <c r="A33" s="22"/>
      <c r="B33" s="22"/>
      <c r="C33" s="23" t="s">
        <v>74</v>
      </c>
      <c r="D33" s="22"/>
      <c r="E33" s="22"/>
      <c r="F33" s="22"/>
      <c r="G33" s="22"/>
      <c r="H33" s="21" t="s">
        <v>12</v>
      </c>
    </row>
    <row r="34" spans="1:8" x14ac:dyDescent="0.2">
      <c r="A34" s="22"/>
      <c r="B34" s="22"/>
      <c r="C34" s="23" t="s">
        <v>11</v>
      </c>
      <c r="D34" s="22"/>
      <c r="E34" s="22" t="s">
        <v>12</v>
      </c>
      <c r="F34" s="24" t="s">
        <v>13</v>
      </c>
      <c r="G34" s="25">
        <v>0</v>
      </c>
      <c r="H34" s="21" t="s">
        <v>12</v>
      </c>
    </row>
    <row r="35" spans="1:8" x14ac:dyDescent="0.2">
      <c r="A35" s="22"/>
      <c r="B35" s="22"/>
      <c r="C35" s="26"/>
      <c r="D35" s="22"/>
      <c r="E35" s="22"/>
      <c r="F35" s="27"/>
      <c r="G35" s="27"/>
      <c r="H35" s="21" t="s">
        <v>12</v>
      </c>
    </row>
    <row r="36" spans="1:8" x14ac:dyDescent="0.2">
      <c r="A36" s="22"/>
      <c r="B36" s="22"/>
      <c r="C36" s="23" t="s">
        <v>80</v>
      </c>
      <c r="D36" s="22"/>
      <c r="E36" s="22"/>
      <c r="F36" s="27"/>
      <c r="G36" s="27"/>
      <c r="H36" s="21" t="s">
        <v>12</v>
      </c>
    </row>
    <row r="37" spans="1:8" x14ac:dyDescent="0.2">
      <c r="A37" s="22"/>
      <c r="B37" s="22"/>
      <c r="C37" s="23" t="s">
        <v>11</v>
      </c>
      <c r="D37" s="22"/>
      <c r="E37" s="22" t="s">
        <v>12</v>
      </c>
      <c r="F37" s="24" t="s">
        <v>13</v>
      </c>
      <c r="G37" s="25">
        <v>0</v>
      </c>
      <c r="H37" s="21" t="s">
        <v>12</v>
      </c>
    </row>
    <row r="38" spans="1:8" x14ac:dyDescent="0.2">
      <c r="A38" s="22"/>
      <c r="B38" s="22"/>
      <c r="C38" s="26"/>
      <c r="D38" s="22"/>
      <c r="E38" s="22"/>
      <c r="F38" s="27"/>
      <c r="G38" s="27"/>
      <c r="H38" s="21" t="s">
        <v>12</v>
      </c>
    </row>
    <row r="39" spans="1:8" x14ac:dyDescent="0.2">
      <c r="A39" s="22"/>
      <c r="B39" s="22"/>
      <c r="C39" s="23" t="s">
        <v>81</v>
      </c>
      <c r="D39" s="22"/>
      <c r="E39" s="22"/>
      <c r="F39" s="28">
        <v>0</v>
      </c>
      <c r="G39" s="25">
        <v>0</v>
      </c>
      <c r="H39" s="21" t="s">
        <v>12</v>
      </c>
    </row>
    <row r="40" spans="1:8" x14ac:dyDescent="0.2">
      <c r="A40" s="22"/>
      <c r="B40" s="22"/>
      <c r="C40" s="26"/>
      <c r="D40" s="22"/>
      <c r="E40" s="22"/>
      <c r="F40" s="27"/>
      <c r="G40" s="27"/>
      <c r="H40" s="21" t="s">
        <v>12</v>
      </c>
    </row>
    <row r="41" spans="1:8" x14ac:dyDescent="0.2">
      <c r="A41" s="22"/>
      <c r="B41" s="22"/>
      <c r="C41" s="23" t="s">
        <v>82</v>
      </c>
      <c r="D41" s="22"/>
      <c r="E41" s="22"/>
      <c r="F41" s="27"/>
      <c r="G41" s="27"/>
      <c r="H41" s="21" t="s">
        <v>12</v>
      </c>
    </row>
    <row r="42" spans="1:8" x14ac:dyDescent="0.2">
      <c r="A42" s="22"/>
      <c r="B42" s="22"/>
      <c r="C42" s="23" t="s">
        <v>83</v>
      </c>
      <c r="D42" s="22"/>
      <c r="E42" s="22"/>
      <c r="F42" s="27"/>
      <c r="G42" s="27"/>
      <c r="H42" s="21" t="s">
        <v>12</v>
      </c>
    </row>
    <row r="43" spans="1:8" x14ac:dyDescent="0.2">
      <c r="A43" s="29">
        <v>1</v>
      </c>
      <c r="B43" s="30" t="s">
        <v>261</v>
      </c>
      <c r="C43" s="30" t="s">
        <v>262</v>
      </c>
      <c r="D43" s="30" t="s">
        <v>141</v>
      </c>
      <c r="E43" s="31">
        <v>3500</v>
      </c>
      <c r="F43" s="32">
        <v>17378.584999999999</v>
      </c>
      <c r="G43" s="33">
        <v>2.4525990000000001E-2</v>
      </c>
      <c r="H43" s="21">
        <v>6.2202999999999999</v>
      </c>
    </row>
    <row r="44" spans="1:8" x14ac:dyDescent="0.2">
      <c r="A44" s="29">
        <v>2</v>
      </c>
      <c r="B44" s="30" t="s">
        <v>263</v>
      </c>
      <c r="C44" s="30" t="s">
        <v>264</v>
      </c>
      <c r="D44" s="30" t="s">
        <v>141</v>
      </c>
      <c r="E44" s="31">
        <v>3000</v>
      </c>
      <c r="F44" s="32">
        <v>14901.285</v>
      </c>
      <c r="G44" s="33">
        <v>2.1029840000000001E-2</v>
      </c>
      <c r="H44" s="21">
        <v>6.2</v>
      </c>
    </row>
    <row r="45" spans="1:8" x14ac:dyDescent="0.2">
      <c r="A45" s="29">
        <v>3</v>
      </c>
      <c r="B45" s="30" t="s">
        <v>265</v>
      </c>
      <c r="C45" s="30" t="s">
        <v>266</v>
      </c>
      <c r="D45" s="30" t="s">
        <v>141</v>
      </c>
      <c r="E45" s="31">
        <v>3000</v>
      </c>
      <c r="F45" s="32">
        <v>14896.184999999999</v>
      </c>
      <c r="G45" s="33">
        <v>2.1022639999999999E-2</v>
      </c>
      <c r="H45" s="21">
        <v>6.2047999999999996</v>
      </c>
    </row>
    <row r="46" spans="1:8" x14ac:dyDescent="0.2">
      <c r="A46" s="29">
        <v>4</v>
      </c>
      <c r="B46" s="30" t="s">
        <v>267</v>
      </c>
      <c r="C46" s="30" t="s">
        <v>268</v>
      </c>
      <c r="D46" s="30" t="s">
        <v>138</v>
      </c>
      <c r="E46" s="31">
        <v>3000</v>
      </c>
      <c r="F46" s="32">
        <v>14880.945</v>
      </c>
      <c r="G46" s="33">
        <v>2.100113E-2</v>
      </c>
      <c r="H46" s="21">
        <v>6.2134</v>
      </c>
    </row>
    <row r="47" spans="1:8" x14ac:dyDescent="0.2">
      <c r="A47" s="29">
        <v>5</v>
      </c>
      <c r="B47" s="30" t="s">
        <v>269</v>
      </c>
      <c r="C47" s="30" t="s">
        <v>270</v>
      </c>
      <c r="D47" s="30" t="s">
        <v>141</v>
      </c>
      <c r="E47" s="31">
        <v>2500</v>
      </c>
      <c r="F47" s="32">
        <v>12385.75</v>
      </c>
      <c r="G47" s="33">
        <v>1.7479720000000001E-2</v>
      </c>
      <c r="H47" s="21">
        <v>6.4749999999999996</v>
      </c>
    </row>
    <row r="48" spans="1:8" x14ac:dyDescent="0.2">
      <c r="A48" s="29">
        <v>6</v>
      </c>
      <c r="B48" s="30" t="s">
        <v>271</v>
      </c>
      <c r="C48" s="30" t="s">
        <v>272</v>
      </c>
      <c r="D48" s="30" t="s">
        <v>141</v>
      </c>
      <c r="E48" s="31">
        <v>2000</v>
      </c>
      <c r="F48" s="32">
        <v>9943.1</v>
      </c>
      <c r="G48" s="33">
        <v>1.403247E-2</v>
      </c>
      <c r="H48" s="21">
        <v>6.33</v>
      </c>
    </row>
    <row r="49" spans="1:8" x14ac:dyDescent="0.2">
      <c r="A49" s="29">
        <v>7</v>
      </c>
      <c r="B49" s="30" t="s">
        <v>273</v>
      </c>
      <c r="C49" s="30" t="s">
        <v>274</v>
      </c>
      <c r="D49" s="30" t="s">
        <v>86</v>
      </c>
      <c r="E49" s="31">
        <v>2000</v>
      </c>
      <c r="F49" s="32">
        <v>9942.58</v>
      </c>
      <c r="G49" s="33">
        <v>1.4031729999999999E-2</v>
      </c>
      <c r="H49" s="21">
        <v>6.1997999999999998</v>
      </c>
    </row>
    <row r="50" spans="1:8" x14ac:dyDescent="0.2">
      <c r="A50" s="29">
        <v>8</v>
      </c>
      <c r="B50" s="30" t="s">
        <v>275</v>
      </c>
      <c r="C50" s="30" t="s">
        <v>276</v>
      </c>
      <c r="D50" s="30" t="s">
        <v>141</v>
      </c>
      <c r="E50" s="31">
        <v>2000</v>
      </c>
      <c r="F50" s="32">
        <v>9940.69</v>
      </c>
      <c r="G50" s="33">
        <v>1.4029059999999999E-2</v>
      </c>
      <c r="H50" s="21">
        <v>6.2225000000000001</v>
      </c>
    </row>
    <row r="51" spans="1:8" x14ac:dyDescent="0.2">
      <c r="A51" s="29">
        <v>9</v>
      </c>
      <c r="B51" s="30" t="s">
        <v>277</v>
      </c>
      <c r="C51" s="30" t="s">
        <v>278</v>
      </c>
      <c r="D51" s="30" t="s">
        <v>138</v>
      </c>
      <c r="E51" s="31">
        <v>2000</v>
      </c>
      <c r="F51" s="32">
        <v>9934.16</v>
      </c>
      <c r="G51" s="33">
        <v>1.401985E-2</v>
      </c>
      <c r="H51" s="21">
        <v>6.2032999999999996</v>
      </c>
    </row>
    <row r="52" spans="1:8" x14ac:dyDescent="0.2">
      <c r="A52" s="29">
        <v>10</v>
      </c>
      <c r="B52" s="30" t="s">
        <v>279</v>
      </c>
      <c r="C52" s="30" t="s">
        <v>280</v>
      </c>
      <c r="D52" s="30" t="s">
        <v>141</v>
      </c>
      <c r="E52" s="31">
        <v>2000</v>
      </c>
      <c r="F52" s="32">
        <v>9932.27</v>
      </c>
      <c r="G52" s="33">
        <v>1.4017180000000001E-2</v>
      </c>
      <c r="H52" s="21">
        <v>6.2225000000000001</v>
      </c>
    </row>
    <row r="53" spans="1:8" x14ac:dyDescent="0.2">
      <c r="A53" s="29">
        <v>11</v>
      </c>
      <c r="B53" s="30" t="s">
        <v>281</v>
      </c>
      <c r="C53" s="30" t="s">
        <v>282</v>
      </c>
      <c r="D53" s="30" t="s">
        <v>138</v>
      </c>
      <c r="E53" s="31">
        <v>2000</v>
      </c>
      <c r="F53" s="32">
        <v>9924.06</v>
      </c>
      <c r="G53" s="33">
        <v>1.400559E-2</v>
      </c>
      <c r="H53" s="21">
        <v>6.2065999999999999</v>
      </c>
    </row>
    <row r="54" spans="1:8" x14ac:dyDescent="0.2">
      <c r="A54" s="29">
        <v>12</v>
      </c>
      <c r="B54" s="30" t="s">
        <v>283</v>
      </c>
      <c r="C54" s="30" t="s">
        <v>284</v>
      </c>
      <c r="D54" s="30" t="s">
        <v>86</v>
      </c>
      <c r="E54" s="31">
        <v>2000</v>
      </c>
      <c r="F54" s="32">
        <v>9917.33</v>
      </c>
      <c r="G54" s="33">
        <v>1.3996099999999999E-2</v>
      </c>
      <c r="H54" s="21">
        <v>6.2099000000000002</v>
      </c>
    </row>
    <row r="55" spans="1:8" x14ac:dyDescent="0.2">
      <c r="A55" s="29">
        <v>13</v>
      </c>
      <c r="B55" s="30" t="s">
        <v>285</v>
      </c>
      <c r="C55" s="30" t="s">
        <v>286</v>
      </c>
      <c r="D55" s="30" t="s">
        <v>141</v>
      </c>
      <c r="E55" s="31">
        <v>2000</v>
      </c>
      <c r="F55" s="32">
        <v>9916.9599999999991</v>
      </c>
      <c r="G55" s="33">
        <v>1.3995570000000001E-2</v>
      </c>
      <c r="H55" s="21">
        <v>6.2374999999999998</v>
      </c>
    </row>
    <row r="56" spans="1:8" x14ac:dyDescent="0.2">
      <c r="A56" s="29">
        <v>14</v>
      </c>
      <c r="B56" s="30" t="s">
        <v>287</v>
      </c>
      <c r="C56" s="30" t="s">
        <v>288</v>
      </c>
      <c r="D56" s="30" t="s">
        <v>86</v>
      </c>
      <c r="E56" s="31">
        <v>1500</v>
      </c>
      <c r="F56" s="32">
        <v>7482.6374999999998</v>
      </c>
      <c r="G56" s="33">
        <v>1.056007E-2</v>
      </c>
      <c r="H56" s="21">
        <v>6.0496999999999996</v>
      </c>
    </row>
    <row r="57" spans="1:8" x14ac:dyDescent="0.2">
      <c r="A57" s="29">
        <v>15</v>
      </c>
      <c r="B57" s="30" t="s">
        <v>289</v>
      </c>
      <c r="C57" s="30" t="s">
        <v>290</v>
      </c>
      <c r="D57" s="30" t="s">
        <v>141</v>
      </c>
      <c r="E57" s="31">
        <v>1500</v>
      </c>
      <c r="F57" s="32">
        <v>7482.48</v>
      </c>
      <c r="G57" s="33">
        <v>1.0559850000000001E-2</v>
      </c>
      <c r="H57" s="21">
        <v>6.1050000000000004</v>
      </c>
    </row>
    <row r="58" spans="1:8" x14ac:dyDescent="0.2">
      <c r="A58" s="29">
        <v>16</v>
      </c>
      <c r="B58" s="30" t="s">
        <v>291</v>
      </c>
      <c r="C58" s="30" t="s">
        <v>292</v>
      </c>
      <c r="D58" s="30" t="s">
        <v>86</v>
      </c>
      <c r="E58" s="31">
        <v>1500</v>
      </c>
      <c r="F58" s="32">
        <v>7476.1875</v>
      </c>
      <c r="G58" s="33">
        <v>1.055097E-2</v>
      </c>
      <c r="H58" s="21">
        <v>6.1199000000000003</v>
      </c>
    </row>
    <row r="59" spans="1:8" x14ac:dyDescent="0.2">
      <c r="A59" s="29">
        <v>17</v>
      </c>
      <c r="B59" s="30" t="s">
        <v>293</v>
      </c>
      <c r="C59" s="30" t="s">
        <v>294</v>
      </c>
      <c r="D59" s="30" t="s">
        <v>141</v>
      </c>
      <c r="E59" s="31">
        <v>1500</v>
      </c>
      <c r="F59" s="32">
        <v>7475.9925000000003</v>
      </c>
      <c r="G59" s="33">
        <v>1.055069E-2</v>
      </c>
      <c r="H59" s="21">
        <v>6.1702000000000004</v>
      </c>
    </row>
    <row r="60" spans="1:8" x14ac:dyDescent="0.2">
      <c r="A60" s="29">
        <v>18</v>
      </c>
      <c r="B60" s="30" t="s">
        <v>295</v>
      </c>
      <c r="C60" s="30" t="s">
        <v>296</v>
      </c>
      <c r="D60" s="30" t="s">
        <v>138</v>
      </c>
      <c r="E60" s="31">
        <v>1500</v>
      </c>
      <c r="F60" s="32">
        <v>7456.9125000000004</v>
      </c>
      <c r="G60" s="33">
        <v>1.052377E-2</v>
      </c>
      <c r="H60" s="21">
        <v>6.2032999999999996</v>
      </c>
    </row>
    <row r="61" spans="1:8" x14ac:dyDescent="0.2">
      <c r="A61" s="29">
        <v>19</v>
      </c>
      <c r="B61" s="30" t="s">
        <v>297</v>
      </c>
      <c r="C61" s="30" t="s">
        <v>298</v>
      </c>
      <c r="D61" s="30" t="s">
        <v>138</v>
      </c>
      <c r="E61" s="31">
        <v>1500</v>
      </c>
      <c r="F61" s="32">
        <v>7455.6525000000001</v>
      </c>
      <c r="G61" s="33">
        <v>1.052199E-2</v>
      </c>
      <c r="H61" s="21">
        <v>6.2032999999999996</v>
      </c>
    </row>
    <row r="62" spans="1:8" x14ac:dyDescent="0.2">
      <c r="A62" s="29">
        <v>20</v>
      </c>
      <c r="B62" s="30" t="s">
        <v>299</v>
      </c>
      <c r="C62" s="30" t="s">
        <v>300</v>
      </c>
      <c r="D62" s="30" t="s">
        <v>86</v>
      </c>
      <c r="E62" s="31">
        <v>1000</v>
      </c>
      <c r="F62" s="32">
        <v>4972.13</v>
      </c>
      <c r="G62" s="33">
        <v>7.0170500000000004E-3</v>
      </c>
      <c r="H62" s="21">
        <v>6.1997999999999998</v>
      </c>
    </row>
    <row r="63" spans="1:8" x14ac:dyDescent="0.2">
      <c r="A63" s="29">
        <v>21</v>
      </c>
      <c r="B63" s="30" t="s">
        <v>301</v>
      </c>
      <c r="C63" s="30" t="s">
        <v>302</v>
      </c>
      <c r="D63" s="30" t="s">
        <v>141</v>
      </c>
      <c r="E63" s="31">
        <v>1000</v>
      </c>
      <c r="F63" s="32">
        <v>4970.3549999999996</v>
      </c>
      <c r="G63" s="33">
        <v>7.0145499999999996E-3</v>
      </c>
      <c r="H63" s="21">
        <v>6.2205000000000004</v>
      </c>
    </row>
    <row r="64" spans="1:8" x14ac:dyDescent="0.2">
      <c r="A64" s="29">
        <v>22</v>
      </c>
      <c r="B64" s="30" t="s">
        <v>303</v>
      </c>
      <c r="C64" s="30" t="s">
        <v>304</v>
      </c>
      <c r="D64" s="30" t="s">
        <v>141</v>
      </c>
      <c r="E64" s="31">
        <v>1000</v>
      </c>
      <c r="F64" s="32">
        <v>4965.2950000000001</v>
      </c>
      <c r="G64" s="33">
        <v>7.0074100000000004E-3</v>
      </c>
      <c r="H64" s="21">
        <v>6.2225000000000001</v>
      </c>
    </row>
    <row r="65" spans="1:8" x14ac:dyDescent="0.2">
      <c r="A65" s="29">
        <v>23</v>
      </c>
      <c r="B65" s="30" t="s">
        <v>305</v>
      </c>
      <c r="C65" s="30" t="s">
        <v>306</v>
      </c>
      <c r="D65" s="30" t="s">
        <v>86</v>
      </c>
      <c r="E65" s="31">
        <v>1000</v>
      </c>
      <c r="F65" s="32">
        <v>4960.335</v>
      </c>
      <c r="G65" s="33">
        <v>7.0004100000000003E-3</v>
      </c>
      <c r="H65" s="21">
        <v>6.2099000000000002</v>
      </c>
    </row>
    <row r="66" spans="1:8" x14ac:dyDescent="0.2">
      <c r="A66" s="29">
        <v>24</v>
      </c>
      <c r="B66" s="30" t="s">
        <v>307</v>
      </c>
      <c r="C66" s="30" t="s">
        <v>308</v>
      </c>
      <c r="D66" s="30" t="s">
        <v>141</v>
      </c>
      <c r="E66" s="31">
        <v>500</v>
      </c>
      <c r="F66" s="32">
        <v>2489.9699999999998</v>
      </c>
      <c r="G66" s="33">
        <v>3.51404E-3</v>
      </c>
      <c r="H66" s="21">
        <v>6.1254999999999997</v>
      </c>
    </row>
    <row r="67" spans="1:8" x14ac:dyDescent="0.2">
      <c r="A67" s="29">
        <v>25</v>
      </c>
      <c r="B67" s="30" t="s">
        <v>309</v>
      </c>
      <c r="C67" s="30" t="s">
        <v>310</v>
      </c>
      <c r="D67" s="30" t="s">
        <v>86</v>
      </c>
      <c r="E67" s="31">
        <v>500</v>
      </c>
      <c r="F67" s="32">
        <v>2486.9050000000002</v>
      </c>
      <c r="G67" s="33">
        <v>3.5097100000000001E-3</v>
      </c>
      <c r="H67" s="21">
        <v>6.1997999999999998</v>
      </c>
    </row>
    <row r="68" spans="1:8" x14ac:dyDescent="0.2">
      <c r="A68" s="22"/>
      <c r="B68" s="22"/>
      <c r="C68" s="23" t="s">
        <v>11</v>
      </c>
      <c r="D68" s="22"/>
      <c r="E68" s="22" t="s">
        <v>12</v>
      </c>
      <c r="F68" s="28">
        <v>223568.7525</v>
      </c>
      <c r="G68" s="25">
        <v>0.31551738000000001</v>
      </c>
      <c r="H68" s="21" t="s">
        <v>12</v>
      </c>
    </row>
    <row r="69" spans="1:8" x14ac:dyDescent="0.2">
      <c r="A69" s="22"/>
      <c r="B69" s="22"/>
      <c r="C69" s="26"/>
      <c r="D69" s="22"/>
      <c r="E69" s="22"/>
      <c r="F69" s="27"/>
      <c r="G69" s="27"/>
      <c r="H69" s="21" t="s">
        <v>12</v>
      </c>
    </row>
    <row r="70" spans="1:8" x14ac:dyDescent="0.2">
      <c r="A70" s="22"/>
      <c r="B70" s="22"/>
      <c r="C70" s="23" t="s">
        <v>87</v>
      </c>
      <c r="D70" s="22"/>
      <c r="E70" s="22"/>
      <c r="F70" s="27"/>
      <c r="G70" s="27"/>
      <c r="H70" s="21" t="s">
        <v>12</v>
      </c>
    </row>
    <row r="71" spans="1:8" x14ac:dyDescent="0.2">
      <c r="A71" s="29">
        <v>1</v>
      </c>
      <c r="B71" s="30" t="s">
        <v>311</v>
      </c>
      <c r="C71" s="30" t="s">
        <v>312</v>
      </c>
      <c r="D71" s="30" t="s">
        <v>141</v>
      </c>
      <c r="E71" s="31">
        <v>2000</v>
      </c>
      <c r="F71" s="32">
        <v>9988.24</v>
      </c>
      <c r="G71" s="33">
        <v>1.409617E-2</v>
      </c>
      <c r="H71" s="21">
        <v>6.14</v>
      </c>
    </row>
    <row r="72" spans="1:8" x14ac:dyDescent="0.2">
      <c r="A72" s="29">
        <v>2</v>
      </c>
      <c r="B72" s="30" t="s">
        <v>313</v>
      </c>
      <c r="C72" s="30" t="s">
        <v>314</v>
      </c>
      <c r="D72" s="30" t="s">
        <v>141</v>
      </c>
      <c r="E72" s="31">
        <v>2000</v>
      </c>
      <c r="F72" s="32">
        <v>9963.86</v>
      </c>
      <c r="G72" s="33">
        <v>1.406176E-2</v>
      </c>
      <c r="H72" s="21">
        <v>6.3049999999999997</v>
      </c>
    </row>
    <row r="73" spans="1:8" x14ac:dyDescent="0.2">
      <c r="A73" s="29">
        <v>3</v>
      </c>
      <c r="B73" s="30" t="s">
        <v>315</v>
      </c>
      <c r="C73" s="30" t="s">
        <v>316</v>
      </c>
      <c r="D73" s="30" t="s">
        <v>86</v>
      </c>
      <c r="E73" s="31">
        <v>2000</v>
      </c>
      <c r="F73" s="32">
        <v>9946.32</v>
      </c>
      <c r="G73" s="33">
        <v>1.4037010000000001E-2</v>
      </c>
      <c r="H73" s="21">
        <v>6.3550000000000004</v>
      </c>
    </row>
    <row r="74" spans="1:8" x14ac:dyDescent="0.2">
      <c r="A74" s="29">
        <v>4</v>
      </c>
      <c r="B74" s="30" t="s">
        <v>317</v>
      </c>
      <c r="C74" s="30" t="s">
        <v>318</v>
      </c>
      <c r="D74" s="30" t="s">
        <v>141</v>
      </c>
      <c r="E74" s="31">
        <v>2000</v>
      </c>
      <c r="F74" s="32">
        <v>9941.3799999999992</v>
      </c>
      <c r="G74" s="33">
        <v>1.4030040000000001E-2</v>
      </c>
      <c r="H74" s="21">
        <v>6.3303000000000003</v>
      </c>
    </row>
    <row r="75" spans="1:8" x14ac:dyDescent="0.2">
      <c r="A75" s="29">
        <v>5</v>
      </c>
      <c r="B75" s="30" t="s">
        <v>319</v>
      </c>
      <c r="C75" s="30" t="s">
        <v>320</v>
      </c>
      <c r="D75" s="30" t="s">
        <v>141</v>
      </c>
      <c r="E75" s="31">
        <v>2000</v>
      </c>
      <c r="F75" s="32">
        <v>9940.42</v>
      </c>
      <c r="G75" s="33">
        <v>1.402868E-2</v>
      </c>
      <c r="H75" s="21">
        <v>6.2504</v>
      </c>
    </row>
    <row r="76" spans="1:8" x14ac:dyDescent="0.2">
      <c r="A76" s="29">
        <v>6</v>
      </c>
      <c r="B76" s="30" t="s">
        <v>321</v>
      </c>
      <c r="C76" s="30" t="s">
        <v>322</v>
      </c>
      <c r="D76" s="30" t="s">
        <v>86</v>
      </c>
      <c r="E76" s="31">
        <v>2000</v>
      </c>
      <c r="F76" s="32">
        <v>9939.39</v>
      </c>
      <c r="G76" s="33">
        <v>1.402723E-2</v>
      </c>
      <c r="H76" s="21">
        <v>6.36</v>
      </c>
    </row>
    <row r="77" spans="1:8" x14ac:dyDescent="0.2">
      <c r="A77" s="29">
        <v>7</v>
      </c>
      <c r="B77" s="30" t="s">
        <v>323</v>
      </c>
      <c r="C77" s="30" t="s">
        <v>324</v>
      </c>
      <c r="D77" s="30" t="s">
        <v>141</v>
      </c>
      <c r="E77" s="31">
        <v>2000</v>
      </c>
      <c r="F77" s="32">
        <v>9935.73</v>
      </c>
      <c r="G77" s="33">
        <v>1.4022059999999999E-2</v>
      </c>
      <c r="H77" s="21">
        <v>6.9450000000000003</v>
      </c>
    </row>
    <row r="78" spans="1:8" x14ac:dyDescent="0.2">
      <c r="A78" s="29">
        <v>8</v>
      </c>
      <c r="B78" s="30" t="s">
        <v>325</v>
      </c>
      <c r="C78" s="30" t="s">
        <v>326</v>
      </c>
      <c r="D78" s="30" t="s">
        <v>141</v>
      </c>
      <c r="E78" s="31">
        <v>2000</v>
      </c>
      <c r="F78" s="32">
        <v>9933.66</v>
      </c>
      <c r="G78" s="33">
        <v>1.4019139999999999E-2</v>
      </c>
      <c r="H78" s="21">
        <v>6.2499000000000002</v>
      </c>
    </row>
    <row r="79" spans="1:8" x14ac:dyDescent="0.2">
      <c r="A79" s="29">
        <v>9</v>
      </c>
      <c r="B79" s="30" t="s">
        <v>327</v>
      </c>
      <c r="C79" s="30" t="s">
        <v>328</v>
      </c>
      <c r="D79" s="30" t="s">
        <v>141</v>
      </c>
      <c r="E79" s="31">
        <v>2000</v>
      </c>
      <c r="F79" s="32">
        <v>9931.9699999999993</v>
      </c>
      <c r="G79" s="33">
        <v>1.401676E-2</v>
      </c>
      <c r="H79" s="21">
        <v>6.2504</v>
      </c>
    </row>
    <row r="80" spans="1:8" x14ac:dyDescent="0.2">
      <c r="A80" s="29">
        <v>10</v>
      </c>
      <c r="B80" s="30" t="s">
        <v>329</v>
      </c>
      <c r="C80" s="30" t="s">
        <v>330</v>
      </c>
      <c r="D80" s="30" t="s">
        <v>141</v>
      </c>
      <c r="E80" s="31">
        <v>2000</v>
      </c>
      <c r="F80" s="32">
        <v>9931.3799999999992</v>
      </c>
      <c r="G80" s="33">
        <v>1.4015929999999999E-2</v>
      </c>
      <c r="H80" s="21">
        <v>6.3049999999999997</v>
      </c>
    </row>
    <row r="81" spans="1:8" x14ac:dyDescent="0.2">
      <c r="A81" s="29">
        <v>11</v>
      </c>
      <c r="B81" s="30" t="s">
        <v>331</v>
      </c>
      <c r="C81" s="30" t="s">
        <v>332</v>
      </c>
      <c r="D81" s="30" t="s">
        <v>141</v>
      </c>
      <c r="E81" s="31">
        <v>2000</v>
      </c>
      <c r="F81" s="32">
        <v>9929.56</v>
      </c>
      <c r="G81" s="33">
        <v>1.4013360000000001E-2</v>
      </c>
      <c r="H81" s="21">
        <v>6.6393000000000004</v>
      </c>
    </row>
    <row r="82" spans="1:8" x14ac:dyDescent="0.2">
      <c r="A82" s="29">
        <v>12</v>
      </c>
      <c r="B82" s="30" t="s">
        <v>333</v>
      </c>
      <c r="C82" s="30" t="s">
        <v>334</v>
      </c>
      <c r="D82" s="30" t="s">
        <v>86</v>
      </c>
      <c r="E82" s="31">
        <v>2000</v>
      </c>
      <c r="F82" s="32">
        <v>9927.18</v>
      </c>
      <c r="G82" s="33">
        <v>1.401E-2</v>
      </c>
      <c r="H82" s="21">
        <v>6.375</v>
      </c>
    </row>
    <row r="83" spans="1:8" x14ac:dyDescent="0.2">
      <c r="A83" s="29">
        <v>13</v>
      </c>
      <c r="B83" s="30" t="s">
        <v>335</v>
      </c>
      <c r="C83" s="30" t="s">
        <v>336</v>
      </c>
      <c r="D83" s="30" t="s">
        <v>141</v>
      </c>
      <c r="E83" s="31">
        <v>2000</v>
      </c>
      <c r="F83" s="32">
        <v>9914.2800000000007</v>
      </c>
      <c r="G83" s="33">
        <v>1.399179E-2</v>
      </c>
      <c r="H83" s="21">
        <v>6.7149999999999999</v>
      </c>
    </row>
    <row r="84" spans="1:8" x14ac:dyDescent="0.2">
      <c r="A84" s="29">
        <v>14</v>
      </c>
      <c r="B84" s="30" t="s">
        <v>337</v>
      </c>
      <c r="C84" s="30" t="s">
        <v>338</v>
      </c>
      <c r="D84" s="30" t="s">
        <v>141</v>
      </c>
      <c r="E84" s="31">
        <v>2000</v>
      </c>
      <c r="F84" s="32">
        <v>9911.36</v>
      </c>
      <c r="G84" s="33">
        <v>1.3987670000000001E-2</v>
      </c>
      <c r="H84" s="21">
        <v>6.9450000000000003</v>
      </c>
    </row>
    <row r="85" spans="1:8" x14ac:dyDescent="0.2">
      <c r="A85" s="29">
        <v>15</v>
      </c>
      <c r="B85" s="30" t="s">
        <v>339</v>
      </c>
      <c r="C85" s="30" t="s">
        <v>340</v>
      </c>
      <c r="D85" s="30" t="s">
        <v>141</v>
      </c>
      <c r="E85" s="31">
        <v>2000</v>
      </c>
      <c r="F85" s="32">
        <v>9909.14</v>
      </c>
      <c r="G85" s="33">
        <v>1.398454E-2</v>
      </c>
      <c r="H85" s="21">
        <v>6.3151000000000002</v>
      </c>
    </row>
    <row r="86" spans="1:8" x14ac:dyDescent="0.2">
      <c r="A86" s="29">
        <v>16</v>
      </c>
      <c r="B86" s="30" t="s">
        <v>341</v>
      </c>
      <c r="C86" s="30" t="s">
        <v>342</v>
      </c>
      <c r="D86" s="30" t="s">
        <v>141</v>
      </c>
      <c r="E86" s="31">
        <v>2000</v>
      </c>
      <c r="F86" s="32">
        <v>9860.09</v>
      </c>
      <c r="G86" s="33">
        <v>1.391532E-2</v>
      </c>
      <c r="H86" s="21">
        <v>6.8150000000000004</v>
      </c>
    </row>
    <row r="87" spans="1:8" x14ac:dyDescent="0.2">
      <c r="A87" s="29">
        <v>17</v>
      </c>
      <c r="B87" s="30" t="s">
        <v>343</v>
      </c>
      <c r="C87" s="30" t="s">
        <v>344</v>
      </c>
      <c r="D87" s="30" t="s">
        <v>141</v>
      </c>
      <c r="E87" s="31">
        <v>1500</v>
      </c>
      <c r="F87" s="32">
        <v>7491.24</v>
      </c>
      <c r="G87" s="33">
        <v>1.057221E-2</v>
      </c>
      <c r="H87" s="21">
        <v>6.0987</v>
      </c>
    </row>
    <row r="88" spans="1:8" x14ac:dyDescent="0.2">
      <c r="A88" s="29">
        <v>18</v>
      </c>
      <c r="B88" s="30" t="s">
        <v>345</v>
      </c>
      <c r="C88" s="30" t="s">
        <v>346</v>
      </c>
      <c r="D88" s="30" t="s">
        <v>86</v>
      </c>
      <c r="E88" s="31">
        <v>1500</v>
      </c>
      <c r="F88" s="32">
        <v>7478.01</v>
      </c>
      <c r="G88" s="33">
        <v>1.055354E-2</v>
      </c>
      <c r="H88" s="21">
        <v>6.3150000000000004</v>
      </c>
    </row>
    <row r="89" spans="1:8" x14ac:dyDescent="0.2">
      <c r="A89" s="29">
        <v>19</v>
      </c>
      <c r="B89" s="30" t="s">
        <v>347</v>
      </c>
      <c r="C89" s="30" t="s">
        <v>348</v>
      </c>
      <c r="D89" s="30" t="s">
        <v>141</v>
      </c>
      <c r="E89" s="31">
        <v>1500</v>
      </c>
      <c r="F89" s="32">
        <v>7476.81</v>
      </c>
      <c r="G89" s="33">
        <v>1.055185E-2</v>
      </c>
      <c r="H89" s="21">
        <v>6.6604000000000001</v>
      </c>
    </row>
    <row r="90" spans="1:8" x14ac:dyDescent="0.2">
      <c r="A90" s="29">
        <v>20</v>
      </c>
      <c r="B90" s="30" t="s">
        <v>349</v>
      </c>
      <c r="C90" s="30" t="s">
        <v>350</v>
      </c>
      <c r="D90" s="30" t="s">
        <v>141</v>
      </c>
      <c r="E90" s="31">
        <v>1500</v>
      </c>
      <c r="F90" s="32">
        <v>7468.08</v>
      </c>
      <c r="G90" s="33">
        <v>1.053953E-2</v>
      </c>
      <c r="H90" s="21">
        <v>6.5</v>
      </c>
    </row>
    <row r="91" spans="1:8" x14ac:dyDescent="0.2">
      <c r="A91" s="29">
        <v>21</v>
      </c>
      <c r="B91" s="30" t="s">
        <v>351</v>
      </c>
      <c r="C91" s="30" t="s">
        <v>352</v>
      </c>
      <c r="D91" s="30" t="s">
        <v>141</v>
      </c>
      <c r="E91" s="31">
        <v>1500</v>
      </c>
      <c r="F91" s="32">
        <v>7462.6125000000002</v>
      </c>
      <c r="G91" s="33">
        <v>1.0531810000000001E-2</v>
      </c>
      <c r="H91" s="21">
        <v>6.5312999999999999</v>
      </c>
    </row>
    <row r="92" spans="1:8" x14ac:dyDescent="0.2">
      <c r="A92" s="29">
        <v>22</v>
      </c>
      <c r="B92" s="30" t="s">
        <v>353</v>
      </c>
      <c r="C92" s="30" t="s">
        <v>354</v>
      </c>
      <c r="D92" s="30" t="s">
        <v>141</v>
      </c>
      <c r="E92" s="31">
        <v>1500</v>
      </c>
      <c r="F92" s="32">
        <v>7449.96</v>
      </c>
      <c r="G92" s="33">
        <v>1.0513959999999999E-2</v>
      </c>
      <c r="H92" s="21">
        <v>6.4524999999999997</v>
      </c>
    </row>
    <row r="93" spans="1:8" x14ac:dyDescent="0.2">
      <c r="A93" s="29">
        <v>23</v>
      </c>
      <c r="B93" s="30" t="s">
        <v>355</v>
      </c>
      <c r="C93" s="30" t="s">
        <v>356</v>
      </c>
      <c r="D93" s="30" t="s">
        <v>141</v>
      </c>
      <c r="E93" s="31">
        <v>1500</v>
      </c>
      <c r="F93" s="32">
        <v>7446.3225000000002</v>
      </c>
      <c r="G93" s="33">
        <v>1.050882E-2</v>
      </c>
      <c r="H93" s="21">
        <v>6.5774999999999997</v>
      </c>
    </row>
    <row r="94" spans="1:8" x14ac:dyDescent="0.2">
      <c r="A94" s="29">
        <v>24</v>
      </c>
      <c r="B94" s="30" t="s">
        <v>357</v>
      </c>
      <c r="C94" s="30" t="s">
        <v>358</v>
      </c>
      <c r="D94" s="30" t="s">
        <v>141</v>
      </c>
      <c r="E94" s="31">
        <v>1500</v>
      </c>
      <c r="F94" s="32">
        <v>7443.9750000000004</v>
      </c>
      <c r="G94" s="33">
        <v>1.0505509999999999E-2</v>
      </c>
      <c r="H94" s="21">
        <v>6.8674999999999997</v>
      </c>
    </row>
    <row r="95" spans="1:8" x14ac:dyDescent="0.2">
      <c r="A95" s="29">
        <v>25</v>
      </c>
      <c r="B95" s="30" t="s">
        <v>359</v>
      </c>
      <c r="C95" s="30" t="s">
        <v>360</v>
      </c>
      <c r="D95" s="30" t="s">
        <v>141</v>
      </c>
      <c r="E95" s="31">
        <v>1500</v>
      </c>
      <c r="F95" s="32">
        <v>7437.4650000000001</v>
      </c>
      <c r="G95" s="33">
        <v>1.049632E-2</v>
      </c>
      <c r="H95" s="21">
        <v>6.53</v>
      </c>
    </row>
    <row r="96" spans="1:8" x14ac:dyDescent="0.2">
      <c r="A96" s="29">
        <v>26</v>
      </c>
      <c r="B96" s="30" t="s">
        <v>361</v>
      </c>
      <c r="C96" s="30" t="s">
        <v>362</v>
      </c>
      <c r="D96" s="30" t="s">
        <v>141</v>
      </c>
      <c r="E96" s="31">
        <v>1500</v>
      </c>
      <c r="F96" s="32">
        <v>7434.21</v>
      </c>
      <c r="G96" s="33">
        <v>1.0491729999999999E-2</v>
      </c>
      <c r="H96" s="21">
        <v>6.5925000000000002</v>
      </c>
    </row>
    <row r="97" spans="1:8" x14ac:dyDescent="0.2">
      <c r="A97" s="29">
        <v>27</v>
      </c>
      <c r="B97" s="30" t="s">
        <v>363</v>
      </c>
      <c r="C97" s="30" t="s">
        <v>364</v>
      </c>
      <c r="D97" s="30" t="s">
        <v>141</v>
      </c>
      <c r="E97" s="31">
        <v>1500</v>
      </c>
      <c r="F97" s="32">
        <v>7429.7250000000004</v>
      </c>
      <c r="G97" s="33">
        <v>1.0485400000000001E-2</v>
      </c>
      <c r="H97" s="21">
        <v>6.6393000000000004</v>
      </c>
    </row>
    <row r="98" spans="1:8" x14ac:dyDescent="0.2">
      <c r="A98" s="29">
        <v>28</v>
      </c>
      <c r="B98" s="30" t="s">
        <v>365</v>
      </c>
      <c r="C98" s="30" t="s">
        <v>366</v>
      </c>
      <c r="D98" s="30" t="s">
        <v>141</v>
      </c>
      <c r="E98" s="31">
        <v>1500</v>
      </c>
      <c r="F98" s="32">
        <v>7429.47</v>
      </c>
      <c r="G98" s="33">
        <v>1.0485039999999999E-2</v>
      </c>
      <c r="H98" s="21">
        <v>6.3</v>
      </c>
    </row>
    <row r="99" spans="1:8" x14ac:dyDescent="0.2">
      <c r="A99" s="29">
        <v>29</v>
      </c>
      <c r="B99" s="30" t="s">
        <v>367</v>
      </c>
      <c r="C99" s="30" t="s">
        <v>368</v>
      </c>
      <c r="D99" s="30" t="s">
        <v>141</v>
      </c>
      <c r="E99" s="31">
        <v>1500</v>
      </c>
      <c r="F99" s="32">
        <v>7403.085</v>
      </c>
      <c r="G99" s="33">
        <v>1.04478E-2</v>
      </c>
      <c r="H99" s="21">
        <v>6.9249999999999998</v>
      </c>
    </row>
    <row r="100" spans="1:8" x14ac:dyDescent="0.2">
      <c r="A100" s="29">
        <v>30</v>
      </c>
      <c r="B100" s="30" t="s">
        <v>369</v>
      </c>
      <c r="C100" s="30" t="s">
        <v>370</v>
      </c>
      <c r="D100" s="30" t="s">
        <v>141</v>
      </c>
      <c r="E100" s="31">
        <v>1000</v>
      </c>
      <c r="F100" s="32">
        <v>4993.9250000000002</v>
      </c>
      <c r="G100" s="33">
        <v>7.0478099999999998E-3</v>
      </c>
      <c r="H100" s="21">
        <v>6.3449999999999998</v>
      </c>
    </row>
    <row r="101" spans="1:8" x14ac:dyDescent="0.2">
      <c r="A101" s="29">
        <v>31</v>
      </c>
      <c r="B101" s="30" t="s">
        <v>371</v>
      </c>
      <c r="C101" s="30" t="s">
        <v>372</v>
      </c>
      <c r="D101" s="30" t="s">
        <v>141</v>
      </c>
      <c r="E101" s="31">
        <v>1000</v>
      </c>
      <c r="F101" s="32">
        <v>4990.84</v>
      </c>
      <c r="G101" s="33">
        <v>7.0434599999999997E-3</v>
      </c>
      <c r="H101" s="21">
        <v>6.6997</v>
      </c>
    </row>
    <row r="102" spans="1:8" x14ac:dyDescent="0.2">
      <c r="A102" s="29">
        <v>32</v>
      </c>
      <c r="B102" s="30" t="s">
        <v>373</v>
      </c>
      <c r="C102" s="30" t="s">
        <v>374</v>
      </c>
      <c r="D102" s="30" t="s">
        <v>141</v>
      </c>
      <c r="E102" s="31">
        <v>1000</v>
      </c>
      <c r="F102" s="32">
        <v>4990.42</v>
      </c>
      <c r="G102" s="33">
        <v>7.0428599999999997E-3</v>
      </c>
      <c r="H102" s="21">
        <v>6.3704000000000001</v>
      </c>
    </row>
    <row r="103" spans="1:8" x14ac:dyDescent="0.2">
      <c r="A103" s="29">
        <v>33</v>
      </c>
      <c r="B103" s="30" t="s">
        <v>375</v>
      </c>
      <c r="C103" s="30" t="s">
        <v>376</v>
      </c>
      <c r="D103" s="30" t="s">
        <v>141</v>
      </c>
      <c r="E103" s="31">
        <v>1000</v>
      </c>
      <c r="F103" s="32">
        <v>4989.625</v>
      </c>
      <c r="G103" s="33">
        <v>7.0417400000000003E-3</v>
      </c>
      <c r="H103" s="21">
        <v>6.9</v>
      </c>
    </row>
    <row r="104" spans="1:8" x14ac:dyDescent="0.2">
      <c r="A104" s="29">
        <v>34</v>
      </c>
      <c r="B104" s="30" t="s">
        <v>377</v>
      </c>
      <c r="C104" s="30" t="s">
        <v>378</v>
      </c>
      <c r="D104" s="30" t="s">
        <v>141</v>
      </c>
      <c r="E104" s="31">
        <v>1000</v>
      </c>
      <c r="F104" s="32">
        <v>4984.6899999999996</v>
      </c>
      <c r="G104" s="33">
        <v>7.03478E-3</v>
      </c>
      <c r="H104" s="21">
        <v>6.2301000000000002</v>
      </c>
    </row>
    <row r="105" spans="1:8" x14ac:dyDescent="0.2">
      <c r="A105" s="29">
        <v>35</v>
      </c>
      <c r="B105" s="30" t="s">
        <v>379</v>
      </c>
      <c r="C105" s="30" t="s">
        <v>380</v>
      </c>
      <c r="D105" s="30" t="s">
        <v>141</v>
      </c>
      <c r="E105" s="31">
        <v>1000</v>
      </c>
      <c r="F105" s="32">
        <v>4981.915</v>
      </c>
      <c r="G105" s="33">
        <v>7.0308599999999999E-3</v>
      </c>
      <c r="H105" s="21">
        <v>6.6254999999999997</v>
      </c>
    </row>
    <row r="106" spans="1:8" x14ac:dyDescent="0.2">
      <c r="A106" s="29">
        <v>36</v>
      </c>
      <c r="B106" s="30" t="s">
        <v>198</v>
      </c>
      <c r="C106" s="30" t="s">
        <v>199</v>
      </c>
      <c r="D106" s="30" t="s">
        <v>141</v>
      </c>
      <c r="E106" s="31">
        <v>1000</v>
      </c>
      <c r="F106" s="32">
        <v>4979.1099999999997</v>
      </c>
      <c r="G106" s="33">
        <v>7.0269E-3</v>
      </c>
      <c r="H106" s="21">
        <v>8.0603999999999996</v>
      </c>
    </row>
    <row r="107" spans="1:8" x14ac:dyDescent="0.2">
      <c r="A107" s="29">
        <v>37</v>
      </c>
      <c r="B107" s="30" t="s">
        <v>381</v>
      </c>
      <c r="C107" s="30" t="s">
        <v>382</v>
      </c>
      <c r="D107" s="30" t="s">
        <v>141</v>
      </c>
      <c r="E107" s="31">
        <v>1000</v>
      </c>
      <c r="F107" s="32">
        <v>4969.2700000000004</v>
      </c>
      <c r="G107" s="33">
        <v>7.01302E-3</v>
      </c>
      <c r="H107" s="21">
        <v>6.6393000000000004</v>
      </c>
    </row>
    <row r="108" spans="1:8" x14ac:dyDescent="0.2">
      <c r="A108" s="29">
        <v>38</v>
      </c>
      <c r="B108" s="30" t="s">
        <v>383</v>
      </c>
      <c r="C108" s="30" t="s">
        <v>384</v>
      </c>
      <c r="D108" s="30" t="s">
        <v>141</v>
      </c>
      <c r="E108" s="31">
        <v>1000</v>
      </c>
      <c r="F108" s="32">
        <v>4969.1949999999997</v>
      </c>
      <c r="G108" s="33">
        <v>7.0129099999999998E-3</v>
      </c>
      <c r="H108" s="21">
        <v>6.6548999999999996</v>
      </c>
    </row>
    <row r="109" spans="1:8" x14ac:dyDescent="0.2">
      <c r="A109" s="29">
        <v>39</v>
      </c>
      <c r="B109" s="30" t="s">
        <v>385</v>
      </c>
      <c r="C109" s="30" t="s">
        <v>386</v>
      </c>
      <c r="D109" s="30" t="s">
        <v>141</v>
      </c>
      <c r="E109" s="31">
        <v>1000</v>
      </c>
      <c r="F109" s="32">
        <v>4969.0550000000003</v>
      </c>
      <c r="G109" s="33">
        <v>7.0127100000000001E-3</v>
      </c>
      <c r="H109" s="21">
        <v>6.6851000000000003</v>
      </c>
    </row>
    <row r="110" spans="1:8" x14ac:dyDescent="0.2">
      <c r="A110" s="29">
        <v>40</v>
      </c>
      <c r="B110" s="30" t="s">
        <v>387</v>
      </c>
      <c r="C110" s="30" t="s">
        <v>388</v>
      </c>
      <c r="D110" s="30" t="s">
        <v>141</v>
      </c>
      <c r="E110" s="31">
        <v>1000</v>
      </c>
      <c r="F110" s="32">
        <v>4968.4650000000001</v>
      </c>
      <c r="G110" s="33">
        <v>7.0118799999999998E-3</v>
      </c>
      <c r="H110" s="21">
        <v>7.02</v>
      </c>
    </row>
    <row r="111" spans="1:8" x14ac:dyDescent="0.2">
      <c r="A111" s="29">
        <v>41</v>
      </c>
      <c r="B111" s="30" t="s">
        <v>389</v>
      </c>
      <c r="C111" s="30" t="s">
        <v>390</v>
      </c>
      <c r="D111" s="30" t="s">
        <v>141</v>
      </c>
      <c r="E111" s="31">
        <v>1000</v>
      </c>
      <c r="F111" s="32">
        <v>4964.8599999999997</v>
      </c>
      <c r="G111" s="33">
        <v>7.0067899999999997E-3</v>
      </c>
      <c r="H111" s="21">
        <v>6.6249000000000002</v>
      </c>
    </row>
    <row r="112" spans="1:8" x14ac:dyDescent="0.2">
      <c r="A112" s="29">
        <v>42</v>
      </c>
      <c r="B112" s="30" t="s">
        <v>391</v>
      </c>
      <c r="C112" s="30" t="s">
        <v>392</v>
      </c>
      <c r="D112" s="30" t="s">
        <v>141</v>
      </c>
      <c r="E112" s="31">
        <v>1000</v>
      </c>
      <c r="F112" s="32">
        <v>4964.84</v>
      </c>
      <c r="G112" s="33">
        <v>7.0067599999999999E-3</v>
      </c>
      <c r="H112" s="21">
        <v>6.3049999999999997</v>
      </c>
    </row>
    <row r="113" spans="1:8" x14ac:dyDescent="0.2">
      <c r="A113" s="29">
        <v>43</v>
      </c>
      <c r="B113" s="30" t="s">
        <v>393</v>
      </c>
      <c r="C113" s="30" t="s">
        <v>394</v>
      </c>
      <c r="D113" s="30" t="s">
        <v>141</v>
      </c>
      <c r="E113" s="31">
        <v>1000</v>
      </c>
      <c r="F113" s="32">
        <v>4963.8149999999996</v>
      </c>
      <c r="G113" s="33">
        <v>7.0053199999999998E-3</v>
      </c>
      <c r="H113" s="21">
        <v>6.4901999999999997</v>
      </c>
    </row>
    <row r="114" spans="1:8" x14ac:dyDescent="0.2">
      <c r="A114" s="29">
        <v>44</v>
      </c>
      <c r="B114" s="30" t="s">
        <v>395</v>
      </c>
      <c r="C114" s="30" t="s">
        <v>396</v>
      </c>
      <c r="D114" s="30" t="s">
        <v>141</v>
      </c>
      <c r="E114" s="31">
        <v>1000</v>
      </c>
      <c r="F114" s="32">
        <v>4963.4849999999997</v>
      </c>
      <c r="G114" s="33">
        <v>7.00485E-3</v>
      </c>
      <c r="H114" s="21">
        <v>6.8849999999999998</v>
      </c>
    </row>
    <row r="115" spans="1:8" x14ac:dyDescent="0.2">
      <c r="A115" s="29">
        <v>45</v>
      </c>
      <c r="B115" s="30" t="s">
        <v>397</v>
      </c>
      <c r="C115" s="30" t="s">
        <v>398</v>
      </c>
      <c r="D115" s="30" t="s">
        <v>141</v>
      </c>
      <c r="E115" s="31">
        <v>1000</v>
      </c>
      <c r="F115" s="32">
        <v>4963.07</v>
      </c>
      <c r="G115" s="33">
        <v>7.0042699999999999E-3</v>
      </c>
      <c r="H115" s="21">
        <v>6.6249000000000002</v>
      </c>
    </row>
    <row r="116" spans="1:8" x14ac:dyDescent="0.2">
      <c r="A116" s="29">
        <v>46</v>
      </c>
      <c r="B116" s="30" t="s">
        <v>399</v>
      </c>
      <c r="C116" s="30" t="s">
        <v>400</v>
      </c>
      <c r="D116" s="30" t="s">
        <v>141</v>
      </c>
      <c r="E116" s="31">
        <v>1000</v>
      </c>
      <c r="F116" s="32">
        <v>4962.88</v>
      </c>
      <c r="G116" s="33">
        <v>7.0039999999999998E-3</v>
      </c>
      <c r="H116" s="21">
        <v>7</v>
      </c>
    </row>
    <row r="117" spans="1:8" x14ac:dyDescent="0.2">
      <c r="A117" s="29">
        <v>47</v>
      </c>
      <c r="B117" s="30" t="s">
        <v>401</v>
      </c>
      <c r="C117" s="30" t="s">
        <v>402</v>
      </c>
      <c r="D117" s="30" t="s">
        <v>141</v>
      </c>
      <c r="E117" s="31">
        <v>1000</v>
      </c>
      <c r="F117" s="32">
        <v>4961.7700000000004</v>
      </c>
      <c r="G117" s="33">
        <v>7.0024299999999996E-3</v>
      </c>
      <c r="H117" s="21">
        <v>6.2499000000000002</v>
      </c>
    </row>
    <row r="118" spans="1:8" x14ac:dyDescent="0.2">
      <c r="A118" s="29">
        <v>48</v>
      </c>
      <c r="B118" s="30" t="s">
        <v>403</v>
      </c>
      <c r="C118" s="30" t="s">
        <v>404</v>
      </c>
      <c r="D118" s="30" t="s">
        <v>141</v>
      </c>
      <c r="E118" s="31">
        <v>1000</v>
      </c>
      <c r="F118" s="32">
        <v>4960.05</v>
      </c>
      <c r="G118" s="33">
        <v>7.0000000000000001E-3</v>
      </c>
      <c r="H118" s="21">
        <v>7</v>
      </c>
    </row>
    <row r="119" spans="1:8" x14ac:dyDescent="0.2">
      <c r="A119" s="29">
        <v>49</v>
      </c>
      <c r="B119" s="30" t="s">
        <v>405</v>
      </c>
      <c r="C119" s="30" t="s">
        <v>406</v>
      </c>
      <c r="D119" s="30" t="s">
        <v>141</v>
      </c>
      <c r="E119" s="31">
        <v>500</v>
      </c>
      <c r="F119" s="32">
        <v>2488.63</v>
      </c>
      <c r="G119" s="33">
        <v>3.5121499999999999E-3</v>
      </c>
      <c r="H119" s="21">
        <v>6.67</v>
      </c>
    </row>
    <row r="120" spans="1:8" x14ac:dyDescent="0.2">
      <c r="A120" s="29">
        <v>50</v>
      </c>
      <c r="B120" s="30" t="s">
        <v>407</v>
      </c>
      <c r="C120" s="30" t="s">
        <v>408</v>
      </c>
      <c r="D120" s="30" t="s">
        <v>141</v>
      </c>
      <c r="E120" s="31">
        <v>500</v>
      </c>
      <c r="F120" s="32">
        <v>2480.7175000000002</v>
      </c>
      <c r="G120" s="33">
        <v>3.5009799999999999E-3</v>
      </c>
      <c r="H120" s="21">
        <v>6.3049999999999997</v>
      </c>
    </row>
    <row r="121" spans="1:8" x14ac:dyDescent="0.2">
      <c r="A121" s="22"/>
      <c r="B121" s="22"/>
      <c r="C121" s="23" t="s">
        <v>11</v>
      </c>
      <c r="D121" s="22"/>
      <c r="E121" s="22" t="s">
        <v>12</v>
      </c>
      <c r="F121" s="28">
        <v>355215.55249999999</v>
      </c>
      <c r="G121" s="25">
        <v>0.50130746000000004</v>
      </c>
      <c r="H121" s="21" t="s">
        <v>12</v>
      </c>
    </row>
    <row r="122" spans="1:8" x14ac:dyDescent="0.2">
      <c r="A122" s="22"/>
      <c r="B122" s="22"/>
      <c r="C122" s="26"/>
      <c r="D122" s="22"/>
      <c r="E122" s="22"/>
      <c r="F122" s="27"/>
      <c r="G122" s="27"/>
      <c r="H122" s="21" t="s">
        <v>12</v>
      </c>
    </row>
    <row r="123" spans="1:8" x14ac:dyDescent="0.2">
      <c r="A123" s="22"/>
      <c r="B123" s="22"/>
      <c r="C123" s="23" t="s">
        <v>88</v>
      </c>
      <c r="D123" s="22"/>
      <c r="E123" s="22"/>
      <c r="F123" s="27"/>
      <c r="G123" s="27"/>
      <c r="H123" s="21" t="s">
        <v>12</v>
      </c>
    </row>
    <row r="124" spans="1:8" x14ac:dyDescent="0.2">
      <c r="A124" s="29">
        <v>1</v>
      </c>
      <c r="B124" s="30" t="s">
        <v>409</v>
      </c>
      <c r="C124" s="30" t="s">
        <v>410</v>
      </c>
      <c r="D124" s="30" t="s">
        <v>77</v>
      </c>
      <c r="E124" s="31">
        <v>20000000</v>
      </c>
      <c r="F124" s="32">
        <v>19941.48</v>
      </c>
      <c r="G124" s="33">
        <v>2.814295E-2</v>
      </c>
      <c r="H124" s="21">
        <v>5.0999999999999996</v>
      </c>
    </row>
    <row r="125" spans="1:8" x14ac:dyDescent="0.2">
      <c r="A125" s="29">
        <v>2</v>
      </c>
      <c r="B125" s="30" t="s">
        <v>411</v>
      </c>
      <c r="C125" s="30" t="s">
        <v>412</v>
      </c>
      <c r="D125" s="30" t="s">
        <v>77</v>
      </c>
      <c r="E125" s="31">
        <v>20000000</v>
      </c>
      <c r="F125" s="32">
        <v>19904.72</v>
      </c>
      <c r="G125" s="33">
        <v>2.8091069999999999E-2</v>
      </c>
      <c r="H125" s="21">
        <v>5.1395</v>
      </c>
    </row>
    <row r="126" spans="1:8" x14ac:dyDescent="0.2">
      <c r="A126" s="29">
        <v>3</v>
      </c>
      <c r="B126" s="30" t="s">
        <v>413</v>
      </c>
      <c r="C126" s="30" t="s">
        <v>414</v>
      </c>
      <c r="D126" s="30" t="s">
        <v>77</v>
      </c>
      <c r="E126" s="31">
        <v>15000000</v>
      </c>
      <c r="F126" s="32">
        <v>14928.54</v>
      </c>
      <c r="G126" s="33">
        <v>2.1068300000000002E-2</v>
      </c>
      <c r="H126" s="21">
        <v>5.1395</v>
      </c>
    </row>
    <row r="127" spans="1:8" x14ac:dyDescent="0.2">
      <c r="A127" s="29">
        <v>4</v>
      </c>
      <c r="B127" s="30" t="s">
        <v>415</v>
      </c>
      <c r="C127" s="30" t="s">
        <v>416</v>
      </c>
      <c r="D127" s="30" t="s">
        <v>77</v>
      </c>
      <c r="E127" s="31">
        <v>15000000</v>
      </c>
      <c r="F127" s="32">
        <v>14913.72</v>
      </c>
      <c r="G127" s="33">
        <v>2.1047389999999999E-2</v>
      </c>
      <c r="H127" s="21">
        <v>5.15</v>
      </c>
    </row>
    <row r="128" spans="1:8" x14ac:dyDescent="0.2">
      <c r="A128" s="29">
        <v>5</v>
      </c>
      <c r="B128" s="30" t="s">
        <v>417</v>
      </c>
      <c r="C128" s="30" t="s">
        <v>418</v>
      </c>
      <c r="D128" s="30" t="s">
        <v>77</v>
      </c>
      <c r="E128" s="31">
        <v>10000000</v>
      </c>
      <c r="F128" s="32">
        <v>9981.69</v>
      </c>
      <c r="G128" s="33">
        <v>1.4086929999999999E-2</v>
      </c>
      <c r="H128" s="21">
        <v>5.15</v>
      </c>
    </row>
    <row r="129" spans="1:8" x14ac:dyDescent="0.2">
      <c r="A129" s="29">
        <v>6</v>
      </c>
      <c r="B129" s="30" t="s">
        <v>419</v>
      </c>
      <c r="C129" s="30" t="s">
        <v>420</v>
      </c>
      <c r="D129" s="30" t="s">
        <v>77</v>
      </c>
      <c r="E129" s="31">
        <v>10000000</v>
      </c>
      <c r="F129" s="32">
        <v>9962.8799999999992</v>
      </c>
      <c r="G129" s="33">
        <v>1.4060380000000001E-2</v>
      </c>
      <c r="H129" s="21">
        <v>5.0369999999999999</v>
      </c>
    </row>
    <row r="130" spans="1:8" x14ac:dyDescent="0.2">
      <c r="A130" s="29">
        <v>7</v>
      </c>
      <c r="B130" s="30" t="s">
        <v>421</v>
      </c>
      <c r="C130" s="30" t="s">
        <v>422</v>
      </c>
      <c r="D130" s="30" t="s">
        <v>77</v>
      </c>
      <c r="E130" s="31">
        <v>7500000</v>
      </c>
      <c r="F130" s="32">
        <v>7486.2674999999999</v>
      </c>
      <c r="G130" s="33">
        <v>1.05652E-2</v>
      </c>
      <c r="H130" s="21">
        <v>5.15</v>
      </c>
    </row>
    <row r="131" spans="1:8" x14ac:dyDescent="0.2">
      <c r="A131" s="29">
        <v>8</v>
      </c>
      <c r="B131" s="30" t="s">
        <v>423</v>
      </c>
      <c r="C131" s="30" t="s">
        <v>424</v>
      </c>
      <c r="D131" s="30" t="s">
        <v>77</v>
      </c>
      <c r="E131" s="31">
        <v>5000000</v>
      </c>
      <c r="F131" s="32">
        <v>4995.8050000000003</v>
      </c>
      <c r="G131" s="33">
        <v>7.0504599999999997E-3</v>
      </c>
      <c r="H131" s="21">
        <v>5.1100000000000003</v>
      </c>
    </row>
    <row r="132" spans="1:8" x14ac:dyDescent="0.2">
      <c r="A132" s="29">
        <v>9</v>
      </c>
      <c r="B132" s="30" t="s">
        <v>214</v>
      </c>
      <c r="C132" s="30" t="s">
        <v>215</v>
      </c>
      <c r="D132" s="30" t="s">
        <v>77</v>
      </c>
      <c r="E132" s="31">
        <v>5000000</v>
      </c>
      <c r="F132" s="32">
        <v>4986.0649999999996</v>
      </c>
      <c r="G132" s="33">
        <v>7.0367199999999998E-3</v>
      </c>
      <c r="H132" s="21">
        <v>5.0999999999999996</v>
      </c>
    </row>
    <row r="133" spans="1:8" x14ac:dyDescent="0.2">
      <c r="A133" s="22"/>
      <c r="B133" s="22"/>
      <c r="C133" s="23" t="s">
        <v>11</v>
      </c>
      <c r="D133" s="22"/>
      <c r="E133" s="22" t="s">
        <v>12</v>
      </c>
      <c r="F133" s="28">
        <v>107101.1675</v>
      </c>
      <c r="G133" s="25">
        <v>0.15114939999999999</v>
      </c>
      <c r="H133" s="21" t="s">
        <v>12</v>
      </c>
    </row>
    <row r="134" spans="1:8" x14ac:dyDescent="0.2">
      <c r="A134" s="22"/>
      <c r="B134" s="22"/>
      <c r="C134" s="26"/>
      <c r="D134" s="22"/>
      <c r="E134" s="22"/>
      <c r="F134" s="27"/>
      <c r="G134" s="27"/>
      <c r="H134" s="21" t="s">
        <v>12</v>
      </c>
    </row>
    <row r="135" spans="1:8" x14ac:dyDescent="0.2">
      <c r="A135" s="22"/>
      <c r="B135" s="22"/>
      <c r="C135" s="23" t="s">
        <v>89</v>
      </c>
      <c r="D135" s="22"/>
      <c r="E135" s="22"/>
      <c r="F135" s="27"/>
      <c r="G135" s="27"/>
      <c r="H135" s="21" t="s">
        <v>12</v>
      </c>
    </row>
    <row r="136" spans="1:8" x14ac:dyDescent="0.2">
      <c r="A136" s="29">
        <v>1</v>
      </c>
      <c r="B136" s="30"/>
      <c r="C136" s="30" t="s">
        <v>425</v>
      </c>
      <c r="D136" s="30"/>
      <c r="E136" s="34"/>
      <c r="F136" s="32">
        <v>19999.238413300001</v>
      </c>
      <c r="G136" s="33">
        <v>2.822446E-2</v>
      </c>
      <c r="H136" s="21">
        <v>5.22</v>
      </c>
    </row>
    <row r="137" spans="1:8" x14ac:dyDescent="0.2">
      <c r="A137" s="29">
        <v>2</v>
      </c>
      <c r="B137" s="30"/>
      <c r="C137" s="30" t="s">
        <v>90</v>
      </c>
      <c r="D137" s="30"/>
      <c r="E137" s="34"/>
      <c r="F137" s="32">
        <v>1045.2997132979999</v>
      </c>
      <c r="G137" s="33">
        <v>1.47521E-3</v>
      </c>
      <c r="H137" s="21">
        <v>5.3</v>
      </c>
    </row>
    <row r="138" spans="1:8" x14ac:dyDescent="0.2">
      <c r="A138" s="22"/>
      <c r="B138" s="22"/>
      <c r="C138" s="23" t="s">
        <v>11</v>
      </c>
      <c r="D138" s="22"/>
      <c r="E138" s="22" t="s">
        <v>12</v>
      </c>
      <c r="F138" s="28">
        <v>21044.538126598</v>
      </c>
      <c r="G138" s="25">
        <v>2.9699670000000001E-2</v>
      </c>
      <c r="H138" s="21" t="s">
        <v>12</v>
      </c>
    </row>
    <row r="139" spans="1:8" x14ac:dyDescent="0.2">
      <c r="A139" s="22"/>
      <c r="B139" s="22"/>
      <c r="C139" s="26"/>
      <c r="D139" s="22"/>
      <c r="E139" s="22"/>
      <c r="F139" s="27"/>
      <c r="G139" s="27"/>
      <c r="H139" s="21" t="s">
        <v>12</v>
      </c>
    </row>
    <row r="140" spans="1:8" x14ac:dyDescent="0.2">
      <c r="A140" s="22"/>
      <c r="B140" s="22"/>
      <c r="C140" s="23" t="s">
        <v>91</v>
      </c>
      <c r="D140" s="22"/>
      <c r="E140" s="22"/>
      <c r="F140" s="28">
        <v>706930.01062659803</v>
      </c>
      <c r="G140" s="25">
        <v>0.99767391000000005</v>
      </c>
      <c r="H140" s="21" t="s">
        <v>12</v>
      </c>
    </row>
    <row r="141" spans="1:8" x14ac:dyDescent="0.2">
      <c r="A141" s="22"/>
      <c r="B141" s="22"/>
      <c r="C141" s="27"/>
      <c r="D141" s="22"/>
      <c r="E141" s="22"/>
      <c r="F141" s="22"/>
      <c r="G141" s="22"/>
      <c r="H141" s="21" t="s">
        <v>12</v>
      </c>
    </row>
    <row r="142" spans="1:8" x14ac:dyDescent="0.2">
      <c r="A142" s="22"/>
      <c r="B142" s="22"/>
      <c r="C142" s="23" t="s">
        <v>92</v>
      </c>
      <c r="D142" s="22"/>
      <c r="E142" s="22"/>
      <c r="F142" s="22"/>
      <c r="G142" s="22"/>
      <c r="H142" s="21" t="s">
        <v>12</v>
      </c>
    </row>
    <row r="143" spans="1:8" x14ac:dyDescent="0.2">
      <c r="A143" s="22"/>
      <c r="B143" s="22"/>
      <c r="C143" s="23" t="s">
        <v>93</v>
      </c>
      <c r="D143" s="22"/>
      <c r="E143" s="22"/>
      <c r="F143" s="22"/>
      <c r="G143" s="22"/>
      <c r="H143" s="21" t="s">
        <v>12</v>
      </c>
    </row>
    <row r="144" spans="1:8" x14ac:dyDescent="0.2">
      <c r="A144" s="22"/>
      <c r="B144" s="22"/>
      <c r="C144" s="23" t="s">
        <v>11</v>
      </c>
      <c r="D144" s="22"/>
      <c r="E144" s="22" t="s">
        <v>12</v>
      </c>
      <c r="F144" s="24" t="s">
        <v>13</v>
      </c>
      <c r="G144" s="25">
        <v>0</v>
      </c>
      <c r="H144" s="21" t="s">
        <v>12</v>
      </c>
    </row>
    <row r="145" spans="1:16" x14ac:dyDescent="0.2">
      <c r="A145" s="19"/>
      <c r="B145" s="19"/>
      <c r="C145" s="35"/>
      <c r="D145" s="19"/>
      <c r="E145" s="19"/>
      <c r="F145" s="36"/>
      <c r="G145" s="36"/>
      <c r="H145" s="21" t="s">
        <v>12</v>
      </c>
    </row>
    <row r="146" spans="1:16" x14ac:dyDescent="0.2">
      <c r="A146" s="19"/>
      <c r="B146" s="19"/>
      <c r="C146" s="20" t="s">
        <v>574</v>
      </c>
      <c r="D146" s="19"/>
      <c r="E146" s="19"/>
      <c r="F146" s="36"/>
      <c r="G146" s="36"/>
      <c r="H146" s="21" t="s">
        <v>12</v>
      </c>
      <c r="I146" s="37"/>
      <c r="J146" s="37"/>
      <c r="K146" s="37"/>
      <c r="L146" s="37"/>
      <c r="M146" s="37"/>
      <c r="N146" s="38"/>
      <c r="O146" s="38"/>
      <c r="P146" s="38"/>
    </row>
    <row r="147" spans="1:16" x14ac:dyDescent="0.2">
      <c r="A147" s="39">
        <v>1</v>
      </c>
      <c r="B147" s="40" t="s">
        <v>94</v>
      </c>
      <c r="C147" s="40" t="s">
        <v>95</v>
      </c>
      <c r="D147" s="40"/>
      <c r="E147" s="41">
        <v>15367.556399999999</v>
      </c>
      <c r="F147" s="42">
        <v>1805.893725418</v>
      </c>
      <c r="G147" s="43">
        <v>2.5486200000000001E-3</v>
      </c>
      <c r="H147" s="21"/>
    </row>
    <row r="148" spans="1:16" x14ac:dyDescent="0.2">
      <c r="A148" s="19"/>
      <c r="B148" s="19"/>
      <c r="C148" s="20" t="s">
        <v>11</v>
      </c>
      <c r="D148" s="19"/>
      <c r="E148" s="19" t="s">
        <v>12</v>
      </c>
      <c r="F148" s="44">
        <f>SUM(F147)</f>
        <v>1805.893725418</v>
      </c>
      <c r="G148" s="45">
        <f>SUM(G147)</f>
        <v>2.5486200000000001E-3</v>
      </c>
      <c r="H148" s="21" t="s">
        <v>12</v>
      </c>
    </row>
    <row r="149" spans="1:16" x14ac:dyDescent="0.2">
      <c r="A149" s="22"/>
      <c r="B149" s="22"/>
      <c r="C149" s="26"/>
      <c r="D149" s="22"/>
      <c r="E149" s="22"/>
      <c r="F149" s="27"/>
      <c r="G149" s="27"/>
      <c r="H149" s="21" t="s">
        <v>12</v>
      </c>
    </row>
    <row r="150" spans="1:16" x14ac:dyDescent="0.2">
      <c r="A150" s="22"/>
      <c r="B150" s="22"/>
      <c r="C150" s="23" t="s">
        <v>96</v>
      </c>
      <c r="D150" s="22"/>
      <c r="E150" s="22"/>
      <c r="F150" s="22"/>
      <c r="G150" s="22"/>
      <c r="H150" s="21" t="s">
        <v>12</v>
      </c>
    </row>
    <row r="151" spans="1:16" x14ac:dyDescent="0.2">
      <c r="A151" s="22"/>
      <c r="B151" s="22"/>
      <c r="C151" s="23" t="s">
        <v>97</v>
      </c>
      <c r="D151" s="22"/>
      <c r="E151" s="22"/>
      <c r="F151" s="22"/>
      <c r="G151" s="22"/>
      <c r="H151" s="21" t="s">
        <v>12</v>
      </c>
    </row>
    <row r="152" spans="1:16" x14ac:dyDescent="0.2">
      <c r="A152" s="22"/>
      <c r="B152" s="22"/>
      <c r="C152" s="23" t="s">
        <v>11</v>
      </c>
      <c r="D152" s="22"/>
      <c r="E152" s="22" t="s">
        <v>12</v>
      </c>
      <c r="F152" s="24" t="s">
        <v>13</v>
      </c>
      <c r="G152" s="25">
        <v>0</v>
      </c>
      <c r="H152" s="21" t="s">
        <v>12</v>
      </c>
    </row>
    <row r="153" spans="1:16" x14ac:dyDescent="0.2">
      <c r="A153" s="22"/>
      <c r="B153" s="22"/>
      <c r="C153" s="26"/>
      <c r="D153" s="22"/>
      <c r="E153" s="22"/>
      <c r="F153" s="27"/>
      <c r="G153" s="27"/>
      <c r="H153" s="21" t="s">
        <v>12</v>
      </c>
    </row>
    <row r="154" spans="1:16" x14ac:dyDescent="0.2">
      <c r="A154" s="22"/>
      <c r="B154" s="22"/>
      <c r="C154" s="23" t="s">
        <v>98</v>
      </c>
      <c r="D154" s="22"/>
      <c r="E154" s="22"/>
      <c r="F154" s="27"/>
      <c r="G154" s="27"/>
      <c r="H154" s="21" t="s">
        <v>12</v>
      </c>
    </row>
    <row r="155" spans="1:16" x14ac:dyDescent="0.2">
      <c r="A155" s="22"/>
      <c r="B155" s="22"/>
      <c r="C155" s="23" t="s">
        <v>11</v>
      </c>
      <c r="D155" s="22"/>
      <c r="E155" s="22" t="s">
        <v>12</v>
      </c>
      <c r="F155" s="24" t="s">
        <v>13</v>
      </c>
      <c r="G155" s="25">
        <v>0</v>
      </c>
      <c r="H155" s="21" t="s">
        <v>12</v>
      </c>
    </row>
    <row r="156" spans="1:16" x14ac:dyDescent="0.2">
      <c r="A156" s="22"/>
      <c r="B156" s="22"/>
      <c r="C156" s="26"/>
      <c r="D156" s="22"/>
      <c r="E156" s="22"/>
      <c r="F156" s="27"/>
      <c r="G156" s="27"/>
      <c r="H156" s="21" t="s">
        <v>12</v>
      </c>
    </row>
    <row r="157" spans="1:16" x14ac:dyDescent="0.2">
      <c r="A157" s="34"/>
      <c r="B157" s="30"/>
      <c r="C157" s="30" t="s">
        <v>99</v>
      </c>
      <c r="D157" s="30"/>
      <c r="E157" s="34"/>
      <c r="F157" s="32">
        <v>-157.62304037999999</v>
      </c>
      <c r="G157" s="33">
        <v>-2.2245000000000001E-4</v>
      </c>
      <c r="H157" s="21" t="s">
        <v>12</v>
      </c>
    </row>
    <row r="158" spans="1:16" x14ac:dyDescent="0.2">
      <c r="A158" s="26"/>
      <c r="B158" s="26"/>
      <c r="C158" s="23" t="s">
        <v>100</v>
      </c>
      <c r="D158" s="27"/>
      <c r="E158" s="27"/>
      <c r="F158" s="28">
        <v>708578.28131163598</v>
      </c>
      <c r="G158" s="46">
        <v>1.00000008</v>
      </c>
      <c r="H158" s="21" t="s">
        <v>12</v>
      </c>
    </row>
    <row r="159" spans="1:16" x14ac:dyDescent="0.2">
      <c r="A159" s="47"/>
      <c r="B159" s="47"/>
      <c r="C159" s="47"/>
      <c r="D159" s="48"/>
      <c r="E159" s="48"/>
      <c r="F159" s="48"/>
      <c r="G159" s="48"/>
    </row>
    <row r="160" spans="1:16" x14ac:dyDescent="0.2">
      <c r="A160" s="49"/>
      <c r="B160" s="50" t="s">
        <v>575</v>
      </c>
      <c r="C160" s="50"/>
      <c r="D160" s="50"/>
      <c r="E160" s="50"/>
      <c r="F160" s="50"/>
      <c r="G160" s="50"/>
      <c r="H160" s="50"/>
    </row>
    <row r="161" spans="1:9" x14ac:dyDescent="0.2">
      <c r="A161" s="49"/>
      <c r="B161" s="50" t="s">
        <v>576</v>
      </c>
      <c r="C161" s="50"/>
      <c r="D161" s="50"/>
      <c r="E161" s="50"/>
      <c r="F161" s="50"/>
      <c r="G161" s="50"/>
      <c r="H161" s="50"/>
    </row>
    <row r="162" spans="1:9" x14ac:dyDescent="0.2">
      <c r="A162" s="49"/>
      <c r="B162" s="50" t="s">
        <v>577</v>
      </c>
      <c r="C162" s="50"/>
      <c r="D162" s="50"/>
      <c r="E162" s="50"/>
      <c r="F162" s="50"/>
      <c r="G162" s="50"/>
      <c r="H162" s="50"/>
    </row>
    <row r="163" spans="1:9" ht="12.75" customHeight="1" x14ac:dyDescent="0.2">
      <c r="A163" s="49"/>
      <c r="B163" s="196" t="s">
        <v>637</v>
      </c>
      <c r="C163" s="50"/>
      <c r="D163" s="50"/>
      <c r="E163" s="50"/>
      <c r="F163" s="50"/>
      <c r="G163" s="50"/>
      <c r="H163" s="50"/>
      <c r="I163" s="150"/>
    </row>
    <row r="164" spans="1:9" x14ac:dyDescent="0.2">
      <c r="A164" s="49"/>
      <c r="B164" s="49"/>
      <c r="C164" s="49"/>
      <c r="D164" s="51"/>
      <c r="E164" s="51"/>
      <c r="F164" s="51"/>
      <c r="G164" s="51"/>
    </row>
    <row r="165" spans="1:9" x14ac:dyDescent="0.2">
      <c r="A165" s="49"/>
      <c r="B165" s="52" t="s">
        <v>101</v>
      </c>
      <c r="C165" s="53"/>
      <c r="D165" s="54"/>
      <c r="E165" s="55"/>
      <c r="F165" s="51"/>
      <c r="G165" s="51"/>
    </row>
    <row r="166" spans="1:9" ht="25.5" customHeight="1" x14ac:dyDescent="0.2">
      <c r="A166" s="49"/>
      <c r="B166" s="56" t="s">
        <v>102</v>
      </c>
      <c r="C166" s="57"/>
      <c r="D166" s="20" t="s">
        <v>597</v>
      </c>
      <c r="E166" s="55"/>
      <c r="F166" s="51"/>
      <c r="G166" s="51"/>
    </row>
    <row r="167" spans="1:9" x14ac:dyDescent="0.2">
      <c r="A167" s="49"/>
      <c r="B167" s="56" t="s">
        <v>104</v>
      </c>
      <c r="C167" s="57"/>
      <c r="D167" s="20" t="s">
        <v>103</v>
      </c>
      <c r="E167" s="55"/>
      <c r="F167" s="51"/>
      <c r="G167" s="51"/>
    </row>
    <row r="168" spans="1:9" x14ac:dyDescent="0.2">
      <c r="A168" s="49"/>
      <c r="B168" s="56" t="s">
        <v>105</v>
      </c>
      <c r="C168" s="57"/>
      <c r="D168" s="36" t="s">
        <v>12</v>
      </c>
      <c r="E168" s="55"/>
      <c r="F168" s="51"/>
      <c r="G168" s="51"/>
    </row>
    <row r="169" spans="1:9" x14ac:dyDescent="0.2">
      <c r="A169" s="58"/>
      <c r="B169" s="59" t="s">
        <v>12</v>
      </c>
      <c r="C169" s="59" t="s">
        <v>578</v>
      </c>
      <c r="D169" s="59" t="s">
        <v>106</v>
      </c>
      <c r="E169" s="58"/>
      <c r="F169" s="58"/>
      <c r="G169" s="58"/>
    </row>
    <row r="170" spans="1:9" x14ac:dyDescent="0.2">
      <c r="A170" s="58"/>
      <c r="B170" s="60" t="s">
        <v>107</v>
      </c>
      <c r="C170" s="61">
        <v>46112</v>
      </c>
      <c r="D170" s="61">
        <v>46142</v>
      </c>
      <c r="E170" s="58"/>
      <c r="F170" s="58"/>
      <c r="G170" s="58"/>
    </row>
    <row r="171" spans="1:9" x14ac:dyDescent="0.2">
      <c r="A171" s="62"/>
      <c r="B171" s="40" t="s">
        <v>108</v>
      </c>
      <c r="C171" s="63">
        <v>2434.1295</v>
      </c>
      <c r="D171" s="63">
        <v>2450.2537000000002</v>
      </c>
      <c r="E171" s="62"/>
      <c r="F171" s="64"/>
      <c r="G171" s="65"/>
    </row>
    <row r="172" spans="1:9" x14ac:dyDescent="0.2">
      <c r="A172" s="62"/>
      <c r="B172" s="40" t="s">
        <v>579</v>
      </c>
      <c r="C172" s="63">
        <v>1044.4295</v>
      </c>
      <c r="D172" s="63">
        <v>1038.2175</v>
      </c>
      <c r="E172" s="62"/>
      <c r="F172" s="64"/>
      <c r="G172" s="65"/>
    </row>
    <row r="173" spans="1:9" x14ac:dyDescent="0.2">
      <c r="A173" s="62"/>
      <c r="B173" s="40" t="s">
        <v>109</v>
      </c>
      <c r="C173" s="63">
        <v>2402.4476</v>
      </c>
      <c r="D173" s="63">
        <v>2417.9434999999999</v>
      </c>
      <c r="E173" s="62"/>
      <c r="F173" s="64"/>
      <c r="G173" s="65"/>
    </row>
    <row r="174" spans="1:9" x14ac:dyDescent="0.2">
      <c r="A174" s="62"/>
      <c r="B174" s="40" t="s">
        <v>580</v>
      </c>
      <c r="C174" s="63">
        <v>1042.0742</v>
      </c>
      <c r="D174" s="63">
        <v>1035.6969999999999</v>
      </c>
      <c r="E174" s="62"/>
      <c r="F174" s="64"/>
      <c r="G174" s="65"/>
    </row>
    <row r="175" spans="1:9" x14ac:dyDescent="0.2">
      <c r="A175" s="62"/>
      <c r="B175" s="62"/>
      <c r="C175" s="62"/>
      <c r="D175" s="62"/>
      <c r="E175" s="62"/>
      <c r="F175" s="62"/>
      <c r="G175" s="62"/>
    </row>
    <row r="176" spans="1:9" x14ac:dyDescent="0.2">
      <c r="A176" s="62"/>
      <c r="B176" s="109" t="s">
        <v>110</v>
      </c>
      <c r="C176" s="110"/>
      <c r="D176" s="23" t="s">
        <v>12</v>
      </c>
      <c r="E176" s="62"/>
      <c r="F176" s="62"/>
      <c r="G176" s="62"/>
    </row>
    <row r="177" spans="1:16" x14ac:dyDescent="0.2">
      <c r="A177" s="62"/>
      <c r="B177" s="111" t="s">
        <v>107</v>
      </c>
      <c r="C177" s="112" t="s">
        <v>258</v>
      </c>
      <c r="D177" s="112" t="s">
        <v>259</v>
      </c>
      <c r="E177" s="62"/>
      <c r="F177" s="62"/>
      <c r="G177" s="62"/>
    </row>
    <row r="178" spans="1:16" x14ac:dyDescent="0.2">
      <c r="A178" s="62"/>
      <c r="B178" s="40" t="s">
        <v>579</v>
      </c>
      <c r="C178" s="113">
        <v>13.127000000000001</v>
      </c>
      <c r="D178" s="113">
        <v>13.127000000000001</v>
      </c>
      <c r="E178" s="62"/>
      <c r="F178" s="64"/>
      <c r="G178" s="65"/>
    </row>
    <row r="179" spans="1:16" x14ac:dyDescent="0.2">
      <c r="A179" s="62"/>
      <c r="B179" s="40" t="s">
        <v>580</v>
      </c>
      <c r="C179" s="113">
        <v>13.096</v>
      </c>
      <c r="D179" s="113">
        <v>13.096</v>
      </c>
      <c r="E179" s="62"/>
      <c r="F179" s="64"/>
      <c r="G179" s="65"/>
    </row>
    <row r="180" spans="1:16" x14ac:dyDescent="0.2">
      <c r="A180" s="62"/>
      <c r="B180" s="212"/>
      <c r="C180" s="212"/>
      <c r="D180" s="213"/>
      <c r="E180" s="62"/>
      <c r="F180" s="64"/>
      <c r="G180" s="65"/>
    </row>
    <row r="181" spans="1:16" x14ac:dyDescent="0.2">
      <c r="A181" s="58"/>
      <c r="B181" s="56" t="s">
        <v>111</v>
      </c>
      <c r="C181" s="57"/>
      <c r="D181" s="20" t="s">
        <v>103</v>
      </c>
      <c r="E181" s="67"/>
      <c r="F181" s="58"/>
      <c r="G181" s="58"/>
    </row>
    <row r="182" spans="1:16" x14ac:dyDescent="0.2">
      <c r="A182" s="58"/>
      <c r="B182" s="56" t="s">
        <v>112</v>
      </c>
      <c r="C182" s="57"/>
      <c r="D182" s="20" t="s">
        <v>103</v>
      </c>
      <c r="E182" s="67"/>
      <c r="F182" s="58"/>
      <c r="G182" s="58"/>
    </row>
    <row r="183" spans="1:16" x14ac:dyDescent="0.2">
      <c r="A183" s="58"/>
      <c r="B183" s="56" t="s">
        <v>582</v>
      </c>
      <c r="C183" s="57"/>
      <c r="D183" s="20" t="s">
        <v>103</v>
      </c>
      <c r="E183" s="67"/>
      <c r="F183" s="58"/>
      <c r="G183" s="58"/>
    </row>
    <row r="184" spans="1:16" x14ac:dyDescent="0.2">
      <c r="A184" s="66"/>
      <c r="B184" s="66"/>
      <c r="C184" s="66"/>
      <c r="D184" s="66"/>
      <c r="E184" s="66"/>
      <c r="F184" s="66"/>
      <c r="G184" s="66"/>
      <c r="I184" s="150"/>
      <c r="J184" s="18"/>
    </row>
    <row r="185" spans="1:16" s="68" customFormat="1" x14ac:dyDescent="0.2">
      <c r="B185" s="168" t="s">
        <v>704</v>
      </c>
      <c r="C185" s="168"/>
      <c r="D185" s="168"/>
      <c r="E185" s="168"/>
      <c r="F185" s="168"/>
      <c r="G185" s="168"/>
      <c r="I185" s="150"/>
      <c r="J185" s="18"/>
      <c r="K185" s="37"/>
      <c r="L185" s="37"/>
      <c r="M185" s="37"/>
      <c r="N185" s="37"/>
      <c r="O185" s="15"/>
    </row>
    <row r="186" spans="1:16" ht="13.5" customHeight="1" x14ac:dyDescent="0.2">
      <c r="B186" s="169" t="s">
        <v>599</v>
      </c>
      <c r="C186" s="169" t="s">
        <v>600</v>
      </c>
      <c r="D186" s="170" t="s">
        <v>610</v>
      </c>
      <c r="E186" s="171"/>
      <c r="F186" s="172"/>
      <c r="G186" s="173" t="s">
        <v>618</v>
      </c>
      <c r="H186" s="174"/>
      <c r="I186" s="175"/>
      <c r="J186" s="37"/>
      <c r="K186" s="37"/>
      <c r="L186" s="37"/>
      <c r="M186" s="37"/>
      <c r="N186" s="37"/>
      <c r="O186" s="37"/>
    </row>
    <row r="187" spans="1:16" ht="46.5" customHeight="1" x14ac:dyDescent="0.2">
      <c r="B187" s="176"/>
      <c r="C187" s="176"/>
      <c r="D187" s="177" t="s">
        <v>619</v>
      </c>
      <c r="E187" s="177" t="s">
        <v>620</v>
      </c>
      <c r="F187" s="177" t="s">
        <v>621</v>
      </c>
      <c r="G187" s="214" t="s">
        <v>638</v>
      </c>
      <c r="H187" s="215"/>
      <c r="I187" s="177" t="s">
        <v>623</v>
      </c>
      <c r="J187" s="37"/>
      <c r="K187" s="37"/>
      <c r="L187" s="37"/>
      <c r="M187" s="37"/>
      <c r="N187" s="37"/>
      <c r="O187" s="37"/>
    </row>
    <row r="188" spans="1:16" ht="22.5" customHeight="1" x14ac:dyDescent="0.2">
      <c r="B188" s="178"/>
      <c r="C188" s="178"/>
      <c r="D188" s="179"/>
      <c r="E188" s="179"/>
      <c r="F188" s="179"/>
      <c r="G188" s="103" t="s">
        <v>624</v>
      </c>
      <c r="H188" s="103" t="s">
        <v>625</v>
      </c>
      <c r="I188" s="179"/>
      <c r="J188" s="37"/>
      <c r="K188" s="37"/>
      <c r="L188" s="37"/>
      <c r="M188" s="37"/>
      <c r="N188" s="37"/>
      <c r="O188" s="37"/>
    </row>
    <row r="189" spans="1:16" ht="13.5" x14ac:dyDescent="0.25">
      <c r="B189" s="100" t="s">
        <v>626</v>
      </c>
      <c r="C189" s="98" t="s">
        <v>627</v>
      </c>
      <c r="D189" s="180">
        <v>5523.9823999999999</v>
      </c>
      <c r="E189" s="4">
        <v>126.0176</v>
      </c>
      <c r="F189" s="181">
        <f>D189+E189</f>
        <v>5650</v>
      </c>
      <c r="G189" s="2">
        <v>239.15547683099999</v>
      </c>
      <c r="H189" s="2">
        <v>150.66</v>
      </c>
      <c r="I189" s="2">
        <f>G189+H189</f>
        <v>389.81547683099996</v>
      </c>
      <c r="J189" s="37"/>
      <c r="K189" s="37"/>
      <c r="L189" s="37"/>
      <c r="M189" s="37"/>
      <c r="N189" s="37"/>
      <c r="O189" s="37"/>
    </row>
    <row r="190" spans="1:16" ht="6.75" customHeight="1" x14ac:dyDescent="0.25">
      <c r="B190" s="182"/>
      <c r="C190" s="183"/>
      <c r="D190" s="184"/>
      <c r="E190" s="5"/>
      <c r="F190" s="185"/>
      <c r="G190" s="3"/>
      <c r="H190" s="3"/>
      <c r="I190" s="3"/>
      <c r="J190" s="37"/>
      <c r="K190" s="37"/>
      <c r="L190" s="37"/>
      <c r="M190" s="37"/>
      <c r="N190" s="37"/>
      <c r="O190" s="37"/>
    </row>
    <row r="191" spans="1:16" ht="51" customHeight="1" x14ac:dyDescent="0.2">
      <c r="B191" s="216" t="s">
        <v>628</v>
      </c>
      <c r="C191" s="216"/>
      <c r="D191" s="216"/>
      <c r="E191" s="216"/>
      <c r="F191" s="216"/>
      <c r="G191" s="216"/>
      <c r="H191" s="216"/>
      <c r="I191" s="216"/>
      <c r="J191" s="187"/>
      <c r="K191" s="37"/>
      <c r="L191" s="37"/>
      <c r="M191" s="37"/>
      <c r="N191" s="37"/>
      <c r="O191" s="37"/>
    </row>
    <row r="192" spans="1:16" ht="13.5" x14ac:dyDescent="0.25">
      <c r="B192" s="107" t="s">
        <v>629</v>
      </c>
      <c r="I192" s="37"/>
      <c r="J192" s="18"/>
      <c r="K192" s="37"/>
      <c r="L192" s="37"/>
      <c r="M192" s="37"/>
      <c r="N192" s="37"/>
      <c r="O192" s="37"/>
      <c r="P192" s="37"/>
    </row>
    <row r="193" spans="2:18" x14ac:dyDescent="0.2">
      <c r="B193" s="108"/>
      <c r="J193" s="18"/>
      <c r="K193" s="37"/>
      <c r="L193" s="37"/>
      <c r="M193" s="37"/>
      <c r="N193" s="37"/>
      <c r="O193" s="37"/>
    </row>
    <row r="194" spans="2:18" x14ac:dyDescent="0.2">
      <c r="B194" s="108" t="s">
        <v>633</v>
      </c>
      <c r="J194" s="18"/>
      <c r="K194" s="37"/>
      <c r="L194" s="37"/>
      <c r="M194" s="37"/>
      <c r="N194" s="37"/>
      <c r="O194" s="37"/>
    </row>
    <row r="195" spans="2:18" x14ac:dyDescent="0.2">
      <c r="B195" s="108"/>
      <c r="J195" s="18"/>
      <c r="K195" s="37"/>
      <c r="L195" s="37"/>
      <c r="M195" s="37"/>
      <c r="N195" s="37"/>
      <c r="O195" s="37"/>
    </row>
    <row r="196" spans="2:18" x14ac:dyDescent="0.2">
      <c r="B196" s="108" t="s">
        <v>634</v>
      </c>
      <c r="J196" s="18"/>
      <c r="K196" s="37"/>
      <c r="L196" s="37"/>
      <c r="M196" s="37"/>
      <c r="N196" s="37"/>
      <c r="O196" s="37"/>
    </row>
    <row r="197" spans="2:18" x14ac:dyDescent="0.2">
      <c r="B197" s="108"/>
      <c r="J197" s="18"/>
      <c r="K197" s="37"/>
      <c r="L197" s="37"/>
      <c r="M197" s="37"/>
      <c r="N197" s="37"/>
      <c r="O197" s="37"/>
    </row>
    <row r="198" spans="2:18" x14ac:dyDescent="0.2">
      <c r="B198" s="108" t="s">
        <v>635</v>
      </c>
      <c r="J198" s="18"/>
    </row>
    <row r="199" spans="2:18" s="68" customFormat="1" x14ac:dyDescent="0.2">
      <c r="I199" s="150"/>
      <c r="J199" s="18"/>
      <c r="K199" s="37"/>
      <c r="L199" s="37"/>
      <c r="M199" s="37"/>
      <c r="N199" s="37"/>
      <c r="O199" s="15"/>
      <c r="R199" s="15"/>
    </row>
    <row r="200" spans="2:18" s="68" customFormat="1" x14ac:dyDescent="0.2">
      <c r="B200" s="69" t="s">
        <v>583</v>
      </c>
      <c r="C200" s="70"/>
      <c r="D200" s="71"/>
      <c r="I200" s="150"/>
      <c r="J200" s="18"/>
      <c r="K200" s="37"/>
      <c r="L200" s="37"/>
      <c r="M200" s="37"/>
      <c r="N200" s="37"/>
      <c r="O200" s="15"/>
      <c r="R200" s="15"/>
    </row>
    <row r="201" spans="2:18" s="68" customFormat="1" ht="25.5" x14ac:dyDescent="0.2">
      <c r="B201" s="72" t="s">
        <v>584</v>
      </c>
      <c r="C201" s="72"/>
      <c r="D201" s="73" t="s">
        <v>260</v>
      </c>
      <c r="I201" s="150"/>
      <c r="J201" s="18"/>
      <c r="K201" s="37"/>
      <c r="L201" s="37"/>
      <c r="M201" s="37"/>
      <c r="N201" s="37"/>
      <c r="O201" s="15"/>
      <c r="R201" s="15"/>
    </row>
    <row r="202" spans="2:18" s="68" customFormat="1" x14ac:dyDescent="0.2">
      <c r="B202" s="74" t="s">
        <v>585</v>
      </c>
      <c r="C202" s="74"/>
      <c r="D202" s="75"/>
      <c r="I202" s="150"/>
      <c r="J202" s="18"/>
      <c r="K202" s="37"/>
      <c r="L202" s="37"/>
      <c r="M202" s="37"/>
      <c r="N202" s="37"/>
      <c r="O202" s="15"/>
      <c r="R202" s="15"/>
    </row>
    <row r="203" spans="2:18" s="68" customFormat="1" x14ac:dyDescent="0.2">
      <c r="B203" s="74"/>
      <c r="C203" s="74"/>
      <c r="D203" s="78"/>
      <c r="I203" s="150"/>
      <c r="J203" s="18"/>
      <c r="K203" s="37"/>
      <c r="L203" s="37"/>
      <c r="M203" s="37"/>
      <c r="N203" s="37"/>
      <c r="O203" s="15"/>
      <c r="R203" s="15"/>
    </row>
    <row r="204" spans="2:18" s="68" customFormat="1" x14ac:dyDescent="0.2">
      <c r="B204" s="74" t="s">
        <v>586</v>
      </c>
      <c r="C204" s="74"/>
      <c r="D204" s="79">
        <v>6.0322380779201303</v>
      </c>
      <c r="I204" s="150"/>
      <c r="J204" s="18"/>
      <c r="K204" s="37"/>
      <c r="L204" s="37"/>
      <c r="M204" s="37"/>
      <c r="N204" s="37"/>
      <c r="O204" s="15"/>
      <c r="R204" s="15"/>
    </row>
    <row r="205" spans="2:18" s="68" customFormat="1" x14ac:dyDescent="0.2">
      <c r="B205" s="74"/>
      <c r="C205" s="74"/>
      <c r="D205" s="78"/>
      <c r="I205" s="150"/>
      <c r="J205" s="18"/>
      <c r="K205" s="37"/>
      <c r="L205" s="37"/>
      <c r="M205" s="37"/>
      <c r="N205" s="37"/>
      <c r="O205" s="15"/>
      <c r="R205" s="15"/>
    </row>
    <row r="206" spans="2:18" s="68" customFormat="1" x14ac:dyDescent="0.2">
      <c r="B206" s="74" t="s">
        <v>587</v>
      </c>
      <c r="C206" s="74"/>
      <c r="D206" s="79">
        <v>9.6428334209205199E-2</v>
      </c>
      <c r="I206" s="150"/>
      <c r="J206" s="18"/>
      <c r="K206" s="37"/>
      <c r="L206" s="37"/>
      <c r="M206" s="37"/>
      <c r="N206" s="37"/>
      <c r="O206" s="15"/>
      <c r="R206" s="15"/>
    </row>
    <row r="207" spans="2:18" s="68" customFormat="1" x14ac:dyDescent="0.2">
      <c r="B207" s="74" t="s">
        <v>588</v>
      </c>
      <c r="C207" s="74"/>
      <c r="D207" s="79">
        <v>9.6428334209205199E-2</v>
      </c>
      <c r="I207" s="150"/>
      <c r="J207" s="18"/>
      <c r="K207" s="37"/>
      <c r="L207" s="37"/>
      <c r="M207" s="37"/>
      <c r="N207" s="37"/>
      <c r="O207" s="15"/>
      <c r="R207" s="15"/>
    </row>
    <row r="208" spans="2:18" s="68" customFormat="1" x14ac:dyDescent="0.2">
      <c r="B208" s="74"/>
      <c r="C208" s="74"/>
      <c r="D208" s="78"/>
      <c r="I208" s="150"/>
      <c r="J208" s="18"/>
      <c r="K208" s="37"/>
      <c r="L208" s="37"/>
      <c r="M208" s="37"/>
      <c r="N208" s="37"/>
      <c r="O208" s="15"/>
      <c r="P208" s="15"/>
      <c r="Q208" s="15"/>
      <c r="R208" s="15"/>
    </row>
    <row r="209" spans="2:18" s="68" customFormat="1" x14ac:dyDescent="0.2">
      <c r="B209" s="74" t="s">
        <v>589</v>
      </c>
      <c r="C209" s="74"/>
      <c r="D209" s="80" t="s">
        <v>703</v>
      </c>
      <c r="I209" s="150"/>
      <c r="J209" s="18"/>
      <c r="K209" s="37"/>
      <c r="L209" s="37"/>
      <c r="M209" s="37"/>
      <c r="N209" s="37"/>
      <c r="O209" s="81"/>
    </row>
    <row r="210" spans="2:18" s="68" customFormat="1" x14ac:dyDescent="0.2">
      <c r="B210" s="76" t="s">
        <v>590</v>
      </c>
      <c r="C210" s="82"/>
      <c r="D210" s="77"/>
      <c r="I210" s="150"/>
      <c r="J210" s="18"/>
      <c r="K210" s="37"/>
      <c r="L210" s="37"/>
      <c r="M210" s="37"/>
      <c r="N210" s="37"/>
      <c r="O210" s="15"/>
      <c r="P210" s="15"/>
      <c r="Q210" s="15"/>
      <c r="R210" s="15"/>
    </row>
    <row r="211" spans="2:18" x14ac:dyDescent="0.2">
      <c r="I211" s="150"/>
      <c r="J211" s="18"/>
    </row>
    <row r="212" spans="2:18" x14ac:dyDescent="0.2">
      <c r="B212" s="84" t="s">
        <v>591</v>
      </c>
      <c r="I212" s="150"/>
    </row>
    <row r="213" spans="2:18" x14ac:dyDescent="0.2">
      <c r="I213" s="150"/>
    </row>
    <row r="214" spans="2:18" ht="153.75" customHeight="1" x14ac:dyDescent="0.2">
      <c r="I214" s="150"/>
    </row>
    <row r="215" spans="2:18" x14ac:dyDescent="0.2">
      <c r="I215" s="150"/>
    </row>
    <row r="216" spans="2:18" x14ac:dyDescent="0.2">
      <c r="I216" s="150"/>
    </row>
    <row r="217" spans="2:18" x14ac:dyDescent="0.2">
      <c r="B217" s="84" t="s">
        <v>592</v>
      </c>
      <c r="C217" s="85"/>
      <c r="D217" s="84"/>
      <c r="I217" s="150"/>
    </row>
    <row r="218" spans="2:18" x14ac:dyDescent="0.2">
      <c r="B218" s="84" t="s">
        <v>639</v>
      </c>
      <c r="D218" s="84"/>
      <c r="I218" s="150"/>
    </row>
    <row r="219" spans="2:18" ht="165" customHeight="1" x14ac:dyDescent="0.2">
      <c r="I219" s="150"/>
    </row>
    <row r="220" spans="2:18" x14ac:dyDescent="0.2">
      <c r="I220" s="150"/>
    </row>
    <row r="221" spans="2:18" x14ac:dyDescent="0.2">
      <c r="I221" s="150"/>
      <c r="J221" s="18"/>
    </row>
    <row r="226" s="15" customFormat="1" ht="13.9" customHeight="1" x14ac:dyDescent="0.2"/>
  </sheetData>
  <mergeCells count="36">
    <mergeCell ref="B181:C181"/>
    <mergeCell ref="B182:C182"/>
    <mergeCell ref="B183:C183"/>
    <mergeCell ref="B176:C176"/>
    <mergeCell ref="B162:H162"/>
    <mergeCell ref="B165:D165"/>
    <mergeCell ref="B166:C166"/>
    <mergeCell ref="B167:C167"/>
    <mergeCell ref="B168:C168"/>
    <mergeCell ref="B163:H163"/>
    <mergeCell ref="A1:H1"/>
    <mergeCell ref="A2:H2"/>
    <mergeCell ref="A3:H3"/>
    <mergeCell ref="B160:H160"/>
    <mergeCell ref="B161:H161"/>
    <mergeCell ref="B186:B188"/>
    <mergeCell ref="C186:C188"/>
    <mergeCell ref="D186:F186"/>
    <mergeCell ref="G186:I186"/>
    <mergeCell ref="D187:D188"/>
    <mergeCell ref="E187:E188"/>
    <mergeCell ref="F187:F188"/>
    <mergeCell ref="G187:H187"/>
    <mergeCell ref="I187:I188"/>
    <mergeCell ref="B191:I191"/>
    <mergeCell ref="B200:D200"/>
    <mergeCell ref="B201:C201"/>
    <mergeCell ref="B202:C202"/>
    <mergeCell ref="B203:C203"/>
    <mergeCell ref="B209:C209"/>
    <mergeCell ref="B210:D210"/>
    <mergeCell ref="B204:C204"/>
    <mergeCell ref="B205:C205"/>
    <mergeCell ref="B206:C206"/>
    <mergeCell ref="B207:C207"/>
    <mergeCell ref="B208:C208"/>
  </mergeCells>
  <hyperlinks>
    <hyperlink ref="I1" location="Index!B2" display="Index" xr:uid="{7F819A1E-610C-41FD-9580-C6875A3493B3}"/>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842BD-D01F-47C0-9A29-3D5C40EBF81C}">
  <sheetPr>
    <outlinePr summaryBelow="0" summaryRight="0"/>
  </sheetPr>
  <dimension ref="A1:S177"/>
  <sheetViews>
    <sheetView showGridLines="0" workbookViewId="0">
      <selection sqref="A1:H1"/>
    </sheetView>
  </sheetViews>
  <sheetFormatPr defaultRowHeight="12.75" x14ac:dyDescent="0.2"/>
  <cols>
    <col min="1" max="1" width="5.85546875" style="15" bestFit="1" customWidth="1"/>
    <col min="2" max="2" width="19.28515625" style="15" bestFit="1" customWidth="1"/>
    <col min="3" max="3" width="59.7109375" style="15" customWidth="1"/>
    <col min="4" max="4" width="13.42578125" style="15" customWidth="1"/>
    <col min="5" max="6" width="10.85546875" style="15" customWidth="1"/>
    <col min="7" max="7" width="15.28515625" style="15" customWidth="1"/>
    <col min="8" max="8" width="12" style="15" customWidth="1"/>
    <col min="9" max="9" width="5.7109375" style="15" bestFit="1" customWidth="1"/>
    <col min="10" max="16384" width="9.140625" style="15"/>
  </cols>
  <sheetData>
    <row r="1" spans="1:9" ht="15" x14ac:dyDescent="0.2">
      <c r="A1" s="14" t="s">
        <v>0</v>
      </c>
      <c r="B1" s="14"/>
      <c r="C1" s="14"/>
      <c r="D1" s="14"/>
      <c r="E1" s="14"/>
      <c r="F1" s="14"/>
      <c r="G1" s="14"/>
      <c r="H1" s="14"/>
      <c r="I1" s="1" t="s">
        <v>572</v>
      </c>
    </row>
    <row r="2" spans="1:9" ht="15" x14ac:dyDescent="0.2">
      <c r="A2" s="14" t="s">
        <v>426</v>
      </c>
      <c r="B2" s="14"/>
      <c r="C2" s="14"/>
      <c r="D2" s="14"/>
      <c r="E2" s="14"/>
      <c r="F2" s="14"/>
      <c r="G2" s="14"/>
      <c r="H2" s="14"/>
    </row>
    <row r="3" spans="1:9" ht="15" x14ac:dyDescent="0.2">
      <c r="A3" s="14" t="s">
        <v>722</v>
      </c>
      <c r="B3" s="14"/>
      <c r="C3" s="14"/>
      <c r="D3" s="14"/>
      <c r="E3" s="14"/>
      <c r="F3" s="14"/>
      <c r="G3" s="14"/>
      <c r="H3" s="14"/>
    </row>
    <row r="4" spans="1:9" s="18" customFormat="1" ht="30" x14ac:dyDescent="0.2">
      <c r="A4" s="16" t="s">
        <v>2</v>
      </c>
      <c r="B4" s="16" t="s">
        <v>3</v>
      </c>
      <c r="C4" s="16" t="s">
        <v>4</v>
      </c>
      <c r="D4" s="16" t="s">
        <v>5</v>
      </c>
      <c r="E4" s="16" t="s">
        <v>6</v>
      </c>
      <c r="F4" s="16" t="s">
        <v>7</v>
      </c>
      <c r="G4" s="16" t="s">
        <v>8</v>
      </c>
      <c r="H4" s="17" t="s">
        <v>571</v>
      </c>
    </row>
    <row r="5" spans="1:9" x14ac:dyDescent="0.2">
      <c r="A5" s="19"/>
      <c r="B5" s="19"/>
      <c r="C5" s="20" t="s">
        <v>9</v>
      </c>
      <c r="D5" s="19"/>
      <c r="E5" s="19"/>
      <c r="F5" s="19"/>
      <c r="G5" s="19"/>
      <c r="H5" s="21" t="s">
        <v>12</v>
      </c>
    </row>
    <row r="6" spans="1:9" x14ac:dyDescent="0.2">
      <c r="A6" s="19"/>
      <c r="B6" s="19"/>
      <c r="C6" s="20" t="s">
        <v>10</v>
      </c>
      <c r="D6" s="19"/>
      <c r="E6" s="19"/>
      <c r="F6" s="19"/>
      <c r="G6" s="19"/>
      <c r="H6" s="21" t="s">
        <v>12</v>
      </c>
    </row>
    <row r="7" spans="1:9" x14ac:dyDescent="0.2">
      <c r="A7" s="22"/>
      <c r="B7" s="22"/>
      <c r="C7" s="23" t="s">
        <v>11</v>
      </c>
      <c r="D7" s="22"/>
      <c r="E7" s="22" t="s">
        <v>12</v>
      </c>
      <c r="F7" s="24" t="s">
        <v>13</v>
      </c>
      <c r="G7" s="25">
        <v>0</v>
      </c>
      <c r="H7" s="21" t="s">
        <v>12</v>
      </c>
    </row>
    <row r="8" spans="1:9" x14ac:dyDescent="0.2">
      <c r="A8" s="22"/>
      <c r="B8" s="22"/>
      <c r="C8" s="26"/>
      <c r="D8" s="22"/>
      <c r="E8" s="22"/>
      <c r="F8" s="27"/>
      <c r="G8" s="27"/>
      <c r="H8" s="21" t="s">
        <v>12</v>
      </c>
    </row>
    <row r="9" spans="1:9" x14ac:dyDescent="0.2">
      <c r="A9" s="22"/>
      <c r="B9" s="22"/>
      <c r="C9" s="23" t="s">
        <v>14</v>
      </c>
      <c r="D9" s="22"/>
      <c r="E9" s="22"/>
      <c r="F9" s="22"/>
      <c r="G9" s="22"/>
      <c r="H9" s="21" t="s">
        <v>12</v>
      </c>
    </row>
    <row r="10" spans="1:9" x14ac:dyDescent="0.2">
      <c r="A10" s="22"/>
      <c r="B10" s="22"/>
      <c r="C10" s="23" t="s">
        <v>11</v>
      </c>
      <c r="D10" s="22"/>
      <c r="E10" s="22" t="s">
        <v>12</v>
      </c>
      <c r="F10" s="24" t="s">
        <v>13</v>
      </c>
      <c r="G10" s="25">
        <v>0</v>
      </c>
      <c r="H10" s="21" t="s">
        <v>12</v>
      </c>
    </row>
    <row r="11" spans="1:9" x14ac:dyDescent="0.2">
      <c r="A11" s="22"/>
      <c r="B11" s="22"/>
      <c r="C11" s="26"/>
      <c r="D11" s="22"/>
      <c r="E11" s="22"/>
      <c r="F11" s="27"/>
      <c r="G11" s="27"/>
      <c r="H11" s="21" t="s">
        <v>12</v>
      </c>
    </row>
    <row r="12" spans="1:9" x14ac:dyDescent="0.2">
      <c r="A12" s="22"/>
      <c r="B12" s="22"/>
      <c r="C12" s="23" t="s">
        <v>15</v>
      </c>
      <c r="D12" s="22"/>
      <c r="E12" s="22"/>
      <c r="F12" s="22"/>
      <c r="G12" s="22"/>
      <c r="H12" s="21" t="s">
        <v>12</v>
      </c>
    </row>
    <row r="13" spans="1:9" x14ac:dyDescent="0.2">
      <c r="A13" s="22"/>
      <c r="B13" s="22"/>
      <c r="C13" s="23" t="s">
        <v>11</v>
      </c>
      <c r="D13" s="22"/>
      <c r="E13" s="22" t="s">
        <v>12</v>
      </c>
      <c r="F13" s="24" t="s">
        <v>13</v>
      </c>
      <c r="G13" s="25">
        <v>0</v>
      </c>
      <c r="H13" s="21" t="s">
        <v>12</v>
      </c>
    </row>
    <row r="14" spans="1:9" x14ac:dyDescent="0.2">
      <c r="A14" s="22"/>
      <c r="B14" s="22"/>
      <c r="C14" s="26"/>
      <c r="D14" s="22"/>
      <c r="E14" s="22"/>
      <c r="F14" s="27"/>
      <c r="G14" s="27"/>
      <c r="H14" s="21" t="s">
        <v>12</v>
      </c>
    </row>
    <row r="15" spans="1:9" x14ac:dyDescent="0.2">
      <c r="A15" s="22"/>
      <c r="B15" s="22"/>
      <c r="C15" s="23" t="s">
        <v>16</v>
      </c>
      <c r="D15" s="22"/>
      <c r="E15" s="22"/>
      <c r="F15" s="22"/>
      <c r="G15" s="22"/>
      <c r="H15" s="21" t="s">
        <v>12</v>
      </c>
    </row>
    <row r="16" spans="1:9" x14ac:dyDescent="0.2">
      <c r="A16" s="22"/>
      <c r="B16" s="22"/>
      <c r="C16" s="23" t="s">
        <v>11</v>
      </c>
      <c r="D16" s="22"/>
      <c r="E16" s="22" t="s">
        <v>12</v>
      </c>
      <c r="F16" s="24" t="s">
        <v>13</v>
      </c>
      <c r="G16" s="25">
        <v>0</v>
      </c>
      <c r="H16" s="21" t="s">
        <v>12</v>
      </c>
    </row>
    <row r="17" spans="1:8" x14ac:dyDescent="0.2">
      <c r="A17" s="22"/>
      <c r="B17" s="22"/>
      <c r="C17" s="26"/>
      <c r="D17" s="22"/>
      <c r="E17" s="22"/>
      <c r="F17" s="27"/>
      <c r="G17" s="27"/>
      <c r="H17" s="21" t="s">
        <v>12</v>
      </c>
    </row>
    <row r="18" spans="1:8" x14ac:dyDescent="0.2">
      <c r="A18" s="22"/>
      <c r="B18" s="22"/>
      <c r="C18" s="23" t="s">
        <v>17</v>
      </c>
      <c r="D18" s="22"/>
      <c r="E18" s="22"/>
      <c r="F18" s="27"/>
      <c r="G18" s="27"/>
      <c r="H18" s="21" t="s">
        <v>12</v>
      </c>
    </row>
    <row r="19" spans="1:8" x14ac:dyDescent="0.2">
      <c r="A19" s="22"/>
      <c r="B19" s="22"/>
      <c r="C19" s="23" t="s">
        <v>11</v>
      </c>
      <c r="D19" s="22"/>
      <c r="E19" s="22" t="s">
        <v>12</v>
      </c>
      <c r="F19" s="24" t="s">
        <v>13</v>
      </c>
      <c r="G19" s="25">
        <v>0</v>
      </c>
      <c r="H19" s="21" t="s">
        <v>12</v>
      </c>
    </row>
    <row r="20" spans="1:8" x14ac:dyDescent="0.2">
      <c r="A20" s="22"/>
      <c r="B20" s="22"/>
      <c r="C20" s="26"/>
      <c r="D20" s="22"/>
      <c r="E20" s="22"/>
      <c r="F20" s="27"/>
      <c r="G20" s="27"/>
      <c r="H20" s="21" t="s">
        <v>12</v>
      </c>
    </row>
    <row r="21" spans="1:8" x14ac:dyDescent="0.2">
      <c r="A21" s="22"/>
      <c r="B21" s="22"/>
      <c r="C21" s="23" t="s">
        <v>18</v>
      </c>
      <c r="D21" s="22"/>
      <c r="E21" s="22"/>
      <c r="F21" s="27"/>
      <c r="G21" s="27"/>
      <c r="H21" s="21" t="s">
        <v>12</v>
      </c>
    </row>
    <row r="22" spans="1:8" x14ac:dyDescent="0.2">
      <c r="A22" s="22"/>
      <c r="B22" s="22"/>
      <c r="C22" s="23" t="s">
        <v>11</v>
      </c>
      <c r="D22" s="22"/>
      <c r="E22" s="22" t="s">
        <v>12</v>
      </c>
      <c r="F22" s="24" t="s">
        <v>13</v>
      </c>
      <c r="G22" s="25">
        <v>0</v>
      </c>
      <c r="H22" s="21" t="s">
        <v>12</v>
      </c>
    </row>
    <row r="23" spans="1:8" x14ac:dyDescent="0.2">
      <c r="A23" s="22"/>
      <c r="B23" s="22"/>
      <c r="C23" s="26"/>
      <c r="D23" s="22"/>
      <c r="E23" s="22"/>
      <c r="F23" s="27"/>
      <c r="G23" s="27"/>
      <c r="H23" s="21" t="s">
        <v>12</v>
      </c>
    </row>
    <row r="24" spans="1:8" x14ac:dyDescent="0.2">
      <c r="A24" s="22"/>
      <c r="B24" s="22"/>
      <c r="C24" s="23" t="s">
        <v>19</v>
      </c>
      <c r="D24" s="22"/>
      <c r="E24" s="22"/>
      <c r="F24" s="28">
        <v>0</v>
      </c>
      <c r="G24" s="25">
        <v>0</v>
      </c>
      <c r="H24" s="21" t="s">
        <v>12</v>
      </c>
    </row>
    <row r="25" spans="1:8" x14ac:dyDescent="0.2">
      <c r="A25" s="22"/>
      <c r="B25" s="22"/>
      <c r="C25" s="26"/>
      <c r="D25" s="22"/>
      <c r="E25" s="22"/>
      <c r="F25" s="27"/>
      <c r="G25" s="27"/>
      <c r="H25" s="21" t="s">
        <v>12</v>
      </c>
    </row>
    <row r="26" spans="1:8" x14ac:dyDescent="0.2">
      <c r="A26" s="22"/>
      <c r="B26" s="22"/>
      <c r="C26" s="23" t="s">
        <v>20</v>
      </c>
      <c r="D26" s="22"/>
      <c r="E26" s="22"/>
      <c r="F26" s="27"/>
      <c r="G26" s="27"/>
      <c r="H26" s="21" t="s">
        <v>12</v>
      </c>
    </row>
    <row r="27" spans="1:8" x14ac:dyDescent="0.2">
      <c r="A27" s="22"/>
      <c r="B27" s="22"/>
      <c r="C27" s="23" t="s">
        <v>10</v>
      </c>
      <c r="D27" s="22"/>
      <c r="E27" s="22"/>
      <c r="F27" s="27"/>
      <c r="G27" s="27"/>
      <c r="H27" s="21" t="s">
        <v>12</v>
      </c>
    </row>
    <row r="28" spans="1:8" x14ac:dyDescent="0.2">
      <c r="A28" s="29">
        <v>1</v>
      </c>
      <c r="B28" s="30" t="s">
        <v>61</v>
      </c>
      <c r="C28" s="30" t="s">
        <v>62</v>
      </c>
      <c r="D28" s="30" t="s">
        <v>26</v>
      </c>
      <c r="E28" s="31">
        <v>1100</v>
      </c>
      <c r="F28" s="32">
        <v>1087.0463999999999</v>
      </c>
      <c r="G28" s="33">
        <v>5.7851260000000002E-2</v>
      </c>
      <c r="H28" s="21">
        <v>7.6765999999999996</v>
      </c>
    </row>
    <row r="29" spans="1:8" x14ac:dyDescent="0.2">
      <c r="A29" s="29">
        <v>2</v>
      </c>
      <c r="B29" s="30" t="s">
        <v>427</v>
      </c>
      <c r="C29" s="30" t="s">
        <v>428</v>
      </c>
      <c r="D29" s="30" t="s">
        <v>23</v>
      </c>
      <c r="E29" s="31">
        <v>1000</v>
      </c>
      <c r="F29" s="32">
        <v>1004.982</v>
      </c>
      <c r="G29" s="33">
        <v>5.3483900000000001E-2</v>
      </c>
      <c r="H29" s="21">
        <v>7.48</v>
      </c>
    </row>
    <row r="30" spans="1:8" x14ac:dyDescent="0.2">
      <c r="A30" s="29">
        <v>3</v>
      </c>
      <c r="B30" s="30" t="s">
        <v>221</v>
      </c>
      <c r="C30" s="30" t="s">
        <v>222</v>
      </c>
      <c r="D30" s="30" t="s">
        <v>223</v>
      </c>
      <c r="E30" s="31">
        <v>1000</v>
      </c>
      <c r="F30" s="32">
        <v>1002.427</v>
      </c>
      <c r="G30" s="33">
        <v>5.334792E-2</v>
      </c>
      <c r="H30" s="21">
        <v>7.8875000000000002</v>
      </c>
    </row>
    <row r="31" spans="1:8" x14ac:dyDescent="0.2">
      <c r="A31" s="29">
        <v>4</v>
      </c>
      <c r="B31" s="30" t="s">
        <v>51</v>
      </c>
      <c r="C31" s="30" t="s">
        <v>52</v>
      </c>
      <c r="D31" s="30" t="s">
        <v>23</v>
      </c>
      <c r="E31" s="31">
        <v>1000</v>
      </c>
      <c r="F31" s="32">
        <v>998.66300000000001</v>
      </c>
      <c r="G31" s="33">
        <v>5.3147609999999998E-2</v>
      </c>
      <c r="H31" s="21">
        <v>7.42</v>
      </c>
    </row>
    <row r="32" spans="1:8" ht="25.5" x14ac:dyDescent="0.2">
      <c r="A32" s="29">
        <v>5</v>
      </c>
      <c r="B32" s="30" t="s">
        <v>31</v>
      </c>
      <c r="C32" s="30" t="s">
        <v>32</v>
      </c>
      <c r="D32" s="30" t="s">
        <v>26</v>
      </c>
      <c r="E32" s="31">
        <v>1000</v>
      </c>
      <c r="F32" s="32">
        <v>997.55</v>
      </c>
      <c r="G32" s="33">
        <v>5.3088370000000003E-2</v>
      </c>
      <c r="H32" s="21">
        <v>7.7112999999999996</v>
      </c>
    </row>
    <row r="33" spans="1:8" ht="25.5" x14ac:dyDescent="0.2">
      <c r="A33" s="29">
        <v>6</v>
      </c>
      <c r="B33" s="30" t="s">
        <v>429</v>
      </c>
      <c r="C33" s="30" t="s">
        <v>430</v>
      </c>
      <c r="D33" s="30" t="s">
        <v>231</v>
      </c>
      <c r="E33" s="31">
        <v>500</v>
      </c>
      <c r="F33" s="32">
        <v>504.59949999999998</v>
      </c>
      <c r="G33" s="33">
        <v>2.6854159999999998E-2</v>
      </c>
      <c r="H33" s="21">
        <v>8.17</v>
      </c>
    </row>
    <row r="34" spans="1:8" x14ac:dyDescent="0.2">
      <c r="A34" s="29">
        <v>7</v>
      </c>
      <c r="B34" s="30" t="s">
        <v>245</v>
      </c>
      <c r="C34" s="30" t="s">
        <v>246</v>
      </c>
      <c r="D34" s="30" t="s">
        <v>231</v>
      </c>
      <c r="E34" s="31">
        <v>500</v>
      </c>
      <c r="F34" s="32">
        <v>502.3775</v>
      </c>
      <c r="G34" s="33">
        <v>2.6735910000000002E-2</v>
      </c>
      <c r="H34" s="21">
        <v>8.3070000000000004</v>
      </c>
    </row>
    <row r="35" spans="1:8" x14ac:dyDescent="0.2">
      <c r="A35" s="29">
        <v>8</v>
      </c>
      <c r="B35" s="30" t="s">
        <v>431</v>
      </c>
      <c r="C35" s="30" t="s">
        <v>432</v>
      </c>
      <c r="D35" s="30" t="s">
        <v>26</v>
      </c>
      <c r="E35" s="31">
        <v>50</v>
      </c>
      <c r="F35" s="32">
        <v>501.8175</v>
      </c>
      <c r="G35" s="33">
        <v>2.6706110000000002E-2</v>
      </c>
      <c r="H35" s="21">
        <v>7.6849999999999996</v>
      </c>
    </row>
    <row r="36" spans="1:8" x14ac:dyDescent="0.2">
      <c r="A36" s="29">
        <v>9</v>
      </c>
      <c r="B36" s="30" t="s">
        <v>116</v>
      </c>
      <c r="C36" s="30" t="s">
        <v>117</v>
      </c>
      <c r="D36" s="30" t="s">
        <v>26</v>
      </c>
      <c r="E36" s="31">
        <v>500</v>
      </c>
      <c r="F36" s="32">
        <v>501.47949999999997</v>
      </c>
      <c r="G36" s="33">
        <v>2.6688119999999999E-2</v>
      </c>
      <c r="H36" s="21">
        <v>7.33</v>
      </c>
    </row>
    <row r="37" spans="1:8" x14ac:dyDescent="0.2">
      <c r="A37" s="29">
        <v>10</v>
      </c>
      <c r="B37" s="30" t="s">
        <v>232</v>
      </c>
      <c r="C37" s="30" t="s">
        <v>233</v>
      </c>
      <c r="D37" s="30" t="s">
        <v>23</v>
      </c>
      <c r="E37" s="31">
        <v>500</v>
      </c>
      <c r="F37" s="32">
        <v>501.31299999999999</v>
      </c>
      <c r="G37" s="33">
        <v>2.667926E-2</v>
      </c>
      <c r="H37" s="21">
        <v>7.4897</v>
      </c>
    </row>
    <row r="38" spans="1:8" x14ac:dyDescent="0.2">
      <c r="A38" s="29">
        <v>11</v>
      </c>
      <c r="B38" s="30" t="s">
        <v>247</v>
      </c>
      <c r="C38" s="30" t="s">
        <v>248</v>
      </c>
      <c r="D38" s="30" t="s">
        <v>249</v>
      </c>
      <c r="E38" s="31">
        <v>500</v>
      </c>
      <c r="F38" s="32">
        <v>501.19499999999999</v>
      </c>
      <c r="G38" s="33">
        <v>2.6672979999999999E-2</v>
      </c>
      <c r="H38" s="21">
        <v>8.68</v>
      </c>
    </row>
    <row r="39" spans="1:8" x14ac:dyDescent="0.2">
      <c r="A39" s="29">
        <v>12</v>
      </c>
      <c r="B39" s="30" t="s">
        <v>239</v>
      </c>
      <c r="C39" s="30" t="s">
        <v>240</v>
      </c>
      <c r="D39" s="30" t="s">
        <v>23</v>
      </c>
      <c r="E39" s="31">
        <v>500</v>
      </c>
      <c r="F39" s="32">
        <v>500.86649999999997</v>
      </c>
      <c r="G39" s="33">
        <v>2.665549E-2</v>
      </c>
      <c r="H39" s="21">
        <v>7.37</v>
      </c>
    </row>
    <row r="40" spans="1:8" x14ac:dyDescent="0.2">
      <c r="A40" s="29">
        <v>13</v>
      </c>
      <c r="B40" s="30" t="s">
        <v>433</v>
      </c>
      <c r="C40" s="30" t="s">
        <v>434</v>
      </c>
      <c r="D40" s="30" t="s">
        <v>23</v>
      </c>
      <c r="E40" s="31">
        <v>500</v>
      </c>
      <c r="F40" s="32">
        <v>500.33550000000002</v>
      </c>
      <c r="G40" s="33">
        <v>2.662724E-2</v>
      </c>
      <c r="H40" s="21">
        <v>6.85</v>
      </c>
    </row>
    <row r="41" spans="1:8" x14ac:dyDescent="0.2">
      <c r="A41" s="29">
        <v>14</v>
      </c>
      <c r="B41" s="30" t="s">
        <v>227</v>
      </c>
      <c r="C41" s="30" t="s">
        <v>228</v>
      </c>
      <c r="D41" s="30" t="s">
        <v>26</v>
      </c>
      <c r="E41" s="31">
        <v>500</v>
      </c>
      <c r="F41" s="32">
        <v>500.12849999999997</v>
      </c>
      <c r="G41" s="33">
        <v>2.6616219999999999E-2</v>
      </c>
      <c r="H41" s="21">
        <v>7.0049999999999999</v>
      </c>
    </row>
    <row r="42" spans="1:8" x14ac:dyDescent="0.2">
      <c r="A42" s="29">
        <v>15</v>
      </c>
      <c r="B42" s="30" t="s">
        <v>435</v>
      </c>
      <c r="C42" s="30" t="s">
        <v>436</v>
      </c>
      <c r="D42" s="30" t="s">
        <v>437</v>
      </c>
      <c r="E42" s="31">
        <v>500</v>
      </c>
      <c r="F42" s="32">
        <v>500.07049999999998</v>
      </c>
      <c r="G42" s="33">
        <v>2.6613129999999999E-2</v>
      </c>
      <c r="H42" s="21">
        <v>8.3800000000000008</v>
      </c>
    </row>
    <row r="43" spans="1:8" x14ac:dyDescent="0.2">
      <c r="A43" s="29">
        <v>16</v>
      </c>
      <c r="B43" s="30" t="s">
        <v>438</v>
      </c>
      <c r="C43" s="30" t="s">
        <v>439</v>
      </c>
      <c r="D43" s="30" t="s">
        <v>26</v>
      </c>
      <c r="E43" s="31">
        <v>50</v>
      </c>
      <c r="F43" s="32">
        <v>498.10250000000002</v>
      </c>
      <c r="G43" s="33">
        <v>2.6508400000000001E-2</v>
      </c>
      <c r="H43" s="21">
        <v>7.02</v>
      </c>
    </row>
    <row r="44" spans="1:8" x14ac:dyDescent="0.2">
      <c r="A44" s="29">
        <v>17</v>
      </c>
      <c r="B44" s="30" t="s">
        <v>33</v>
      </c>
      <c r="C44" s="30" t="s">
        <v>34</v>
      </c>
      <c r="D44" s="30" t="s">
        <v>26</v>
      </c>
      <c r="E44" s="31">
        <v>500</v>
      </c>
      <c r="F44" s="32">
        <v>497.61250000000001</v>
      </c>
      <c r="G44" s="33">
        <v>2.648232E-2</v>
      </c>
      <c r="H44" s="21">
        <v>7.6765999999999996</v>
      </c>
    </row>
    <row r="45" spans="1:8" x14ac:dyDescent="0.2">
      <c r="A45" s="22"/>
      <c r="B45" s="22"/>
      <c r="C45" s="23" t="s">
        <v>11</v>
      </c>
      <c r="D45" s="22"/>
      <c r="E45" s="22" t="s">
        <v>12</v>
      </c>
      <c r="F45" s="28">
        <v>11100.5664</v>
      </c>
      <c r="G45" s="25">
        <v>0.59075840000000002</v>
      </c>
      <c r="H45" s="21" t="s">
        <v>12</v>
      </c>
    </row>
    <row r="46" spans="1:8" x14ac:dyDescent="0.2">
      <c r="A46" s="22"/>
      <c r="B46" s="22"/>
      <c r="C46" s="26"/>
      <c r="D46" s="22"/>
      <c r="E46" s="22"/>
      <c r="F46" s="27"/>
      <c r="G46" s="27"/>
      <c r="H46" s="21" t="s">
        <v>12</v>
      </c>
    </row>
    <row r="47" spans="1:8" x14ac:dyDescent="0.2">
      <c r="A47" s="22"/>
      <c r="B47" s="22"/>
      <c r="C47" s="23" t="s">
        <v>73</v>
      </c>
      <c r="D47" s="22"/>
      <c r="E47" s="22"/>
      <c r="F47" s="22"/>
      <c r="G47" s="22"/>
      <c r="H47" s="21" t="s">
        <v>12</v>
      </c>
    </row>
    <row r="48" spans="1:8" x14ac:dyDescent="0.2">
      <c r="A48" s="22"/>
      <c r="B48" s="22"/>
      <c r="C48" s="23" t="s">
        <v>11</v>
      </c>
      <c r="D48" s="22"/>
      <c r="E48" s="22" t="s">
        <v>12</v>
      </c>
      <c r="F48" s="24" t="s">
        <v>13</v>
      </c>
      <c r="G48" s="25">
        <v>0</v>
      </c>
      <c r="H48" s="21" t="s">
        <v>12</v>
      </c>
    </row>
    <row r="49" spans="1:8" x14ac:dyDescent="0.2">
      <c r="A49" s="22"/>
      <c r="B49" s="22"/>
      <c r="C49" s="26"/>
      <c r="D49" s="22"/>
      <c r="E49" s="22"/>
      <c r="F49" s="27"/>
      <c r="G49" s="27"/>
      <c r="H49" s="21" t="s">
        <v>12</v>
      </c>
    </row>
    <row r="50" spans="1:8" x14ac:dyDescent="0.2">
      <c r="A50" s="22"/>
      <c r="B50" s="22"/>
      <c r="C50" s="23" t="s">
        <v>74</v>
      </c>
      <c r="D50" s="22"/>
      <c r="E50" s="22"/>
      <c r="F50" s="22"/>
      <c r="G50" s="22"/>
      <c r="H50" s="21" t="s">
        <v>12</v>
      </c>
    </row>
    <row r="51" spans="1:8" x14ac:dyDescent="0.2">
      <c r="A51" s="29">
        <v>1</v>
      </c>
      <c r="B51" s="30" t="s">
        <v>250</v>
      </c>
      <c r="C51" s="30" t="s">
        <v>251</v>
      </c>
      <c r="D51" s="30" t="s">
        <v>77</v>
      </c>
      <c r="E51" s="31">
        <v>1500000</v>
      </c>
      <c r="F51" s="32">
        <v>1497.7665</v>
      </c>
      <c r="G51" s="33">
        <v>7.9709279999999993E-2</v>
      </c>
      <c r="H51" s="21">
        <v>7.1780999999999997</v>
      </c>
    </row>
    <row r="52" spans="1:8" x14ac:dyDescent="0.2">
      <c r="A52" s="29">
        <v>2</v>
      </c>
      <c r="B52" s="30" t="s">
        <v>440</v>
      </c>
      <c r="C52" s="30" t="s">
        <v>441</v>
      </c>
      <c r="D52" s="30" t="s">
        <v>77</v>
      </c>
      <c r="E52" s="31">
        <v>500000</v>
      </c>
      <c r="F52" s="32">
        <v>511.77050000000003</v>
      </c>
      <c r="G52" s="33">
        <v>2.7235789999999999E-2</v>
      </c>
      <c r="H52" s="21">
        <v>6.8208000000000002</v>
      </c>
    </row>
    <row r="53" spans="1:8" x14ac:dyDescent="0.2">
      <c r="A53" s="29">
        <v>3</v>
      </c>
      <c r="B53" s="30" t="s">
        <v>442</v>
      </c>
      <c r="C53" s="30" t="s">
        <v>443</v>
      </c>
      <c r="D53" s="30" t="s">
        <v>77</v>
      </c>
      <c r="E53" s="31">
        <v>500000</v>
      </c>
      <c r="F53" s="32">
        <v>508.26650000000001</v>
      </c>
      <c r="G53" s="33">
        <v>2.704931E-2</v>
      </c>
      <c r="H53" s="21">
        <v>6.5419</v>
      </c>
    </row>
    <row r="54" spans="1:8" x14ac:dyDescent="0.2">
      <c r="A54" s="29">
        <v>4</v>
      </c>
      <c r="B54" s="30" t="s">
        <v>444</v>
      </c>
      <c r="C54" s="30" t="s">
        <v>445</v>
      </c>
      <c r="D54" s="30" t="s">
        <v>77</v>
      </c>
      <c r="E54" s="31">
        <v>500000</v>
      </c>
      <c r="F54" s="32">
        <v>494.43900000000002</v>
      </c>
      <c r="G54" s="33">
        <v>2.6313429999999999E-2</v>
      </c>
      <c r="H54" s="21">
        <v>7.7736999999999998</v>
      </c>
    </row>
    <row r="55" spans="1:8" x14ac:dyDescent="0.2">
      <c r="A55" s="29">
        <v>5</v>
      </c>
      <c r="B55" s="30" t="s">
        <v>446</v>
      </c>
      <c r="C55" s="30" t="s">
        <v>447</v>
      </c>
      <c r="D55" s="30" t="s">
        <v>77</v>
      </c>
      <c r="E55" s="31">
        <v>500000</v>
      </c>
      <c r="F55" s="32">
        <v>491.86700000000002</v>
      </c>
      <c r="G55" s="33">
        <v>2.617655E-2</v>
      </c>
      <c r="H55" s="21">
        <v>6.8741000000000003</v>
      </c>
    </row>
    <row r="56" spans="1:8" x14ac:dyDescent="0.2">
      <c r="A56" s="22"/>
      <c r="B56" s="22"/>
      <c r="C56" s="23" t="s">
        <v>11</v>
      </c>
      <c r="D56" s="22"/>
      <c r="E56" s="22" t="s">
        <v>12</v>
      </c>
      <c r="F56" s="28">
        <v>3504.1095</v>
      </c>
      <c r="G56" s="25">
        <v>0.18648435999999999</v>
      </c>
      <c r="H56" s="21" t="s">
        <v>12</v>
      </c>
    </row>
    <row r="57" spans="1:8" x14ac:dyDescent="0.2">
      <c r="A57" s="22"/>
      <c r="B57" s="22"/>
      <c r="C57" s="26"/>
      <c r="D57" s="22"/>
      <c r="E57" s="22"/>
      <c r="F57" s="27"/>
      <c r="G57" s="27"/>
      <c r="H57" s="21" t="s">
        <v>12</v>
      </c>
    </row>
    <row r="58" spans="1:8" x14ac:dyDescent="0.2">
      <c r="A58" s="22"/>
      <c r="B58" s="22"/>
      <c r="C58" s="23" t="s">
        <v>80</v>
      </c>
      <c r="D58" s="22"/>
      <c r="E58" s="22"/>
      <c r="F58" s="27"/>
      <c r="G58" s="27"/>
      <c r="H58" s="21" t="s">
        <v>12</v>
      </c>
    </row>
    <row r="59" spans="1:8" x14ac:dyDescent="0.2">
      <c r="A59" s="22"/>
      <c r="B59" s="22"/>
      <c r="C59" s="23" t="s">
        <v>11</v>
      </c>
      <c r="D59" s="22"/>
      <c r="E59" s="22" t="s">
        <v>12</v>
      </c>
      <c r="F59" s="24" t="s">
        <v>13</v>
      </c>
      <c r="G59" s="25">
        <v>0</v>
      </c>
      <c r="H59" s="21" t="s">
        <v>12</v>
      </c>
    </row>
    <row r="60" spans="1:8" x14ac:dyDescent="0.2">
      <c r="A60" s="22"/>
      <c r="B60" s="22"/>
      <c r="C60" s="26"/>
      <c r="D60" s="22"/>
      <c r="E60" s="22"/>
      <c r="F60" s="27"/>
      <c r="G60" s="27"/>
      <c r="H60" s="21" t="s">
        <v>12</v>
      </c>
    </row>
    <row r="61" spans="1:8" x14ac:dyDescent="0.2">
      <c r="A61" s="22"/>
      <c r="B61" s="22"/>
      <c r="C61" s="23" t="s">
        <v>81</v>
      </c>
      <c r="D61" s="22"/>
      <c r="E61" s="22"/>
      <c r="F61" s="28">
        <v>14604.6759</v>
      </c>
      <c r="G61" s="25">
        <v>0.77724276000000003</v>
      </c>
      <c r="H61" s="21" t="s">
        <v>12</v>
      </c>
    </row>
    <row r="62" spans="1:8" x14ac:dyDescent="0.2">
      <c r="A62" s="22"/>
      <c r="B62" s="22"/>
      <c r="C62" s="26"/>
      <c r="D62" s="22"/>
      <c r="E62" s="22"/>
      <c r="F62" s="27"/>
      <c r="G62" s="27"/>
      <c r="H62" s="21" t="s">
        <v>12</v>
      </c>
    </row>
    <row r="63" spans="1:8" x14ac:dyDescent="0.2">
      <c r="A63" s="22"/>
      <c r="B63" s="22"/>
      <c r="C63" s="23" t="s">
        <v>82</v>
      </c>
      <c r="D63" s="22"/>
      <c r="E63" s="22"/>
      <c r="F63" s="27"/>
      <c r="G63" s="27"/>
      <c r="H63" s="21" t="s">
        <v>12</v>
      </c>
    </row>
    <row r="64" spans="1:8" x14ac:dyDescent="0.2">
      <c r="A64" s="22"/>
      <c r="B64" s="22"/>
      <c r="C64" s="23" t="s">
        <v>83</v>
      </c>
      <c r="D64" s="22"/>
      <c r="E64" s="22"/>
      <c r="F64" s="27"/>
      <c r="G64" s="27"/>
      <c r="H64" s="21" t="s">
        <v>12</v>
      </c>
    </row>
    <row r="65" spans="1:8" x14ac:dyDescent="0.2">
      <c r="A65" s="29">
        <v>1</v>
      </c>
      <c r="B65" s="30" t="s">
        <v>84</v>
      </c>
      <c r="C65" s="30" t="s">
        <v>85</v>
      </c>
      <c r="D65" s="30" t="s">
        <v>86</v>
      </c>
      <c r="E65" s="31">
        <v>300</v>
      </c>
      <c r="F65" s="32">
        <v>1411.779</v>
      </c>
      <c r="G65" s="33">
        <v>7.5133130000000006E-2</v>
      </c>
      <c r="H65" s="21">
        <v>7.15</v>
      </c>
    </row>
    <row r="66" spans="1:8" x14ac:dyDescent="0.2">
      <c r="A66" s="29">
        <v>2</v>
      </c>
      <c r="B66" s="30" t="s">
        <v>174</v>
      </c>
      <c r="C66" s="30" t="s">
        <v>175</v>
      </c>
      <c r="D66" s="30" t="s">
        <v>141</v>
      </c>
      <c r="E66" s="31">
        <v>200</v>
      </c>
      <c r="F66" s="32">
        <v>947.76099999999997</v>
      </c>
      <c r="G66" s="33">
        <v>5.0438669999999998E-2</v>
      </c>
      <c r="H66" s="21">
        <v>7.1849999999999996</v>
      </c>
    </row>
    <row r="67" spans="1:8" x14ac:dyDescent="0.2">
      <c r="A67" s="29">
        <v>3</v>
      </c>
      <c r="B67" s="30" t="s">
        <v>254</v>
      </c>
      <c r="C67" s="30" t="s">
        <v>255</v>
      </c>
      <c r="D67" s="30" t="s">
        <v>141</v>
      </c>
      <c r="E67" s="31">
        <v>100</v>
      </c>
      <c r="F67" s="32">
        <v>487.60950000000003</v>
      </c>
      <c r="G67" s="33">
        <v>2.5949969999999999E-2</v>
      </c>
      <c r="H67" s="21">
        <v>6.77</v>
      </c>
    </row>
    <row r="68" spans="1:8" x14ac:dyDescent="0.2">
      <c r="A68" s="22"/>
      <c r="B68" s="22"/>
      <c r="C68" s="23" t="s">
        <v>11</v>
      </c>
      <c r="D68" s="22"/>
      <c r="E68" s="22" t="s">
        <v>12</v>
      </c>
      <c r="F68" s="28">
        <v>2847.1495</v>
      </c>
      <c r="G68" s="25">
        <v>0.15152177</v>
      </c>
      <c r="H68" s="21" t="s">
        <v>12</v>
      </c>
    </row>
    <row r="69" spans="1:8" x14ac:dyDescent="0.2">
      <c r="A69" s="22"/>
      <c r="B69" s="22"/>
      <c r="C69" s="26"/>
      <c r="D69" s="22"/>
      <c r="E69" s="22"/>
      <c r="F69" s="27"/>
      <c r="G69" s="27"/>
      <c r="H69" s="21" t="s">
        <v>12</v>
      </c>
    </row>
    <row r="70" spans="1:8" x14ac:dyDescent="0.2">
      <c r="A70" s="22"/>
      <c r="B70" s="22"/>
      <c r="C70" s="23" t="s">
        <v>87</v>
      </c>
      <c r="D70" s="22"/>
      <c r="E70" s="22"/>
      <c r="F70" s="27"/>
      <c r="G70" s="27"/>
      <c r="H70" s="21" t="s">
        <v>12</v>
      </c>
    </row>
    <row r="71" spans="1:8" x14ac:dyDescent="0.2">
      <c r="A71" s="22"/>
      <c r="B71" s="22"/>
      <c r="C71" s="23" t="s">
        <v>11</v>
      </c>
      <c r="D71" s="22"/>
      <c r="E71" s="22" t="s">
        <v>12</v>
      </c>
      <c r="F71" s="24" t="s">
        <v>13</v>
      </c>
      <c r="G71" s="25">
        <v>0</v>
      </c>
      <c r="H71" s="21" t="s">
        <v>12</v>
      </c>
    </row>
    <row r="72" spans="1:8" x14ac:dyDescent="0.2">
      <c r="A72" s="22"/>
      <c r="B72" s="22"/>
      <c r="C72" s="26"/>
      <c r="D72" s="22"/>
      <c r="E72" s="22"/>
      <c r="F72" s="27"/>
      <c r="G72" s="27"/>
      <c r="H72" s="21" t="s">
        <v>12</v>
      </c>
    </row>
    <row r="73" spans="1:8" x14ac:dyDescent="0.2">
      <c r="A73" s="22"/>
      <c r="B73" s="22"/>
      <c r="C73" s="23" t="s">
        <v>88</v>
      </c>
      <c r="D73" s="22"/>
      <c r="E73" s="22"/>
      <c r="F73" s="27"/>
      <c r="G73" s="27"/>
      <c r="H73" s="21" t="s">
        <v>12</v>
      </c>
    </row>
    <row r="74" spans="1:8" x14ac:dyDescent="0.2">
      <c r="A74" s="22"/>
      <c r="B74" s="22"/>
      <c r="C74" s="23" t="s">
        <v>11</v>
      </c>
      <c r="D74" s="22"/>
      <c r="E74" s="22" t="s">
        <v>12</v>
      </c>
      <c r="F74" s="24" t="s">
        <v>13</v>
      </c>
      <c r="G74" s="25">
        <v>0</v>
      </c>
      <c r="H74" s="21" t="s">
        <v>12</v>
      </c>
    </row>
    <row r="75" spans="1:8" x14ac:dyDescent="0.2">
      <c r="A75" s="22"/>
      <c r="B75" s="22"/>
      <c r="C75" s="26"/>
      <c r="D75" s="22"/>
      <c r="E75" s="22"/>
      <c r="F75" s="27"/>
      <c r="G75" s="27"/>
      <c r="H75" s="21" t="s">
        <v>12</v>
      </c>
    </row>
    <row r="76" spans="1:8" x14ac:dyDescent="0.2">
      <c r="A76" s="22"/>
      <c r="B76" s="22"/>
      <c r="C76" s="23" t="s">
        <v>89</v>
      </c>
      <c r="D76" s="22"/>
      <c r="E76" s="22"/>
      <c r="F76" s="27"/>
      <c r="G76" s="27"/>
      <c r="H76" s="21" t="s">
        <v>12</v>
      </c>
    </row>
    <row r="77" spans="1:8" x14ac:dyDescent="0.2">
      <c r="A77" s="29">
        <v>1</v>
      </c>
      <c r="B77" s="30"/>
      <c r="C77" s="30" t="s">
        <v>90</v>
      </c>
      <c r="D77" s="30"/>
      <c r="E77" s="34"/>
      <c r="F77" s="32">
        <v>794.095577499</v>
      </c>
      <c r="G77" s="33">
        <v>4.2260779999999998E-2</v>
      </c>
      <c r="H77" s="21">
        <v>5.22</v>
      </c>
    </row>
    <row r="78" spans="1:8" x14ac:dyDescent="0.2">
      <c r="A78" s="22"/>
      <c r="B78" s="22"/>
      <c r="C78" s="23" t="s">
        <v>11</v>
      </c>
      <c r="D78" s="22"/>
      <c r="E78" s="22" t="s">
        <v>12</v>
      </c>
      <c r="F78" s="28">
        <v>794.095577499</v>
      </c>
      <c r="G78" s="25">
        <v>4.2260779999999998E-2</v>
      </c>
      <c r="H78" s="21" t="s">
        <v>12</v>
      </c>
    </row>
    <row r="79" spans="1:8" x14ac:dyDescent="0.2">
      <c r="A79" s="22"/>
      <c r="B79" s="22"/>
      <c r="C79" s="26"/>
      <c r="D79" s="22"/>
      <c r="E79" s="22"/>
      <c r="F79" s="27"/>
      <c r="G79" s="27"/>
      <c r="H79" s="21" t="s">
        <v>12</v>
      </c>
    </row>
    <row r="80" spans="1:8" x14ac:dyDescent="0.2">
      <c r="A80" s="22"/>
      <c r="B80" s="22"/>
      <c r="C80" s="23" t="s">
        <v>91</v>
      </c>
      <c r="D80" s="22"/>
      <c r="E80" s="22"/>
      <c r="F80" s="28">
        <v>3641.2450774990002</v>
      </c>
      <c r="G80" s="25">
        <v>0.19378255</v>
      </c>
      <c r="H80" s="21" t="s">
        <v>12</v>
      </c>
    </row>
    <row r="81" spans="1:16" x14ac:dyDescent="0.2">
      <c r="A81" s="22"/>
      <c r="B81" s="22"/>
      <c r="C81" s="27"/>
      <c r="D81" s="22"/>
      <c r="E81" s="22"/>
      <c r="F81" s="22"/>
      <c r="G81" s="22"/>
      <c r="H81" s="21" t="s">
        <v>12</v>
      </c>
    </row>
    <row r="82" spans="1:16" x14ac:dyDescent="0.2">
      <c r="A82" s="22"/>
      <c r="B82" s="22"/>
      <c r="C82" s="23" t="s">
        <v>92</v>
      </c>
      <c r="D82" s="22"/>
      <c r="E82" s="22"/>
      <c r="F82" s="22"/>
      <c r="G82" s="22"/>
      <c r="H82" s="21" t="s">
        <v>12</v>
      </c>
    </row>
    <row r="83" spans="1:16" x14ac:dyDescent="0.2">
      <c r="A83" s="22"/>
      <c r="B83" s="22"/>
      <c r="C83" s="23" t="s">
        <v>93</v>
      </c>
      <c r="D83" s="22"/>
      <c r="E83" s="22"/>
      <c r="F83" s="22"/>
      <c r="G83" s="22"/>
      <c r="H83" s="21" t="s">
        <v>12</v>
      </c>
    </row>
    <row r="84" spans="1:16" x14ac:dyDescent="0.2">
      <c r="A84" s="22"/>
      <c r="B84" s="22"/>
      <c r="C84" s="23" t="s">
        <v>11</v>
      </c>
      <c r="D84" s="22"/>
      <c r="E84" s="22" t="s">
        <v>12</v>
      </c>
      <c r="F84" s="24" t="s">
        <v>13</v>
      </c>
      <c r="G84" s="25">
        <v>0</v>
      </c>
      <c r="H84" s="21" t="s">
        <v>12</v>
      </c>
    </row>
    <row r="85" spans="1:16" x14ac:dyDescent="0.2">
      <c r="A85" s="19"/>
      <c r="B85" s="19"/>
      <c r="C85" s="35"/>
      <c r="D85" s="19"/>
      <c r="E85" s="19"/>
      <c r="F85" s="36"/>
      <c r="G85" s="36"/>
      <c r="H85" s="21" t="s">
        <v>12</v>
      </c>
    </row>
    <row r="86" spans="1:16" x14ac:dyDescent="0.2">
      <c r="A86" s="19"/>
      <c r="B86" s="19"/>
      <c r="C86" s="20" t="s">
        <v>574</v>
      </c>
      <c r="D86" s="19"/>
      <c r="E86" s="19"/>
      <c r="F86" s="36"/>
      <c r="G86" s="36"/>
      <c r="H86" s="21" t="s">
        <v>12</v>
      </c>
      <c r="I86" s="37"/>
      <c r="J86" s="37"/>
      <c r="K86" s="37"/>
      <c r="L86" s="37"/>
      <c r="M86" s="37"/>
      <c r="N86" s="38"/>
      <c r="O86" s="38"/>
      <c r="P86" s="38"/>
    </row>
    <row r="87" spans="1:16" x14ac:dyDescent="0.2">
      <c r="A87" s="39">
        <v>1</v>
      </c>
      <c r="B87" s="40" t="s">
        <v>94</v>
      </c>
      <c r="C87" s="40" t="s">
        <v>95</v>
      </c>
      <c r="D87" s="40"/>
      <c r="E87" s="41">
        <v>543.85400000000004</v>
      </c>
      <c r="F87" s="42">
        <v>63.910129924000003</v>
      </c>
      <c r="G87" s="43">
        <v>3.4012199999999999E-3</v>
      </c>
      <c r="H87" s="21"/>
    </row>
    <row r="88" spans="1:16" x14ac:dyDescent="0.2">
      <c r="A88" s="19"/>
      <c r="B88" s="19"/>
      <c r="C88" s="20" t="s">
        <v>11</v>
      </c>
      <c r="D88" s="19"/>
      <c r="E88" s="19" t="s">
        <v>12</v>
      </c>
      <c r="F88" s="44">
        <f>SUM(F87)</f>
        <v>63.910129924000003</v>
      </c>
      <c r="G88" s="45">
        <f>SUM(G87)</f>
        <v>3.4012199999999999E-3</v>
      </c>
      <c r="H88" s="21" t="s">
        <v>12</v>
      </c>
    </row>
    <row r="89" spans="1:16" x14ac:dyDescent="0.2">
      <c r="A89" s="22"/>
      <c r="B89" s="22"/>
      <c r="C89" s="26"/>
      <c r="D89" s="22"/>
      <c r="E89" s="22"/>
      <c r="F89" s="27"/>
      <c r="G89" s="27"/>
      <c r="H89" s="21" t="s">
        <v>12</v>
      </c>
    </row>
    <row r="90" spans="1:16" x14ac:dyDescent="0.2">
      <c r="A90" s="22"/>
      <c r="B90" s="22"/>
      <c r="C90" s="23" t="s">
        <v>96</v>
      </c>
      <c r="D90" s="22"/>
      <c r="E90" s="22"/>
      <c r="F90" s="22"/>
      <c r="G90" s="22"/>
      <c r="H90" s="21" t="s">
        <v>12</v>
      </c>
    </row>
    <row r="91" spans="1:16" x14ac:dyDescent="0.2">
      <c r="A91" s="22"/>
      <c r="B91" s="22"/>
      <c r="C91" s="23" t="s">
        <v>97</v>
      </c>
      <c r="D91" s="22"/>
      <c r="E91" s="22"/>
      <c r="F91" s="22"/>
      <c r="G91" s="22"/>
      <c r="H91" s="21" t="s">
        <v>12</v>
      </c>
    </row>
    <row r="92" spans="1:16" x14ac:dyDescent="0.2">
      <c r="A92" s="22"/>
      <c r="B92" s="22"/>
      <c r="C92" s="23" t="s">
        <v>11</v>
      </c>
      <c r="D92" s="22"/>
      <c r="E92" s="22" t="s">
        <v>12</v>
      </c>
      <c r="F92" s="24" t="s">
        <v>13</v>
      </c>
      <c r="G92" s="25">
        <v>0</v>
      </c>
      <c r="H92" s="21" t="s">
        <v>12</v>
      </c>
    </row>
    <row r="93" spans="1:16" x14ac:dyDescent="0.2">
      <c r="A93" s="22"/>
      <c r="B93" s="22"/>
      <c r="C93" s="26"/>
      <c r="D93" s="22"/>
      <c r="E93" s="22"/>
      <c r="F93" s="27"/>
      <c r="G93" s="27"/>
      <c r="H93" s="21" t="s">
        <v>12</v>
      </c>
    </row>
    <row r="94" spans="1:16" x14ac:dyDescent="0.2">
      <c r="A94" s="22"/>
      <c r="B94" s="22"/>
      <c r="C94" s="23" t="s">
        <v>98</v>
      </c>
      <c r="D94" s="22"/>
      <c r="E94" s="22"/>
      <c r="F94" s="27"/>
      <c r="G94" s="27"/>
      <c r="H94" s="21" t="s">
        <v>12</v>
      </c>
    </row>
    <row r="95" spans="1:16" x14ac:dyDescent="0.2">
      <c r="A95" s="22"/>
      <c r="B95" s="22"/>
      <c r="C95" s="23" t="s">
        <v>11</v>
      </c>
      <c r="D95" s="22"/>
      <c r="E95" s="22" t="s">
        <v>12</v>
      </c>
      <c r="F95" s="24" t="s">
        <v>13</v>
      </c>
      <c r="G95" s="25">
        <v>0</v>
      </c>
      <c r="H95" s="21" t="s">
        <v>12</v>
      </c>
    </row>
    <row r="96" spans="1:16" x14ac:dyDescent="0.2">
      <c r="A96" s="22"/>
      <c r="B96" s="30"/>
      <c r="C96" s="30"/>
      <c r="D96" s="23"/>
      <c r="E96" s="22"/>
      <c r="F96" s="30"/>
      <c r="G96" s="34"/>
      <c r="H96" s="21" t="s">
        <v>12</v>
      </c>
    </row>
    <row r="97" spans="1:9" x14ac:dyDescent="0.2">
      <c r="A97" s="34"/>
      <c r="B97" s="30"/>
      <c r="C97" s="30" t="s">
        <v>99</v>
      </c>
      <c r="D97" s="30"/>
      <c r="E97" s="34"/>
      <c r="F97" s="32">
        <v>480.53517371999999</v>
      </c>
      <c r="G97" s="33">
        <v>2.5573490000000001E-2</v>
      </c>
      <c r="H97" s="21" t="s">
        <v>12</v>
      </c>
    </row>
    <row r="98" spans="1:9" x14ac:dyDescent="0.2">
      <c r="A98" s="26"/>
      <c r="B98" s="26"/>
      <c r="C98" s="23" t="s">
        <v>100</v>
      </c>
      <c r="D98" s="27"/>
      <c r="E98" s="27"/>
      <c r="F98" s="28">
        <v>18790.366281143</v>
      </c>
      <c r="G98" s="46">
        <v>1.0000000200000001</v>
      </c>
      <c r="H98" s="21" t="s">
        <v>12</v>
      </c>
    </row>
    <row r="99" spans="1:9" x14ac:dyDescent="0.2">
      <c r="A99" s="47"/>
      <c r="B99" s="47"/>
      <c r="C99" s="47"/>
      <c r="D99" s="48"/>
      <c r="E99" s="48"/>
      <c r="F99" s="48"/>
      <c r="G99" s="48"/>
    </row>
    <row r="100" spans="1:9" x14ac:dyDescent="0.2">
      <c r="A100" s="49"/>
      <c r="B100" s="50" t="s">
        <v>575</v>
      </c>
      <c r="C100" s="50"/>
      <c r="D100" s="50"/>
      <c r="E100" s="50"/>
      <c r="F100" s="50"/>
      <c r="G100" s="50"/>
      <c r="H100" s="50"/>
    </row>
    <row r="101" spans="1:9" x14ac:dyDescent="0.2">
      <c r="A101" s="49"/>
      <c r="B101" s="50" t="s">
        <v>576</v>
      </c>
      <c r="C101" s="50"/>
      <c r="D101" s="50"/>
      <c r="E101" s="50"/>
      <c r="F101" s="50"/>
      <c r="G101" s="50"/>
      <c r="H101" s="50"/>
    </row>
    <row r="102" spans="1:9" x14ac:dyDescent="0.2">
      <c r="A102" s="49"/>
      <c r="B102" s="50" t="s">
        <v>577</v>
      </c>
      <c r="C102" s="50"/>
      <c r="D102" s="50"/>
      <c r="E102" s="50"/>
      <c r="F102" s="50"/>
      <c r="G102" s="50"/>
      <c r="H102" s="50"/>
    </row>
    <row r="103" spans="1:9" ht="12.75" customHeight="1" x14ac:dyDescent="0.2">
      <c r="A103" s="49"/>
      <c r="B103" s="196" t="s">
        <v>640</v>
      </c>
      <c r="C103" s="50"/>
      <c r="D103" s="50"/>
      <c r="E103" s="50"/>
      <c r="F103" s="50"/>
      <c r="G103" s="50"/>
      <c r="H103" s="50"/>
      <c r="I103" s="150"/>
    </row>
    <row r="104" spans="1:9" x14ac:dyDescent="0.2">
      <c r="A104" s="49"/>
      <c r="B104" s="49"/>
      <c r="C104" s="49"/>
      <c r="D104" s="51"/>
      <c r="E104" s="51"/>
      <c r="F104" s="51"/>
      <c r="G104" s="51"/>
    </row>
    <row r="105" spans="1:9" x14ac:dyDescent="0.2">
      <c r="A105" s="49"/>
      <c r="B105" s="52" t="s">
        <v>101</v>
      </c>
      <c r="C105" s="53"/>
      <c r="D105" s="54"/>
      <c r="E105" s="55"/>
      <c r="F105" s="51"/>
      <c r="G105" s="51"/>
    </row>
    <row r="106" spans="1:9" ht="25.5" customHeight="1" x14ac:dyDescent="0.2">
      <c r="A106" s="49"/>
      <c r="B106" s="56" t="s">
        <v>102</v>
      </c>
      <c r="C106" s="57"/>
      <c r="D106" s="20" t="s">
        <v>103</v>
      </c>
      <c r="E106" s="55"/>
      <c r="F106" s="51"/>
      <c r="G106" s="51"/>
    </row>
    <row r="107" spans="1:9" x14ac:dyDescent="0.2">
      <c r="A107" s="49"/>
      <c r="B107" s="56" t="s">
        <v>104</v>
      </c>
      <c r="C107" s="57"/>
      <c r="D107" s="20" t="s">
        <v>103</v>
      </c>
      <c r="E107" s="55"/>
      <c r="F107" s="51"/>
      <c r="G107" s="51"/>
    </row>
    <row r="108" spans="1:9" x14ac:dyDescent="0.2">
      <c r="A108" s="49"/>
      <c r="B108" s="56" t="s">
        <v>105</v>
      </c>
      <c r="C108" s="57"/>
      <c r="D108" s="36" t="s">
        <v>12</v>
      </c>
      <c r="E108" s="55"/>
      <c r="F108" s="51"/>
      <c r="G108" s="51"/>
    </row>
    <row r="109" spans="1:9" x14ac:dyDescent="0.2">
      <c r="A109" s="58"/>
      <c r="B109" s="59" t="s">
        <v>12</v>
      </c>
      <c r="C109" s="59" t="s">
        <v>578</v>
      </c>
      <c r="D109" s="59" t="s">
        <v>106</v>
      </c>
      <c r="E109" s="58"/>
      <c r="F109" s="58"/>
      <c r="G109" s="58"/>
    </row>
    <row r="110" spans="1:9" x14ac:dyDescent="0.2">
      <c r="A110" s="58"/>
      <c r="B110" s="60" t="s">
        <v>107</v>
      </c>
      <c r="C110" s="61">
        <v>46112</v>
      </c>
      <c r="D110" s="61">
        <v>46142</v>
      </c>
      <c r="E110" s="58"/>
      <c r="F110" s="58"/>
      <c r="G110" s="58"/>
    </row>
    <row r="111" spans="1:9" x14ac:dyDescent="0.2">
      <c r="A111" s="62"/>
      <c r="B111" s="40" t="s">
        <v>108</v>
      </c>
      <c r="C111" s="63">
        <v>49.764499999999998</v>
      </c>
      <c r="D111" s="63">
        <v>50.028199999999998</v>
      </c>
      <c r="E111" s="62"/>
      <c r="F111" s="64"/>
      <c r="G111" s="65"/>
    </row>
    <row r="112" spans="1:9" x14ac:dyDescent="0.2">
      <c r="A112" s="62"/>
      <c r="B112" s="40" t="s">
        <v>579</v>
      </c>
      <c r="C112" s="63">
        <v>13.1264</v>
      </c>
      <c r="D112" s="63">
        <v>13.0311</v>
      </c>
      <c r="E112" s="62"/>
      <c r="F112" s="64"/>
      <c r="G112" s="65"/>
    </row>
    <row r="113" spans="1:19" x14ac:dyDescent="0.2">
      <c r="A113" s="62"/>
      <c r="B113" s="40" t="s">
        <v>109</v>
      </c>
      <c r="C113" s="63">
        <v>45.8035</v>
      </c>
      <c r="D113" s="63">
        <v>46.028799999999997</v>
      </c>
      <c r="E113" s="62"/>
      <c r="F113" s="64"/>
      <c r="G113" s="65"/>
    </row>
    <row r="114" spans="1:19" x14ac:dyDescent="0.2">
      <c r="A114" s="62"/>
      <c r="B114" s="40" t="s">
        <v>580</v>
      </c>
      <c r="C114" s="63">
        <v>13.0061</v>
      </c>
      <c r="D114" s="63">
        <v>12.9062</v>
      </c>
      <c r="E114" s="62"/>
      <c r="F114" s="64"/>
      <c r="G114" s="65"/>
    </row>
    <row r="115" spans="1:19" x14ac:dyDescent="0.2">
      <c r="A115" s="62"/>
      <c r="B115" s="62"/>
      <c r="C115" s="62"/>
      <c r="D115" s="62"/>
      <c r="E115" s="62"/>
      <c r="F115" s="62"/>
      <c r="G115" s="62"/>
    </row>
    <row r="116" spans="1:19" x14ac:dyDescent="0.2">
      <c r="A116" s="62"/>
      <c r="B116" s="109" t="s">
        <v>110</v>
      </c>
      <c r="C116" s="110"/>
      <c r="D116" s="23" t="s">
        <v>12</v>
      </c>
      <c r="E116" s="62"/>
      <c r="F116" s="62"/>
      <c r="G116" s="62"/>
    </row>
    <row r="117" spans="1:19" x14ac:dyDescent="0.2">
      <c r="A117" s="62"/>
      <c r="B117" s="111" t="s">
        <v>107</v>
      </c>
      <c r="C117" s="112" t="s">
        <v>258</v>
      </c>
      <c r="D117" s="112" t="s">
        <v>259</v>
      </c>
      <c r="E117" s="62"/>
      <c r="F117" s="62"/>
      <c r="G117" s="62"/>
    </row>
    <row r="118" spans="1:19" x14ac:dyDescent="0.2">
      <c r="A118" s="62"/>
      <c r="B118" s="40" t="s">
        <v>579</v>
      </c>
      <c r="C118" s="113">
        <v>0.16500000000000001</v>
      </c>
      <c r="D118" s="34" t="s">
        <v>448</v>
      </c>
      <c r="E118" s="62"/>
      <c r="F118" s="64"/>
      <c r="G118" s="65"/>
    </row>
    <row r="119" spans="1:19" x14ac:dyDescent="0.2">
      <c r="A119" s="62"/>
      <c r="B119" s="40" t="s">
        <v>580</v>
      </c>
      <c r="C119" s="113">
        <v>0.16400000000000001</v>
      </c>
      <c r="D119" s="113">
        <v>0.16400000000000001</v>
      </c>
      <c r="E119" s="62"/>
      <c r="F119" s="64"/>
      <c r="G119" s="65"/>
    </row>
    <row r="120" spans="1:19" x14ac:dyDescent="0.2">
      <c r="A120" s="58"/>
      <c r="B120" s="114"/>
      <c r="C120" s="114"/>
      <c r="D120" s="115"/>
      <c r="E120" s="58"/>
      <c r="F120" s="116"/>
      <c r="G120" s="117"/>
    </row>
    <row r="121" spans="1:19" x14ac:dyDescent="0.2">
      <c r="A121" s="58"/>
      <c r="B121" s="56" t="s">
        <v>111</v>
      </c>
      <c r="C121" s="57"/>
      <c r="D121" s="20" t="s">
        <v>103</v>
      </c>
      <c r="E121" s="67"/>
      <c r="F121" s="58"/>
      <c r="G121" s="58"/>
    </row>
    <row r="122" spans="1:19" x14ac:dyDescent="0.2">
      <c r="A122" s="58"/>
      <c r="B122" s="56" t="s">
        <v>112</v>
      </c>
      <c r="C122" s="57"/>
      <c r="D122" s="20" t="s">
        <v>103</v>
      </c>
      <c r="E122" s="67"/>
      <c r="F122" s="58"/>
      <c r="G122" s="58"/>
    </row>
    <row r="123" spans="1:19" x14ac:dyDescent="0.2">
      <c r="A123" s="58"/>
      <c r="B123" s="56" t="s">
        <v>582</v>
      </c>
      <c r="C123" s="57"/>
      <c r="D123" s="20" t="s">
        <v>103</v>
      </c>
      <c r="E123" s="67"/>
      <c r="F123" s="58"/>
      <c r="G123" s="58"/>
    </row>
    <row r="124" spans="1:19" x14ac:dyDescent="0.2">
      <c r="A124" s="66"/>
      <c r="B124" s="66"/>
      <c r="C124" s="66"/>
      <c r="D124" s="66"/>
      <c r="E124" s="66"/>
      <c r="F124" s="66"/>
      <c r="G124" s="66"/>
      <c r="J124" s="18"/>
    </row>
    <row r="125" spans="1:19" s="68" customFormat="1" x14ac:dyDescent="0.2">
      <c r="B125" s="69" t="s">
        <v>583</v>
      </c>
      <c r="C125" s="70"/>
      <c r="D125" s="71"/>
      <c r="I125" s="15"/>
      <c r="J125" s="18"/>
      <c r="K125" s="15"/>
      <c r="L125" s="37"/>
      <c r="M125" s="37"/>
      <c r="N125" s="37"/>
      <c r="O125" s="81"/>
      <c r="R125" s="15"/>
      <c r="S125" s="15"/>
    </row>
    <row r="126" spans="1:19" s="68" customFormat="1" ht="38.25" x14ac:dyDescent="0.2">
      <c r="B126" s="72" t="s">
        <v>584</v>
      </c>
      <c r="C126" s="72"/>
      <c r="D126" s="73" t="s">
        <v>426</v>
      </c>
      <c r="I126" s="15"/>
      <c r="J126" s="18"/>
      <c r="K126" s="15"/>
      <c r="L126" s="37"/>
      <c r="M126" s="37"/>
      <c r="N126" s="37"/>
      <c r="O126" s="81"/>
      <c r="R126" s="15"/>
      <c r="S126" s="15"/>
    </row>
    <row r="127" spans="1:19" s="68" customFormat="1" x14ac:dyDescent="0.2">
      <c r="B127" s="74" t="s">
        <v>585</v>
      </c>
      <c r="C127" s="74"/>
      <c r="D127" s="75"/>
      <c r="I127" s="15"/>
      <c r="J127" s="18"/>
      <c r="K127" s="15"/>
      <c r="L127" s="37"/>
      <c r="M127" s="37"/>
      <c r="N127" s="37"/>
      <c r="O127" s="81"/>
      <c r="R127" s="15"/>
      <c r="S127" s="15"/>
    </row>
    <row r="128" spans="1:19" s="68" customFormat="1" x14ac:dyDescent="0.2">
      <c r="B128" s="74"/>
      <c r="C128" s="74"/>
      <c r="D128" s="78"/>
      <c r="I128" s="15"/>
      <c r="J128" s="18"/>
      <c r="K128" s="15"/>
      <c r="L128" s="37"/>
      <c r="M128" s="37"/>
      <c r="N128" s="37"/>
      <c r="O128" s="81"/>
      <c r="R128" s="15"/>
      <c r="S128" s="15"/>
    </row>
    <row r="129" spans="2:15" s="68" customFormat="1" x14ac:dyDescent="0.2">
      <c r="B129" s="74" t="s">
        <v>586</v>
      </c>
      <c r="C129" s="74"/>
      <c r="D129" s="79">
        <v>7.140459956781168</v>
      </c>
      <c r="I129" s="15"/>
      <c r="J129" s="18"/>
      <c r="K129" s="15"/>
      <c r="L129" s="37"/>
      <c r="M129" s="37"/>
      <c r="N129" s="37"/>
      <c r="O129" s="81"/>
    </row>
    <row r="130" spans="2:15" s="68" customFormat="1" x14ac:dyDescent="0.2">
      <c r="B130" s="74"/>
      <c r="C130" s="74"/>
      <c r="D130" s="78"/>
      <c r="I130" s="15"/>
      <c r="J130" s="18"/>
      <c r="K130" s="15"/>
      <c r="L130" s="37"/>
      <c r="M130" s="37"/>
      <c r="N130" s="37"/>
      <c r="O130" s="81"/>
    </row>
    <row r="131" spans="2:15" s="68" customFormat="1" x14ac:dyDescent="0.2">
      <c r="B131" s="74" t="s">
        <v>587</v>
      </c>
      <c r="C131" s="74"/>
      <c r="D131" s="79">
        <v>1.7691560971623996</v>
      </c>
      <c r="I131" s="15"/>
      <c r="J131" s="18"/>
      <c r="K131" s="15"/>
      <c r="L131" s="37"/>
      <c r="M131" s="37"/>
      <c r="N131" s="37"/>
      <c r="O131" s="81"/>
    </row>
    <row r="132" spans="2:15" s="68" customFormat="1" x14ac:dyDescent="0.2">
      <c r="B132" s="74" t="s">
        <v>598</v>
      </c>
      <c r="C132" s="74"/>
      <c r="D132" s="79">
        <v>1.9642491308811731</v>
      </c>
      <c r="I132" s="15"/>
      <c r="J132" s="18"/>
      <c r="K132" s="15"/>
      <c r="L132" s="37"/>
      <c r="M132" s="37"/>
      <c r="N132" s="37"/>
      <c r="O132" s="81"/>
    </row>
    <row r="133" spans="2:15" s="68" customFormat="1" x14ac:dyDescent="0.2">
      <c r="B133" s="74"/>
      <c r="C133" s="74"/>
      <c r="D133" s="78"/>
      <c r="I133" s="15"/>
      <c r="J133" s="18"/>
      <c r="K133" s="15"/>
      <c r="L133" s="37"/>
      <c r="M133" s="37"/>
      <c r="N133" s="37"/>
      <c r="O133" s="81"/>
    </row>
    <row r="134" spans="2:15" s="68" customFormat="1" x14ac:dyDescent="0.2">
      <c r="B134" s="74" t="s">
        <v>589</v>
      </c>
      <c r="C134" s="74"/>
      <c r="D134" s="80" t="s">
        <v>703</v>
      </c>
      <c r="I134" s="15"/>
      <c r="J134" s="18"/>
      <c r="K134" s="37"/>
      <c r="L134" s="37"/>
      <c r="M134" s="37"/>
      <c r="N134" s="37"/>
      <c r="O134" s="81"/>
    </row>
    <row r="135" spans="2:15" s="68" customFormat="1" x14ac:dyDescent="0.2">
      <c r="B135" s="76" t="s">
        <v>590</v>
      </c>
      <c r="C135" s="82"/>
      <c r="D135" s="77"/>
      <c r="I135" s="15"/>
      <c r="J135" s="18"/>
      <c r="K135" s="15"/>
      <c r="L135" s="37"/>
      <c r="M135" s="37"/>
      <c r="N135" s="37"/>
      <c r="O135" s="81"/>
    </row>
    <row r="136" spans="2:15" x14ac:dyDescent="0.2">
      <c r="J136" s="18"/>
    </row>
    <row r="137" spans="2:15" ht="13.5" x14ac:dyDescent="0.2">
      <c r="B137" s="197" t="s">
        <v>704</v>
      </c>
      <c r="C137" s="197"/>
      <c r="D137" s="197"/>
      <c r="E137" s="197"/>
      <c r="F137" s="197"/>
      <c r="G137" s="197"/>
      <c r="H137" s="197"/>
    </row>
    <row r="138" spans="2:15" ht="13.5" x14ac:dyDescent="0.2">
      <c r="B138" s="198"/>
      <c r="C138" s="198"/>
      <c r="D138" s="198"/>
      <c r="E138" s="198"/>
      <c r="F138" s="198"/>
      <c r="G138" s="198"/>
      <c r="H138" s="198"/>
      <c r="J138" s="37"/>
      <c r="K138" s="37"/>
      <c r="L138" s="37"/>
      <c r="M138" s="37"/>
      <c r="N138" s="37"/>
      <c r="O138" s="37"/>
    </row>
    <row r="139" spans="2:15" ht="13.5" x14ac:dyDescent="0.25">
      <c r="B139" s="199" t="s">
        <v>599</v>
      </c>
      <c r="C139" s="199" t="s">
        <v>600</v>
      </c>
      <c r="D139" s="200" t="s">
        <v>601</v>
      </c>
      <c r="E139" s="201"/>
      <c r="F139" s="202"/>
      <c r="G139" s="203" t="s">
        <v>602</v>
      </c>
      <c r="H139" s="204"/>
      <c r="J139" s="37"/>
      <c r="K139" s="37"/>
      <c r="L139" s="37"/>
      <c r="M139" s="37"/>
      <c r="N139" s="37"/>
      <c r="O139" s="37"/>
    </row>
    <row r="140" spans="2:15" ht="13.5" x14ac:dyDescent="0.25">
      <c r="B140" s="100" t="s">
        <v>607</v>
      </c>
      <c r="C140" s="98" t="s">
        <v>641</v>
      </c>
      <c r="D140" s="205">
        <v>0</v>
      </c>
      <c r="E140" s="206"/>
      <c r="F140" s="207"/>
      <c r="G140" s="205">
        <v>0</v>
      </c>
      <c r="H140" s="207"/>
      <c r="J140" s="37"/>
      <c r="K140" s="37"/>
      <c r="L140" s="37"/>
      <c r="M140" s="37"/>
      <c r="N140" s="37"/>
      <c r="O140" s="37"/>
    </row>
    <row r="141" spans="2:15" ht="13.5" x14ac:dyDescent="0.25">
      <c r="B141" s="100" t="s">
        <v>603</v>
      </c>
      <c r="C141" s="98" t="s">
        <v>642</v>
      </c>
      <c r="D141" s="205">
        <v>0</v>
      </c>
      <c r="E141" s="206"/>
      <c r="F141" s="207"/>
      <c r="G141" s="205">
        <v>0</v>
      </c>
      <c r="H141" s="207"/>
      <c r="J141" s="37"/>
      <c r="K141" s="37"/>
      <c r="L141" s="37"/>
      <c r="M141" s="37"/>
      <c r="N141" s="37"/>
      <c r="O141" s="37"/>
    </row>
    <row r="142" spans="2:15" ht="13.5" x14ac:dyDescent="0.25">
      <c r="B142" s="100" t="s">
        <v>643</v>
      </c>
      <c r="C142" s="98" t="s">
        <v>644</v>
      </c>
      <c r="D142" s="205">
        <v>0</v>
      </c>
      <c r="E142" s="206"/>
      <c r="F142" s="207"/>
      <c r="G142" s="205">
        <v>0</v>
      </c>
      <c r="H142" s="207"/>
      <c r="J142" s="37"/>
      <c r="K142" s="37"/>
      <c r="L142" s="37"/>
      <c r="M142" s="37"/>
      <c r="N142" s="37"/>
      <c r="O142" s="37"/>
    </row>
    <row r="143" spans="2:15" ht="13.5" x14ac:dyDescent="0.25">
      <c r="B143" s="100" t="s">
        <v>605</v>
      </c>
      <c r="C143" s="98" t="s">
        <v>645</v>
      </c>
      <c r="D143" s="99">
        <v>0</v>
      </c>
      <c r="E143" s="99"/>
      <c r="F143" s="99"/>
      <c r="G143" s="99">
        <v>0</v>
      </c>
      <c r="H143" s="99"/>
      <c r="J143" s="37"/>
      <c r="K143" s="37"/>
      <c r="L143" s="37"/>
      <c r="M143" s="37"/>
      <c r="N143" s="37"/>
      <c r="O143" s="37"/>
    </row>
    <row r="144" spans="2:15" ht="13.5" x14ac:dyDescent="0.25">
      <c r="B144" s="182"/>
      <c r="C144" s="182"/>
      <c r="D144" s="208"/>
      <c r="E144" s="208"/>
      <c r="F144" s="208"/>
      <c r="G144" s="208"/>
      <c r="H144" s="208"/>
      <c r="J144" s="37"/>
      <c r="K144" s="37"/>
      <c r="L144" s="37"/>
      <c r="M144" s="37"/>
      <c r="N144" s="37"/>
      <c r="O144" s="37"/>
    </row>
    <row r="145" spans="2:15" ht="13.5" x14ac:dyDescent="0.25">
      <c r="B145" s="209" t="s">
        <v>609</v>
      </c>
      <c r="C145" s="209"/>
      <c r="D145" s="209"/>
      <c r="E145" s="209"/>
      <c r="F145" s="209"/>
      <c r="G145" s="209"/>
      <c r="H145" s="209"/>
      <c r="J145" s="37"/>
      <c r="K145" s="37"/>
      <c r="L145" s="37"/>
      <c r="M145" s="37"/>
      <c r="N145" s="37"/>
      <c r="O145" s="37"/>
    </row>
    <row r="146" spans="2:15" ht="13.5" x14ac:dyDescent="0.2">
      <c r="B146" s="95" t="s">
        <v>599</v>
      </c>
      <c r="C146" s="95" t="s">
        <v>600</v>
      </c>
      <c r="D146" s="95" t="s">
        <v>646</v>
      </c>
      <c r="E146" s="95"/>
      <c r="F146" s="95"/>
      <c r="G146" s="95"/>
      <c r="H146" s="94" t="s">
        <v>647</v>
      </c>
      <c r="I146" s="94" t="s">
        <v>648</v>
      </c>
      <c r="J146" s="94" t="s">
        <v>649</v>
      </c>
      <c r="K146" s="37"/>
      <c r="L146" s="37"/>
      <c r="M146" s="37"/>
      <c r="N146" s="37"/>
      <c r="O146" s="37"/>
    </row>
    <row r="147" spans="2:15" ht="108" x14ac:dyDescent="0.2">
      <c r="B147" s="95"/>
      <c r="C147" s="95"/>
      <c r="D147" s="103" t="s">
        <v>650</v>
      </c>
      <c r="E147" s="103" t="s">
        <v>651</v>
      </c>
      <c r="F147" s="103" t="s">
        <v>652</v>
      </c>
      <c r="G147" s="103" t="s">
        <v>653</v>
      </c>
      <c r="H147" s="94"/>
      <c r="I147" s="94"/>
      <c r="J147" s="94"/>
      <c r="K147" s="37"/>
      <c r="L147" s="37"/>
      <c r="M147" s="37"/>
      <c r="N147" s="37"/>
      <c r="O147" s="37"/>
    </row>
    <row r="148" spans="2:15" ht="13.5" x14ac:dyDescent="0.25">
      <c r="B148" s="100" t="s">
        <v>607</v>
      </c>
      <c r="C148" s="98" t="s">
        <v>641</v>
      </c>
      <c r="D148" s="104">
        <v>3000</v>
      </c>
      <c r="E148" s="104">
        <v>198.60410960000002</v>
      </c>
      <c r="F148" s="210">
        <v>72.152053199999997</v>
      </c>
      <c r="G148" s="181">
        <v>3270.7561627999999</v>
      </c>
      <c r="H148" s="2">
        <v>1452.6372699999999</v>
      </c>
      <c r="I148" s="2">
        <f>2499839/10^5</f>
        <v>24.998390000000001</v>
      </c>
      <c r="J148" s="2">
        <f>H148+I148</f>
        <v>1477.6356599999999</v>
      </c>
      <c r="K148" s="37"/>
      <c r="L148" s="37"/>
      <c r="M148" s="37"/>
      <c r="N148" s="37"/>
      <c r="O148" s="37"/>
    </row>
    <row r="149" spans="2:15" ht="13.5" x14ac:dyDescent="0.25">
      <c r="B149" s="100" t="s">
        <v>603</v>
      </c>
      <c r="C149" s="98" t="s">
        <v>642</v>
      </c>
      <c r="D149" s="104">
        <v>500</v>
      </c>
      <c r="E149" s="104">
        <v>33.283561599999999</v>
      </c>
      <c r="F149" s="210">
        <v>12.091777499999999</v>
      </c>
      <c r="G149" s="181">
        <f>D149+E149+F149</f>
        <v>545.37533910000002</v>
      </c>
      <c r="H149" s="2">
        <v>242.22076999999999</v>
      </c>
      <c r="I149" s="2">
        <f>416840/10^5</f>
        <v>4.1684000000000001</v>
      </c>
      <c r="J149" s="2">
        <f>H149+I149</f>
        <v>246.38916999999998</v>
      </c>
      <c r="K149" s="37"/>
      <c r="L149" s="37"/>
      <c r="M149" s="37"/>
      <c r="N149" s="37"/>
      <c r="O149" s="37"/>
    </row>
    <row r="150" spans="2:15" ht="13.5" x14ac:dyDescent="0.25">
      <c r="B150" s="100" t="s">
        <v>643</v>
      </c>
      <c r="C150" s="98" t="s">
        <v>654</v>
      </c>
      <c r="D150" s="104">
        <v>2000</v>
      </c>
      <c r="E150" s="104">
        <v>39.762295099999996</v>
      </c>
      <c r="F150" s="210">
        <v>64.029485721917808</v>
      </c>
      <c r="G150" s="181">
        <v>2103.7917808219199</v>
      </c>
      <c r="H150" s="2">
        <v>933.64715000000001</v>
      </c>
      <c r="I150" s="2">
        <f>1606686/10^5</f>
        <v>16.066859999999998</v>
      </c>
      <c r="J150" s="2">
        <f>H150+I150</f>
        <v>949.71401000000003</v>
      </c>
      <c r="K150" s="37"/>
      <c r="L150" s="37"/>
      <c r="M150" s="37"/>
      <c r="N150" s="37"/>
      <c r="O150" s="37"/>
    </row>
    <row r="151" spans="2:15" ht="13.5" x14ac:dyDescent="0.25">
      <c r="B151" s="100" t="s">
        <v>605</v>
      </c>
      <c r="C151" s="98" t="s">
        <v>645</v>
      </c>
      <c r="D151" s="104">
        <v>1882.78</v>
      </c>
      <c r="E151" s="104">
        <v>137.066384</v>
      </c>
      <c r="F151" s="210">
        <v>34.266601500000007</v>
      </c>
      <c r="G151" s="181">
        <v>2054.1129854999999</v>
      </c>
      <c r="H151" s="2">
        <v>916.65184999999997</v>
      </c>
      <c r="I151" s="2">
        <f>1577458/10^5</f>
        <v>15.77458</v>
      </c>
      <c r="J151" s="2">
        <f>H151+I151</f>
        <v>932.42642999999998</v>
      </c>
      <c r="K151" s="37"/>
      <c r="L151" s="37"/>
      <c r="M151" s="37"/>
      <c r="N151" s="37"/>
      <c r="O151" s="37"/>
    </row>
    <row r="152" spans="2:15" ht="13.5" x14ac:dyDescent="0.25">
      <c r="B152" s="182"/>
      <c r="C152" s="183"/>
      <c r="D152" s="211"/>
      <c r="E152" s="211"/>
      <c r="F152" s="5"/>
      <c r="G152" s="185"/>
      <c r="H152" s="3"/>
      <c r="J152" s="18"/>
      <c r="K152" s="37"/>
      <c r="L152" s="37"/>
      <c r="M152" s="37"/>
      <c r="N152" s="37"/>
      <c r="O152" s="37"/>
    </row>
    <row r="153" spans="2:15" ht="39" customHeight="1" x14ac:dyDescent="0.2">
      <c r="B153" s="186" t="s">
        <v>655</v>
      </c>
      <c r="C153" s="186"/>
      <c r="D153" s="186"/>
      <c r="E153" s="186"/>
      <c r="F153" s="186"/>
      <c r="G153" s="186"/>
      <c r="H153" s="186"/>
      <c r="I153" s="186"/>
      <c r="J153" s="18"/>
      <c r="K153" s="37"/>
      <c r="L153" s="37"/>
      <c r="M153" s="37"/>
      <c r="N153" s="37"/>
      <c r="O153" s="37"/>
    </row>
    <row r="154" spans="2:15" x14ac:dyDescent="0.2">
      <c r="B154" s="37"/>
      <c r="C154" s="37"/>
      <c r="D154" s="37"/>
      <c r="E154" s="37"/>
      <c r="F154" s="37"/>
      <c r="G154" s="37"/>
      <c r="H154" s="37"/>
      <c r="J154" s="18"/>
      <c r="K154" s="37"/>
      <c r="L154" s="37"/>
      <c r="M154" s="37"/>
      <c r="N154" s="37"/>
      <c r="O154" s="37"/>
    </row>
    <row r="155" spans="2:15" ht="13.5" x14ac:dyDescent="0.25">
      <c r="B155" s="107" t="s">
        <v>629</v>
      </c>
      <c r="C155" s="37"/>
      <c r="D155" s="37"/>
      <c r="E155" s="37"/>
      <c r="F155" s="37"/>
      <c r="G155" s="37"/>
      <c r="H155" s="37"/>
      <c r="J155" s="18"/>
      <c r="K155" s="37"/>
      <c r="L155" s="37"/>
      <c r="M155" s="37"/>
      <c r="N155" s="37"/>
      <c r="O155" s="37"/>
    </row>
    <row r="156" spans="2:15" x14ac:dyDescent="0.2">
      <c r="B156" s="37"/>
      <c r="C156" s="37"/>
      <c r="D156" s="37"/>
      <c r="E156" s="37"/>
      <c r="F156" s="37"/>
      <c r="G156" s="37"/>
      <c r="H156" s="37"/>
      <c r="I156" s="37"/>
      <c r="J156" s="18"/>
      <c r="K156" s="37"/>
      <c r="L156" s="37"/>
      <c r="M156" s="37"/>
      <c r="N156" s="37"/>
      <c r="O156" s="37"/>
    </row>
    <row r="157" spans="2:15" x14ac:dyDescent="0.2">
      <c r="B157" s="108" t="s">
        <v>630</v>
      </c>
      <c r="C157" s="37"/>
      <c r="D157" s="37"/>
      <c r="E157" s="37"/>
      <c r="F157" s="37"/>
      <c r="G157" s="37"/>
      <c r="H157" s="37"/>
      <c r="I157" s="37"/>
      <c r="J157" s="18"/>
      <c r="K157" s="37"/>
      <c r="L157" s="37"/>
      <c r="M157" s="37"/>
      <c r="N157" s="37"/>
      <c r="O157" s="37"/>
    </row>
    <row r="158" spans="2:15" x14ac:dyDescent="0.2">
      <c r="B158" s="37"/>
      <c r="C158" s="37"/>
      <c r="D158" s="37"/>
      <c r="E158" s="37"/>
      <c r="F158" s="37"/>
      <c r="G158" s="37"/>
      <c r="H158" s="37"/>
      <c r="I158" s="37"/>
      <c r="J158" s="18"/>
      <c r="K158" s="37"/>
      <c r="L158" s="37"/>
      <c r="M158" s="37"/>
      <c r="N158" s="37"/>
      <c r="O158" s="37"/>
    </row>
    <row r="159" spans="2:15" x14ac:dyDescent="0.2">
      <c r="B159" s="108" t="s">
        <v>631</v>
      </c>
      <c r="C159" s="37"/>
      <c r="D159" s="37"/>
      <c r="E159" s="37"/>
      <c r="F159" s="37"/>
      <c r="G159" s="37"/>
      <c r="H159" s="37"/>
      <c r="I159" s="37"/>
      <c r="J159" s="18"/>
      <c r="K159" s="37"/>
      <c r="L159" s="37"/>
      <c r="M159" s="37"/>
      <c r="N159" s="37"/>
      <c r="O159" s="37"/>
    </row>
    <row r="160" spans="2:15" x14ac:dyDescent="0.2">
      <c r="I160" s="37"/>
      <c r="J160" s="18"/>
      <c r="K160" s="37"/>
      <c r="L160" s="37"/>
      <c r="M160" s="37"/>
      <c r="N160" s="37"/>
      <c r="O160" s="37"/>
    </row>
    <row r="161" spans="2:15" x14ac:dyDescent="0.2">
      <c r="B161" s="108" t="s">
        <v>632</v>
      </c>
      <c r="J161" s="18"/>
      <c r="K161" s="37"/>
      <c r="L161" s="37"/>
      <c r="M161" s="37"/>
      <c r="N161" s="37"/>
      <c r="O161" s="37"/>
    </row>
    <row r="162" spans="2:15" x14ac:dyDescent="0.2">
      <c r="I162" s="37"/>
      <c r="J162" s="18"/>
      <c r="K162" s="37"/>
      <c r="L162" s="37"/>
      <c r="M162" s="37"/>
      <c r="N162" s="37"/>
      <c r="O162" s="37"/>
    </row>
    <row r="163" spans="2:15" x14ac:dyDescent="0.2">
      <c r="B163" s="84" t="s">
        <v>591</v>
      </c>
    </row>
    <row r="165" spans="2:15" ht="153.75" customHeight="1" x14ac:dyDescent="0.2"/>
    <row r="168" spans="2:15" x14ac:dyDescent="0.2">
      <c r="B168" s="84" t="s">
        <v>592</v>
      </c>
      <c r="C168" s="85"/>
      <c r="D168" s="84"/>
    </row>
    <row r="169" spans="2:15" x14ac:dyDescent="0.2">
      <c r="B169" s="84" t="s">
        <v>656</v>
      </c>
      <c r="D169" s="84"/>
    </row>
    <row r="170" spans="2:15" ht="165" customHeight="1" x14ac:dyDescent="0.2"/>
    <row r="172" spans="2:15" x14ac:dyDescent="0.2">
      <c r="J172" s="18"/>
    </row>
    <row r="176" spans="2:15" ht="13.9" customHeight="1" x14ac:dyDescent="0.2"/>
    <row r="177" s="15" customFormat="1" ht="13.9" customHeight="1" x14ac:dyDescent="0.2"/>
  </sheetData>
  <mergeCells count="47">
    <mergeCell ref="B121:C121"/>
    <mergeCell ref="B122:C122"/>
    <mergeCell ref="B123:C123"/>
    <mergeCell ref="B116:C116"/>
    <mergeCell ref="B102:H102"/>
    <mergeCell ref="B105:D105"/>
    <mergeCell ref="B106:C106"/>
    <mergeCell ref="B107:C107"/>
    <mergeCell ref="B108:C108"/>
    <mergeCell ref="B103:H103"/>
    <mergeCell ref="A1:H1"/>
    <mergeCell ref="A2:H2"/>
    <mergeCell ref="A3:H3"/>
    <mergeCell ref="B100:H100"/>
    <mergeCell ref="B101:H101"/>
    <mergeCell ref="B125:D125"/>
    <mergeCell ref="B126:C126"/>
    <mergeCell ref="B127:C127"/>
    <mergeCell ref="B128:C128"/>
    <mergeCell ref="B129:C129"/>
    <mergeCell ref="B130:C130"/>
    <mergeCell ref="B131:C131"/>
    <mergeCell ref="B132:C132"/>
    <mergeCell ref="B133:C133"/>
    <mergeCell ref="B134:C134"/>
    <mergeCell ref="B135:D135"/>
    <mergeCell ref="B137:H137"/>
    <mergeCell ref="D139:F139"/>
    <mergeCell ref="G139:H139"/>
    <mergeCell ref="D140:F140"/>
    <mergeCell ref="G140:H140"/>
    <mergeCell ref="D141:F141"/>
    <mergeCell ref="G141:H141"/>
    <mergeCell ref="D142:F142"/>
    <mergeCell ref="G142:H142"/>
    <mergeCell ref="D143:F143"/>
    <mergeCell ref="G143:H143"/>
    <mergeCell ref="I146:I147"/>
    <mergeCell ref="J146:J147"/>
    <mergeCell ref="B153:I153"/>
    <mergeCell ref="D144:F144"/>
    <mergeCell ref="G144:H144"/>
    <mergeCell ref="B145:H145"/>
    <mergeCell ref="B146:B147"/>
    <mergeCell ref="C146:C147"/>
    <mergeCell ref="D146:G146"/>
    <mergeCell ref="H146:H147"/>
  </mergeCells>
  <hyperlinks>
    <hyperlink ref="I1" location="Index!B2" display="Index" xr:uid="{8803CF9A-3363-44A4-A2BA-C5B8061DFC73}"/>
    <hyperlink ref="B157" r:id="rId1" xr:uid="{15E82868-759A-423C-A5E8-2522485BEBE4}"/>
    <hyperlink ref="B159" r:id="rId2" xr:uid="{1CC40058-4B8B-4014-A948-6A8973EB1576}"/>
    <hyperlink ref="B161" r:id="rId3" xr:uid="{3123323D-57F1-4F55-B2C7-2324E0A9C206}"/>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9E74C-432A-49ED-9A2F-1B2AAE207027}">
  <sheetPr>
    <outlinePr summaryBelow="0" summaryRight="0"/>
  </sheetPr>
  <dimension ref="A1:Q213"/>
  <sheetViews>
    <sheetView showGridLines="0" workbookViewId="0">
      <selection sqref="A1:H1"/>
    </sheetView>
  </sheetViews>
  <sheetFormatPr defaultRowHeight="12.75" x14ac:dyDescent="0.2"/>
  <cols>
    <col min="1" max="1" width="5.85546875" style="15" bestFit="1" customWidth="1"/>
    <col min="2" max="2" width="19.28515625" style="15" bestFit="1" customWidth="1"/>
    <col min="3" max="3" width="61.42578125" style="15" customWidth="1"/>
    <col min="4" max="4" width="13.42578125" style="15" customWidth="1"/>
    <col min="5" max="6" width="10.85546875" style="15" customWidth="1"/>
    <col min="7" max="7" width="15.28515625" style="15" customWidth="1"/>
    <col min="8" max="8" width="12" style="15" customWidth="1"/>
    <col min="9" max="9" width="5.7109375" style="15" bestFit="1" customWidth="1"/>
    <col min="10" max="16384" width="9.140625" style="15"/>
  </cols>
  <sheetData>
    <row r="1" spans="1:9" ht="15" x14ac:dyDescent="0.2">
      <c r="A1" s="14" t="s">
        <v>0</v>
      </c>
      <c r="B1" s="14"/>
      <c r="C1" s="14"/>
      <c r="D1" s="14"/>
      <c r="E1" s="14"/>
      <c r="F1" s="14"/>
      <c r="G1" s="14"/>
      <c r="H1" s="14"/>
      <c r="I1" s="1" t="s">
        <v>572</v>
      </c>
    </row>
    <row r="2" spans="1:9" ht="15" x14ac:dyDescent="0.2">
      <c r="A2" s="14" t="s">
        <v>449</v>
      </c>
      <c r="B2" s="14"/>
      <c r="C2" s="14"/>
      <c r="D2" s="14"/>
      <c r="E2" s="14"/>
      <c r="F2" s="14"/>
      <c r="G2" s="14"/>
      <c r="H2" s="14"/>
    </row>
    <row r="3" spans="1:9" ht="15" x14ac:dyDescent="0.2">
      <c r="A3" s="14" t="s">
        <v>722</v>
      </c>
      <c r="B3" s="14"/>
      <c r="C3" s="14"/>
      <c r="D3" s="14"/>
      <c r="E3" s="14"/>
      <c r="F3" s="14"/>
      <c r="G3" s="14"/>
      <c r="H3" s="14"/>
    </row>
    <row r="4" spans="1:9" s="18" customFormat="1" ht="30" x14ac:dyDescent="0.2">
      <c r="A4" s="16" t="s">
        <v>2</v>
      </c>
      <c r="B4" s="16" t="s">
        <v>3</v>
      </c>
      <c r="C4" s="16" t="s">
        <v>4</v>
      </c>
      <c r="D4" s="16" t="s">
        <v>5</v>
      </c>
      <c r="E4" s="16" t="s">
        <v>6</v>
      </c>
      <c r="F4" s="16" t="s">
        <v>7</v>
      </c>
      <c r="G4" s="16" t="s">
        <v>8</v>
      </c>
      <c r="H4" s="17" t="s">
        <v>721</v>
      </c>
    </row>
    <row r="5" spans="1:9" x14ac:dyDescent="0.2">
      <c r="A5" s="19"/>
      <c r="B5" s="19"/>
      <c r="C5" s="20" t="s">
        <v>9</v>
      </c>
      <c r="D5" s="19"/>
      <c r="E5" s="19"/>
      <c r="F5" s="19"/>
      <c r="G5" s="19"/>
      <c r="H5" s="21" t="s">
        <v>12</v>
      </c>
    </row>
    <row r="6" spans="1:9" x14ac:dyDescent="0.2">
      <c r="A6" s="19"/>
      <c r="B6" s="19"/>
      <c r="C6" s="20" t="s">
        <v>10</v>
      </c>
      <c r="D6" s="19"/>
      <c r="E6" s="19"/>
      <c r="F6" s="19"/>
      <c r="G6" s="19"/>
      <c r="H6" s="21" t="s">
        <v>12</v>
      </c>
    </row>
    <row r="7" spans="1:9" x14ac:dyDescent="0.2">
      <c r="A7" s="22"/>
      <c r="B7" s="22"/>
      <c r="C7" s="23" t="s">
        <v>11</v>
      </c>
      <c r="D7" s="22"/>
      <c r="E7" s="22" t="s">
        <v>12</v>
      </c>
      <c r="F7" s="24" t="s">
        <v>13</v>
      </c>
      <c r="G7" s="25">
        <v>0</v>
      </c>
      <c r="H7" s="21" t="s">
        <v>12</v>
      </c>
    </row>
    <row r="8" spans="1:9" x14ac:dyDescent="0.2">
      <c r="A8" s="22"/>
      <c r="B8" s="22"/>
      <c r="C8" s="26"/>
      <c r="D8" s="22"/>
      <c r="E8" s="22"/>
      <c r="F8" s="27"/>
      <c r="G8" s="27"/>
      <c r="H8" s="21" t="s">
        <v>12</v>
      </c>
    </row>
    <row r="9" spans="1:9" x14ac:dyDescent="0.2">
      <c r="A9" s="22"/>
      <c r="B9" s="22"/>
      <c r="C9" s="23" t="s">
        <v>14</v>
      </c>
      <c r="D9" s="22"/>
      <c r="E9" s="22"/>
      <c r="F9" s="22"/>
      <c r="G9" s="22"/>
      <c r="H9" s="21" t="s">
        <v>12</v>
      </c>
    </row>
    <row r="10" spans="1:9" x14ac:dyDescent="0.2">
      <c r="A10" s="22"/>
      <c r="B10" s="22"/>
      <c r="C10" s="23" t="s">
        <v>11</v>
      </c>
      <c r="D10" s="22"/>
      <c r="E10" s="22" t="s">
        <v>12</v>
      </c>
      <c r="F10" s="24" t="s">
        <v>13</v>
      </c>
      <c r="G10" s="25">
        <v>0</v>
      </c>
      <c r="H10" s="21" t="s">
        <v>12</v>
      </c>
    </row>
    <row r="11" spans="1:9" x14ac:dyDescent="0.2">
      <c r="A11" s="22"/>
      <c r="B11" s="22"/>
      <c r="C11" s="26"/>
      <c r="D11" s="22"/>
      <c r="E11" s="22"/>
      <c r="F11" s="27"/>
      <c r="G11" s="27"/>
      <c r="H11" s="21" t="s">
        <v>12</v>
      </c>
    </row>
    <row r="12" spans="1:9" x14ac:dyDescent="0.2">
      <c r="A12" s="22"/>
      <c r="B12" s="22"/>
      <c r="C12" s="23" t="s">
        <v>15</v>
      </c>
      <c r="D12" s="22"/>
      <c r="E12" s="22"/>
      <c r="F12" s="22"/>
      <c r="G12" s="22"/>
      <c r="H12" s="21" t="s">
        <v>12</v>
      </c>
    </row>
    <row r="13" spans="1:9" x14ac:dyDescent="0.2">
      <c r="A13" s="22"/>
      <c r="B13" s="22"/>
      <c r="C13" s="23" t="s">
        <v>11</v>
      </c>
      <c r="D13" s="22"/>
      <c r="E13" s="22" t="s">
        <v>12</v>
      </c>
      <c r="F13" s="24" t="s">
        <v>13</v>
      </c>
      <c r="G13" s="25">
        <v>0</v>
      </c>
      <c r="H13" s="21" t="s">
        <v>12</v>
      </c>
    </row>
    <row r="14" spans="1:9" x14ac:dyDescent="0.2">
      <c r="A14" s="22"/>
      <c r="B14" s="22"/>
      <c r="C14" s="26"/>
      <c r="D14" s="22"/>
      <c r="E14" s="22"/>
      <c r="F14" s="27"/>
      <c r="G14" s="27"/>
      <c r="H14" s="21" t="s">
        <v>12</v>
      </c>
    </row>
    <row r="15" spans="1:9" x14ac:dyDescent="0.2">
      <c r="A15" s="22"/>
      <c r="B15" s="22"/>
      <c r="C15" s="23" t="s">
        <v>16</v>
      </c>
      <c r="D15" s="22"/>
      <c r="E15" s="22"/>
      <c r="F15" s="22"/>
      <c r="G15" s="22"/>
      <c r="H15" s="21" t="s">
        <v>12</v>
      </c>
    </row>
    <row r="16" spans="1:9" x14ac:dyDescent="0.2">
      <c r="A16" s="22"/>
      <c r="B16" s="22"/>
      <c r="C16" s="23" t="s">
        <v>11</v>
      </c>
      <c r="D16" s="22"/>
      <c r="E16" s="22" t="s">
        <v>12</v>
      </c>
      <c r="F16" s="24" t="s">
        <v>13</v>
      </c>
      <c r="G16" s="25">
        <v>0</v>
      </c>
      <c r="H16" s="21" t="s">
        <v>12</v>
      </c>
    </row>
    <row r="17" spans="1:8" x14ac:dyDescent="0.2">
      <c r="A17" s="22"/>
      <c r="B17" s="22"/>
      <c r="C17" s="26"/>
      <c r="D17" s="22"/>
      <c r="E17" s="22"/>
      <c r="F17" s="27"/>
      <c r="G17" s="27"/>
      <c r="H17" s="21" t="s">
        <v>12</v>
      </c>
    </row>
    <row r="18" spans="1:8" x14ac:dyDescent="0.2">
      <c r="A18" s="22"/>
      <c r="B18" s="22"/>
      <c r="C18" s="23" t="s">
        <v>17</v>
      </c>
      <c r="D18" s="22"/>
      <c r="E18" s="22"/>
      <c r="F18" s="27"/>
      <c r="G18" s="27"/>
      <c r="H18" s="21" t="s">
        <v>12</v>
      </c>
    </row>
    <row r="19" spans="1:8" x14ac:dyDescent="0.2">
      <c r="A19" s="22"/>
      <c r="B19" s="22"/>
      <c r="C19" s="23" t="s">
        <v>11</v>
      </c>
      <c r="D19" s="22"/>
      <c r="E19" s="22" t="s">
        <v>12</v>
      </c>
      <c r="F19" s="24" t="s">
        <v>13</v>
      </c>
      <c r="G19" s="25">
        <v>0</v>
      </c>
      <c r="H19" s="21" t="s">
        <v>12</v>
      </c>
    </row>
    <row r="20" spans="1:8" x14ac:dyDescent="0.2">
      <c r="A20" s="22"/>
      <c r="B20" s="22"/>
      <c r="C20" s="26"/>
      <c r="D20" s="22"/>
      <c r="E20" s="22"/>
      <c r="F20" s="27"/>
      <c r="G20" s="27"/>
      <c r="H20" s="21" t="s">
        <v>12</v>
      </c>
    </row>
    <row r="21" spans="1:8" x14ac:dyDescent="0.2">
      <c r="A21" s="22"/>
      <c r="B21" s="22"/>
      <c r="C21" s="23" t="s">
        <v>18</v>
      </c>
      <c r="D21" s="22"/>
      <c r="E21" s="22"/>
      <c r="F21" s="27"/>
      <c r="G21" s="27"/>
      <c r="H21" s="21" t="s">
        <v>12</v>
      </c>
    </row>
    <row r="22" spans="1:8" x14ac:dyDescent="0.2">
      <c r="A22" s="22"/>
      <c r="B22" s="22"/>
      <c r="C22" s="23" t="s">
        <v>11</v>
      </c>
      <c r="D22" s="22"/>
      <c r="E22" s="22" t="s">
        <v>12</v>
      </c>
      <c r="F22" s="24" t="s">
        <v>13</v>
      </c>
      <c r="G22" s="25">
        <v>0</v>
      </c>
      <c r="H22" s="21" t="s">
        <v>12</v>
      </c>
    </row>
    <row r="23" spans="1:8" x14ac:dyDescent="0.2">
      <c r="A23" s="22"/>
      <c r="B23" s="22"/>
      <c r="C23" s="26"/>
      <c r="D23" s="22"/>
      <c r="E23" s="22"/>
      <c r="F23" s="27"/>
      <c r="G23" s="27"/>
      <c r="H23" s="21" t="s">
        <v>12</v>
      </c>
    </row>
    <row r="24" spans="1:8" x14ac:dyDescent="0.2">
      <c r="A24" s="22"/>
      <c r="B24" s="22"/>
      <c r="C24" s="23" t="s">
        <v>19</v>
      </c>
      <c r="D24" s="22"/>
      <c r="E24" s="22"/>
      <c r="F24" s="28">
        <v>0</v>
      </c>
      <c r="G24" s="25">
        <v>0</v>
      </c>
      <c r="H24" s="21" t="s">
        <v>12</v>
      </c>
    </row>
    <row r="25" spans="1:8" x14ac:dyDescent="0.2">
      <c r="A25" s="22"/>
      <c r="B25" s="22"/>
      <c r="C25" s="26"/>
      <c r="D25" s="22"/>
      <c r="E25" s="22"/>
      <c r="F25" s="27"/>
      <c r="G25" s="27"/>
      <c r="H25" s="21" t="s">
        <v>12</v>
      </c>
    </row>
    <row r="26" spans="1:8" x14ac:dyDescent="0.2">
      <c r="A26" s="22"/>
      <c r="B26" s="22"/>
      <c r="C26" s="23" t="s">
        <v>20</v>
      </c>
      <c r="D26" s="22"/>
      <c r="E26" s="22"/>
      <c r="F26" s="27"/>
      <c r="G26" s="27"/>
      <c r="H26" s="21" t="s">
        <v>12</v>
      </c>
    </row>
    <row r="27" spans="1:8" x14ac:dyDescent="0.2">
      <c r="A27" s="22"/>
      <c r="B27" s="22"/>
      <c r="C27" s="23" t="s">
        <v>10</v>
      </c>
      <c r="D27" s="22"/>
      <c r="E27" s="22"/>
      <c r="F27" s="27"/>
      <c r="G27" s="27"/>
      <c r="H27" s="21" t="s">
        <v>12</v>
      </c>
    </row>
    <row r="28" spans="1:8" x14ac:dyDescent="0.2">
      <c r="A28" s="29">
        <v>1</v>
      </c>
      <c r="B28" s="30" t="s">
        <v>450</v>
      </c>
      <c r="C28" s="30" t="s">
        <v>451</v>
      </c>
      <c r="D28" s="30" t="s">
        <v>26</v>
      </c>
      <c r="E28" s="31">
        <v>7500</v>
      </c>
      <c r="F28" s="32">
        <v>7505.28</v>
      </c>
      <c r="G28" s="33">
        <v>4.131013E-2</v>
      </c>
      <c r="H28" s="21">
        <v>6.9</v>
      </c>
    </row>
    <row r="29" spans="1:8" x14ac:dyDescent="0.2">
      <c r="A29" s="29">
        <v>2</v>
      </c>
      <c r="B29" s="30" t="s">
        <v>241</v>
      </c>
      <c r="C29" s="30" t="s">
        <v>242</v>
      </c>
      <c r="D29" s="30" t="s">
        <v>26</v>
      </c>
      <c r="E29" s="31">
        <v>4500</v>
      </c>
      <c r="F29" s="32">
        <v>4458.2984999999999</v>
      </c>
      <c r="G29" s="33">
        <v>2.4539109999999999E-2</v>
      </c>
      <c r="H29" s="21">
        <v>7.585</v>
      </c>
    </row>
    <row r="30" spans="1:8" x14ac:dyDescent="0.2">
      <c r="A30" s="29">
        <v>3</v>
      </c>
      <c r="B30" s="30" t="s">
        <v>247</v>
      </c>
      <c r="C30" s="30" t="s">
        <v>248</v>
      </c>
      <c r="D30" s="30" t="s">
        <v>249</v>
      </c>
      <c r="E30" s="31">
        <v>3100</v>
      </c>
      <c r="F30" s="32">
        <v>3107.4090000000001</v>
      </c>
      <c r="G30" s="33">
        <v>1.710362E-2</v>
      </c>
      <c r="H30" s="21">
        <v>8.68</v>
      </c>
    </row>
    <row r="31" spans="1:8" x14ac:dyDescent="0.2">
      <c r="A31" s="29">
        <v>4</v>
      </c>
      <c r="B31" s="30" t="s">
        <v>452</v>
      </c>
      <c r="C31" s="30" t="s">
        <v>453</v>
      </c>
      <c r="D31" s="30" t="s">
        <v>437</v>
      </c>
      <c r="E31" s="31">
        <v>2500</v>
      </c>
      <c r="F31" s="32">
        <v>2511.4299999999998</v>
      </c>
      <c r="G31" s="33">
        <v>1.382327E-2</v>
      </c>
      <c r="H31" s="21">
        <v>8.3070000000000004</v>
      </c>
    </row>
    <row r="32" spans="1:8" x14ac:dyDescent="0.2">
      <c r="A32" s="29">
        <v>5</v>
      </c>
      <c r="B32" s="30" t="s">
        <v>454</v>
      </c>
      <c r="C32" s="30" t="s">
        <v>455</v>
      </c>
      <c r="D32" s="30" t="s">
        <v>437</v>
      </c>
      <c r="E32" s="31">
        <v>250</v>
      </c>
      <c r="F32" s="32">
        <v>2511.17</v>
      </c>
      <c r="G32" s="33">
        <v>1.382184E-2</v>
      </c>
      <c r="H32" s="21">
        <v>7.84</v>
      </c>
    </row>
    <row r="33" spans="1:8" x14ac:dyDescent="0.2">
      <c r="A33" s="29">
        <v>6</v>
      </c>
      <c r="B33" s="30" t="s">
        <v>126</v>
      </c>
      <c r="C33" s="30" t="s">
        <v>127</v>
      </c>
      <c r="D33" s="30" t="s">
        <v>23</v>
      </c>
      <c r="E33" s="31">
        <v>2500</v>
      </c>
      <c r="F33" s="32">
        <v>2506.355</v>
      </c>
      <c r="G33" s="33">
        <v>1.379534E-2</v>
      </c>
      <c r="H33" s="21">
        <v>7.415</v>
      </c>
    </row>
    <row r="34" spans="1:8" x14ac:dyDescent="0.2">
      <c r="A34" s="29">
        <v>7</v>
      </c>
      <c r="B34" s="30" t="s">
        <v>456</v>
      </c>
      <c r="C34" s="30" t="s">
        <v>457</v>
      </c>
      <c r="D34" s="30" t="s">
        <v>26</v>
      </c>
      <c r="E34" s="31">
        <v>250</v>
      </c>
      <c r="F34" s="32">
        <v>2502.9499999999998</v>
      </c>
      <c r="G34" s="33">
        <v>1.377659E-2</v>
      </c>
      <c r="H34" s="21">
        <v>7.1749999999999998</v>
      </c>
    </row>
    <row r="35" spans="1:8" x14ac:dyDescent="0.2">
      <c r="A35" s="29">
        <v>8</v>
      </c>
      <c r="B35" s="30" t="s">
        <v>458</v>
      </c>
      <c r="C35" s="30" t="s">
        <v>459</v>
      </c>
      <c r="D35" s="30" t="s">
        <v>26</v>
      </c>
      <c r="E35" s="31">
        <v>2500</v>
      </c>
      <c r="F35" s="32">
        <v>2502.4625000000001</v>
      </c>
      <c r="G35" s="33">
        <v>1.377391E-2</v>
      </c>
      <c r="H35" s="21">
        <v>6.8849999999999998</v>
      </c>
    </row>
    <row r="36" spans="1:8" x14ac:dyDescent="0.2">
      <c r="A36" s="29">
        <v>9</v>
      </c>
      <c r="B36" s="30" t="s">
        <v>460</v>
      </c>
      <c r="C36" s="30" t="s">
        <v>461</v>
      </c>
      <c r="D36" s="30" t="s">
        <v>26</v>
      </c>
      <c r="E36" s="31">
        <v>2500</v>
      </c>
      <c r="F36" s="32">
        <v>2501.9050000000002</v>
      </c>
      <c r="G36" s="33">
        <v>1.3770839999999999E-2</v>
      </c>
      <c r="H36" s="21">
        <v>7.03</v>
      </c>
    </row>
    <row r="37" spans="1:8" x14ac:dyDescent="0.2">
      <c r="A37" s="29">
        <v>10</v>
      </c>
      <c r="B37" s="30" t="s">
        <v>462</v>
      </c>
      <c r="C37" s="30" t="s">
        <v>463</v>
      </c>
      <c r="D37" s="30" t="s">
        <v>23</v>
      </c>
      <c r="E37" s="31">
        <v>2500</v>
      </c>
      <c r="F37" s="32">
        <v>2501.8724999999999</v>
      </c>
      <c r="G37" s="33">
        <v>1.3770660000000001E-2</v>
      </c>
      <c r="H37" s="21">
        <v>6.9249999999999998</v>
      </c>
    </row>
    <row r="38" spans="1:8" x14ac:dyDescent="0.2">
      <c r="A38" s="29">
        <v>11</v>
      </c>
      <c r="B38" s="30" t="s">
        <v>464</v>
      </c>
      <c r="C38" s="30" t="s">
        <v>465</v>
      </c>
      <c r="D38" s="30" t="s">
        <v>26</v>
      </c>
      <c r="E38" s="31">
        <v>2500</v>
      </c>
      <c r="F38" s="32">
        <v>2500.5700000000002</v>
      </c>
      <c r="G38" s="33">
        <v>1.376349E-2</v>
      </c>
      <c r="H38" s="21">
        <v>7.03</v>
      </c>
    </row>
    <row r="39" spans="1:8" x14ac:dyDescent="0.2">
      <c r="A39" s="29">
        <v>12</v>
      </c>
      <c r="B39" s="30" t="s">
        <v>466</v>
      </c>
      <c r="C39" s="30" t="s">
        <v>467</v>
      </c>
      <c r="D39" s="30" t="s">
        <v>26</v>
      </c>
      <c r="E39" s="31">
        <v>250</v>
      </c>
      <c r="F39" s="32">
        <v>2499.0050000000001</v>
      </c>
      <c r="G39" s="33">
        <v>1.3754880000000001E-2</v>
      </c>
      <c r="H39" s="21">
        <v>6.9450000000000003</v>
      </c>
    </row>
    <row r="40" spans="1:8" x14ac:dyDescent="0.2">
      <c r="A40" s="29">
        <v>13</v>
      </c>
      <c r="B40" s="30" t="s">
        <v>468</v>
      </c>
      <c r="C40" s="30" t="s">
        <v>469</v>
      </c>
      <c r="D40" s="30" t="s">
        <v>26</v>
      </c>
      <c r="E40" s="31">
        <v>250</v>
      </c>
      <c r="F40" s="32">
        <v>2494.63</v>
      </c>
      <c r="G40" s="33">
        <v>1.37308E-2</v>
      </c>
      <c r="H40" s="21">
        <v>7.77</v>
      </c>
    </row>
    <row r="41" spans="1:8" x14ac:dyDescent="0.2">
      <c r="A41" s="29">
        <v>14</v>
      </c>
      <c r="B41" s="30" t="s">
        <v>128</v>
      </c>
      <c r="C41" s="30" t="s">
        <v>129</v>
      </c>
      <c r="D41" s="30" t="s">
        <v>26</v>
      </c>
      <c r="E41" s="31">
        <v>2000</v>
      </c>
      <c r="F41" s="32">
        <v>1984.2719999999999</v>
      </c>
      <c r="G41" s="33">
        <v>1.0921719999999999E-2</v>
      </c>
      <c r="H41" s="21">
        <v>7.89</v>
      </c>
    </row>
    <row r="42" spans="1:8" x14ac:dyDescent="0.2">
      <c r="A42" s="29">
        <v>15</v>
      </c>
      <c r="B42" s="30" t="s">
        <v>245</v>
      </c>
      <c r="C42" s="30" t="s">
        <v>246</v>
      </c>
      <c r="D42" s="30" t="s">
        <v>231</v>
      </c>
      <c r="E42" s="31">
        <v>1500</v>
      </c>
      <c r="F42" s="32">
        <v>1507.1324999999999</v>
      </c>
      <c r="G42" s="33">
        <v>8.2954699999999992E-3</v>
      </c>
      <c r="H42" s="21">
        <v>8.3070000000000004</v>
      </c>
    </row>
    <row r="43" spans="1:8" x14ac:dyDescent="0.2">
      <c r="A43" s="29">
        <v>16</v>
      </c>
      <c r="B43" s="30" t="s">
        <v>239</v>
      </c>
      <c r="C43" s="30" t="s">
        <v>240</v>
      </c>
      <c r="D43" s="30" t="s">
        <v>23</v>
      </c>
      <c r="E43" s="31">
        <v>1500</v>
      </c>
      <c r="F43" s="32">
        <v>1502.5995</v>
      </c>
      <c r="G43" s="33">
        <v>8.27052E-3</v>
      </c>
      <c r="H43" s="21">
        <v>7.37</v>
      </c>
    </row>
    <row r="44" spans="1:8" x14ac:dyDescent="0.2">
      <c r="A44" s="29">
        <v>17</v>
      </c>
      <c r="B44" s="30" t="s">
        <v>470</v>
      </c>
      <c r="C44" s="30" t="s">
        <v>471</v>
      </c>
      <c r="D44" s="30" t="s">
        <v>26</v>
      </c>
      <c r="E44" s="31">
        <v>150</v>
      </c>
      <c r="F44" s="32">
        <v>1501.08</v>
      </c>
      <c r="G44" s="33">
        <v>8.2621599999999993E-3</v>
      </c>
      <c r="H44" s="21">
        <v>7.04</v>
      </c>
    </row>
    <row r="45" spans="1:8" ht="25.5" x14ac:dyDescent="0.2">
      <c r="A45" s="29">
        <v>18</v>
      </c>
      <c r="B45" s="30" t="s">
        <v>472</v>
      </c>
      <c r="C45" s="30" t="s">
        <v>473</v>
      </c>
      <c r="D45" s="30" t="s">
        <v>231</v>
      </c>
      <c r="E45" s="31">
        <v>1300</v>
      </c>
      <c r="F45" s="32">
        <v>1290.8701000000001</v>
      </c>
      <c r="G45" s="33">
        <v>7.1051300000000003E-3</v>
      </c>
      <c r="H45" s="21">
        <v>8.0687999999999995</v>
      </c>
    </row>
    <row r="46" spans="1:8" x14ac:dyDescent="0.2">
      <c r="A46" s="29">
        <v>19</v>
      </c>
      <c r="B46" s="30" t="s">
        <v>227</v>
      </c>
      <c r="C46" s="30" t="s">
        <v>228</v>
      </c>
      <c r="D46" s="30" t="s">
        <v>26</v>
      </c>
      <c r="E46" s="31">
        <v>1000</v>
      </c>
      <c r="F46" s="32">
        <v>1000.2569999999999</v>
      </c>
      <c r="G46" s="33">
        <v>5.5055599999999996E-3</v>
      </c>
      <c r="H46" s="21">
        <v>7.0049999999999999</v>
      </c>
    </row>
    <row r="47" spans="1:8" x14ac:dyDescent="0.2">
      <c r="A47" s="29">
        <v>20</v>
      </c>
      <c r="B47" s="30" t="s">
        <v>219</v>
      </c>
      <c r="C47" s="30" t="s">
        <v>220</v>
      </c>
      <c r="D47" s="30" t="s">
        <v>26</v>
      </c>
      <c r="E47" s="31">
        <v>500</v>
      </c>
      <c r="F47" s="32">
        <v>504.8245</v>
      </c>
      <c r="G47" s="33">
        <v>2.7786299999999998E-3</v>
      </c>
      <c r="H47" s="21">
        <v>7.89</v>
      </c>
    </row>
    <row r="48" spans="1:8" x14ac:dyDescent="0.2">
      <c r="A48" s="22"/>
      <c r="B48" s="22"/>
      <c r="C48" s="23" t="s">
        <v>11</v>
      </c>
      <c r="D48" s="22"/>
      <c r="E48" s="22" t="s">
        <v>12</v>
      </c>
      <c r="F48" s="28">
        <v>49394.373099999997</v>
      </c>
      <c r="G48" s="25">
        <v>0.27187367000000001</v>
      </c>
      <c r="H48" s="21" t="s">
        <v>12</v>
      </c>
    </row>
    <row r="49" spans="1:8" x14ac:dyDescent="0.2">
      <c r="A49" s="22"/>
      <c r="B49" s="22"/>
      <c r="C49" s="26"/>
      <c r="D49" s="22"/>
      <c r="E49" s="22"/>
      <c r="F49" s="27"/>
      <c r="G49" s="27"/>
      <c r="H49" s="21" t="s">
        <v>12</v>
      </c>
    </row>
    <row r="50" spans="1:8" x14ac:dyDescent="0.2">
      <c r="A50" s="22"/>
      <c r="B50" s="22"/>
      <c r="C50" s="23" t="s">
        <v>73</v>
      </c>
      <c r="D50" s="22"/>
      <c r="E50" s="22"/>
      <c r="F50" s="22"/>
      <c r="G50" s="22"/>
      <c r="H50" s="21" t="s">
        <v>12</v>
      </c>
    </row>
    <row r="51" spans="1:8" x14ac:dyDescent="0.2">
      <c r="A51" s="22"/>
      <c r="B51" s="22"/>
      <c r="C51" s="23" t="s">
        <v>11</v>
      </c>
      <c r="D51" s="22"/>
      <c r="E51" s="22" t="s">
        <v>12</v>
      </c>
      <c r="F51" s="24" t="s">
        <v>13</v>
      </c>
      <c r="G51" s="25">
        <v>0</v>
      </c>
      <c r="H51" s="21" t="s">
        <v>12</v>
      </c>
    </row>
    <row r="52" spans="1:8" x14ac:dyDescent="0.2">
      <c r="A52" s="22"/>
      <c r="B52" s="22"/>
      <c r="C52" s="26"/>
      <c r="D52" s="22"/>
      <c r="E52" s="22"/>
      <c r="F52" s="27"/>
      <c r="G52" s="27"/>
      <c r="H52" s="21" t="s">
        <v>12</v>
      </c>
    </row>
    <row r="53" spans="1:8" x14ac:dyDescent="0.2">
      <c r="A53" s="22"/>
      <c r="B53" s="22"/>
      <c r="C53" s="23" t="s">
        <v>74</v>
      </c>
      <c r="D53" s="22"/>
      <c r="E53" s="22"/>
      <c r="F53" s="22"/>
      <c r="G53" s="22"/>
      <c r="H53" s="21" t="s">
        <v>12</v>
      </c>
    </row>
    <row r="54" spans="1:8" x14ac:dyDescent="0.2">
      <c r="A54" s="22"/>
      <c r="B54" s="22"/>
      <c r="C54" s="23" t="s">
        <v>11</v>
      </c>
      <c r="D54" s="22"/>
      <c r="E54" s="22" t="s">
        <v>12</v>
      </c>
      <c r="F54" s="24" t="s">
        <v>13</v>
      </c>
      <c r="G54" s="25">
        <v>0</v>
      </c>
      <c r="H54" s="21" t="s">
        <v>12</v>
      </c>
    </row>
    <row r="55" spans="1:8" x14ac:dyDescent="0.2">
      <c r="A55" s="22"/>
      <c r="B55" s="22"/>
      <c r="C55" s="26"/>
      <c r="D55" s="22"/>
      <c r="E55" s="22"/>
      <c r="F55" s="27"/>
      <c r="G55" s="27"/>
      <c r="H55" s="21" t="s">
        <v>12</v>
      </c>
    </row>
    <row r="56" spans="1:8" x14ac:dyDescent="0.2">
      <c r="A56" s="22"/>
      <c r="B56" s="22"/>
      <c r="C56" s="23" t="s">
        <v>80</v>
      </c>
      <c r="D56" s="22"/>
      <c r="E56" s="22"/>
      <c r="F56" s="27"/>
      <c r="G56" s="27"/>
      <c r="H56" s="21" t="s">
        <v>12</v>
      </c>
    </row>
    <row r="57" spans="1:8" x14ac:dyDescent="0.2">
      <c r="A57" s="22"/>
      <c r="B57" s="22"/>
      <c r="C57" s="23" t="s">
        <v>11</v>
      </c>
      <c r="D57" s="22"/>
      <c r="E57" s="22" t="s">
        <v>12</v>
      </c>
      <c r="F57" s="24" t="s">
        <v>13</v>
      </c>
      <c r="G57" s="25">
        <v>0</v>
      </c>
      <c r="H57" s="21" t="s">
        <v>12</v>
      </c>
    </row>
    <row r="58" spans="1:8" x14ac:dyDescent="0.2">
      <c r="A58" s="22"/>
      <c r="B58" s="22"/>
      <c r="C58" s="26"/>
      <c r="D58" s="22"/>
      <c r="E58" s="22"/>
      <c r="F58" s="27"/>
      <c r="G58" s="27"/>
      <c r="H58" s="21" t="s">
        <v>12</v>
      </c>
    </row>
    <row r="59" spans="1:8" x14ac:dyDescent="0.2">
      <c r="A59" s="22"/>
      <c r="B59" s="22"/>
      <c r="C59" s="23" t="s">
        <v>81</v>
      </c>
      <c r="D59" s="22"/>
      <c r="E59" s="22"/>
      <c r="F59" s="28">
        <v>49394.373099999997</v>
      </c>
      <c r="G59" s="25">
        <v>0.27187367000000001</v>
      </c>
      <c r="H59" s="21" t="s">
        <v>12</v>
      </c>
    </row>
    <row r="60" spans="1:8" x14ac:dyDescent="0.2">
      <c r="A60" s="22"/>
      <c r="B60" s="22"/>
      <c r="C60" s="26"/>
      <c r="D60" s="22"/>
      <c r="E60" s="22"/>
      <c r="F60" s="27"/>
      <c r="G60" s="27"/>
      <c r="H60" s="21" t="s">
        <v>12</v>
      </c>
    </row>
    <row r="61" spans="1:8" x14ac:dyDescent="0.2">
      <c r="A61" s="22"/>
      <c r="B61" s="22"/>
      <c r="C61" s="23" t="s">
        <v>82</v>
      </c>
      <c r="D61" s="22"/>
      <c r="E61" s="22"/>
      <c r="F61" s="27"/>
      <c r="G61" s="27"/>
      <c r="H61" s="21" t="s">
        <v>12</v>
      </c>
    </row>
    <row r="62" spans="1:8" x14ac:dyDescent="0.2">
      <c r="A62" s="22"/>
      <c r="B62" s="22"/>
      <c r="C62" s="23" t="s">
        <v>83</v>
      </c>
      <c r="D62" s="22"/>
      <c r="E62" s="22"/>
      <c r="F62" s="27"/>
      <c r="G62" s="27"/>
      <c r="H62" s="21" t="s">
        <v>12</v>
      </c>
    </row>
    <row r="63" spans="1:8" x14ac:dyDescent="0.2">
      <c r="A63" s="29">
        <v>1</v>
      </c>
      <c r="B63" s="30" t="s">
        <v>254</v>
      </c>
      <c r="C63" s="30" t="s">
        <v>255</v>
      </c>
      <c r="D63" s="30" t="s">
        <v>141</v>
      </c>
      <c r="E63" s="31">
        <v>2300</v>
      </c>
      <c r="F63" s="32">
        <v>11215.0185</v>
      </c>
      <c r="G63" s="33">
        <v>6.1729060000000002E-2</v>
      </c>
      <c r="H63" s="21">
        <v>6.77</v>
      </c>
    </row>
    <row r="64" spans="1:8" x14ac:dyDescent="0.2">
      <c r="A64" s="29">
        <v>2</v>
      </c>
      <c r="B64" s="30" t="s">
        <v>474</v>
      </c>
      <c r="C64" s="30" t="s">
        <v>475</v>
      </c>
      <c r="D64" s="30" t="s">
        <v>86</v>
      </c>
      <c r="E64" s="31">
        <v>1500</v>
      </c>
      <c r="F64" s="32">
        <v>7313.4750000000004</v>
      </c>
      <c r="G64" s="33">
        <v>4.0254409999999997E-2</v>
      </c>
      <c r="H64" s="21">
        <v>6.7949999999999999</v>
      </c>
    </row>
    <row r="65" spans="1:8" x14ac:dyDescent="0.2">
      <c r="A65" s="29">
        <v>3</v>
      </c>
      <c r="B65" s="30" t="s">
        <v>476</v>
      </c>
      <c r="C65" s="30" t="s">
        <v>477</v>
      </c>
      <c r="D65" s="30" t="s">
        <v>141</v>
      </c>
      <c r="E65" s="31">
        <v>1000</v>
      </c>
      <c r="F65" s="32">
        <v>4889.68</v>
      </c>
      <c r="G65" s="33">
        <v>2.69135E-2</v>
      </c>
      <c r="H65" s="21">
        <v>6.75</v>
      </c>
    </row>
    <row r="66" spans="1:8" x14ac:dyDescent="0.2">
      <c r="A66" s="29">
        <v>4</v>
      </c>
      <c r="B66" s="30" t="s">
        <v>478</v>
      </c>
      <c r="C66" s="30" t="s">
        <v>479</v>
      </c>
      <c r="D66" s="30" t="s">
        <v>141</v>
      </c>
      <c r="E66" s="31">
        <v>1000</v>
      </c>
      <c r="F66" s="32">
        <v>4886.43</v>
      </c>
      <c r="G66" s="33">
        <v>2.689561E-2</v>
      </c>
      <c r="H66" s="21">
        <v>6.8414999999999999</v>
      </c>
    </row>
    <row r="67" spans="1:8" x14ac:dyDescent="0.2">
      <c r="A67" s="29">
        <v>5</v>
      </c>
      <c r="B67" s="30" t="s">
        <v>480</v>
      </c>
      <c r="C67" s="30" t="s">
        <v>481</v>
      </c>
      <c r="D67" s="30" t="s">
        <v>141</v>
      </c>
      <c r="E67" s="31">
        <v>1000</v>
      </c>
      <c r="F67" s="32">
        <v>4878.8450000000003</v>
      </c>
      <c r="G67" s="33">
        <v>2.685386E-2</v>
      </c>
      <c r="H67" s="21">
        <v>6.8148999999999997</v>
      </c>
    </row>
    <row r="68" spans="1:8" x14ac:dyDescent="0.2">
      <c r="A68" s="29">
        <v>6</v>
      </c>
      <c r="B68" s="30" t="s">
        <v>482</v>
      </c>
      <c r="C68" s="30" t="s">
        <v>483</v>
      </c>
      <c r="D68" s="30" t="s">
        <v>138</v>
      </c>
      <c r="E68" s="31">
        <v>1000</v>
      </c>
      <c r="F68" s="32">
        <v>4875.2150000000001</v>
      </c>
      <c r="G68" s="33">
        <v>2.6833880000000001E-2</v>
      </c>
      <c r="H68" s="21">
        <v>6.77</v>
      </c>
    </row>
    <row r="69" spans="1:8" x14ac:dyDescent="0.2">
      <c r="A69" s="29">
        <v>7</v>
      </c>
      <c r="B69" s="30" t="s">
        <v>484</v>
      </c>
      <c r="C69" s="30" t="s">
        <v>485</v>
      </c>
      <c r="D69" s="30" t="s">
        <v>141</v>
      </c>
      <c r="E69" s="31">
        <v>1000</v>
      </c>
      <c r="F69" s="32">
        <v>4737.43</v>
      </c>
      <c r="G69" s="33">
        <v>2.607549E-2</v>
      </c>
      <c r="H69" s="21">
        <v>7.2249999999999996</v>
      </c>
    </row>
    <row r="70" spans="1:8" x14ac:dyDescent="0.2">
      <c r="A70" s="29">
        <v>8</v>
      </c>
      <c r="B70" s="30" t="s">
        <v>160</v>
      </c>
      <c r="C70" s="30" t="s">
        <v>161</v>
      </c>
      <c r="D70" s="30" t="s">
        <v>141</v>
      </c>
      <c r="E70" s="31">
        <v>1000</v>
      </c>
      <c r="F70" s="32">
        <v>4715.12</v>
      </c>
      <c r="G70" s="33">
        <v>2.595269E-2</v>
      </c>
      <c r="H70" s="21">
        <v>7.1600999999999999</v>
      </c>
    </row>
    <row r="71" spans="1:8" x14ac:dyDescent="0.2">
      <c r="A71" s="29">
        <v>9</v>
      </c>
      <c r="B71" s="30" t="s">
        <v>162</v>
      </c>
      <c r="C71" s="30" t="s">
        <v>163</v>
      </c>
      <c r="D71" s="30" t="s">
        <v>141</v>
      </c>
      <c r="E71" s="31">
        <v>1000</v>
      </c>
      <c r="F71" s="32">
        <v>4710.2250000000004</v>
      </c>
      <c r="G71" s="33">
        <v>2.5925750000000001E-2</v>
      </c>
      <c r="H71" s="21">
        <v>7.3144</v>
      </c>
    </row>
    <row r="72" spans="1:8" x14ac:dyDescent="0.2">
      <c r="A72" s="29">
        <v>10</v>
      </c>
      <c r="B72" s="30" t="s">
        <v>164</v>
      </c>
      <c r="C72" s="30" t="s">
        <v>165</v>
      </c>
      <c r="D72" s="30" t="s">
        <v>141</v>
      </c>
      <c r="E72" s="31">
        <v>1000</v>
      </c>
      <c r="F72" s="32">
        <v>4708.585</v>
      </c>
      <c r="G72" s="33">
        <v>2.5916720000000001E-2</v>
      </c>
      <c r="H72" s="21">
        <v>7.2404999999999999</v>
      </c>
    </row>
    <row r="73" spans="1:8" x14ac:dyDescent="0.2">
      <c r="A73" s="29">
        <v>11</v>
      </c>
      <c r="B73" s="30" t="s">
        <v>174</v>
      </c>
      <c r="C73" s="30" t="s">
        <v>175</v>
      </c>
      <c r="D73" s="30" t="s">
        <v>141</v>
      </c>
      <c r="E73" s="31">
        <v>600</v>
      </c>
      <c r="F73" s="32">
        <v>2843.2829999999999</v>
      </c>
      <c r="G73" s="33">
        <v>1.5649840000000002E-2</v>
      </c>
      <c r="H73" s="21">
        <v>7.1849999999999996</v>
      </c>
    </row>
    <row r="74" spans="1:8" x14ac:dyDescent="0.2">
      <c r="A74" s="29">
        <v>12</v>
      </c>
      <c r="B74" s="30" t="s">
        <v>486</v>
      </c>
      <c r="C74" s="30" t="s">
        <v>487</v>
      </c>
      <c r="D74" s="30" t="s">
        <v>141</v>
      </c>
      <c r="E74" s="31">
        <v>500</v>
      </c>
      <c r="F74" s="32">
        <v>2440.04</v>
      </c>
      <c r="G74" s="33">
        <v>1.3430330000000001E-2</v>
      </c>
      <c r="H74" s="21">
        <v>6.7949999999999999</v>
      </c>
    </row>
    <row r="75" spans="1:8" x14ac:dyDescent="0.2">
      <c r="A75" s="29">
        <v>13</v>
      </c>
      <c r="B75" s="30" t="s">
        <v>488</v>
      </c>
      <c r="C75" s="30" t="s">
        <v>489</v>
      </c>
      <c r="D75" s="30" t="s">
        <v>141</v>
      </c>
      <c r="E75" s="31">
        <v>500</v>
      </c>
      <c r="F75" s="32">
        <v>2402.5974999999999</v>
      </c>
      <c r="G75" s="33">
        <v>1.322424E-2</v>
      </c>
      <c r="H75" s="21">
        <v>7.08</v>
      </c>
    </row>
    <row r="76" spans="1:8" x14ac:dyDescent="0.2">
      <c r="A76" s="29">
        <v>14</v>
      </c>
      <c r="B76" s="30" t="s">
        <v>176</v>
      </c>
      <c r="C76" s="30" t="s">
        <v>177</v>
      </c>
      <c r="D76" s="30" t="s">
        <v>141</v>
      </c>
      <c r="E76" s="31">
        <v>500</v>
      </c>
      <c r="F76" s="32">
        <v>2402.15</v>
      </c>
      <c r="G76" s="33">
        <v>1.3221780000000001E-2</v>
      </c>
      <c r="H76" s="21">
        <v>7.08</v>
      </c>
    </row>
    <row r="77" spans="1:8" x14ac:dyDescent="0.2">
      <c r="A77" s="29">
        <v>15</v>
      </c>
      <c r="B77" s="30" t="s">
        <v>180</v>
      </c>
      <c r="C77" s="30" t="s">
        <v>181</v>
      </c>
      <c r="D77" s="30" t="s">
        <v>141</v>
      </c>
      <c r="E77" s="31">
        <v>500</v>
      </c>
      <c r="F77" s="32">
        <v>2393.0275000000001</v>
      </c>
      <c r="G77" s="33">
        <v>1.3171560000000001E-2</v>
      </c>
      <c r="H77" s="21">
        <v>7.125</v>
      </c>
    </row>
    <row r="78" spans="1:8" x14ac:dyDescent="0.2">
      <c r="A78" s="29">
        <v>16</v>
      </c>
      <c r="B78" s="30" t="s">
        <v>150</v>
      </c>
      <c r="C78" s="30" t="s">
        <v>151</v>
      </c>
      <c r="D78" s="30" t="s">
        <v>141</v>
      </c>
      <c r="E78" s="31">
        <v>500</v>
      </c>
      <c r="F78" s="32">
        <v>2369.5875000000001</v>
      </c>
      <c r="G78" s="33">
        <v>1.304255E-2</v>
      </c>
      <c r="H78" s="21">
        <v>7.2</v>
      </c>
    </row>
    <row r="79" spans="1:8" x14ac:dyDescent="0.2">
      <c r="A79" s="29">
        <v>17</v>
      </c>
      <c r="B79" s="30" t="s">
        <v>490</v>
      </c>
      <c r="C79" s="30" t="s">
        <v>491</v>
      </c>
      <c r="D79" s="30" t="s">
        <v>141</v>
      </c>
      <c r="E79" s="31">
        <v>500</v>
      </c>
      <c r="F79" s="32">
        <v>2364.105</v>
      </c>
      <c r="G79" s="33">
        <v>1.3012370000000001E-2</v>
      </c>
      <c r="H79" s="21">
        <v>7.2348999999999997</v>
      </c>
    </row>
    <row r="80" spans="1:8" x14ac:dyDescent="0.2">
      <c r="A80" s="29">
        <v>18</v>
      </c>
      <c r="B80" s="30" t="s">
        <v>156</v>
      </c>
      <c r="C80" s="30" t="s">
        <v>157</v>
      </c>
      <c r="D80" s="30" t="s">
        <v>141</v>
      </c>
      <c r="E80" s="31">
        <v>500</v>
      </c>
      <c r="F80" s="32">
        <v>2361.61</v>
      </c>
      <c r="G80" s="33">
        <v>1.2998640000000001E-2</v>
      </c>
      <c r="H80" s="21">
        <v>7.3</v>
      </c>
    </row>
    <row r="81" spans="1:8" x14ac:dyDescent="0.2">
      <c r="A81" s="29">
        <v>19</v>
      </c>
      <c r="B81" s="30" t="s">
        <v>252</v>
      </c>
      <c r="C81" s="30" t="s">
        <v>253</v>
      </c>
      <c r="D81" s="30" t="s">
        <v>141</v>
      </c>
      <c r="E81" s="31">
        <v>500</v>
      </c>
      <c r="F81" s="32">
        <v>2359.4924999999998</v>
      </c>
      <c r="G81" s="33">
        <v>1.298698E-2</v>
      </c>
      <c r="H81" s="21">
        <v>7.15</v>
      </c>
    </row>
    <row r="82" spans="1:8" x14ac:dyDescent="0.2">
      <c r="A82" s="29">
        <v>20</v>
      </c>
      <c r="B82" s="30" t="s">
        <v>492</v>
      </c>
      <c r="C82" s="30" t="s">
        <v>493</v>
      </c>
      <c r="D82" s="30" t="s">
        <v>86</v>
      </c>
      <c r="E82" s="31">
        <v>500</v>
      </c>
      <c r="F82" s="32">
        <v>2353.0625</v>
      </c>
      <c r="G82" s="33">
        <v>1.2951590000000001E-2</v>
      </c>
      <c r="H82" s="21">
        <v>7.1675000000000004</v>
      </c>
    </row>
    <row r="83" spans="1:8" x14ac:dyDescent="0.2">
      <c r="A83" s="29">
        <v>21</v>
      </c>
      <c r="B83" s="30" t="s">
        <v>142</v>
      </c>
      <c r="C83" s="30" t="s">
        <v>143</v>
      </c>
      <c r="D83" s="30" t="s">
        <v>141</v>
      </c>
      <c r="E83" s="31">
        <v>500</v>
      </c>
      <c r="F83" s="32">
        <v>2349.96</v>
      </c>
      <c r="G83" s="33">
        <v>1.293452E-2</v>
      </c>
      <c r="H83" s="21">
        <v>7.26</v>
      </c>
    </row>
    <row r="84" spans="1:8" x14ac:dyDescent="0.2">
      <c r="A84" s="29">
        <v>22</v>
      </c>
      <c r="B84" s="30" t="s">
        <v>166</v>
      </c>
      <c r="C84" s="30" t="s">
        <v>167</v>
      </c>
      <c r="D84" s="30" t="s">
        <v>141</v>
      </c>
      <c r="E84" s="31">
        <v>200</v>
      </c>
      <c r="F84" s="32">
        <v>959.36199999999997</v>
      </c>
      <c r="G84" s="33">
        <v>5.2804699999999998E-3</v>
      </c>
      <c r="H84" s="21">
        <v>7.125</v>
      </c>
    </row>
    <row r="85" spans="1:8" x14ac:dyDescent="0.2">
      <c r="A85" s="29">
        <v>23</v>
      </c>
      <c r="B85" s="30" t="s">
        <v>170</v>
      </c>
      <c r="C85" s="30" t="s">
        <v>171</v>
      </c>
      <c r="D85" s="30" t="s">
        <v>138</v>
      </c>
      <c r="E85" s="31">
        <v>200</v>
      </c>
      <c r="F85" s="32">
        <v>946.42</v>
      </c>
      <c r="G85" s="33">
        <v>5.2092299999999996E-3</v>
      </c>
      <c r="H85" s="21">
        <v>7.2</v>
      </c>
    </row>
    <row r="86" spans="1:8" x14ac:dyDescent="0.2">
      <c r="A86" s="29">
        <v>24</v>
      </c>
      <c r="B86" s="30" t="s">
        <v>172</v>
      </c>
      <c r="C86" s="30" t="s">
        <v>173</v>
      </c>
      <c r="D86" s="30" t="s">
        <v>141</v>
      </c>
      <c r="E86" s="31">
        <v>200</v>
      </c>
      <c r="F86" s="32">
        <v>940.16</v>
      </c>
      <c r="G86" s="33">
        <v>5.1747800000000004E-3</v>
      </c>
      <c r="H86" s="21">
        <v>7.26</v>
      </c>
    </row>
    <row r="87" spans="1:8" x14ac:dyDescent="0.2">
      <c r="A87" s="22"/>
      <c r="B87" s="22"/>
      <c r="C87" s="23" t="s">
        <v>11</v>
      </c>
      <c r="D87" s="22"/>
      <c r="E87" s="22" t="s">
        <v>12</v>
      </c>
      <c r="F87" s="28">
        <v>86414.880999999994</v>
      </c>
      <c r="G87" s="25">
        <v>0.47563984999999998</v>
      </c>
      <c r="H87" s="21" t="s">
        <v>12</v>
      </c>
    </row>
    <row r="88" spans="1:8" x14ac:dyDescent="0.2">
      <c r="A88" s="22"/>
      <c r="B88" s="22"/>
      <c r="C88" s="26"/>
      <c r="D88" s="22"/>
      <c r="E88" s="22"/>
      <c r="F88" s="27"/>
      <c r="G88" s="27"/>
      <c r="H88" s="21" t="s">
        <v>12</v>
      </c>
    </row>
    <row r="89" spans="1:8" x14ac:dyDescent="0.2">
      <c r="A89" s="22"/>
      <c r="B89" s="22"/>
      <c r="C89" s="23" t="s">
        <v>87</v>
      </c>
      <c r="D89" s="22"/>
      <c r="E89" s="22"/>
      <c r="F89" s="27"/>
      <c r="G89" s="27"/>
      <c r="H89" s="21" t="s">
        <v>12</v>
      </c>
    </row>
    <row r="90" spans="1:8" x14ac:dyDescent="0.2">
      <c r="A90" s="29">
        <v>1</v>
      </c>
      <c r="B90" s="30" t="s">
        <v>494</v>
      </c>
      <c r="C90" s="30" t="s">
        <v>495</v>
      </c>
      <c r="D90" s="30" t="s">
        <v>141</v>
      </c>
      <c r="E90" s="31">
        <v>1000</v>
      </c>
      <c r="F90" s="32">
        <v>4976.92</v>
      </c>
      <c r="G90" s="33">
        <v>2.739368E-2</v>
      </c>
      <c r="H90" s="21">
        <v>8.0603999999999996</v>
      </c>
    </row>
    <row r="91" spans="1:8" x14ac:dyDescent="0.2">
      <c r="A91" s="29">
        <v>2</v>
      </c>
      <c r="B91" s="30" t="s">
        <v>496</v>
      </c>
      <c r="C91" s="30" t="s">
        <v>497</v>
      </c>
      <c r="D91" s="30" t="s">
        <v>141</v>
      </c>
      <c r="E91" s="31">
        <v>1000</v>
      </c>
      <c r="F91" s="32">
        <v>4953.0200000000004</v>
      </c>
      <c r="G91" s="33">
        <v>2.7262129999999999E-2</v>
      </c>
      <c r="H91" s="21">
        <v>6.2949999999999999</v>
      </c>
    </row>
    <row r="92" spans="1:8" x14ac:dyDescent="0.2">
      <c r="A92" s="29">
        <v>3</v>
      </c>
      <c r="B92" s="30" t="s">
        <v>498</v>
      </c>
      <c r="C92" s="30" t="s">
        <v>499</v>
      </c>
      <c r="D92" s="30" t="s">
        <v>141</v>
      </c>
      <c r="E92" s="31">
        <v>1000</v>
      </c>
      <c r="F92" s="32">
        <v>4681.625</v>
      </c>
      <c r="G92" s="33">
        <v>2.5768329999999999E-2</v>
      </c>
      <c r="H92" s="21">
        <v>7.88</v>
      </c>
    </row>
    <row r="93" spans="1:8" x14ac:dyDescent="0.2">
      <c r="A93" s="29">
        <v>4</v>
      </c>
      <c r="B93" s="30" t="s">
        <v>202</v>
      </c>
      <c r="C93" s="30" t="s">
        <v>203</v>
      </c>
      <c r="D93" s="30" t="s">
        <v>141</v>
      </c>
      <c r="E93" s="31">
        <v>700</v>
      </c>
      <c r="F93" s="32">
        <v>3287.5255000000002</v>
      </c>
      <c r="G93" s="33">
        <v>1.8095010000000002E-2</v>
      </c>
      <c r="H93" s="21">
        <v>7.76</v>
      </c>
    </row>
    <row r="94" spans="1:8" x14ac:dyDescent="0.2">
      <c r="A94" s="29">
        <v>5</v>
      </c>
      <c r="B94" s="30" t="s">
        <v>500</v>
      </c>
      <c r="C94" s="30" t="s">
        <v>501</v>
      </c>
      <c r="D94" s="30" t="s">
        <v>141</v>
      </c>
      <c r="E94" s="31">
        <v>500</v>
      </c>
      <c r="F94" s="32">
        <v>2487.7249999999999</v>
      </c>
      <c r="G94" s="33">
        <v>1.369279E-2</v>
      </c>
      <c r="H94" s="21">
        <v>6.67</v>
      </c>
    </row>
    <row r="95" spans="1:8" x14ac:dyDescent="0.2">
      <c r="A95" s="29">
        <v>6</v>
      </c>
      <c r="B95" s="30" t="s">
        <v>407</v>
      </c>
      <c r="C95" s="30" t="s">
        <v>408</v>
      </c>
      <c r="D95" s="30" t="s">
        <v>141</v>
      </c>
      <c r="E95" s="31">
        <v>500</v>
      </c>
      <c r="F95" s="32">
        <v>2480.7175000000002</v>
      </c>
      <c r="G95" s="33">
        <v>1.365422E-2</v>
      </c>
      <c r="H95" s="21">
        <v>6.3049999999999997</v>
      </c>
    </row>
    <row r="96" spans="1:8" x14ac:dyDescent="0.2">
      <c r="A96" s="29">
        <v>7</v>
      </c>
      <c r="B96" s="30" t="s">
        <v>502</v>
      </c>
      <c r="C96" s="30" t="s">
        <v>503</v>
      </c>
      <c r="D96" s="30" t="s">
        <v>141</v>
      </c>
      <c r="E96" s="31">
        <v>500</v>
      </c>
      <c r="F96" s="32">
        <v>2458.4299999999998</v>
      </c>
      <c r="G96" s="33">
        <v>1.353155E-2</v>
      </c>
      <c r="H96" s="21">
        <v>7.7149999999999999</v>
      </c>
    </row>
    <row r="97" spans="1:8" x14ac:dyDescent="0.2">
      <c r="A97" s="29">
        <v>8</v>
      </c>
      <c r="B97" s="30" t="s">
        <v>210</v>
      </c>
      <c r="C97" s="30" t="s">
        <v>211</v>
      </c>
      <c r="D97" s="30" t="s">
        <v>141</v>
      </c>
      <c r="E97" s="31">
        <v>500</v>
      </c>
      <c r="F97" s="32">
        <v>2348.4974999999999</v>
      </c>
      <c r="G97" s="33">
        <v>1.2926470000000001E-2</v>
      </c>
      <c r="H97" s="21">
        <v>7.6449999999999996</v>
      </c>
    </row>
    <row r="98" spans="1:8" x14ac:dyDescent="0.2">
      <c r="A98" s="29">
        <v>9</v>
      </c>
      <c r="B98" s="30" t="s">
        <v>504</v>
      </c>
      <c r="C98" s="30" t="s">
        <v>505</v>
      </c>
      <c r="D98" s="30" t="s">
        <v>141</v>
      </c>
      <c r="E98" s="31">
        <v>200</v>
      </c>
      <c r="F98" s="32">
        <v>996.17700000000002</v>
      </c>
      <c r="G98" s="33">
        <v>5.4831000000000003E-3</v>
      </c>
      <c r="H98" s="21">
        <v>6.6703999999999999</v>
      </c>
    </row>
    <row r="99" spans="1:8" x14ac:dyDescent="0.2">
      <c r="A99" s="22"/>
      <c r="B99" s="22"/>
      <c r="C99" s="23" t="s">
        <v>11</v>
      </c>
      <c r="D99" s="22"/>
      <c r="E99" s="22" t="s">
        <v>12</v>
      </c>
      <c r="F99" s="28">
        <v>28670.637500000001</v>
      </c>
      <c r="G99" s="25">
        <v>0.15780727999999999</v>
      </c>
      <c r="H99" s="21" t="s">
        <v>12</v>
      </c>
    </row>
    <row r="100" spans="1:8" x14ac:dyDescent="0.2">
      <c r="A100" s="22"/>
      <c r="B100" s="22"/>
      <c r="C100" s="26"/>
      <c r="D100" s="22"/>
      <c r="E100" s="22"/>
      <c r="F100" s="27"/>
      <c r="G100" s="27"/>
      <c r="H100" s="21" t="s">
        <v>12</v>
      </c>
    </row>
    <row r="101" spans="1:8" x14ac:dyDescent="0.2">
      <c r="A101" s="22"/>
      <c r="B101" s="22"/>
      <c r="C101" s="23" t="s">
        <v>88</v>
      </c>
      <c r="D101" s="22"/>
      <c r="E101" s="22"/>
      <c r="F101" s="27"/>
      <c r="G101" s="27"/>
      <c r="H101" s="21" t="s">
        <v>12</v>
      </c>
    </row>
    <row r="102" spans="1:8" x14ac:dyDescent="0.2">
      <c r="A102" s="29">
        <v>1</v>
      </c>
      <c r="B102" s="30" t="s">
        <v>413</v>
      </c>
      <c r="C102" s="30" t="s">
        <v>414</v>
      </c>
      <c r="D102" s="30" t="s">
        <v>77</v>
      </c>
      <c r="E102" s="31">
        <v>5000000</v>
      </c>
      <c r="F102" s="32">
        <v>4976.18</v>
      </c>
      <c r="G102" s="33">
        <v>2.73896E-2</v>
      </c>
      <c r="H102" s="21">
        <v>5.1395</v>
      </c>
    </row>
    <row r="103" spans="1:8" x14ac:dyDescent="0.2">
      <c r="A103" s="29">
        <v>2</v>
      </c>
      <c r="B103" s="30" t="s">
        <v>409</v>
      </c>
      <c r="C103" s="30" t="s">
        <v>410</v>
      </c>
      <c r="D103" s="30" t="s">
        <v>77</v>
      </c>
      <c r="E103" s="31">
        <v>2500000</v>
      </c>
      <c r="F103" s="32">
        <v>2492.6849999999999</v>
      </c>
      <c r="G103" s="33">
        <v>1.3720090000000001E-2</v>
      </c>
      <c r="H103" s="21">
        <v>5.0999999999999996</v>
      </c>
    </row>
    <row r="104" spans="1:8" x14ac:dyDescent="0.2">
      <c r="A104" s="29">
        <v>3</v>
      </c>
      <c r="B104" s="30" t="s">
        <v>419</v>
      </c>
      <c r="C104" s="30" t="s">
        <v>420</v>
      </c>
      <c r="D104" s="30" t="s">
        <v>77</v>
      </c>
      <c r="E104" s="31">
        <v>2500000</v>
      </c>
      <c r="F104" s="32">
        <v>2490.7199999999998</v>
      </c>
      <c r="G104" s="33">
        <v>1.3709280000000001E-2</v>
      </c>
      <c r="H104" s="21">
        <v>5.0369999999999999</v>
      </c>
    </row>
    <row r="105" spans="1:8" x14ac:dyDescent="0.2">
      <c r="A105" s="29">
        <v>4</v>
      </c>
      <c r="B105" s="30" t="s">
        <v>212</v>
      </c>
      <c r="C105" s="30" t="s">
        <v>213</v>
      </c>
      <c r="D105" s="30" t="s">
        <v>77</v>
      </c>
      <c r="E105" s="31">
        <v>2500000</v>
      </c>
      <c r="F105" s="32">
        <v>2485.62</v>
      </c>
      <c r="G105" s="33">
        <v>1.3681209999999999E-2</v>
      </c>
      <c r="H105" s="21">
        <v>5.15</v>
      </c>
    </row>
    <row r="106" spans="1:8" x14ac:dyDescent="0.2">
      <c r="A106" s="22"/>
      <c r="B106" s="22"/>
      <c r="C106" s="23" t="s">
        <v>11</v>
      </c>
      <c r="D106" s="22"/>
      <c r="E106" s="22" t="s">
        <v>12</v>
      </c>
      <c r="F106" s="28">
        <v>12445.205</v>
      </c>
      <c r="G106" s="25">
        <v>6.8500179999999994E-2</v>
      </c>
      <c r="H106" s="21" t="s">
        <v>12</v>
      </c>
    </row>
    <row r="107" spans="1:8" x14ac:dyDescent="0.2">
      <c r="A107" s="22"/>
      <c r="B107" s="22"/>
      <c r="C107" s="26"/>
      <c r="D107" s="22"/>
      <c r="E107" s="22"/>
      <c r="F107" s="27"/>
      <c r="G107" s="27"/>
      <c r="H107" s="21" t="s">
        <v>12</v>
      </c>
    </row>
    <row r="108" spans="1:8" x14ac:dyDescent="0.2">
      <c r="A108" s="22"/>
      <c r="B108" s="22"/>
      <c r="C108" s="23" t="s">
        <v>89</v>
      </c>
      <c r="D108" s="22"/>
      <c r="E108" s="22"/>
      <c r="F108" s="27"/>
      <c r="G108" s="27"/>
      <c r="H108" s="21" t="s">
        <v>12</v>
      </c>
    </row>
    <row r="109" spans="1:8" x14ac:dyDescent="0.2">
      <c r="A109" s="29">
        <v>1</v>
      </c>
      <c r="B109" s="30"/>
      <c r="C109" s="30" t="s">
        <v>90</v>
      </c>
      <c r="D109" s="30"/>
      <c r="E109" s="34"/>
      <c r="F109" s="32">
        <v>3288.479026904</v>
      </c>
      <c r="G109" s="33">
        <v>1.810026E-2</v>
      </c>
      <c r="H109" s="21">
        <v>5.22</v>
      </c>
    </row>
    <row r="110" spans="1:8" x14ac:dyDescent="0.2">
      <c r="A110" s="22"/>
      <c r="B110" s="22"/>
      <c r="C110" s="23" t="s">
        <v>11</v>
      </c>
      <c r="D110" s="22"/>
      <c r="E110" s="22" t="s">
        <v>12</v>
      </c>
      <c r="F110" s="28">
        <v>3288.479026904</v>
      </c>
      <c r="G110" s="25">
        <v>1.810026E-2</v>
      </c>
      <c r="H110" s="21" t="s">
        <v>12</v>
      </c>
    </row>
    <row r="111" spans="1:8" x14ac:dyDescent="0.2">
      <c r="A111" s="22"/>
      <c r="B111" s="22"/>
      <c r="C111" s="26"/>
      <c r="D111" s="22"/>
      <c r="E111" s="22"/>
      <c r="F111" s="27"/>
      <c r="G111" s="27"/>
      <c r="H111" s="21" t="s">
        <v>12</v>
      </c>
    </row>
    <row r="112" spans="1:8" x14ac:dyDescent="0.2">
      <c r="A112" s="22"/>
      <c r="B112" s="22"/>
      <c r="C112" s="23" t="s">
        <v>91</v>
      </c>
      <c r="D112" s="22"/>
      <c r="E112" s="22"/>
      <c r="F112" s="28">
        <v>130819.202526904</v>
      </c>
      <c r="G112" s="25">
        <v>0.72004756999999997</v>
      </c>
      <c r="H112" s="21" t="s">
        <v>12</v>
      </c>
    </row>
    <row r="113" spans="1:16" x14ac:dyDescent="0.2">
      <c r="A113" s="22"/>
      <c r="B113" s="22"/>
      <c r="C113" s="27"/>
      <c r="D113" s="22"/>
      <c r="E113" s="22"/>
      <c r="F113" s="22"/>
      <c r="G113" s="22"/>
      <c r="H113" s="21" t="s">
        <v>12</v>
      </c>
    </row>
    <row r="114" spans="1:16" x14ac:dyDescent="0.2">
      <c r="A114" s="22"/>
      <c r="B114" s="22"/>
      <c r="C114" s="23" t="s">
        <v>92</v>
      </c>
      <c r="D114" s="22"/>
      <c r="E114" s="22"/>
      <c r="F114" s="22"/>
      <c r="G114" s="22"/>
      <c r="H114" s="21" t="s">
        <v>12</v>
      </c>
    </row>
    <row r="115" spans="1:16" x14ac:dyDescent="0.2">
      <c r="A115" s="22"/>
      <c r="B115" s="22"/>
      <c r="C115" s="23" t="s">
        <v>93</v>
      </c>
      <c r="D115" s="22"/>
      <c r="E115" s="22"/>
      <c r="F115" s="22"/>
      <c r="G115" s="22"/>
      <c r="H115" s="21" t="s">
        <v>12</v>
      </c>
    </row>
    <row r="116" spans="1:16" x14ac:dyDescent="0.2">
      <c r="A116" s="22"/>
      <c r="B116" s="22"/>
      <c r="C116" s="23" t="s">
        <v>11</v>
      </c>
      <c r="D116" s="22"/>
      <c r="E116" s="22" t="s">
        <v>12</v>
      </c>
      <c r="F116" s="24" t="s">
        <v>13</v>
      </c>
      <c r="G116" s="25">
        <v>0</v>
      </c>
      <c r="H116" s="21" t="s">
        <v>12</v>
      </c>
    </row>
    <row r="117" spans="1:16" x14ac:dyDescent="0.2">
      <c r="A117" s="19"/>
      <c r="B117" s="19"/>
      <c r="C117" s="35"/>
      <c r="D117" s="19"/>
      <c r="E117" s="19"/>
      <c r="F117" s="36"/>
      <c r="G117" s="36"/>
      <c r="H117" s="21" t="s">
        <v>12</v>
      </c>
    </row>
    <row r="118" spans="1:16" x14ac:dyDescent="0.2">
      <c r="A118" s="19"/>
      <c r="B118" s="19"/>
      <c r="C118" s="20" t="s">
        <v>574</v>
      </c>
      <c r="D118" s="19"/>
      <c r="E118" s="19"/>
      <c r="F118" s="36"/>
      <c r="G118" s="36"/>
      <c r="H118" s="21" t="s">
        <v>12</v>
      </c>
      <c r="I118" s="37"/>
      <c r="J118" s="37"/>
      <c r="K118" s="37"/>
      <c r="L118" s="37"/>
      <c r="M118" s="37"/>
      <c r="N118" s="38"/>
      <c r="O118" s="38"/>
      <c r="P118" s="38"/>
    </row>
    <row r="119" spans="1:16" x14ac:dyDescent="0.2">
      <c r="A119" s="39">
        <v>1</v>
      </c>
      <c r="B119" s="40" t="s">
        <v>94</v>
      </c>
      <c r="C119" s="40" t="s">
        <v>95</v>
      </c>
      <c r="D119" s="40"/>
      <c r="E119" s="41">
        <v>5925.4179999999997</v>
      </c>
      <c r="F119" s="42">
        <v>696.315985974</v>
      </c>
      <c r="G119" s="43">
        <v>3.8326200000000001E-3</v>
      </c>
      <c r="H119" s="21"/>
    </row>
    <row r="120" spans="1:16" x14ac:dyDescent="0.2">
      <c r="A120" s="19"/>
      <c r="B120" s="19"/>
      <c r="C120" s="20" t="s">
        <v>11</v>
      </c>
      <c r="D120" s="19"/>
      <c r="E120" s="19" t="s">
        <v>12</v>
      </c>
      <c r="F120" s="44">
        <f>SUM(F119)</f>
        <v>696.315985974</v>
      </c>
      <c r="G120" s="45">
        <f>SUM(G119)</f>
        <v>3.8326200000000001E-3</v>
      </c>
      <c r="H120" s="21" t="s">
        <v>12</v>
      </c>
    </row>
    <row r="121" spans="1:16" x14ac:dyDescent="0.2">
      <c r="A121" s="22"/>
      <c r="B121" s="22"/>
      <c r="C121" s="26"/>
      <c r="D121" s="22"/>
      <c r="E121" s="22"/>
      <c r="F121" s="27"/>
      <c r="G121" s="27"/>
      <c r="H121" s="21" t="s">
        <v>12</v>
      </c>
    </row>
    <row r="122" spans="1:16" x14ac:dyDescent="0.2">
      <c r="A122" s="22"/>
      <c r="B122" s="22"/>
      <c r="C122" s="23" t="s">
        <v>96</v>
      </c>
      <c r="D122" s="22"/>
      <c r="E122" s="22"/>
      <c r="F122" s="22"/>
      <c r="G122" s="22"/>
      <c r="H122" s="21" t="s">
        <v>12</v>
      </c>
    </row>
    <row r="123" spans="1:16" x14ac:dyDescent="0.2">
      <c r="A123" s="22"/>
      <c r="B123" s="22"/>
      <c r="C123" s="23" t="s">
        <v>97</v>
      </c>
      <c r="D123" s="22"/>
      <c r="E123" s="22"/>
      <c r="F123" s="22"/>
      <c r="G123" s="22"/>
      <c r="H123" s="21" t="s">
        <v>12</v>
      </c>
    </row>
    <row r="124" spans="1:16" x14ac:dyDescent="0.2">
      <c r="A124" s="22"/>
      <c r="B124" s="22"/>
      <c r="C124" s="23" t="s">
        <v>11</v>
      </c>
      <c r="D124" s="22"/>
      <c r="E124" s="22" t="s">
        <v>12</v>
      </c>
      <c r="F124" s="24" t="s">
        <v>13</v>
      </c>
      <c r="G124" s="25">
        <v>0</v>
      </c>
      <c r="H124" s="21" t="s">
        <v>12</v>
      </c>
    </row>
    <row r="125" spans="1:16" x14ac:dyDescent="0.2">
      <c r="A125" s="22"/>
      <c r="B125" s="22"/>
      <c r="C125" s="26"/>
      <c r="D125" s="22"/>
      <c r="E125" s="22"/>
      <c r="F125" s="27"/>
      <c r="G125" s="27"/>
      <c r="H125" s="21" t="s">
        <v>12</v>
      </c>
    </row>
    <row r="126" spans="1:16" x14ac:dyDescent="0.2">
      <c r="A126" s="22"/>
      <c r="B126" s="22"/>
      <c r="C126" s="23" t="s">
        <v>98</v>
      </c>
      <c r="D126" s="22"/>
      <c r="E126" s="22"/>
      <c r="F126" s="27"/>
      <c r="G126" s="27"/>
      <c r="H126" s="21" t="s">
        <v>12</v>
      </c>
    </row>
    <row r="127" spans="1:16" x14ac:dyDescent="0.2">
      <c r="A127" s="22"/>
      <c r="B127" s="22"/>
      <c r="C127" s="23" t="s">
        <v>11</v>
      </c>
      <c r="D127" s="22"/>
      <c r="E127" s="22" t="s">
        <v>12</v>
      </c>
      <c r="F127" s="24" t="s">
        <v>13</v>
      </c>
      <c r="G127" s="25">
        <v>0</v>
      </c>
      <c r="H127" s="21" t="s">
        <v>12</v>
      </c>
    </row>
    <row r="128" spans="1:16" x14ac:dyDescent="0.2">
      <c r="A128" s="22"/>
      <c r="B128" s="22"/>
      <c r="C128" s="26"/>
      <c r="D128" s="22"/>
      <c r="E128" s="22"/>
      <c r="F128" s="27"/>
      <c r="G128" s="27"/>
      <c r="H128" s="21" t="s">
        <v>12</v>
      </c>
    </row>
    <row r="129" spans="1:9" x14ac:dyDescent="0.2">
      <c r="A129" s="144"/>
      <c r="B129" s="144"/>
      <c r="C129" s="145" t="s">
        <v>657</v>
      </c>
      <c r="D129" s="146"/>
      <c r="E129" s="147"/>
      <c r="F129" s="147"/>
      <c r="G129" s="146"/>
      <c r="H129" s="147" t="s">
        <v>12</v>
      </c>
    </row>
    <row r="130" spans="1:9" x14ac:dyDescent="0.2">
      <c r="A130" s="39"/>
      <c r="B130" s="40"/>
      <c r="C130" s="40" t="s">
        <v>659</v>
      </c>
      <c r="D130" s="40"/>
      <c r="E130" s="148">
        <v>5000000</v>
      </c>
      <c r="F130" s="42">
        <v>18.73</v>
      </c>
      <c r="G130" s="43">
        <f>F130/$F$138</f>
        <v>1.0309258854740227E-4</v>
      </c>
      <c r="H130" s="21" t="s">
        <v>12</v>
      </c>
    </row>
    <row r="131" spans="1:9" x14ac:dyDescent="0.2">
      <c r="A131" s="39"/>
      <c r="B131" s="40"/>
      <c r="C131" s="40" t="s">
        <v>660</v>
      </c>
      <c r="D131" s="40"/>
      <c r="E131" s="148">
        <v>5000000</v>
      </c>
      <c r="F131" s="42">
        <v>17.86</v>
      </c>
      <c r="G131" s="43">
        <f>F131/$F$138</f>
        <v>9.8303984594586469E-5</v>
      </c>
      <c r="H131" s="21"/>
    </row>
    <row r="132" spans="1:9" x14ac:dyDescent="0.2">
      <c r="A132" s="39"/>
      <c r="B132" s="40"/>
      <c r="C132" s="40" t="s">
        <v>661</v>
      </c>
      <c r="D132" s="40"/>
      <c r="E132" s="148">
        <v>5000000</v>
      </c>
      <c r="F132" s="42">
        <v>16.5</v>
      </c>
      <c r="G132" s="43">
        <f>F132/$F$138</f>
        <v>9.0818350829265212E-5</v>
      </c>
      <c r="H132" s="21" t="s">
        <v>12</v>
      </c>
    </row>
    <row r="133" spans="1:9" x14ac:dyDescent="0.2">
      <c r="A133" s="39"/>
      <c r="B133" s="40"/>
      <c r="C133" s="40" t="s">
        <v>662</v>
      </c>
      <c r="D133" s="40"/>
      <c r="E133" s="148">
        <v>2500000</v>
      </c>
      <c r="F133" s="42">
        <v>0.604999999999702</v>
      </c>
      <c r="G133" s="43" t="s">
        <v>658</v>
      </c>
      <c r="H133" s="21" t="s">
        <v>12</v>
      </c>
    </row>
    <row r="134" spans="1:9" x14ac:dyDescent="0.2">
      <c r="A134" s="39"/>
      <c r="B134" s="40"/>
      <c r="C134" s="40" t="s">
        <v>663</v>
      </c>
      <c r="D134" s="40"/>
      <c r="E134" s="148">
        <v>5000000</v>
      </c>
      <c r="F134" s="42">
        <v>1.175</v>
      </c>
      <c r="G134" s="43" t="s">
        <v>658</v>
      </c>
      <c r="H134" s="21" t="s">
        <v>12</v>
      </c>
    </row>
    <row r="135" spans="1:9" x14ac:dyDescent="0.2">
      <c r="A135" s="39"/>
      <c r="B135" s="40"/>
      <c r="C135" s="40" t="s">
        <v>664</v>
      </c>
      <c r="D135" s="40"/>
      <c r="E135" s="148">
        <v>5000000</v>
      </c>
      <c r="F135" s="42">
        <v>-1.3049999999999999</v>
      </c>
      <c r="G135" s="43" t="s">
        <v>658</v>
      </c>
      <c r="H135" s="21" t="s">
        <v>12</v>
      </c>
    </row>
    <row r="136" spans="1:9" x14ac:dyDescent="0.2">
      <c r="A136" s="22"/>
      <c r="B136" s="30"/>
      <c r="C136" s="30"/>
      <c r="D136" s="23"/>
      <c r="E136" s="22"/>
      <c r="F136" s="30"/>
      <c r="G136" s="34"/>
      <c r="H136" s="21" t="s">
        <v>12</v>
      </c>
    </row>
    <row r="137" spans="1:9" x14ac:dyDescent="0.2">
      <c r="A137" s="34"/>
      <c r="B137" s="30"/>
      <c r="C137" s="30" t="s">
        <v>99</v>
      </c>
      <c r="D137" s="30"/>
      <c r="E137" s="34"/>
      <c r="F137" s="32">
        <f>-26782.11303707+5000+5000+5000+5000+2500+5000</f>
        <v>717.88696292999884</v>
      </c>
      <c r="G137" s="33">
        <f>F137/F138</f>
        <v>3.951352124553476E-3</v>
      </c>
      <c r="H137" s="21" t="s">
        <v>12</v>
      </c>
    </row>
    <row r="138" spans="1:9" x14ac:dyDescent="0.2">
      <c r="A138" s="26"/>
      <c r="B138" s="26"/>
      <c r="C138" s="23" t="s">
        <v>100</v>
      </c>
      <c r="D138" s="27"/>
      <c r="E138" s="27"/>
      <c r="F138" s="28">
        <f>F137+F135+F134+F133+F132+F131+F130+F120+F112+F59+F24</f>
        <v>181681.34357580799</v>
      </c>
      <c r="G138" s="46">
        <f>G137+G132+G131+G130+G120+G112+G59+G24</f>
        <v>0.99999742704852479</v>
      </c>
      <c r="H138" s="21" t="s">
        <v>12</v>
      </c>
    </row>
    <row r="139" spans="1:9" x14ac:dyDescent="0.2">
      <c r="A139" s="47"/>
      <c r="B139" s="47"/>
      <c r="C139" s="47"/>
      <c r="D139" s="48"/>
      <c r="E139" s="48"/>
      <c r="F139" s="48"/>
      <c r="G139" s="48"/>
    </row>
    <row r="140" spans="1:9" x14ac:dyDescent="0.2">
      <c r="A140" s="49"/>
      <c r="B140" s="50" t="s">
        <v>575</v>
      </c>
      <c r="C140" s="50"/>
      <c r="D140" s="50"/>
      <c r="E140" s="50"/>
      <c r="F140" s="50"/>
      <c r="G140" s="50"/>
      <c r="H140" s="50"/>
    </row>
    <row r="141" spans="1:9" x14ac:dyDescent="0.2">
      <c r="A141" s="49"/>
      <c r="B141" s="50" t="s">
        <v>576</v>
      </c>
      <c r="C141" s="50"/>
      <c r="D141" s="50"/>
      <c r="E141" s="50"/>
      <c r="F141" s="50"/>
      <c r="G141" s="50"/>
      <c r="H141" s="50"/>
    </row>
    <row r="142" spans="1:9" x14ac:dyDescent="0.2">
      <c r="A142" s="49"/>
      <c r="B142" s="50" t="s">
        <v>577</v>
      </c>
      <c r="C142" s="50"/>
      <c r="D142" s="50"/>
      <c r="E142" s="50"/>
      <c r="F142" s="50"/>
      <c r="G142" s="50"/>
      <c r="H142" s="50"/>
    </row>
    <row r="143" spans="1:9" ht="55.15" customHeight="1" x14ac:dyDescent="0.2">
      <c r="A143" s="49"/>
      <c r="B143" s="149" t="s">
        <v>665</v>
      </c>
      <c r="C143" s="149"/>
      <c r="D143" s="149"/>
      <c r="E143" s="149"/>
      <c r="F143" s="149"/>
      <c r="G143" s="149"/>
      <c r="H143" s="149"/>
      <c r="I143" s="150"/>
    </row>
    <row r="144" spans="1:9" x14ac:dyDescent="0.2">
      <c r="A144" s="49"/>
      <c r="B144" s="49"/>
      <c r="C144" s="49"/>
      <c r="D144" s="51"/>
      <c r="E144" s="51"/>
      <c r="F144" s="51"/>
      <c r="G144" s="51"/>
    </row>
    <row r="145" spans="1:7" x14ac:dyDescent="0.2">
      <c r="A145" s="49"/>
      <c r="B145" s="52" t="s">
        <v>101</v>
      </c>
      <c r="C145" s="53"/>
      <c r="D145" s="54"/>
      <c r="E145" s="55"/>
      <c r="F145" s="51"/>
      <c r="G145" s="51"/>
    </row>
    <row r="146" spans="1:7" ht="25.5" customHeight="1" x14ac:dyDescent="0.2">
      <c r="A146" s="49"/>
      <c r="B146" s="56" t="s">
        <v>102</v>
      </c>
      <c r="C146" s="57"/>
      <c r="D146" s="20" t="s">
        <v>666</v>
      </c>
      <c r="E146" s="55"/>
      <c r="F146" s="51"/>
      <c r="G146" s="51"/>
    </row>
    <row r="147" spans="1:7" x14ac:dyDescent="0.2">
      <c r="A147" s="49"/>
      <c r="B147" s="56" t="s">
        <v>104</v>
      </c>
      <c r="C147" s="57"/>
      <c r="D147" s="20" t="s">
        <v>103</v>
      </c>
      <c r="E147" s="55"/>
      <c r="F147" s="51"/>
      <c r="G147" s="51"/>
    </row>
    <row r="148" spans="1:7" x14ac:dyDescent="0.2">
      <c r="A148" s="49"/>
      <c r="B148" s="56" t="s">
        <v>105</v>
      </c>
      <c r="C148" s="57"/>
      <c r="D148" s="36" t="s">
        <v>12</v>
      </c>
      <c r="E148" s="55"/>
      <c r="F148" s="51"/>
      <c r="G148" s="51"/>
    </row>
    <row r="149" spans="1:7" x14ac:dyDescent="0.2">
      <c r="A149" s="58"/>
      <c r="B149" s="59" t="s">
        <v>12</v>
      </c>
      <c r="C149" s="59" t="s">
        <v>578</v>
      </c>
      <c r="D149" s="59" t="s">
        <v>106</v>
      </c>
      <c r="E149" s="58"/>
      <c r="F149" s="58"/>
      <c r="G149" s="58"/>
    </row>
    <row r="150" spans="1:7" x14ac:dyDescent="0.2">
      <c r="A150" s="58"/>
      <c r="B150" s="60" t="s">
        <v>107</v>
      </c>
      <c r="C150" s="61">
        <v>46112</v>
      </c>
      <c r="D150" s="61">
        <v>46142</v>
      </c>
      <c r="E150" s="58"/>
      <c r="F150" s="58"/>
      <c r="G150" s="58"/>
    </row>
    <row r="151" spans="1:7" x14ac:dyDescent="0.2">
      <c r="A151" s="62"/>
      <c r="B151" s="40" t="s">
        <v>108</v>
      </c>
      <c r="C151" s="63">
        <v>3062.5826999999999</v>
      </c>
      <c r="D151" s="63">
        <v>3082.0273999999999</v>
      </c>
      <c r="E151" s="62"/>
      <c r="F151" s="64"/>
      <c r="G151" s="65"/>
    </row>
    <row r="152" spans="1:7" x14ac:dyDescent="0.2">
      <c r="A152" s="62"/>
      <c r="B152" s="40" t="s">
        <v>579</v>
      </c>
      <c r="C152" s="63">
        <v>1086.3657000000001</v>
      </c>
      <c r="D152" s="63">
        <v>1079.6071999999999</v>
      </c>
      <c r="E152" s="62"/>
      <c r="F152" s="64"/>
      <c r="G152" s="65"/>
    </row>
    <row r="153" spans="1:7" x14ac:dyDescent="0.2">
      <c r="A153" s="62"/>
      <c r="B153" s="40" t="s">
        <v>109</v>
      </c>
      <c r="C153" s="63">
        <v>2782.1550999999999</v>
      </c>
      <c r="D153" s="63">
        <v>2797.1289000000002</v>
      </c>
      <c r="E153" s="62"/>
      <c r="F153" s="64"/>
      <c r="G153" s="65"/>
    </row>
    <row r="154" spans="1:7" x14ac:dyDescent="0.2">
      <c r="A154" s="62"/>
      <c r="B154" s="40" t="s">
        <v>580</v>
      </c>
      <c r="C154" s="63">
        <v>1070.8977</v>
      </c>
      <c r="D154" s="63">
        <v>1063.2075</v>
      </c>
      <c r="E154" s="62"/>
      <c r="F154" s="64"/>
      <c r="G154" s="65"/>
    </row>
    <row r="155" spans="1:7" x14ac:dyDescent="0.2">
      <c r="A155" s="62"/>
      <c r="B155" s="62"/>
      <c r="C155" s="62"/>
      <c r="D155" s="62"/>
      <c r="E155" s="62"/>
      <c r="F155" s="62"/>
      <c r="G155" s="62"/>
    </row>
    <row r="156" spans="1:7" x14ac:dyDescent="0.2">
      <c r="A156" s="62"/>
      <c r="B156" s="109" t="s">
        <v>110</v>
      </c>
      <c r="C156" s="110"/>
      <c r="D156" s="23" t="s">
        <v>12</v>
      </c>
      <c r="E156" s="62"/>
      <c r="F156" s="62"/>
      <c r="G156" s="62"/>
    </row>
    <row r="157" spans="1:7" x14ac:dyDescent="0.2">
      <c r="A157" s="62"/>
      <c r="B157" s="111" t="s">
        <v>107</v>
      </c>
      <c r="C157" s="112" t="s">
        <v>258</v>
      </c>
      <c r="D157" s="112" t="s">
        <v>259</v>
      </c>
      <c r="E157" s="62"/>
      <c r="F157" s="62"/>
      <c r="G157" s="62"/>
    </row>
    <row r="158" spans="1:7" x14ac:dyDescent="0.2">
      <c r="A158" s="62"/>
      <c r="B158" s="40" t="s">
        <v>579</v>
      </c>
      <c r="C158" s="113">
        <v>13.661</v>
      </c>
      <c r="D158" s="34" t="s">
        <v>448</v>
      </c>
      <c r="E158" s="62"/>
      <c r="F158" s="64"/>
      <c r="G158" s="65"/>
    </row>
    <row r="159" spans="1:7" x14ac:dyDescent="0.2">
      <c r="A159" s="62"/>
      <c r="B159" s="40" t="s">
        <v>580</v>
      </c>
      <c r="C159" s="113">
        <v>13.458</v>
      </c>
      <c r="D159" s="113">
        <v>13.458</v>
      </c>
      <c r="E159" s="62"/>
      <c r="F159" s="64"/>
      <c r="G159" s="65"/>
    </row>
    <row r="160" spans="1:7" x14ac:dyDescent="0.2">
      <c r="A160" s="58"/>
      <c r="B160" s="66"/>
      <c r="C160" s="66"/>
      <c r="D160" s="66"/>
      <c r="E160" s="58"/>
      <c r="F160" s="58"/>
      <c r="G160" s="58"/>
    </row>
    <row r="161" spans="1:15" ht="25.5" customHeight="1" x14ac:dyDescent="0.2">
      <c r="A161" s="58"/>
      <c r="B161" s="151" t="s">
        <v>111</v>
      </c>
      <c r="C161" s="152"/>
      <c r="D161" s="20" t="s">
        <v>597</v>
      </c>
      <c r="E161" s="67"/>
      <c r="F161" s="58"/>
      <c r="G161" s="58"/>
      <c r="I161" s="150"/>
    </row>
    <row r="162" spans="1:15" ht="12.75" customHeight="1" x14ac:dyDescent="0.2">
      <c r="A162" s="58"/>
      <c r="B162" s="151" t="s">
        <v>112</v>
      </c>
      <c r="C162" s="152"/>
      <c r="D162" s="20" t="s">
        <v>103</v>
      </c>
      <c r="E162" s="67"/>
      <c r="F162" s="58"/>
      <c r="G162" s="58"/>
      <c r="I162" s="150"/>
    </row>
    <row r="163" spans="1:15" ht="12.75" customHeight="1" x14ac:dyDescent="0.2">
      <c r="A163" s="58"/>
      <c r="B163" s="151" t="s">
        <v>582</v>
      </c>
      <c r="C163" s="152"/>
      <c r="D163" s="20" t="s">
        <v>103</v>
      </c>
      <c r="E163" s="67"/>
      <c r="F163" s="58"/>
      <c r="G163" s="58"/>
      <c r="I163" s="150"/>
      <c r="J163" s="18"/>
    </row>
    <row r="164" spans="1:15" ht="12.75" customHeight="1" x14ac:dyDescent="0.2">
      <c r="A164" s="66"/>
      <c r="B164" s="66"/>
      <c r="C164" s="66"/>
      <c r="D164" s="66"/>
      <c r="E164" s="66"/>
      <c r="F164" s="66"/>
      <c r="G164" s="66"/>
      <c r="I164" s="150"/>
      <c r="J164" s="18"/>
    </row>
    <row r="165" spans="1:15" ht="13.5" x14ac:dyDescent="0.25">
      <c r="A165" s="66"/>
      <c r="B165" s="153" t="s">
        <v>705</v>
      </c>
      <c r="C165" s="66"/>
      <c r="D165" s="66"/>
      <c r="E165" s="66"/>
      <c r="F165" s="66"/>
      <c r="G165" s="66"/>
      <c r="H165" s="66"/>
      <c r="I165" s="150"/>
      <c r="J165" s="18"/>
    </row>
    <row r="166" spans="1:15" s="18" customFormat="1" ht="38.25" x14ac:dyDescent="0.2">
      <c r="A166" s="154"/>
      <c r="B166" s="155" t="s">
        <v>667</v>
      </c>
      <c r="C166" s="155" t="s">
        <v>668</v>
      </c>
      <c r="D166" s="156" t="s">
        <v>669</v>
      </c>
      <c r="E166" s="156" t="s">
        <v>670</v>
      </c>
      <c r="F166" s="155" t="s">
        <v>671</v>
      </c>
      <c r="G166" s="155" t="s">
        <v>672</v>
      </c>
      <c r="H166" s="155" t="s">
        <v>8</v>
      </c>
      <c r="I166" s="157"/>
    </row>
    <row r="167" spans="1:15" s="81" customFormat="1" ht="25.5" x14ac:dyDescent="0.2">
      <c r="A167" s="158"/>
      <c r="B167" s="159" t="s">
        <v>673</v>
      </c>
      <c r="C167" s="159" t="s">
        <v>676</v>
      </c>
      <c r="D167" s="160" t="s">
        <v>674</v>
      </c>
      <c r="E167" s="161" t="s">
        <v>675</v>
      </c>
      <c r="F167" s="162">
        <v>5000</v>
      </c>
      <c r="G167" s="163">
        <v>46444</v>
      </c>
      <c r="H167" s="164">
        <f>F167/$F$138</f>
        <v>2.752071237250461E-2</v>
      </c>
      <c r="I167" s="165"/>
      <c r="J167" s="18"/>
    </row>
    <row r="168" spans="1:15" s="81" customFormat="1" ht="25.5" x14ac:dyDescent="0.2">
      <c r="A168" s="158"/>
      <c r="B168" s="159" t="s">
        <v>673</v>
      </c>
      <c r="C168" s="159" t="s">
        <v>677</v>
      </c>
      <c r="D168" s="160" t="s">
        <v>674</v>
      </c>
      <c r="E168" s="161" t="s">
        <v>675</v>
      </c>
      <c r="F168" s="162">
        <v>2500</v>
      </c>
      <c r="G168" s="163">
        <v>46452</v>
      </c>
      <c r="H168" s="164">
        <f t="shared" ref="H168:H174" si="0">F168/$F$138</f>
        <v>1.3760356186252305E-2</v>
      </c>
      <c r="I168" s="165"/>
      <c r="J168" s="18"/>
    </row>
    <row r="169" spans="1:15" s="81" customFormat="1" ht="25.5" x14ac:dyDescent="0.2">
      <c r="A169" s="158"/>
      <c r="B169" s="159" t="s">
        <v>673</v>
      </c>
      <c r="C169" s="159" t="s">
        <v>678</v>
      </c>
      <c r="D169" s="160" t="s">
        <v>674</v>
      </c>
      <c r="E169" s="161" t="s">
        <v>675</v>
      </c>
      <c r="F169" s="162">
        <v>2500</v>
      </c>
      <c r="G169" s="163">
        <v>46452</v>
      </c>
      <c r="H169" s="164">
        <f t="shared" si="0"/>
        <v>1.3760356186252305E-2</v>
      </c>
      <c r="I169" s="165"/>
      <c r="J169" s="18"/>
    </row>
    <row r="170" spans="1:15" s="81" customFormat="1" ht="25.5" x14ac:dyDescent="0.2">
      <c r="A170" s="158"/>
      <c r="B170" s="159" t="s">
        <v>673</v>
      </c>
      <c r="C170" s="159" t="s">
        <v>679</v>
      </c>
      <c r="D170" s="160" t="s">
        <v>674</v>
      </c>
      <c r="E170" s="161" t="s">
        <v>675</v>
      </c>
      <c r="F170" s="162">
        <v>4500</v>
      </c>
      <c r="G170" s="163">
        <v>46455</v>
      </c>
      <c r="H170" s="164">
        <f t="shared" si="0"/>
        <v>2.4768641135254149E-2</v>
      </c>
      <c r="I170" s="165"/>
      <c r="J170" s="18"/>
    </row>
    <row r="171" spans="1:15" s="81" customFormat="1" ht="25.5" x14ac:dyDescent="0.2">
      <c r="A171" s="158"/>
      <c r="B171" s="159" t="s">
        <v>673</v>
      </c>
      <c r="C171" s="159" t="s">
        <v>680</v>
      </c>
      <c r="D171" s="160" t="s">
        <v>674</v>
      </c>
      <c r="E171" s="161" t="s">
        <v>675</v>
      </c>
      <c r="F171" s="162">
        <v>500</v>
      </c>
      <c r="G171" s="163">
        <v>46455</v>
      </c>
      <c r="H171" s="164">
        <f t="shared" si="0"/>
        <v>2.7520712372504611E-3</v>
      </c>
      <c r="I171" s="165"/>
      <c r="J171" s="18"/>
    </row>
    <row r="172" spans="1:15" s="81" customFormat="1" ht="25.5" x14ac:dyDescent="0.2">
      <c r="A172" s="158"/>
      <c r="B172" s="159" t="s">
        <v>673</v>
      </c>
      <c r="C172" s="159" t="s">
        <v>682</v>
      </c>
      <c r="D172" s="160" t="s">
        <v>674</v>
      </c>
      <c r="E172" s="161" t="s">
        <v>675</v>
      </c>
      <c r="F172" s="162">
        <v>2500</v>
      </c>
      <c r="G172" s="163">
        <v>46373</v>
      </c>
      <c r="H172" s="164">
        <f t="shared" si="0"/>
        <v>1.3760356186252305E-2</v>
      </c>
      <c r="I172" s="165"/>
      <c r="J172" s="18"/>
    </row>
    <row r="173" spans="1:15" s="81" customFormat="1" ht="25.5" x14ac:dyDescent="0.2">
      <c r="A173" s="158"/>
      <c r="B173" s="159" t="s">
        <v>673</v>
      </c>
      <c r="C173" s="159" t="s">
        <v>532</v>
      </c>
      <c r="D173" s="160" t="s">
        <v>674</v>
      </c>
      <c r="E173" s="161" t="s">
        <v>675</v>
      </c>
      <c r="F173" s="162">
        <v>2500</v>
      </c>
      <c r="G173" s="163">
        <v>46286</v>
      </c>
      <c r="H173" s="164">
        <f t="shared" si="0"/>
        <v>1.3760356186252305E-2</v>
      </c>
      <c r="I173" s="165"/>
      <c r="J173" s="18"/>
    </row>
    <row r="174" spans="1:15" s="81" customFormat="1" ht="25.5" x14ac:dyDescent="0.2">
      <c r="A174" s="158"/>
      <c r="B174" s="159" t="s">
        <v>673</v>
      </c>
      <c r="C174" s="159" t="s">
        <v>532</v>
      </c>
      <c r="D174" s="160" t="s">
        <v>674</v>
      </c>
      <c r="E174" s="161" t="s">
        <v>675</v>
      </c>
      <c r="F174" s="162">
        <v>2500</v>
      </c>
      <c r="G174" s="163">
        <v>46286</v>
      </c>
      <c r="H174" s="164">
        <f t="shared" si="0"/>
        <v>1.3760356186252305E-2</v>
      </c>
      <c r="I174" s="165"/>
      <c r="J174" s="18"/>
    </row>
    <row r="175" spans="1:15" s="81" customFormat="1" ht="25.5" x14ac:dyDescent="0.2">
      <c r="A175" s="158"/>
      <c r="B175" s="159" t="s">
        <v>673</v>
      </c>
      <c r="C175" s="40" t="s">
        <v>522</v>
      </c>
      <c r="D175" s="160" t="s">
        <v>674</v>
      </c>
      <c r="E175" s="161" t="s">
        <v>675</v>
      </c>
      <c r="F175" s="162">
        <v>5000</v>
      </c>
      <c r="G175" s="163">
        <v>46211</v>
      </c>
      <c r="H175" s="164">
        <f>F175/$F$138</f>
        <v>2.752071237250461E-2</v>
      </c>
      <c r="I175" s="165"/>
      <c r="J175" s="18"/>
    </row>
    <row r="176" spans="1:15" s="85" customFormat="1" x14ac:dyDescent="0.2">
      <c r="A176" s="66"/>
      <c r="B176" s="66"/>
      <c r="C176" s="66"/>
      <c r="D176" s="66"/>
      <c r="E176" s="66"/>
      <c r="F176" s="66"/>
      <c r="G176" s="66"/>
      <c r="H176" s="15"/>
      <c r="I176" s="166"/>
      <c r="J176" s="167"/>
      <c r="K176" s="167"/>
      <c r="L176" s="167"/>
      <c r="M176" s="167"/>
      <c r="N176" s="167"/>
      <c r="O176" s="167"/>
    </row>
    <row r="177" spans="1:16" x14ac:dyDescent="0.2">
      <c r="A177" s="68"/>
      <c r="B177" s="168" t="s">
        <v>706</v>
      </c>
      <c r="C177" s="168"/>
      <c r="D177" s="168"/>
      <c r="E177" s="168"/>
      <c r="F177" s="168"/>
      <c r="G177" s="168"/>
      <c r="H177" s="68"/>
      <c r="I177" s="150"/>
      <c r="J177" s="18"/>
    </row>
    <row r="178" spans="1:16" ht="13.5" customHeight="1" x14ac:dyDescent="0.2">
      <c r="B178" s="169" t="s">
        <v>599</v>
      </c>
      <c r="C178" s="169" t="s">
        <v>600</v>
      </c>
      <c r="D178" s="170" t="s">
        <v>610</v>
      </c>
      <c r="E178" s="171"/>
      <c r="F178" s="172"/>
      <c r="G178" s="173" t="s">
        <v>618</v>
      </c>
      <c r="H178" s="174"/>
      <c r="I178" s="175"/>
      <c r="J178" s="37"/>
      <c r="K178" s="37"/>
      <c r="L178" s="37"/>
      <c r="M178" s="37"/>
      <c r="N178" s="37"/>
      <c r="O178" s="37"/>
    </row>
    <row r="179" spans="1:16" ht="46.5" customHeight="1" x14ac:dyDescent="0.2">
      <c r="B179" s="176"/>
      <c r="C179" s="176"/>
      <c r="D179" s="177" t="s">
        <v>619</v>
      </c>
      <c r="E179" s="177" t="s">
        <v>620</v>
      </c>
      <c r="F179" s="177" t="s">
        <v>621</v>
      </c>
      <c r="G179" s="173" t="s">
        <v>638</v>
      </c>
      <c r="H179" s="175"/>
      <c r="I179" s="177" t="s">
        <v>623</v>
      </c>
      <c r="J179" s="37"/>
      <c r="K179" s="37"/>
      <c r="L179" s="37"/>
      <c r="M179" s="37"/>
      <c r="N179" s="37"/>
      <c r="O179" s="37"/>
    </row>
    <row r="180" spans="1:16" ht="21" customHeight="1" x14ac:dyDescent="0.2">
      <c r="B180" s="178"/>
      <c r="C180" s="178"/>
      <c r="D180" s="179"/>
      <c r="E180" s="179"/>
      <c r="F180" s="179"/>
      <c r="G180" s="103" t="s">
        <v>624</v>
      </c>
      <c r="H180" s="103" t="s">
        <v>625</v>
      </c>
      <c r="I180" s="179"/>
      <c r="J180" s="37"/>
      <c r="K180" s="37"/>
      <c r="L180" s="37"/>
      <c r="M180" s="37"/>
      <c r="N180" s="37"/>
      <c r="O180" s="37"/>
    </row>
    <row r="181" spans="1:16" ht="13.5" x14ac:dyDescent="0.25">
      <c r="B181" s="100" t="s">
        <v>626</v>
      </c>
      <c r="C181" s="98" t="s">
        <v>627</v>
      </c>
      <c r="D181" s="180">
        <v>488.84800000000001</v>
      </c>
      <c r="E181" s="4">
        <v>11.151999999999999</v>
      </c>
      <c r="F181" s="181">
        <f>D181+E181</f>
        <v>500</v>
      </c>
      <c r="G181" s="2">
        <v>21.175720568999996</v>
      </c>
      <c r="H181" s="2">
        <v>13.34</v>
      </c>
      <c r="I181" s="2">
        <f>G181+H181</f>
        <v>34.515720568999996</v>
      </c>
      <c r="J181" s="37"/>
      <c r="K181" s="37"/>
      <c r="L181" s="37"/>
      <c r="M181" s="37"/>
      <c r="N181" s="37"/>
      <c r="O181" s="37"/>
    </row>
    <row r="182" spans="1:16" ht="6.75" customHeight="1" x14ac:dyDescent="0.25">
      <c r="B182" s="182"/>
      <c r="C182" s="183"/>
      <c r="D182" s="184"/>
      <c r="E182" s="5"/>
      <c r="F182" s="185"/>
      <c r="G182" s="3"/>
      <c r="H182" s="3"/>
      <c r="I182" s="3"/>
      <c r="J182" s="37"/>
      <c r="K182" s="37"/>
      <c r="L182" s="37"/>
      <c r="M182" s="37"/>
      <c r="N182" s="37"/>
      <c r="O182" s="37"/>
    </row>
    <row r="183" spans="1:16" ht="51" customHeight="1" x14ac:dyDescent="0.2">
      <c r="B183" s="186" t="s">
        <v>628</v>
      </c>
      <c r="C183" s="186"/>
      <c r="D183" s="186"/>
      <c r="E183" s="186"/>
      <c r="F183" s="186"/>
      <c r="G183" s="186"/>
      <c r="H183" s="186"/>
      <c r="I183" s="186"/>
      <c r="J183" s="187"/>
      <c r="K183" s="37"/>
      <c r="L183" s="37"/>
      <c r="M183" s="37"/>
      <c r="N183" s="37"/>
      <c r="O183" s="37"/>
    </row>
    <row r="184" spans="1:16" ht="13.5" x14ac:dyDescent="0.25">
      <c r="B184" s="107" t="s">
        <v>629</v>
      </c>
      <c r="I184" s="37"/>
      <c r="J184" s="18"/>
      <c r="K184" s="37"/>
      <c r="L184" s="37"/>
      <c r="M184" s="37"/>
      <c r="N184" s="37"/>
      <c r="O184" s="37"/>
      <c r="P184" s="37"/>
    </row>
    <row r="185" spans="1:16" ht="7.5" customHeight="1" x14ac:dyDescent="0.2">
      <c r="B185" s="108"/>
      <c r="J185" s="18"/>
      <c r="K185" s="37"/>
      <c r="L185" s="37"/>
      <c r="M185" s="37"/>
      <c r="N185" s="37"/>
      <c r="O185" s="37"/>
    </row>
    <row r="186" spans="1:16" x14ac:dyDescent="0.2">
      <c r="B186" s="108" t="s">
        <v>633</v>
      </c>
      <c r="J186" s="18"/>
      <c r="K186" s="37"/>
      <c r="L186" s="37"/>
      <c r="M186" s="37"/>
      <c r="N186" s="37"/>
      <c r="O186" s="37"/>
    </row>
    <row r="187" spans="1:16" x14ac:dyDescent="0.2">
      <c r="B187" s="108"/>
      <c r="J187" s="18"/>
      <c r="K187" s="37"/>
      <c r="L187" s="37"/>
      <c r="M187" s="37"/>
      <c r="N187" s="37"/>
      <c r="O187" s="37"/>
    </row>
    <row r="188" spans="1:16" x14ac:dyDescent="0.2">
      <c r="B188" s="108" t="s">
        <v>634</v>
      </c>
      <c r="J188" s="18"/>
      <c r="K188" s="37"/>
      <c r="L188" s="37"/>
      <c r="M188" s="37"/>
      <c r="N188" s="37"/>
      <c r="O188" s="37"/>
    </row>
    <row r="189" spans="1:16" x14ac:dyDescent="0.2">
      <c r="B189" s="108"/>
      <c r="J189" s="18"/>
      <c r="K189" s="37"/>
      <c r="L189" s="37"/>
      <c r="M189" s="37"/>
      <c r="N189" s="37"/>
      <c r="O189" s="37"/>
    </row>
    <row r="190" spans="1:16" x14ac:dyDescent="0.2">
      <c r="B190" s="108" t="s">
        <v>635</v>
      </c>
      <c r="J190" s="18"/>
    </row>
    <row r="191" spans="1:16" s="68" customFormat="1" x14ac:dyDescent="0.2">
      <c r="I191" s="150"/>
      <c r="J191" s="18"/>
      <c r="K191" s="37"/>
      <c r="L191" s="37"/>
      <c r="M191" s="37"/>
      <c r="N191" s="37"/>
      <c r="O191" s="81"/>
    </row>
    <row r="192" spans="1:16" s="68" customFormat="1" x14ac:dyDescent="0.2">
      <c r="B192" s="188" t="s">
        <v>583</v>
      </c>
      <c r="C192" s="189"/>
      <c r="D192" s="190"/>
      <c r="I192" s="150"/>
      <c r="J192" s="18"/>
      <c r="K192" s="37"/>
      <c r="L192" s="37"/>
      <c r="M192" s="37"/>
      <c r="N192" s="37"/>
      <c r="O192" s="81"/>
    </row>
    <row r="193" spans="1:17" s="68" customFormat="1" ht="38.25" x14ac:dyDescent="0.2">
      <c r="B193" s="191" t="s">
        <v>584</v>
      </c>
      <c r="C193" s="191"/>
      <c r="D193" s="73" t="s">
        <v>449</v>
      </c>
      <c r="I193" s="150"/>
      <c r="J193" s="18"/>
      <c r="K193" s="37"/>
      <c r="L193" s="37"/>
      <c r="M193" s="37"/>
      <c r="N193" s="37"/>
      <c r="O193" s="81"/>
    </row>
    <row r="194" spans="1:17" s="68" customFormat="1" x14ac:dyDescent="0.2">
      <c r="B194" s="192" t="s">
        <v>585</v>
      </c>
      <c r="C194" s="192"/>
      <c r="D194" s="75"/>
      <c r="I194" s="150"/>
      <c r="J194" s="18"/>
      <c r="K194" s="37"/>
      <c r="L194" s="37"/>
      <c r="M194" s="37"/>
      <c r="N194" s="37"/>
      <c r="O194" s="81"/>
    </row>
    <row r="195" spans="1:17" s="68" customFormat="1" x14ac:dyDescent="0.2">
      <c r="B195" s="192"/>
      <c r="C195" s="192"/>
      <c r="D195" s="78"/>
      <c r="I195" s="150"/>
      <c r="J195" s="18"/>
      <c r="K195" s="37"/>
      <c r="L195" s="37"/>
      <c r="M195" s="37"/>
      <c r="N195" s="37"/>
      <c r="O195" s="81"/>
    </row>
    <row r="196" spans="1:17" s="68" customFormat="1" ht="12.75" customHeight="1" x14ac:dyDescent="0.2">
      <c r="B196" s="192" t="s">
        <v>586</v>
      </c>
      <c r="C196" s="192"/>
      <c r="D196" s="79">
        <v>6.9781208551799567</v>
      </c>
      <c r="I196" s="150"/>
      <c r="J196" s="18"/>
      <c r="K196" s="37"/>
      <c r="L196" s="37"/>
      <c r="M196" s="37"/>
      <c r="N196" s="37"/>
      <c r="O196" s="81"/>
    </row>
    <row r="197" spans="1:17" s="68" customFormat="1" x14ac:dyDescent="0.2">
      <c r="B197" s="192"/>
      <c r="C197" s="192"/>
      <c r="D197" s="78"/>
      <c r="I197" s="150"/>
      <c r="J197" s="18"/>
      <c r="K197" s="37"/>
      <c r="L197" s="37"/>
      <c r="M197" s="37"/>
      <c r="N197" s="37"/>
      <c r="O197" s="81"/>
    </row>
    <row r="198" spans="1:17" s="68" customFormat="1" ht="12.75" customHeight="1" x14ac:dyDescent="0.2">
      <c r="B198" s="192" t="s">
        <v>587</v>
      </c>
      <c r="C198" s="192"/>
      <c r="D198" s="79">
        <v>0.55940190541074297</v>
      </c>
      <c r="I198" s="150"/>
      <c r="J198" s="18"/>
      <c r="K198" s="37"/>
      <c r="L198" s="37"/>
      <c r="M198" s="37"/>
      <c r="N198" s="37"/>
      <c r="O198" s="81"/>
    </row>
    <row r="199" spans="1:17" s="68" customFormat="1" ht="12.75" customHeight="1" x14ac:dyDescent="0.2">
      <c r="B199" s="192" t="s">
        <v>588</v>
      </c>
      <c r="C199" s="192"/>
      <c r="D199" s="79">
        <v>0.56855431131810541</v>
      </c>
      <c r="I199" s="150"/>
      <c r="J199" s="18"/>
      <c r="K199" s="37"/>
      <c r="L199" s="37"/>
      <c r="M199" s="37"/>
      <c r="N199" s="37"/>
      <c r="O199" s="81"/>
    </row>
    <row r="200" spans="1:17" s="68" customFormat="1" x14ac:dyDescent="0.2">
      <c r="B200" s="192"/>
      <c r="C200" s="192"/>
      <c r="D200" s="78"/>
      <c r="I200" s="150"/>
      <c r="J200" s="18"/>
      <c r="K200" s="37"/>
      <c r="L200" s="37"/>
      <c r="M200" s="37"/>
      <c r="N200" s="37"/>
      <c r="O200" s="81"/>
    </row>
    <row r="201" spans="1:17" s="68" customFormat="1" x14ac:dyDescent="0.2">
      <c r="B201" s="192" t="s">
        <v>589</v>
      </c>
      <c r="C201" s="192"/>
      <c r="D201" s="80" t="s">
        <v>703</v>
      </c>
      <c r="I201" s="150"/>
      <c r="J201" s="18"/>
      <c r="K201" s="37"/>
      <c r="L201" s="37"/>
      <c r="M201" s="37"/>
      <c r="N201" s="37"/>
      <c r="O201" s="81"/>
    </row>
    <row r="202" spans="1:17" s="68" customFormat="1" ht="12.75" customHeight="1" x14ac:dyDescent="0.2">
      <c r="B202" s="193" t="s">
        <v>590</v>
      </c>
      <c r="C202" s="194"/>
      <c r="D202" s="195"/>
      <c r="I202" s="150"/>
      <c r="J202" s="18"/>
      <c r="K202" s="37"/>
      <c r="L202" s="37"/>
      <c r="M202" s="37"/>
      <c r="N202" s="37"/>
      <c r="O202" s="81"/>
    </row>
    <row r="203" spans="1:17" s="68" customFormat="1" x14ac:dyDescent="0.2">
      <c r="B203" s="116"/>
      <c r="C203" s="116"/>
      <c r="D203" s="116"/>
      <c r="I203" s="150"/>
      <c r="J203" s="18"/>
      <c r="K203" s="37"/>
      <c r="L203" s="37"/>
      <c r="M203" s="37"/>
      <c r="N203" s="37"/>
      <c r="O203" s="81"/>
    </row>
    <row r="204" spans="1:17" s="68" customFormat="1" x14ac:dyDescent="0.2">
      <c r="A204" s="15"/>
      <c r="B204" s="84" t="s">
        <v>591</v>
      </c>
      <c r="C204" s="15"/>
      <c r="D204" s="15"/>
      <c r="E204" s="15"/>
      <c r="F204" s="15"/>
      <c r="G204" s="15"/>
      <c r="H204" s="15"/>
      <c r="I204" s="150"/>
      <c r="J204" s="18"/>
      <c r="K204" s="37"/>
      <c r="L204" s="37"/>
      <c r="M204" s="37"/>
      <c r="N204" s="37"/>
      <c r="O204" s="81"/>
      <c r="P204" s="15"/>
      <c r="Q204" s="15"/>
    </row>
    <row r="205" spans="1:17" x14ac:dyDescent="0.2">
      <c r="I205" s="150"/>
    </row>
    <row r="206" spans="1:17" ht="153.75" customHeight="1" x14ac:dyDescent="0.2">
      <c r="I206" s="150"/>
    </row>
    <row r="207" spans="1:17" ht="25.5" customHeight="1" x14ac:dyDescent="0.2">
      <c r="I207" s="150"/>
    </row>
    <row r="208" spans="1:17" x14ac:dyDescent="0.2">
      <c r="B208" s="84" t="s">
        <v>592</v>
      </c>
      <c r="C208" s="85"/>
      <c r="D208" s="84"/>
      <c r="I208" s="150"/>
    </row>
    <row r="209" spans="2:9" x14ac:dyDescent="0.2">
      <c r="B209" s="84" t="s">
        <v>681</v>
      </c>
      <c r="D209" s="84"/>
      <c r="I209" s="150"/>
    </row>
    <row r="210" spans="2:9" x14ac:dyDescent="0.2">
      <c r="I210" s="150"/>
    </row>
    <row r="211" spans="2:9" x14ac:dyDescent="0.2">
      <c r="I211" s="150"/>
    </row>
    <row r="212" spans="2:9" ht="165" customHeight="1" x14ac:dyDescent="0.2">
      <c r="I212" s="150"/>
    </row>
    <row r="213" spans="2:9" x14ac:dyDescent="0.2">
      <c r="I213" s="150"/>
    </row>
  </sheetData>
  <mergeCells count="22">
    <mergeCell ref="B156:C156"/>
    <mergeCell ref="B142:H142"/>
    <mergeCell ref="B145:D145"/>
    <mergeCell ref="B146:C146"/>
    <mergeCell ref="B147:C147"/>
    <mergeCell ref="B148:C148"/>
    <mergeCell ref="B143:H143"/>
    <mergeCell ref="A1:H1"/>
    <mergeCell ref="A2:H2"/>
    <mergeCell ref="A3:H3"/>
    <mergeCell ref="B140:H140"/>
    <mergeCell ref="B141:H141"/>
    <mergeCell ref="B183:I183"/>
    <mergeCell ref="D178:F178"/>
    <mergeCell ref="G178:I178"/>
    <mergeCell ref="C178:C180"/>
    <mergeCell ref="B178:B180"/>
    <mergeCell ref="E179:E180"/>
    <mergeCell ref="F179:F180"/>
    <mergeCell ref="G179:H179"/>
    <mergeCell ref="I179:I180"/>
    <mergeCell ref="D179:D180"/>
  </mergeCells>
  <hyperlinks>
    <hyperlink ref="I1" location="Index!B2" display="Index" xr:uid="{11A3EDFF-B3FF-4C01-9ABD-B5F27B382397}"/>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5066C-0C33-4136-B3DC-5C8F77C333B2}">
  <sheetPr>
    <outlinePr summaryBelow="0" summaryRight="0"/>
  </sheetPr>
  <dimension ref="A1:P151"/>
  <sheetViews>
    <sheetView showGridLines="0" workbookViewId="0">
      <selection sqref="A1:H1"/>
    </sheetView>
  </sheetViews>
  <sheetFormatPr defaultRowHeight="12.75" x14ac:dyDescent="0.2"/>
  <cols>
    <col min="1" max="1" width="5.85546875" style="15" bestFit="1" customWidth="1"/>
    <col min="2" max="2" width="19.7109375" style="15" bestFit="1" customWidth="1"/>
    <col min="3" max="3" width="59.7109375" style="15" customWidth="1"/>
    <col min="4" max="4" width="13.42578125" style="15" customWidth="1"/>
    <col min="5" max="6" width="10.85546875" style="15" customWidth="1"/>
    <col min="7" max="7" width="15.28515625" style="15" customWidth="1"/>
    <col min="8" max="8" width="12" style="15" customWidth="1"/>
    <col min="9" max="9" width="5.7109375" style="15" bestFit="1" customWidth="1"/>
    <col min="10" max="16384" width="9.140625" style="15"/>
  </cols>
  <sheetData>
    <row r="1" spans="1:9" ht="15" x14ac:dyDescent="0.2">
      <c r="A1" s="14" t="s">
        <v>0</v>
      </c>
      <c r="B1" s="14"/>
      <c r="C1" s="14"/>
      <c r="D1" s="14"/>
      <c r="E1" s="14"/>
      <c r="F1" s="14"/>
      <c r="G1" s="14"/>
      <c r="H1" s="14"/>
      <c r="I1" s="1" t="s">
        <v>572</v>
      </c>
    </row>
    <row r="2" spans="1:9" ht="15" x14ac:dyDescent="0.2">
      <c r="A2" s="14" t="s">
        <v>506</v>
      </c>
      <c r="B2" s="14"/>
      <c r="C2" s="14"/>
      <c r="D2" s="14"/>
      <c r="E2" s="14"/>
      <c r="F2" s="14"/>
      <c r="G2" s="14"/>
      <c r="H2" s="14"/>
    </row>
    <row r="3" spans="1:9" ht="15" x14ac:dyDescent="0.2">
      <c r="A3" s="14" t="s">
        <v>722</v>
      </c>
      <c r="B3" s="14"/>
      <c r="C3" s="14"/>
      <c r="D3" s="14"/>
      <c r="E3" s="14"/>
      <c r="F3" s="14"/>
      <c r="G3" s="14"/>
      <c r="H3" s="14"/>
    </row>
    <row r="4" spans="1:9" s="18" customFormat="1" ht="30" x14ac:dyDescent="0.2">
      <c r="A4" s="16" t="s">
        <v>2</v>
      </c>
      <c r="B4" s="16" t="s">
        <v>3</v>
      </c>
      <c r="C4" s="16" t="s">
        <v>4</v>
      </c>
      <c r="D4" s="16" t="s">
        <v>5</v>
      </c>
      <c r="E4" s="16" t="s">
        <v>6</v>
      </c>
      <c r="F4" s="16" t="s">
        <v>7</v>
      </c>
      <c r="G4" s="16" t="s">
        <v>8</v>
      </c>
      <c r="H4" s="17" t="s">
        <v>571</v>
      </c>
    </row>
    <row r="5" spans="1:9" x14ac:dyDescent="0.2">
      <c r="A5" s="19"/>
      <c r="B5" s="19"/>
      <c r="C5" s="20" t="s">
        <v>9</v>
      </c>
      <c r="D5" s="19"/>
      <c r="E5" s="19"/>
      <c r="F5" s="19"/>
      <c r="G5" s="19"/>
      <c r="H5" s="21" t="s">
        <v>12</v>
      </c>
    </row>
    <row r="6" spans="1:9" x14ac:dyDescent="0.2">
      <c r="A6" s="19"/>
      <c r="B6" s="19"/>
      <c r="C6" s="20" t="s">
        <v>10</v>
      </c>
      <c r="D6" s="19"/>
      <c r="E6" s="19"/>
      <c r="F6" s="19"/>
      <c r="G6" s="19"/>
      <c r="H6" s="21" t="s">
        <v>12</v>
      </c>
    </row>
    <row r="7" spans="1:9" x14ac:dyDescent="0.2">
      <c r="A7" s="22"/>
      <c r="B7" s="22"/>
      <c r="C7" s="23" t="s">
        <v>11</v>
      </c>
      <c r="D7" s="22"/>
      <c r="E7" s="22" t="s">
        <v>12</v>
      </c>
      <c r="F7" s="24" t="s">
        <v>13</v>
      </c>
      <c r="G7" s="25">
        <v>0</v>
      </c>
      <c r="H7" s="21" t="s">
        <v>12</v>
      </c>
    </row>
    <row r="8" spans="1:9" x14ac:dyDescent="0.2">
      <c r="A8" s="22"/>
      <c r="B8" s="22"/>
      <c r="C8" s="26"/>
      <c r="D8" s="22"/>
      <c r="E8" s="22"/>
      <c r="F8" s="27"/>
      <c r="G8" s="27"/>
      <c r="H8" s="21" t="s">
        <v>12</v>
      </c>
    </row>
    <row r="9" spans="1:9" x14ac:dyDescent="0.2">
      <c r="A9" s="22"/>
      <c r="B9" s="22"/>
      <c r="C9" s="23" t="s">
        <v>14</v>
      </c>
      <c r="D9" s="22"/>
      <c r="E9" s="22"/>
      <c r="F9" s="22"/>
      <c r="G9" s="22"/>
      <c r="H9" s="21" t="s">
        <v>12</v>
      </c>
    </row>
    <row r="10" spans="1:9" x14ac:dyDescent="0.2">
      <c r="A10" s="22"/>
      <c r="B10" s="22"/>
      <c r="C10" s="23" t="s">
        <v>11</v>
      </c>
      <c r="D10" s="22"/>
      <c r="E10" s="22" t="s">
        <v>12</v>
      </c>
      <c r="F10" s="24" t="s">
        <v>13</v>
      </c>
      <c r="G10" s="25">
        <v>0</v>
      </c>
      <c r="H10" s="21" t="s">
        <v>12</v>
      </c>
    </row>
    <row r="11" spans="1:9" x14ac:dyDescent="0.2">
      <c r="A11" s="22"/>
      <c r="B11" s="22"/>
      <c r="C11" s="26"/>
      <c r="D11" s="22"/>
      <c r="E11" s="22"/>
      <c r="F11" s="27"/>
      <c r="G11" s="27"/>
      <c r="H11" s="21" t="s">
        <v>12</v>
      </c>
    </row>
    <row r="12" spans="1:9" x14ac:dyDescent="0.2">
      <c r="A12" s="22"/>
      <c r="B12" s="22"/>
      <c r="C12" s="23" t="s">
        <v>15</v>
      </c>
      <c r="D12" s="22"/>
      <c r="E12" s="22"/>
      <c r="F12" s="22"/>
      <c r="G12" s="22"/>
      <c r="H12" s="21" t="s">
        <v>12</v>
      </c>
    </row>
    <row r="13" spans="1:9" x14ac:dyDescent="0.2">
      <c r="A13" s="22"/>
      <c r="B13" s="22"/>
      <c r="C13" s="23" t="s">
        <v>11</v>
      </c>
      <c r="D13" s="22"/>
      <c r="E13" s="22" t="s">
        <v>12</v>
      </c>
      <c r="F13" s="24" t="s">
        <v>13</v>
      </c>
      <c r="G13" s="25">
        <v>0</v>
      </c>
      <c r="H13" s="21" t="s">
        <v>12</v>
      </c>
    </row>
    <row r="14" spans="1:9" x14ac:dyDescent="0.2">
      <c r="A14" s="22"/>
      <c r="B14" s="22"/>
      <c r="C14" s="26"/>
      <c r="D14" s="22"/>
      <c r="E14" s="22"/>
      <c r="F14" s="27"/>
      <c r="G14" s="27"/>
      <c r="H14" s="21" t="s">
        <v>12</v>
      </c>
    </row>
    <row r="15" spans="1:9" x14ac:dyDescent="0.2">
      <c r="A15" s="22"/>
      <c r="B15" s="22"/>
      <c r="C15" s="23" t="s">
        <v>16</v>
      </c>
      <c r="D15" s="22"/>
      <c r="E15" s="22"/>
      <c r="F15" s="22"/>
      <c r="G15" s="22"/>
      <c r="H15" s="21" t="s">
        <v>12</v>
      </c>
    </row>
    <row r="16" spans="1:9" x14ac:dyDescent="0.2">
      <c r="A16" s="22"/>
      <c r="B16" s="22"/>
      <c r="C16" s="23" t="s">
        <v>11</v>
      </c>
      <c r="D16" s="22"/>
      <c r="E16" s="22" t="s">
        <v>12</v>
      </c>
      <c r="F16" s="24" t="s">
        <v>13</v>
      </c>
      <c r="G16" s="25">
        <v>0</v>
      </c>
      <c r="H16" s="21" t="s">
        <v>12</v>
      </c>
    </row>
    <row r="17" spans="1:8" x14ac:dyDescent="0.2">
      <c r="A17" s="22"/>
      <c r="B17" s="22"/>
      <c r="C17" s="26"/>
      <c r="D17" s="22"/>
      <c r="E17" s="22"/>
      <c r="F17" s="27"/>
      <c r="G17" s="27"/>
      <c r="H17" s="21" t="s">
        <v>12</v>
      </c>
    </row>
    <row r="18" spans="1:8" x14ac:dyDescent="0.2">
      <c r="A18" s="22"/>
      <c r="B18" s="22"/>
      <c r="C18" s="23" t="s">
        <v>17</v>
      </c>
      <c r="D18" s="22"/>
      <c r="E18" s="22"/>
      <c r="F18" s="27"/>
      <c r="G18" s="27"/>
      <c r="H18" s="21" t="s">
        <v>12</v>
      </c>
    </row>
    <row r="19" spans="1:8" x14ac:dyDescent="0.2">
      <c r="A19" s="22"/>
      <c r="B19" s="22"/>
      <c r="C19" s="23" t="s">
        <v>11</v>
      </c>
      <c r="D19" s="22"/>
      <c r="E19" s="22" t="s">
        <v>12</v>
      </c>
      <c r="F19" s="24" t="s">
        <v>13</v>
      </c>
      <c r="G19" s="25">
        <v>0</v>
      </c>
      <c r="H19" s="21" t="s">
        <v>12</v>
      </c>
    </row>
    <row r="20" spans="1:8" x14ac:dyDescent="0.2">
      <c r="A20" s="22"/>
      <c r="B20" s="22"/>
      <c r="C20" s="26"/>
      <c r="D20" s="22"/>
      <c r="E20" s="22"/>
      <c r="F20" s="27"/>
      <c r="G20" s="27"/>
      <c r="H20" s="21" t="s">
        <v>12</v>
      </c>
    </row>
    <row r="21" spans="1:8" x14ac:dyDescent="0.2">
      <c r="A21" s="22"/>
      <c r="B21" s="22"/>
      <c r="C21" s="23" t="s">
        <v>18</v>
      </c>
      <c r="D21" s="22"/>
      <c r="E21" s="22"/>
      <c r="F21" s="27"/>
      <c r="G21" s="27"/>
      <c r="H21" s="21" t="s">
        <v>12</v>
      </c>
    </row>
    <row r="22" spans="1:8" x14ac:dyDescent="0.2">
      <c r="A22" s="22"/>
      <c r="B22" s="22"/>
      <c r="C22" s="23" t="s">
        <v>11</v>
      </c>
      <c r="D22" s="22"/>
      <c r="E22" s="22" t="s">
        <v>12</v>
      </c>
      <c r="F22" s="24" t="s">
        <v>13</v>
      </c>
      <c r="G22" s="25">
        <v>0</v>
      </c>
      <c r="H22" s="21" t="s">
        <v>12</v>
      </c>
    </row>
    <row r="23" spans="1:8" x14ac:dyDescent="0.2">
      <c r="A23" s="22"/>
      <c r="B23" s="22"/>
      <c r="C23" s="26"/>
      <c r="D23" s="22"/>
      <c r="E23" s="22"/>
      <c r="F23" s="27"/>
      <c r="G23" s="27"/>
      <c r="H23" s="21" t="s">
        <v>12</v>
      </c>
    </row>
    <row r="24" spans="1:8" x14ac:dyDescent="0.2">
      <c r="A24" s="22"/>
      <c r="B24" s="22"/>
      <c r="C24" s="23" t="s">
        <v>19</v>
      </c>
      <c r="D24" s="22"/>
      <c r="E24" s="22"/>
      <c r="F24" s="28">
        <v>0</v>
      </c>
      <c r="G24" s="25">
        <v>0</v>
      </c>
      <c r="H24" s="21" t="s">
        <v>12</v>
      </c>
    </row>
    <row r="25" spans="1:8" x14ac:dyDescent="0.2">
      <c r="A25" s="22"/>
      <c r="B25" s="22"/>
      <c r="C25" s="26"/>
      <c r="D25" s="22"/>
      <c r="E25" s="22"/>
      <c r="F25" s="27"/>
      <c r="G25" s="27"/>
      <c r="H25" s="21" t="s">
        <v>12</v>
      </c>
    </row>
    <row r="26" spans="1:8" x14ac:dyDescent="0.2">
      <c r="A26" s="22"/>
      <c r="B26" s="22"/>
      <c r="C26" s="23" t="s">
        <v>20</v>
      </c>
      <c r="D26" s="22"/>
      <c r="E26" s="22"/>
      <c r="F26" s="27"/>
      <c r="G26" s="27"/>
      <c r="H26" s="21" t="s">
        <v>12</v>
      </c>
    </row>
    <row r="27" spans="1:8" x14ac:dyDescent="0.2">
      <c r="A27" s="22"/>
      <c r="B27" s="22"/>
      <c r="C27" s="23" t="s">
        <v>10</v>
      </c>
      <c r="D27" s="22"/>
      <c r="E27" s="22"/>
      <c r="F27" s="27"/>
      <c r="G27" s="27"/>
      <c r="H27" s="21" t="s">
        <v>12</v>
      </c>
    </row>
    <row r="28" spans="1:8" ht="25.5" x14ac:dyDescent="0.2">
      <c r="A28" s="29">
        <v>1</v>
      </c>
      <c r="B28" s="30" t="s">
        <v>472</v>
      </c>
      <c r="C28" s="30" t="s">
        <v>473</v>
      </c>
      <c r="D28" s="30" t="s">
        <v>231</v>
      </c>
      <c r="E28" s="31">
        <v>200</v>
      </c>
      <c r="F28" s="32">
        <v>198.59540000000001</v>
      </c>
      <c r="G28" s="33">
        <v>5.918234E-2</v>
      </c>
      <c r="H28" s="21">
        <v>8.0687999999999995</v>
      </c>
    </row>
    <row r="29" spans="1:8" x14ac:dyDescent="0.2">
      <c r="A29" s="29">
        <v>2</v>
      </c>
      <c r="B29" s="30" t="s">
        <v>61</v>
      </c>
      <c r="C29" s="30" t="s">
        <v>62</v>
      </c>
      <c r="D29" s="30" t="s">
        <v>26</v>
      </c>
      <c r="E29" s="31">
        <v>200</v>
      </c>
      <c r="F29" s="32">
        <v>197.6448</v>
      </c>
      <c r="G29" s="33">
        <v>5.8899060000000003E-2</v>
      </c>
      <c r="H29" s="21">
        <v>7.6765999999999996</v>
      </c>
    </row>
    <row r="30" spans="1:8" x14ac:dyDescent="0.2">
      <c r="A30" s="29">
        <v>3</v>
      </c>
      <c r="B30" s="30" t="s">
        <v>243</v>
      </c>
      <c r="C30" s="30" t="s">
        <v>244</v>
      </c>
      <c r="D30" s="30" t="s">
        <v>26</v>
      </c>
      <c r="E30" s="31">
        <v>200</v>
      </c>
      <c r="F30" s="32">
        <v>196.50219999999999</v>
      </c>
      <c r="G30" s="33">
        <v>5.8558560000000003E-2</v>
      </c>
      <c r="H30" s="21">
        <v>7.7</v>
      </c>
    </row>
    <row r="31" spans="1:8" x14ac:dyDescent="0.2">
      <c r="A31" s="29">
        <v>4</v>
      </c>
      <c r="B31" s="30" t="s">
        <v>59</v>
      </c>
      <c r="C31" s="30" t="s">
        <v>60</v>
      </c>
      <c r="D31" s="30" t="s">
        <v>23</v>
      </c>
      <c r="E31" s="31">
        <v>200</v>
      </c>
      <c r="F31" s="32">
        <v>196.303</v>
      </c>
      <c r="G31" s="33">
        <v>5.849919E-2</v>
      </c>
      <c r="H31" s="21">
        <v>7.5575000000000001</v>
      </c>
    </row>
    <row r="32" spans="1:8" x14ac:dyDescent="0.2">
      <c r="A32" s="29">
        <v>5</v>
      </c>
      <c r="B32" s="30" t="s">
        <v>245</v>
      </c>
      <c r="C32" s="30" t="s">
        <v>246</v>
      </c>
      <c r="D32" s="30" t="s">
        <v>231</v>
      </c>
      <c r="E32" s="31">
        <v>150</v>
      </c>
      <c r="F32" s="32">
        <v>150.71324999999999</v>
      </c>
      <c r="G32" s="33">
        <v>4.491324E-2</v>
      </c>
      <c r="H32" s="21">
        <v>8.3070000000000004</v>
      </c>
    </row>
    <row r="33" spans="1:8" x14ac:dyDescent="0.2">
      <c r="A33" s="29">
        <v>6</v>
      </c>
      <c r="B33" s="30" t="s">
        <v>232</v>
      </c>
      <c r="C33" s="30" t="s">
        <v>233</v>
      </c>
      <c r="D33" s="30" t="s">
        <v>23</v>
      </c>
      <c r="E33" s="31">
        <v>100</v>
      </c>
      <c r="F33" s="32">
        <v>100.26260000000001</v>
      </c>
      <c r="G33" s="33">
        <v>2.9878709999999999E-2</v>
      </c>
      <c r="H33" s="21">
        <v>7.4897</v>
      </c>
    </row>
    <row r="34" spans="1:8" x14ac:dyDescent="0.2">
      <c r="A34" s="29">
        <v>7</v>
      </c>
      <c r="B34" s="30" t="s">
        <v>247</v>
      </c>
      <c r="C34" s="30" t="s">
        <v>248</v>
      </c>
      <c r="D34" s="30" t="s">
        <v>249</v>
      </c>
      <c r="E34" s="31">
        <v>100</v>
      </c>
      <c r="F34" s="32">
        <v>100.239</v>
      </c>
      <c r="G34" s="33">
        <v>2.9871680000000001E-2</v>
      </c>
      <c r="H34" s="21">
        <v>8.68</v>
      </c>
    </row>
    <row r="35" spans="1:8" x14ac:dyDescent="0.2">
      <c r="A35" s="29">
        <v>8</v>
      </c>
      <c r="B35" s="30" t="s">
        <v>234</v>
      </c>
      <c r="C35" s="30" t="s">
        <v>235</v>
      </c>
      <c r="D35" s="30" t="s">
        <v>231</v>
      </c>
      <c r="E35" s="31">
        <v>100</v>
      </c>
      <c r="F35" s="32">
        <v>100.2021</v>
      </c>
      <c r="G35" s="33">
        <v>2.9860680000000001E-2</v>
      </c>
      <c r="H35" s="21">
        <v>7.3150000000000004</v>
      </c>
    </row>
    <row r="36" spans="1:8" x14ac:dyDescent="0.2">
      <c r="A36" s="29">
        <v>9</v>
      </c>
      <c r="B36" s="30" t="s">
        <v>236</v>
      </c>
      <c r="C36" s="30" t="s">
        <v>237</v>
      </c>
      <c r="D36" s="30" t="s">
        <v>238</v>
      </c>
      <c r="E36" s="31">
        <v>100</v>
      </c>
      <c r="F36" s="32">
        <v>100.1377</v>
      </c>
      <c r="G36" s="33">
        <v>2.9841489999999998E-2</v>
      </c>
      <c r="H36" s="21">
        <v>6.4146999999999998</v>
      </c>
    </row>
    <row r="37" spans="1:8" x14ac:dyDescent="0.2">
      <c r="A37" s="29">
        <v>10</v>
      </c>
      <c r="B37" s="30" t="s">
        <v>57</v>
      </c>
      <c r="C37" s="30" t="s">
        <v>58</v>
      </c>
      <c r="D37" s="30" t="s">
        <v>26</v>
      </c>
      <c r="E37" s="31">
        <v>100</v>
      </c>
      <c r="F37" s="32">
        <v>99.058499999999995</v>
      </c>
      <c r="G37" s="33">
        <v>2.951989E-2</v>
      </c>
      <c r="H37" s="21">
        <v>7.9</v>
      </c>
    </row>
    <row r="38" spans="1:8" x14ac:dyDescent="0.2">
      <c r="A38" s="29">
        <v>11</v>
      </c>
      <c r="B38" s="30" t="s">
        <v>507</v>
      </c>
      <c r="C38" s="30" t="s">
        <v>508</v>
      </c>
      <c r="D38" s="30" t="s">
        <v>223</v>
      </c>
      <c r="E38" s="31">
        <v>100</v>
      </c>
      <c r="F38" s="32">
        <v>98.676100000000005</v>
      </c>
      <c r="G38" s="33">
        <v>2.940593E-2</v>
      </c>
      <c r="H38" s="21">
        <v>7.9923000000000002</v>
      </c>
    </row>
    <row r="39" spans="1:8" x14ac:dyDescent="0.2">
      <c r="A39" s="29">
        <v>12</v>
      </c>
      <c r="B39" s="30" t="s">
        <v>71</v>
      </c>
      <c r="C39" s="30" t="s">
        <v>72</v>
      </c>
      <c r="D39" s="30" t="s">
        <v>23</v>
      </c>
      <c r="E39" s="31">
        <v>100</v>
      </c>
      <c r="F39" s="32">
        <v>98.490899999999996</v>
      </c>
      <c r="G39" s="33">
        <v>2.935074E-2</v>
      </c>
      <c r="H39" s="21">
        <v>7.4424999999999999</v>
      </c>
    </row>
    <row r="40" spans="1:8" x14ac:dyDescent="0.2">
      <c r="A40" s="22"/>
      <c r="B40" s="22"/>
      <c r="C40" s="23" t="s">
        <v>11</v>
      </c>
      <c r="D40" s="22"/>
      <c r="E40" s="22" t="s">
        <v>12</v>
      </c>
      <c r="F40" s="28">
        <v>1636.82555</v>
      </c>
      <c r="G40" s="25">
        <v>0.48778150999999997</v>
      </c>
      <c r="H40" s="21" t="s">
        <v>12</v>
      </c>
    </row>
    <row r="41" spans="1:8" x14ac:dyDescent="0.2">
      <c r="A41" s="22"/>
      <c r="B41" s="22"/>
      <c r="C41" s="26"/>
      <c r="D41" s="22"/>
      <c r="E41" s="22"/>
      <c r="F41" s="27"/>
      <c r="G41" s="27"/>
      <c r="H41" s="21" t="s">
        <v>12</v>
      </c>
    </row>
    <row r="42" spans="1:8" x14ac:dyDescent="0.2">
      <c r="A42" s="22"/>
      <c r="B42" s="22"/>
      <c r="C42" s="23" t="s">
        <v>73</v>
      </c>
      <c r="D42" s="22"/>
      <c r="E42" s="22"/>
      <c r="F42" s="22"/>
      <c r="G42" s="22"/>
      <c r="H42" s="21" t="s">
        <v>12</v>
      </c>
    </row>
    <row r="43" spans="1:8" x14ac:dyDescent="0.2">
      <c r="A43" s="22"/>
      <c r="B43" s="22"/>
      <c r="C43" s="23" t="s">
        <v>11</v>
      </c>
      <c r="D43" s="22"/>
      <c r="E43" s="22" t="s">
        <v>12</v>
      </c>
      <c r="F43" s="24" t="s">
        <v>13</v>
      </c>
      <c r="G43" s="25">
        <v>0</v>
      </c>
      <c r="H43" s="21" t="s">
        <v>12</v>
      </c>
    </row>
    <row r="44" spans="1:8" x14ac:dyDescent="0.2">
      <c r="A44" s="22"/>
      <c r="B44" s="22"/>
      <c r="C44" s="26"/>
      <c r="D44" s="22"/>
      <c r="E44" s="22"/>
      <c r="F44" s="27"/>
      <c r="G44" s="27"/>
      <c r="H44" s="21" t="s">
        <v>12</v>
      </c>
    </row>
    <row r="45" spans="1:8" x14ac:dyDescent="0.2">
      <c r="A45" s="22"/>
      <c r="B45" s="22"/>
      <c r="C45" s="23" t="s">
        <v>74</v>
      </c>
      <c r="D45" s="22"/>
      <c r="E45" s="22"/>
      <c r="F45" s="22"/>
      <c r="G45" s="22"/>
      <c r="H45" s="21" t="s">
        <v>12</v>
      </c>
    </row>
    <row r="46" spans="1:8" x14ac:dyDescent="0.2">
      <c r="A46" s="29">
        <v>1</v>
      </c>
      <c r="B46" s="30" t="s">
        <v>75</v>
      </c>
      <c r="C46" s="30" t="s">
        <v>76</v>
      </c>
      <c r="D46" s="30" t="s">
        <v>77</v>
      </c>
      <c r="E46" s="31">
        <v>750000</v>
      </c>
      <c r="F46" s="32">
        <v>722.11500000000001</v>
      </c>
      <c r="G46" s="33">
        <v>0.21519357</v>
      </c>
      <c r="H46" s="21">
        <v>7.1482000000000001</v>
      </c>
    </row>
    <row r="47" spans="1:8" x14ac:dyDescent="0.2">
      <c r="A47" s="29">
        <v>2</v>
      </c>
      <c r="B47" s="30" t="s">
        <v>250</v>
      </c>
      <c r="C47" s="30" t="s">
        <v>251</v>
      </c>
      <c r="D47" s="30" t="s">
        <v>77</v>
      </c>
      <c r="E47" s="31">
        <v>500000</v>
      </c>
      <c r="F47" s="32">
        <v>499.25549999999998</v>
      </c>
      <c r="G47" s="33">
        <v>0.14878042</v>
      </c>
      <c r="H47" s="21">
        <v>7.1780999999999997</v>
      </c>
    </row>
    <row r="48" spans="1:8" x14ac:dyDescent="0.2">
      <c r="A48" s="29">
        <v>3</v>
      </c>
      <c r="B48" s="30" t="s">
        <v>444</v>
      </c>
      <c r="C48" s="30" t="s">
        <v>445</v>
      </c>
      <c r="D48" s="30" t="s">
        <v>77</v>
      </c>
      <c r="E48" s="31">
        <v>230000</v>
      </c>
      <c r="F48" s="32">
        <v>227.44193999999999</v>
      </c>
      <c r="G48" s="33">
        <v>6.7778740000000004E-2</v>
      </c>
      <c r="H48" s="21">
        <v>7.7736999999999998</v>
      </c>
    </row>
    <row r="49" spans="1:8" x14ac:dyDescent="0.2">
      <c r="A49" s="22"/>
      <c r="B49" s="22"/>
      <c r="C49" s="23" t="s">
        <v>11</v>
      </c>
      <c r="D49" s="22"/>
      <c r="E49" s="22" t="s">
        <v>12</v>
      </c>
      <c r="F49" s="28">
        <v>1448.8124399999999</v>
      </c>
      <c r="G49" s="25">
        <v>0.43175272999999997</v>
      </c>
      <c r="H49" s="21" t="s">
        <v>12</v>
      </c>
    </row>
    <row r="50" spans="1:8" x14ac:dyDescent="0.2">
      <c r="A50" s="22"/>
      <c r="B50" s="22"/>
      <c r="C50" s="26"/>
      <c r="D50" s="22"/>
      <c r="E50" s="22"/>
      <c r="F50" s="27"/>
      <c r="G50" s="27"/>
      <c r="H50" s="21" t="s">
        <v>12</v>
      </c>
    </row>
    <row r="51" spans="1:8" x14ac:dyDescent="0.2">
      <c r="A51" s="22"/>
      <c r="B51" s="22"/>
      <c r="C51" s="23" t="s">
        <v>80</v>
      </c>
      <c r="D51" s="22"/>
      <c r="E51" s="22"/>
      <c r="F51" s="27"/>
      <c r="G51" s="27"/>
      <c r="H51" s="21" t="s">
        <v>12</v>
      </c>
    </row>
    <row r="52" spans="1:8" x14ac:dyDescent="0.2">
      <c r="A52" s="22"/>
      <c r="B52" s="22"/>
      <c r="C52" s="23" t="s">
        <v>11</v>
      </c>
      <c r="D52" s="22"/>
      <c r="E52" s="22" t="s">
        <v>12</v>
      </c>
      <c r="F52" s="24" t="s">
        <v>13</v>
      </c>
      <c r="G52" s="25">
        <v>0</v>
      </c>
      <c r="H52" s="21" t="s">
        <v>12</v>
      </c>
    </row>
    <row r="53" spans="1:8" x14ac:dyDescent="0.2">
      <c r="A53" s="22"/>
      <c r="B53" s="22"/>
      <c r="C53" s="26"/>
      <c r="D53" s="22"/>
      <c r="E53" s="22"/>
      <c r="F53" s="27"/>
      <c r="G53" s="27"/>
      <c r="H53" s="21" t="s">
        <v>12</v>
      </c>
    </row>
    <row r="54" spans="1:8" x14ac:dyDescent="0.2">
      <c r="A54" s="22"/>
      <c r="B54" s="22"/>
      <c r="C54" s="23" t="s">
        <v>81</v>
      </c>
      <c r="D54" s="22"/>
      <c r="E54" s="22"/>
      <c r="F54" s="28">
        <v>3085.6379900000002</v>
      </c>
      <c r="G54" s="25">
        <v>0.91953423999999995</v>
      </c>
      <c r="H54" s="21" t="s">
        <v>12</v>
      </c>
    </row>
    <row r="55" spans="1:8" x14ac:dyDescent="0.2">
      <c r="A55" s="22"/>
      <c r="B55" s="22"/>
      <c r="C55" s="26"/>
      <c r="D55" s="22"/>
      <c r="E55" s="22"/>
      <c r="F55" s="27"/>
      <c r="G55" s="27"/>
      <c r="H55" s="21" t="s">
        <v>12</v>
      </c>
    </row>
    <row r="56" spans="1:8" x14ac:dyDescent="0.2">
      <c r="A56" s="22"/>
      <c r="B56" s="22"/>
      <c r="C56" s="23" t="s">
        <v>82</v>
      </c>
      <c r="D56" s="22"/>
      <c r="E56" s="22"/>
      <c r="F56" s="27"/>
      <c r="G56" s="27"/>
      <c r="H56" s="21" t="s">
        <v>12</v>
      </c>
    </row>
    <row r="57" spans="1:8" x14ac:dyDescent="0.2">
      <c r="A57" s="22"/>
      <c r="B57" s="22"/>
      <c r="C57" s="23" t="s">
        <v>83</v>
      </c>
      <c r="D57" s="22"/>
      <c r="E57" s="22"/>
      <c r="F57" s="27"/>
      <c r="G57" s="27"/>
      <c r="H57" s="21" t="s">
        <v>12</v>
      </c>
    </row>
    <row r="58" spans="1:8" x14ac:dyDescent="0.2">
      <c r="A58" s="22"/>
      <c r="B58" s="22"/>
      <c r="C58" s="23" t="s">
        <v>11</v>
      </c>
      <c r="D58" s="22"/>
      <c r="E58" s="22" t="s">
        <v>12</v>
      </c>
      <c r="F58" s="24" t="s">
        <v>13</v>
      </c>
      <c r="G58" s="25">
        <v>0</v>
      </c>
      <c r="H58" s="21" t="s">
        <v>12</v>
      </c>
    </row>
    <row r="59" spans="1:8" x14ac:dyDescent="0.2">
      <c r="A59" s="22"/>
      <c r="B59" s="22"/>
      <c r="C59" s="26"/>
      <c r="D59" s="22"/>
      <c r="E59" s="22"/>
      <c r="F59" s="27"/>
      <c r="G59" s="27"/>
      <c r="H59" s="21" t="s">
        <v>12</v>
      </c>
    </row>
    <row r="60" spans="1:8" x14ac:dyDescent="0.2">
      <c r="A60" s="22"/>
      <c r="B60" s="22"/>
      <c r="C60" s="23" t="s">
        <v>87</v>
      </c>
      <c r="D60" s="22"/>
      <c r="E60" s="22"/>
      <c r="F60" s="27"/>
      <c r="G60" s="27"/>
      <c r="H60" s="21" t="s">
        <v>12</v>
      </c>
    </row>
    <row r="61" spans="1:8" x14ac:dyDescent="0.2">
      <c r="A61" s="22"/>
      <c r="B61" s="22"/>
      <c r="C61" s="23" t="s">
        <v>11</v>
      </c>
      <c r="D61" s="22"/>
      <c r="E61" s="22" t="s">
        <v>12</v>
      </c>
      <c r="F61" s="24" t="s">
        <v>13</v>
      </c>
      <c r="G61" s="25">
        <v>0</v>
      </c>
      <c r="H61" s="21" t="s">
        <v>12</v>
      </c>
    </row>
    <row r="62" spans="1:8" x14ac:dyDescent="0.2">
      <c r="A62" s="22"/>
      <c r="B62" s="22"/>
      <c r="C62" s="26"/>
      <c r="D62" s="22"/>
      <c r="E62" s="22"/>
      <c r="F62" s="27"/>
      <c r="G62" s="27"/>
      <c r="H62" s="21" t="s">
        <v>12</v>
      </c>
    </row>
    <row r="63" spans="1:8" x14ac:dyDescent="0.2">
      <c r="A63" s="22"/>
      <c r="B63" s="22"/>
      <c r="C63" s="23" t="s">
        <v>88</v>
      </c>
      <c r="D63" s="22"/>
      <c r="E63" s="22"/>
      <c r="F63" s="27"/>
      <c r="G63" s="27"/>
      <c r="H63" s="21" t="s">
        <v>12</v>
      </c>
    </row>
    <row r="64" spans="1:8" x14ac:dyDescent="0.2">
      <c r="A64" s="22"/>
      <c r="B64" s="22"/>
      <c r="C64" s="23" t="s">
        <v>11</v>
      </c>
      <c r="D64" s="22"/>
      <c r="E64" s="22" t="s">
        <v>12</v>
      </c>
      <c r="F64" s="24" t="s">
        <v>13</v>
      </c>
      <c r="G64" s="25">
        <v>0</v>
      </c>
      <c r="H64" s="21" t="s">
        <v>12</v>
      </c>
    </row>
    <row r="65" spans="1:16" x14ac:dyDescent="0.2">
      <c r="A65" s="22"/>
      <c r="B65" s="22"/>
      <c r="C65" s="26"/>
      <c r="D65" s="22"/>
      <c r="E65" s="22"/>
      <c r="F65" s="27"/>
      <c r="G65" s="27"/>
      <c r="H65" s="21" t="s">
        <v>12</v>
      </c>
    </row>
    <row r="66" spans="1:16" x14ac:dyDescent="0.2">
      <c r="A66" s="22"/>
      <c r="B66" s="22"/>
      <c r="C66" s="23" t="s">
        <v>89</v>
      </c>
      <c r="D66" s="22"/>
      <c r="E66" s="22"/>
      <c r="F66" s="27"/>
      <c r="G66" s="27"/>
      <c r="H66" s="21" t="s">
        <v>12</v>
      </c>
    </row>
    <row r="67" spans="1:16" x14ac:dyDescent="0.2">
      <c r="A67" s="29">
        <v>1</v>
      </c>
      <c r="B67" s="30"/>
      <c r="C67" s="30" t="s">
        <v>90</v>
      </c>
      <c r="D67" s="30"/>
      <c r="E67" s="34"/>
      <c r="F67" s="32">
        <v>184.66191049899999</v>
      </c>
      <c r="G67" s="33">
        <v>5.5030089999999997E-2</v>
      </c>
      <c r="H67" s="21">
        <v>5.22</v>
      </c>
    </row>
    <row r="68" spans="1:16" x14ac:dyDescent="0.2">
      <c r="A68" s="22"/>
      <c r="B68" s="22"/>
      <c r="C68" s="23" t="s">
        <v>11</v>
      </c>
      <c r="D68" s="22"/>
      <c r="E68" s="22" t="s">
        <v>12</v>
      </c>
      <c r="F68" s="28">
        <v>184.66191049899999</v>
      </c>
      <c r="G68" s="25">
        <v>5.5030089999999997E-2</v>
      </c>
      <c r="H68" s="21" t="s">
        <v>12</v>
      </c>
    </row>
    <row r="69" spans="1:16" x14ac:dyDescent="0.2">
      <c r="A69" s="22"/>
      <c r="B69" s="22"/>
      <c r="C69" s="26"/>
      <c r="D69" s="22"/>
      <c r="E69" s="22"/>
      <c r="F69" s="27"/>
      <c r="G69" s="27"/>
      <c r="H69" s="21" t="s">
        <v>12</v>
      </c>
    </row>
    <row r="70" spans="1:16" x14ac:dyDescent="0.2">
      <c r="A70" s="22"/>
      <c r="B70" s="22"/>
      <c r="C70" s="23" t="s">
        <v>91</v>
      </c>
      <c r="D70" s="22"/>
      <c r="E70" s="22"/>
      <c r="F70" s="28">
        <v>184.66191049899999</v>
      </c>
      <c r="G70" s="25">
        <v>5.5030089999999997E-2</v>
      </c>
      <c r="H70" s="21" t="s">
        <v>12</v>
      </c>
    </row>
    <row r="71" spans="1:16" x14ac:dyDescent="0.2">
      <c r="A71" s="22"/>
      <c r="B71" s="22"/>
      <c r="C71" s="27"/>
      <c r="D71" s="22"/>
      <c r="E71" s="22"/>
      <c r="F71" s="22"/>
      <c r="G71" s="22"/>
      <c r="H71" s="21" t="s">
        <v>12</v>
      </c>
    </row>
    <row r="72" spans="1:16" x14ac:dyDescent="0.2">
      <c r="A72" s="22"/>
      <c r="B72" s="22"/>
      <c r="C72" s="23" t="s">
        <v>92</v>
      </c>
      <c r="D72" s="22"/>
      <c r="E72" s="22"/>
      <c r="F72" s="22"/>
      <c r="G72" s="22"/>
      <c r="H72" s="21" t="s">
        <v>12</v>
      </c>
    </row>
    <row r="73" spans="1:16" x14ac:dyDescent="0.2">
      <c r="A73" s="22"/>
      <c r="B73" s="22"/>
      <c r="C73" s="23" t="s">
        <v>93</v>
      </c>
      <c r="D73" s="22"/>
      <c r="E73" s="22"/>
      <c r="F73" s="22"/>
      <c r="G73" s="22"/>
      <c r="H73" s="21" t="s">
        <v>12</v>
      </c>
    </row>
    <row r="74" spans="1:16" x14ac:dyDescent="0.2">
      <c r="A74" s="22"/>
      <c r="B74" s="22"/>
      <c r="C74" s="23" t="s">
        <v>11</v>
      </c>
      <c r="D74" s="22"/>
      <c r="E74" s="22" t="s">
        <v>12</v>
      </c>
      <c r="F74" s="24" t="s">
        <v>13</v>
      </c>
      <c r="G74" s="25">
        <v>0</v>
      </c>
      <c r="H74" s="21" t="s">
        <v>12</v>
      </c>
    </row>
    <row r="75" spans="1:16" x14ac:dyDescent="0.2">
      <c r="A75" s="19"/>
      <c r="B75" s="19"/>
      <c r="C75" s="35"/>
      <c r="D75" s="19"/>
      <c r="E75" s="19"/>
      <c r="F75" s="36"/>
      <c r="G75" s="36"/>
      <c r="H75" s="21" t="s">
        <v>12</v>
      </c>
    </row>
    <row r="76" spans="1:16" x14ac:dyDescent="0.2">
      <c r="A76" s="19"/>
      <c r="B76" s="19"/>
      <c r="C76" s="20" t="s">
        <v>574</v>
      </c>
      <c r="D76" s="19"/>
      <c r="E76" s="19"/>
      <c r="F76" s="36"/>
      <c r="G76" s="36"/>
      <c r="H76" s="21" t="s">
        <v>12</v>
      </c>
      <c r="I76" s="37"/>
      <c r="J76" s="37"/>
      <c r="K76" s="37"/>
      <c r="L76" s="37"/>
      <c r="M76" s="37"/>
      <c r="N76" s="38"/>
      <c r="O76" s="38"/>
      <c r="P76" s="38"/>
    </row>
    <row r="77" spans="1:16" x14ac:dyDescent="0.2">
      <c r="A77" s="39">
        <v>1</v>
      </c>
      <c r="B77" s="40" t="s">
        <v>94</v>
      </c>
      <c r="C77" s="40" t="s">
        <v>95</v>
      </c>
      <c r="D77" s="40"/>
      <c r="E77" s="41">
        <v>112.994</v>
      </c>
      <c r="F77" s="42">
        <v>13.278308555000001</v>
      </c>
      <c r="G77" s="43">
        <v>3.9569999999999996E-3</v>
      </c>
      <c r="H77" s="21"/>
    </row>
    <row r="78" spans="1:16" x14ac:dyDescent="0.2">
      <c r="A78" s="19"/>
      <c r="B78" s="19"/>
      <c r="C78" s="20" t="s">
        <v>11</v>
      </c>
      <c r="D78" s="19"/>
      <c r="E78" s="19" t="s">
        <v>12</v>
      </c>
      <c r="F78" s="44">
        <f>SUM(F77)</f>
        <v>13.278308555000001</v>
      </c>
      <c r="G78" s="45">
        <f>SUM(G77)</f>
        <v>3.9569999999999996E-3</v>
      </c>
      <c r="H78" s="21" t="s">
        <v>12</v>
      </c>
    </row>
    <row r="79" spans="1:16" x14ac:dyDescent="0.2">
      <c r="A79" s="22"/>
      <c r="B79" s="22"/>
      <c r="C79" s="26"/>
      <c r="D79" s="22"/>
      <c r="E79" s="22"/>
      <c r="F79" s="27"/>
      <c r="G79" s="27"/>
      <c r="H79" s="21" t="s">
        <v>12</v>
      </c>
    </row>
    <row r="80" spans="1:16" x14ac:dyDescent="0.2">
      <c r="A80" s="22"/>
      <c r="B80" s="22"/>
      <c r="C80" s="23" t="s">
        <v>96</v>
      </c>
      <c r="D80" s="22"/>
      <c r="E80" s="22"/>
      <c r="F80" s="22"/>
      <c r="G80" s="22"/>
      <c r="H80" s="21" t="s">
        <v>12</v>
      </c>
    </row>
    <row r="81" spans="1:8" x14ac:dyDescent="0.2">
      <c r="A81" s="22"/>
      <c r="B81" s="22"/>
      <c r="C81" s="23" t="s">
        <v>97</v>
      </c>
      <c r="D81" s="22"/>
      <c r="E81" s="22"/>
      <c r="F81" s="22"/>
      <c r="G81" s="22"/>
      <c r="H81" s="21" t="s">
        <v>12</v>
      </c>
    </row>
    <row r="82" spans="1:8" x14ac:dyDescent="0.2">
      <c r="A82" s="22"/>
      <c r="B82" s="22"/>
      <c r="C82" s="23" t="s">
        <v>11</v>
      </c>
      <c r="D82" s="22"/>
      <c r="E82" s="22" t="s">
        <v>12</v>
      </c>
      <c r="F82" s="24" t="s">
        <v>13</v>
      </c>
      <c r="G82" s="25">
        <v>0</v>
      </c>
      <c r="H82" s="21" t="s">
        <v>12</v>
      </c>
    </row>
    <row r="83" spans="1:8" x14ac:dyDescent="0.2">
      <c r="A83" s="22"/>
      <c r="B83" s="22"/>
      <c r="C83" s="26"/>
      <c r="D83" s="22"/>
      <c r="E83" s="22"/>
      <c r="F83" s="27"/>
      <c r="G83" s="27"/>
      <c r="H83" s="21" t="s">
        <v>12</v>
      </c>
    </row>
    <row r="84" spans="1:8" x14ac:dyDescent="0.2">
      <c r="A84" s="22"/>
      <c r="B84" s="22"/>
      <c r="C84" s="23" t="s">
        <v>98</v>
      </c>
      <c r="D84" s="22"/>
      <c r="E84" s="22"/>
      <c r="F84" s="27"/>
      <c r="G84" s="27"/>
      <c r="H84" s="21" t="s">
        <v>12</v>
      </c>
    </row>
    <row r="85" spans="1:8" x14ac:dyDescent="0.2">
      <c r="A85" s="22"/>
      <c r="B85" s="22"/>
      <c r="C85" s="23" t="s">
        <v>11</v>
      </c>
      <c r="D85" s="22"/>
      <c r="E85" s="22" t="s">
        <v>12</v>
      </c>
      <c r="F85" s="24" t="s">
        <v>13</v>
      </c>
      <c r="G85" s="25">
        <v>0</v>
      </c>
      <c r="H85" s="21" t="s">
        <v>12</v>
      </c>
    </row>
    <row r="86" spans="1:8" x14ac:dyDescent="0.2">
      <c r="A86" s="22"/>
      <c r="B86" s="22"/>
      <c r="C86" s="26"/>
      <c r="D86" s="22"/>
      <c r="E86" s="22"/>
      <c r="F86" s="27"/>
      <c r="G86" s="27"/>
      <c r="H86" s="21" t="s">
        <v>12</v>
      </c>
    </row>
    <row r="87" spans="1:8" x14ac:dyDescent="0.2">
      <c r="A87" s="34"/>
      <c r="B87" s="30"/>
      <c r="C87" s="30" t="s">
        <v>99</v>
      </c>
      <c r="D87" s="30"/>
      <c r="E87" s="34"/>
      <c r="F87" s="32">
        <v>72.074973880000002</v>
      </c>
      <c r="G87" s="33">
        <v>2.1478669999999998E-2</v>
      </c>
      <c r="H87" s="21" t="s">
        <v>12</v>
      </c>
    </row>
    <row r="88" spans="1:8" x14ac:dyDescent="0.2">
      <c r="A88" s="26"/>
      <c r="B88" s="26"/>
      <c r="C88" s="23" t="s">
        <v>100</v>
      </c>
      <c r="D88" s="27"/>
      <c r="E88" s="27"/>
      <c r="F88" s="28">
        <v>3355.6531829340001</v>
      </c>
      <c r="G88" s="46">
        <v>1</v>
      </c>
      <c r="H88" s="21" t="s">
        <v>12</v>
      </c>
    </row>
    <row r="89" spans="1:8" x14ac:dyDescent="0.2">
      <c r="A89" s="47"/>
      <c r="B89" s="47"/>
      <c r="C89" s="47"/>
      <c r="D89" s="48"/>
      <c r="E89" s="48"/>
      <c r="F89" s="48"/>
      <c r="G89" s="48"/>
    </row>
    <row r="90" spans="1:8" x14ac:dyDescent="0.2">
      <c r="A90" s="49"/>
      <c r="B90" s="50" t="s">
        <v>575</v>
      </c>
      <c r="C90" s="50"/>
      <c r="D90" s="50"/>
      <c r="E90" s="50"/>
      <c r="F90" s="50"/>
      <c r="G90" s="50"/>
      <c r="H90" s="50"/>
    </row>
    <row r="91" spans="1:8" x14ac:dyDescent="0.2">
      <c r="A91" s="49"/>
      <c r="B91" s="50" t="s">
        <v>576</v>
      </c>
      <c r="C91" s="50"/>
      <c r="D91" s="50"/>
      <c r="E91" s="50"/>
      <c r="F91" s="50"/>
      <c r="G91" s="50"/>
      <c r="H91" s="50"/>
    </row>
    <row r="92" spans="1:8" x14ac:dyDescent="0.2">
      <c r="A92" s="49"/>
      <c r="B92" s="50" t="s">
        <v>577</v>
      </c>
      <c r="C92" s="50"/>
      <c r="D92" s="50"/>
      <c r="E92" s="50"/>
      <c r="F92" s="50"/>
      <c r="G92" s="50"/>
      <c r="H92" s="50"/>
    </row>
    <row r="93" spans="1:8" x14ac:dyDescent="0.2">
      <c r="A93" s="49"/>
      <c r="B93" s="49"/>
      <c r="C93" s="49"/>
      <c r="D93" s="51"/>
      <c r="E93" s="51"/>
      <c r="F93" s="51"/>
      <c r="G93" s="51"/>
    </row>
    <row r="94" spans="1:8" x14ac:dyDescent="0.2">
      <c r="A94" s="49"/>
      <c r="B94" s="52" t="s">
        <v>101</v>
      </c>
      <c r="C94" s="53"/>
      <c r="D94" s="54"/>
      <c r="E94" s="55"/>
      <c r="F94" s="51"/>
      <c r="G94" s="51"/>
    </row>
    <row r="95" spans="1:8" ht="25.5" customHeight="1" x14ac:dyDescent="0.2">
      <c r="A95" s="49"/>
      <c r="B95" s="56" t="s">
        <v>102</v>
      </c>
      <c r="C95" s="57"/>
      <c r="D95" s="20" t="s">
        <v>597</v>
      </c>
      <c r="E95" s="55"/>
      <c r="F95" s="51"/>
      <c r="G95" s="51"/>
    </row>
    <row r="96" spans="1:8" x14ac:dyDescent="0.2">
      <c r="A96" s="49"/>
      <c r="B96" s="56" t="s">
        <v>104</v>
      </c>
      <c r="C96" s="57"/>
      <c r="D96" s="20" t="s">
        <v>103</v>
      </c>
      <c r="E96" s="55"/>
      <c r="F96" s="51"/>
      <c r="G96" s="51"/>
    </row>
    <row r="97" spans="1:7" x14ac:dyDescent="0.2">
      <c r="A97" s="49"/>
      <c r="B97" s="56" t="s">
        <v>105</v>
      </c>
      <c r="C97" s="57"/>
      <c r="D97" s="36" t="s">
        <v>12</v>
      </c>
      <c r="E97" s="55"/>
      <c r="F97" s="51"/>
      <c r="G97" s="51"/>
    </row>
    <row r="98" spans="1:7" x14ac:dyDescent="0.2">
      <c r="A98" s="58"/>
      <c r="B98" s="59" t="s">
        <v>12</v>
      </c>
      <c r="C98" s="59" t="s">
        <v>578</v>
      </c>
      <c r="D98" s="59" t="s">
        <v>106</v>
      </c>
      <c r="E98" s="58"/>
      <c r="F98" s="58"/>
      <c r="G98" s="58"/>
    </row>
    <row r="99" spans="1:7" x14ac:dyDescent="0.2">
      <c r="A99" s="58"/>
      <c r="B99" s="60" t="s">
        <v>107</v>
      </c>
      <c r="C99" s="61">
        <v>46112</v>
      </c>
      <c r="D99" s="61">
        <v>46142</v>
      </c>
      <c r="E99" s="58"/>
      <c r="F99" s="58"/>
      <c r="G99" s="58"/>
    </row>
    <row r="100" spans="1:7" x14ac:dyDescent="0.2">
      <c r="A100" s="62"/>
      <c r="B100" s="40" t="s">
        <v>108</v>
      </c>
      <c r="C100" s="63">
        <v>78.774799999999999</v>
      </c>
      <c r="D100" s="63">
        <v>79.094700000000003</v>
      </c>
      <c r="E100" s="62"/>
      <c r="F100" s="64"/>
      <c r="G100" s="65"/>
    </row>
    <row r="101" spans="1:7" x14ac:dyDescent="0.2">
      <c r="A101" s="62"/>
      <c r="B101" s="40" t="s">
        <v>579</v>
      </c>
      <c r="C101" s="63">
        <v>26.893999999999998</v>
      </c>
      <c r="D101" s="63">
        <v>26.8004</v>
      </c>
      <c r="E101" s="62"/>
      <c r="F101" s="64"/>
      <c r="G101" s="65"/>
    </row>
    <row r="102" spans="1:7" x14ac:dyDescent="0.2">
      <c r="A102" s="62"/>
      <c r="B102" s="40" t="s">
        <v>109</v>
      </c>
      <c r="C102" s="63">
        <v>70.113699999999994</v>
      </c>
      <c r="D102" s="63">
        <v>70.343900000000005</v>
      </c>
      <c r="E102" s="62"/>
      <c r="F102" s="64"/>
      <c r="G102" s="65"/>
    </row>
    <row r="103" spans="1:7" x14ac:dyDescent="0.2">
      <c r="A103" s="62"/>
      <c r="B103" s="40" t="s">
        <v>580</v>
      </c>
      <c r="C103" s="63">
        <v>13.1378</v>
      </c>
      <c r="D103" s="63">
        <v>13.082100000000001</v>
      </c>
      <c r="E103" s="62"/>
      <c r="F103" s="64"/>
      <c r="G103" s="65"/>
    </row>
    <row r="104" spans="1:7" x14ac:dyDescent="0.2">
      <c r="A104" s="62"/>
      <c r="B104" s="62"/>
      <c r="C104" s="62"/>
      <c r="D104" s="62"/>
      <c r="E104" s="62"/>
      <c r="F104" s="62"/>
      <c r="G104" s="62"/>
    </row>
    <row r="105" spans="1:7" x14ac:dyDescent="0.2">
      <c r="A105" s="62"/>
      <c r="B105" s="109" t="s">
        <v>110</v>
      </c>
      <c r="C105" s="110"/>
      <c r="D105" s="23" t="s">
        <v>12</v>
      </c>
      <c r="E105" s="62"/>
      <c r="F105" s="62"/>
      <c r="G105" s="62"/>
    </row>
    <row r="106" spans="1:7" x14ac:dyDescent="0.2">
      <c r="A106" s="62"/>
      <c r="B106" s="111" t="s">
        <v>107</v>
      </c>
      <c r="C106" s="112" t="s">
        <v>258</v>
      </c>
      <c r="D106" s="112" t="s">
        <v>259</v>
      </c>
      <c r="E106" s="62"/>
      <c r="F106" s="62"/>
      <c r="G106" s="62"/>
    </row>
    <row r="107" spans="1:7" x14ac:dyDescent="0.2">
      <c r="A107" s="62"/>
      <c r="B107" s="40" t="s">
        <v>579</v>
      </c>
      <c r="C107" s="113">
        <v>0.20300000000000001</v>
      </c>
      <c r="D107" s="34" t="s">
        <v>448</v>
      </c>
      <c r="E107" s="62"/>
      <c r="F107" s="64"/>
      <c r="G107" s="65"/>
    </row>
    <row r="108" spans="1:7" x14ac:dyDescent="0.2">
      <c r="A108" s="62"/>
      <c r="B108" s="40" t="s">
        <v>580</v>
      </c>
      <c r="C108" s="113">
        <v>9.9000000000000005E-2</v>
      </c>
      <c r="D108" s="113">
        <v>9.9000000000000005E-2</v>
      </c>
      <c r="E108" s="62"/>
      <c r="F108" s="64"/>
      <c r="G108" s="65"/>
    </row>
    <row r="109" spans="1:7" x14ac:dyDescent="0.2">
      <c r="A109" s="58"/>
      <c r="B109" s="114"/>
      <c r="C109" s="114"/>
      <c r="D109" s="115"/>
      <c r="E109" s="58"/>
      <c r="F109" s="116"/>
      <c r="G109" s="117"/>
    </row>
    <row r="110" spans="1:7" x14ac:dyDescent="0.2">
      <c r="A110" s="58"/>
      <c r="B110" s="56" t="s">
        <v>111</v>
      </c>
      <c r="C110" s="57"/>
      <c r="D110" s="20" t="s">
        <v>103</v>
      </c>
      <c r="E110" s="67"/>
      <c r="F110" s="58"/>
      <c r="G110" s="58"/>
    </row>
    <row r="111" spans="1:7" x14ac:dyDescent="0.2">
      <c r="A111" s="58"/>
      <c r="B111" s="56" t="s">
        <v>112</v>
      </c>
      <c r="C111" s="57"/>
      <c r="D111" s="20" t="s">
        <v>103</v>
      </c>
      <c r="E111" s="67"/>
      <c r="F111" s="58"/>
      <c r="G111" s="58"/>
    </row>
    <row r="112" spans="1:7" x14ac:dyDescent="0.2">
      <c r="A112" s="58"/>
      <c r="B112" s="56" t="s">
        <v>582</v>
      </c>
      <c r="C112" s="57"/>
      <c r="D112" s="20" t="s">
        <v>103</v>
      </c>
      <c r="E112" s="67"/>
      <c r="F112" s="58"/>
      <c r="G112" s="58"/>
    </row>
    <row r="113" spans="1:14" x14ac:dyDescent="0.2">
      <c r="A113" s="66"/>
      <c r="B113" s="66"/>
      <c r="C113" s="66"/>
      <c r="D113" s="66"/>
      <c r="E113" s="66"/>
      <c r="F113" s="66"/>
      <c r="G113" s="66"/>
    </row>
    <row r="114" spans="1:14" s="68" customFormat="1" ht="15" x14ac:dyDescent="0.25">
      <c r="B114" s="118" t="s">
        <v>704</v>
      </c>
      <c r="C114" s="119"/>
      <c r="D114" s="119"/>
      <c r="E114" s="119"/>
      <c r="F114" s="119"/>
      <c r="G114" s="120"/>
      <c r="I114" s="15"/>
      <c r="J114" s="121"/>
      <c r="K114" s="121"/>
      <c r="L114" s="121"/>
      <c r="M114" s="121"/>
      <c r="N114" s="15"/>
    </row>
    <row r="115" spans="1:14" s="68" customFormat="1" ht="45" customHeight="1" x14ac:dyDescent="0.25">
      <c r="B115" s="122" t="s">
        <v>599</v>
      </c>
      <c r="C115" s="122" t="s">
        <v>600</v>
      </c>
      <c r="D115" s="123" t="s">
        <v>601</v>
      </c>
      <c r="E115" s="124"/>
      <c r="F115" s="125" t="s">
        <v>602</v>
      </c>
      <c r="G115" s="125"/>
      <c r="H115" s="126"/>
      <c r="I115" s="15"/>
      <c r="J115" s="121"/>
      <c r="K115" s="121"/>
      <c r="L115" s="121"/>
      <c r="M115" s="121"/>
      <c r="N115" s="15"/>
    </row>
    <row r="116" spans="1:14" s="68" customFormat="1" ht="15" x14ac:dyDescent="0.25">
      <c r="B116" s="127" t="s">
        <v>683</v>
      </c>
      <c r="C116" s="128" t="s">
        <v>684</v>
      </c>
      <c r="D116" s="12">
        <v>0</v>
      </c>
      <c r="E116" s="13"/>
      <c r="F116" s="12">
        <v>0</v>
      </c>
      <c r="G116" s="13"/>
      <c r="H116" s="129"/>
      <c r="I116" s="15"/>
      <c r="J116" s="121"/>
      <c r="K116" s="121"/>
      <c r="L116" s="121"/>
      <c r="M116" s="121"/>
      <c r="N116" s="15"/>
    </row>
    <row r="117" spans="1:14" s="68" customFormat="1" ht="15" x14ac:dyDescent="0.25">
      <c r="B117" s="130" t="s">
        <v>685</v>
      </c>
      <c r="C117" s="131"/>
      <c r="D117" s="131"/>
      <c r="E117" s="131"/>
      <c r="F117" s="131"/>
      <c r="G117" s="132"/>
      <c r="H117" s="129"/>
      <c r="I117" s="15"/>
      <c r="J117" s="133"/>
      <c r="K117" s="133"/>
      <c r="L117" s="133"/>
      <c r="M117" s="121"/>
      <c r="N117" s="15"/>
    </row>
    <row r="118" spans="1:14" s="68" customFormat="1" ht="15" x14ac:dyDescent="0.25">
      <c r="B118" s="125" t="s">
        <v>599</v>
      </c>
      <c r="C118" s="125" t="s">
        <v>600</v>
      </c>
      <c r="D118" s="130" t="s">
        <v>646</v>
      </c>
      <c r="E118" s="131"/>
      <c r="F118" s="132"/>
      <c r="G118" s="127"/>
      <c r="H118" s="129"/>
      <c r="I118" s="15"/>
      <c r="J118" s="133"/>
      <c r="K118" s="133"/>
      <c r="L118" s="133"/>
      <c r="M118" s="121"/>
      <c r="N118" s="15"/>
    </row>
    <row r="119" spans="1:14" s="68" customFormat="1" ht="63.75" x14ac:dyDescent="0.25">
      <c r="B119" s="125"/>
      <c r="C119" s="125"/>
      <c r="D119" s="134" t="s">
        <v>650</v>
      </c>
      <c r="E119" s="134" t="s">
        <v>686</v>
      </c>
      <c r="F119" s="134" t="s">
        <v>687</v>
      </c>
      <c r="G119" s="134" t="s">
        <v>707</v>
      </c>
      <c r="H119" s="135"/>
      <c r="I119" s="15"/>
      <c r="J119" s="133"/>
      <c r="K119" s="133"/>
      <c r="L119" s="133"/>
      <c r="M119" s="121"/>
      <c r="N119" s="15"/>
    </row>
    <row r="120" spans="1:14" s="68" customFormat="1" ht="15" x14ac:dyDescent="0.2">
      <c r="B120" s="136" t="s">
        <v>683</v>
      </c>
      <c r="C120" s="128" t="s">
        <v>684</v>
      </c>
      <c r="D120" s="137">
        <v>200</v>
      </c>
      <c r="E120" s="137">
        <v>6.8852450999999997</v>
      </c>
      <c r="F120" s="137">
        <v>206.88524509999999</v>
      </c>
      <c r="G120" s="138">
        <f>F120/F88</f>
        <v>6.1652749501100355E-2</v>
      </c>
      <c r="H120" s="139"/>
      <c r="I120" s="15"/>
      <c r="J120" s="15"/>
      <c r="K120" s="15"/>
      <c r="L120" s="15"/>
      <c r="M120" s="15"/>
      <c r="N120" s="15"/>
    </row>
    <row r="121" spans="1:14" s="68" customFormat="1" ht="33" customHeight="1" x14ac:dyDescent="0.2">
      <c r="B121" s="140" t="s">
        <v>688</v>
      </c>
      <c r="C121" s="141"/>
      <c r="D121" s="141"/>
      <c r="E121" s="141"/>
      <c r="F121" s="141"/>
      <c r="G121" s="142"/>
      <c r="H121" s="143"/>
      <c r="I121" s="15"/>
      <c r="J121" s="15"/>
      <c r="K121" s="15"/>
      <c r="L121" s="15"/>
      <c r="M121" s="15"/>
      <c r="N121" s="15"/>
    </row>
    <row r="122" spans="1:14" s="68" customFormat="1" x14ac:dyDescent="0.2">
      <c r="H122" s="143"/>
      <c r="I122" s="15"/>
      <c r="J122" s="15"/>
      <c r="K122" s="15"/>
      <c r="L122" s="15"/>
      <c r="M122" s="15"/>
      <c r="N122" s="15"/>
    </row>
    <row r="123" spans="1:14" s="68" customFormat="1" x14ac:dyDescent="0.2">
      <c r="B123" s="69" t="s">
        <v>583</v>
      </c>
      <c r="C123" s="70"/>
      <c r="D123" s="71"/>
      <c r="I123" s="15"/>
      <c r="J123" s="15"/>
      <c r="K123" s="15"/>
      <c r="L123" s="15"/>
      <c r="M123" s="15"/>
      <c r="N123" s="15"/>
    </row>
    <row r="124" spans="1:14" s="68" customFormat="1" ht="38.25" x14ac:dyDescent="0.2">
      <c r="B124" s="72" t="s">
        <v>584</v>
      </c>
      <c r="C124" s="72"/>
      <c r="D124" s="73" t="s">
        <v>506</v>
      </c>
      <c r="I124" s="15"/>
      <c r="J124" s="15"/>
      <c r="K124" s="15"/>
      <c r="L124" s="15"/>
      <c r="M124" s="15"/>
      <c r="N124" s="15"/>
    </row>
    <row r="125" spans="1:14" s="68" customFormat="1" x14ac:dyDescent="0.2">
      <c r="B125" s="74" t="s">
        <v>585</v>
      </c>
      <c r="C125" s="74"/>
      <c r="D125" s="75"/>
      <c r="I125" s="15"/>
      <c r="J125" s="15"/>
      <c r="K125" s="15"/>
      <c r="L125" s="15"/>
      <c r="M125" s="15"/>
      <c r="N125" s="15"/>
    </row>
    <row r="126" spans="1:14" s="68" customFormat="1" x14ac:dyDescent="0.2">
      <c r="B126" s="74"/>
      <c r="C126" s="74"/>
      <c r="D126" s="78"/>
      <c r="I126" s="15"/>
      <c r="J126" s="15"/>
      <c r="K126" s="15"/>
      <c r="L126" s="15"/>
      <c r="M126" s="15"/>
      <c r="N126" s="15"/>
    </row>
    <row r="127" spans="1:14" s="68" customFormat="1" x14ac:dyDescent="0.2">
      <c r="B127" s="74" t="s">
        <v>586</v>
      </c>
      <c r="C127" s="74"/>
      <c r="D127" s="79">
        <v>7.1017959820935053</v>
      </c>
      <c r="I127" s="15"/>
      <c r="J127" s="15"/>
      <c r="K127" s="15"/>
      <c r="L127" s="15"/>
      <c r="M127" s="15"/>
      <c r="N127" s="15"/>
    </row>
    <row r="128" spans="1:14" s="68" customFormat="1" x14ac:dyDescent="0.2">
      <c r="B128" s="74"/>
      <c r="C128" s="74"/>
      <c r="D128" s="78"/>
      <c r="I128" s="15"/>
      <c r="J128" s="15"/>
      <c r="K128" s="15"/>
      <c r="L128" s="15"/>
      <c r="M128" s="15"/>
      <c r="N128" s="15"/>
    </row>
    <row r="129" spans="2:16" s="68" customFormat="1" x14ac:dyDescent="0.2">
      <c r="B129" s="74" t="s">
        <v>587</v>
      </c>
      <c r="C129" s="74"/>
      <c r="D129" s="79">
        <v>3.1792446608860851</v>
      </c>
      <c r="I129" s="15"/>
      <c r="J129" s="15"/>
      <c r="K129" s="15"/>
      <c r="L129" s="15"/>
      <c r="M129" s="15"/>
      <c r="N129" s="15"/>
    </row>
    <row r="130" spans="2:16" s="68" customFormat="1" x14ac:dyDescent="0.2">
      <c r="B130" s="74" t="s">
        <v>588</v>
      </c>
      <c r="C130" s="74"/>
      <c r="D130" s="79">
        <v>3.9092694901069591</v>
      </c>
      <c r="I130" s="15"/>
      <c r="J130" s="15"/>
      <c r="K130" s="15"/>
      <c r="L130" s="15"/>
      <c r="M130" s="15"/>
      <c r="N130" s="15"/>
    </row>
    <row r="131" spans="2:16" s="68" customFormat="1" x14ac:dyDescent="0.2">
      <c r="B131" s="74"/>
      <c r="C131" s="74"/>
      <c r="D131" s="78"/>
      <c r="I131" s="15"/>
      <c r="J131" s="15"/>
      <c r="K131" s="15"/>
      <c r="L131" s="15"/>
      <c r="M131" s="15"/>
      <c r="N131" s="15"/>
    </row>
    <row r="132" spans="2:16" s="68" customFormat="1" x14ac:dyDescent="0.2">
      <c r="B132" s="74" t="s">
        <v>589</v>
      </c>
      <c r="C132" s="74"/>
      <c r="D132" s="80" t="s">
        <v>703</v>
      </c>
      <c r="I132" s="15"/>
      <c r="J132" s="37"/>
      <c r="K132" s="37"/>
      <c r="L132" s="37"/>
      <c r="M132" s="37"/>
      <c r="N132" s="81"/>
    </row>
    <row r="133" spans="2:16" s="68" customFormat="1" x14ac:dyDescent="0.2">
      <c r="B133" s="76" t="s">
        <v>590</v>
      </c>
      <c r="C133" s="82"/>
      <c r="D133" s="77"/>
      <c r="I133" s="15"/>
      <c r="J133" s="15"/>
      <c r="K133" s="15"/>
      <c r="L133" s="15"/>
      <c r="M133" s="15"/>
      <c r="N133" s="15"/>
      <c r="O133" s="15"/>
      <c r="P133" s="15"/>
    </row>
    <row r="135" spans="2:16" x14ac:dyDescent="0.2">
      <c r="B135" s="84" t="s">
        <v>591</v>
      </c>
    </row>
    <row r="136" spans="2:16" ht="153.75" customHeight="1" x14ac:dyDescent="0.2"/>
    <row r="139" spans="2:16" x14ac:dyDescent="0.2">
      <c r="B139" s="84" t="s">
        <v>592</v>
      </c>
      <c r="C139" s="85"/>
      <c r="D139" s="84"/>
    </row>
    <row r="140" spans="2:16" x14ac:dyDescent="0.2">
      <c r="B140" s="84" t="s">
        <v>689</v>
      </c>
      <c r="D140" s="84"/>
    </row>
    <row r="141" spans="2:16" ht="165" customHeight="1" x14ac:dyDescent="0.2"/>
    <row r="148" s="15" customFormat="1" ht="12.75" customHeight="1" x14ac:dyDescent="0.2"/>
    <row r="149" s="15" customFormat="1" ht="12.75" customHeight="1" x14ac:dyDescent="0.2"/>
    <row r="150" s="15" customFormat="1" ht="12.75" customHeight="1" x14ac:dyDescent="0.2"/>
    <row r="151" s="15" customFormat="1" ht="12.75" customHeight="1" x14ac:dyDescent="0.2"/>
  </sheetData>
  <mergeCells count="35">
    <mergeCell ref="B112:C112"/>
    <mergeCell ref="B97:C97"/>
    <mergeCell ref="B114:G114"/>
    <mergeCell ref="D115:E115"/>
    <mergeCell ref="F115:G115"/>
    <mergeCell ref="B110:C110"/>
    <mergeCell ref="B111:C111"/>
    <mergeCell ref="A1:H1"/>
    <mergeCell ref="A2:H2"/>
    <mergeCell ref="A3:H3"/>
    <mergeCell ref="B90:H90"/>
    <mergeCell ref="B91:H91"/>
    <mergeCell ref="B92:H92"/>
    <mergeCell ref="B94:D94"/>
    <mergeCell ref="B95:C95"/>
    <mergeCell ref="B96:C96"/>
    <mergeCell ref="B105:C105"/>
    <mergeCell ref="D116:E116"/>
    <mergeCell ref="F116:G116"/>
    <mergeCell ref="B117:G117"/>
    <mergeCell ref="B118:B119"/>
    <mergeCell ref="C118:C119"/>
    <mergeCell ref="D118:F118"/>
    <mergeCell ref="B121:G121"/>
    <mergeCell ref="B123:D123"/>
    <mergeCell ref="B124:C124"/>
    <mergeCell ref="B125:C125"/>
    <mergeCell ref="B126:C126"/>
    <mergeCell ref="B132:C132"/>
    <mergeCell ref="B133:D133"/>
    <mergeCell ref="B127:C127"/>
    <mergeCell ref="B128:C128"/>
    <mergeCell ref="B129:C129"/>
    <mergeCell ref="B130:C130"/>
    <mergeCell ref="B131:C131"/>
  </mergeCells>
  <hyperlinks>
    <hyperlink ref="I1" location="Index!B2" display="Index" xr:uid="{B4934348-FB88-4CBC-8A68-09308F804F3D}"/>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Index</vt:lpstr>
      <vt:lpstr>SFRLTP</vt:lpstr>
      <vt:lpstr>SFRSTP</vt:lpstr>
      <vt:lpstr>SMMF</vt:lpstr>
      <vt:lpstr>SPLDF</vt:lpstr>
      <vt:lpstr>SPMON</vt:lpstr>
      <vt:lpstr>SPSDF</vt:lpstr>
      <vt:lpstr>SPUSDF</vt:lpstr>
      <vt:lpstr>SUNBDS</vt:lpstr>
      <vt:lpstr>SUNMIA</vt:lpstr>
      <vt:lpstr>SUNONF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Bala Subramani P - Sundaram Mutual</dc:creator>
  <cp:lastModifiedBy>Bala Subramani P - Sundaram Mutual</cp:lastModifiedBy>
  <dcterms:created xsi:type="dcterms:W3CDTF">2026-05-01T09:03:40Z</dcterms:created>
  <dcterms:modified xsi:type="dcterms:W3CDTF">2026-05-08T13:10:29Z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a6dec7-ad36-4603-99ea-a4fb4d4185bf_Enabled">
    <vt:lpwstr>true</vt:lpwstr>
  </property>
  <property fmtid="{D5CDD505-2E9C-101B-9397-08002B2CF9AE}" pid="3" name="MSIP_Label_3fa6dec7-ad36-4603-99ea-a4fb4d4185bf_SetDate">
    <vt:lpwstr>2026-05-01T09:03:40Z</vt:lpwstr>
  </property>
  <property fmtid="{D5CDD505-2E9C-101B-9397-08002B2CF9AE}" pid="4" name="MSIP_Label_3fa6dec7-ad36-4603-99ea-a4fb4d4185bf_Method">
    <vt:lpwstr>Privileged</vt:lpwstr>
  </property>
  <property fmtid="{D5CDD505-2E9C-101B-9397-08002B2CF9AE}" pid="5" name="MSIP_Label_3fa6dec7-ad36-4603-99ea-a4fb4d4185bf_Name">
    <vt:lpwstr>Internal Use Only</vt:lpwstr>
  </property>
  <property fmtid="{D5CDD505-2E9C-101B-9397-08002B2CF9AE}" pid="6" name="MSIP_Label_3fa6dec7-ad36-4603-99ea-a4fb4d4185bf_SiteId">
    <vt:lpwstr>b8d87d45-aff7-4067-8708-1c35bbaab723</vt:lpwstr>
  </property>
  <property fmtid="{D5CDD505-2E9C-101B-9397-08002B2CF9AE}" pid="7" name="MSIP_Label_3fa6dec7-ad36-4603-99ea-a4fb4d4185bf_ActionId">
    <vt:lpwstr>53ae85ea-0b69-4f30-bbb6-6cbba42015ae</vt:lpwstr>
  </property>
  <property fmtid="{D5CDD505-2E9C-101B-9397-08002B2CF9AE}" pid="8" name="MSIP_Label_3fa6dec7-ad36-4603-99ea-a4fb4d4185bf_ContentBits">
    <vt:lpwstr>1</vt:lpwstr>
  </property>
  <property fmtid="{D5CDD505-2E9C-101B-9397-08002B2CF9AE}" pid="9" name="MSIP_Label_3fa6dec7-ad36-4603-99ea-a4fb4d4185bf_Tag">
    <vt:lpwstr>10, 0, 1, 1</vt:lpwstr>
  </property>
</Properties>
</file>