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Swapna\OPERATIONS\PORTFOLIO\Temp\Final sent\"/>
    </mc:Choice>
  </mc:AlternateContent>
  <xr:revisionPtr revIDLastSave="0" documentId="13_ncr:1_{8AAE1D5F-E4C1-4399-B1BB-F6CCD3F78E58}" xr6:coauthVersionLast="47" xr6:coauthVersionMax="47" xr10:uidLastSave="{00000000-0000-0000-0000-000000000000}"/>
  <bookViews>
    <workbookView xWindow="-120" yWindow="-120" windowWidth="29040" windowHeight="15720" tabRatio="703" activeTab="10" xr2:uid="{534927AA-DC97-4267-ACD0-81A833E2324E}"/>
  </bookViews>
  <sheets>
    <sheet name="Index" sheetId="12" r:id="rId1"/>
    <sheet name="SFRLTP" sheetId="1" r:id="rId2"/>
    <sheet name="SFRSTP" sheetId="2" r:id="rId3"/>
    <sheet name="SMMF" sheetId="3" r:id="rId4"/>
    <sheet name="SPLDF" sheetId="4" r:id="rId5"/>
    <sheet name="SPMON" sheetId="5" r:id="rId6"/>
    <sheet name="SPSDF" sheetId="6" r:id="rId7"/>
    <sheet name="SPUSDF" sheetId="7" r:id="rId8"/>
    <sheet name="SUNBDS" sheetId="8" r:id="rId9"/>
    <sheet name="SUNMIA" sheetId="9" r:id="rId10"/>
    <sheet name="SUNONF" sheetId="10" r:id="rId11"/>
  </sheet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3" i="9" l="1"/>
  <c r="G91" i="9"/>
  <c r="F91" i="9"/>
  <c r="G117" i="8"/>
  <c r="G78" i="8"/>
  <c r="F78" i="8"/>
  <c r="H166" i="7"/>
  <c r="H165" i="7"/>
  <c r="H164" i="7"/>
  <c r="H163" i="7"/>
  <c r="H162" i="7"/>
  <c r="H161" i="7"/>
  <c r="I172" i="7"/>
  <c r="F172" i="7"/>
  <c r="F131" i="7"/>
  <c r="F128" i="7"/>
  <c r="F130" i="7"/>
  <c r="F129" i="7"/>
  <c r="G118" i="7"/>
  <c r="F118" i="7"/>
  <c r="I147" i="6"/>
  <c r="J147" i="6" s="1"/>
  <c r="I146" i="6"/>
  <c r="J146" i="6" s="1"/>
  <c r="I145" i="6"/>
  <c r="J145" i="6" s="1"/>
  <c r="G145" i="6"/>
  <c r="I144" i="6"/>
  <c r="J144" i="6" s="1"/>
  <c r="G87" i="6"/>
  <c r="F87" i="6"/>
  <c r="I160" i="5"/>
  <c r="F160" i="5"/>
  <c r="G122" i="5"/>
  <c r="F122" i="5"/>
  <c r="I156" i="4"/>
  <c r="F156" i="4"/>
  <c r="I151" i="4"/>
  <c r="J151" i="4" s="1"/>
  <c r="I150" i="4"/>
  <c r="J150" i="4" s="1"/>
  <c r="I149" i="4"/>
  <c r="J149" i="4" s="1"/>
  <c r="G94" i="4"/>
  <c r="F94" i="4"/>
  <c r="G98" i="3"/>
  <c r="F98" i="3"/>
  <c r="G88" i="2"/>
  <c r="F88" i="2"/>
  <c r="G97" i="1"/>
  <c r="F97" i="1"/>
  <c r="F133" i="7" l="1"/>
</calcChain>
</file>

<file path=xl/sharedStrings.xml><?xml version="1.0" encoding="utf-8"?>
<sst xmlns="http://schemas.openxmlformats.org/spreadsheetml/2006/main" count="3165" uniqueCount="666">
  <si>
    <t>SUNDARAM MUTUAL FUND</t>
  </si>
  <si>
    <t>Sundaram Corporate Bond Fund</t>
  </si>
  <si>
    <t>SL No</t>
  </si>
  <si>
    <t>ISIN Code</t>
  </si>
  <si>
    <t>Name of the instrument</t>
  </si>
  <si>
    <t>Rating / 
Industry</t>
  </si>
  <si>
    <t>Quantity</t>
  </si>
  <si>
    <t>Mkt Value
Rs. in Lacs</t>
  </si>
  <si>
    <t>% of Net Asset</t>
  </si>
  <si>
    <t>A) Equity &amp; Equity Related</t>
  </si>
  <si>
    <t>(a) Listed / awaiting listing on Stock Exchange</t>
  </si>
  <si>
    <t>Sub Total</t>
  </si>
  <si>
    <t/>
  </si>
  <si>
    <t xml:space="preserve">0 </t>
  </si>
  <si>
    <t>(b) Overseas Security</t>
  </si>
  <si>
    <t>(c) Privately Placed / Unlisted</t>
  </si>
  <si>
    <t>(d) Preference / Right Shares</t>
  </si>
  <si>
    <t>(e) Warrants</t>
  </si>
  <si>
    <t>f) Derivative</t>
  </si>
  <si>
    <t>Total for Equity &amp; Equity Related</t>
  </si>
  <si>
    <t>B) Debt Instruments</t>
  </si>
  <si>
    <t>INE053F08411</t>
  </si>
  <si>
    <t>Indian Railway Finance Corporation Ltd - 7.37% - 31/07/2029**</t>
  </si>
  <si>
    <t>ICRA AAA</t>
  </si>
  <si>
    <t>INE115A07QJ2</t>
  </si>
  <si>
    <t>LIC Housing Finance Ltd - 7.7% - 16/05/2028**</t>
  </si>
  <si>
    <t>CRISIL AAA</t>
  </si>
  <si>
    <t>INE134E08KV1</t>
  </si>
  <si>
    <t>Power Finance Corporation Ltd - 7.75% - 11/06/2030**</t>
  </si>
  <si>
    <t>INE261F08EP4</t>
  </si>
  <si>
    <t>National Bank for Agriculture &amp; Rural Development - 6.66% - 12/10/2028**</t>
  </si>
  <si>
    <t>INE556F08KL3</t>
  </si>
  <si>
    <t>Small Industries Development Bank of India - 7.83% - 24/11/2028**</t>
  </si>
  <si>
    <t>INE020B08EK4</t>
  </si>
  <si>
    <t>REC LTD - 7.46% - 30/06/2028**</t>
  </si>
  <si>
    <t>INE261F08EO7</t>
  </si>
  <si>
    <t>National Bank for Agriculture &amp; Rural Development - 7.48% - 15/09/2028</t>
  </si>
  <si>
    <t>INE041007167</t>
  </si>
  <si>
    <t>Embassy Office Parks REIT - 7.21% - 17/03/2028**</t>
  </si>
  <si>
    <t>INE020B08GF9</t>
  </si>
  <si>
    <t>REC LTD - 7.17% - 01/07/2031**</t>
  </si>
  <si>
    <t>INE377Y07664</t>
  </si>
  <si>
    <t>BAJAJ HOUSING FINANCE LTD - 7.64% - 01/07/2030</t>
  </si>
  <si>
    <t>INE033L07IW4</t>
  </si>
  <si>
    <t>Tata Capital Housing Finance Ltd - 8.2% - 25/09/2029</t>
  </si>
  <si>
    <t>INE296A07SV1</t>
  </si>
  <si>
    <t>Bajaj Finance Ltd - 7.82% - 31/01/2034**</t>
  </si>
  <si>
    <t>INE756I07FB6</t>
  </si>
  <si>
    <t>HDB Financial Services Ltd - 7.9611% - 05/01/2028**</t>
  </si>
  <si>
    <t>INE134E08OC3</t>
  </si>
  <si>
    <t>Power Finance Corporation Ltd - 6.96% - 02/03/2028**</t>
  </si>
  <si>
    <t>INE514E08GE8</t>
  </si>
  <si>
    <t>Export Import Bank of India - 7.35% - 27/07/2028**</t>
  </si>
  <si>
    <t>INE403D08298</t>
  </si>
  <si>
    <t>Bharti Telecom Ltd - 7.4% - 01/02/2029</t>
  </si>
  <si>
    <t>INE062A08488</t>
  </si>
  <si>
    <t>INE756I07FG5</t>
  </si>
  <si>
    <t>HDB Financial Services Ltd - 7.4091% - 05/06/2028**</t>
  </si>
  <si>
    <t>INE242A08544</t>
  </si>
  <si>
    <t>Indian Oil Corporation Ltd - 7.44% - 25/11/2027**</t>
  </si>
  <si>
    <t>INE414G07JL7</t>
  </si>
  <si>
    <t>Muthoot Finance Ltd - 8.65% - 31/01/2028**</t>
  </si>
  <si>
    <t>ICRA AA+</t>
  </si>
  <si>
    <t>INE556F08KR0</t>
  </si>
  <si>
    <t>Small Industries Development Bank of India - 7.47% - 05/09/2029**</t>
  </si>
  <si>
    <t>INE556F08LB2</t>
  </si>
  <si>
    <t>Small Industries Development Bank of India - 7.04% - 09/02/2029**</t>
  </si>
  <si>
    <t>INE556F08KP4</t>
  </si>
  <si>
    <t>Small Industries Development Bank of India - 7.68% - 10/08/2027</t>
  </si>
  <si>
    <t>INE053F08387</t>
  </si>
  <si>
    <t>Indian Railway Finance Corporation Ltd - 7.46% - 18/06/2029**</t>
  </si>
  <si>
    <t>INE115A07RH4</t>
  </si>
  <si>
    <t>LIC Housing Finance Ltd - 6.9% - 17/09/2027</t>
  </si>
  <si>
    <t>INE0KUG08142</t>
  </si>
  <si>
    <t>National Bank for Financing Infrastructure and Development - 7.37% - 16/07/2029**</t>
  </si>
  <si>
    <t>INE020B08FW6</t>
  </si>
  <si>
    <t>REC LTD - 6.52% - 31/01/2028**</t>
  </si>
  <si>
    <t>(b) Privately Placed / Unlisted</t>
  </si>
  <si>
    <t>(c) Govt Security</t>
  </si>
  <si>
    <t>IN0020260025</t>
  </si>
  <si>
    <t>6.94% Central Government Securities 11/05/2036</t>
  </si>
  <si>
    <t>Sovereign</t>
  </si>
  <si>
    <t>IN3120200339</t>
  </si>
  <si>
    <t>6.53% Tamil Nadu State Development Loan  06/01/2031</t>
  </si>
  <si>
    <t>IN1520200248</t>
  </si>
  <si>
    <t>6.45% Gujarat State Development Loan - 06/01/2030</t>
  </si>
  <si>
    <t>IN0020250141</t>
  </si>
  <si>
    <t>6.36% Central Government Securities 16/02/2031</t>
  </si>
  <si>
    <t>(d) Securitized Debt Instruments</t>
  </si>
  <si>
    <t>Total for Debt Instruments</t>
  </si>
  <si>
    <t>C) Money Market Instruments</t>
  </si>
  <si>
    <t>(a) Certificate of Deposits</t>
  </si>
  <si>
    <t>INE028A16LH3</t>
  </si>
  <si>
    <t>Bank of Baroda - 05/02/2027**</t>
  </si>
  <si>
    <t>IND A1+</t>
  </si>
  <si>
    <t>INE028A16LF7</t>
  </si>
  <si>
    <t>Bank of Baroda - 04/02/2027**</t>
  </si>
  <si>
    <t>INE160A16UQ6</t>
  </si>
  <si>
    <t>Punjab National Bank - 09/03/2027**</t>
  </si>
  <si>
    <t>CRISIL A1+</t>
  </si>
  <si>
    <t>(b) Commercial Papers</t>
  </si>
  <si>
    <t>(c) Treasury Bills</t>
  </si>
  <si>
    <t>(d) ReverseRepo / TREPS</t>
  </si>
  <si>
    <t>TREPS</t>
  </si>
  <si>
    <t>Total for Money Market Instruments</t>
  </si>
  <si>
    <t>D) Mutual Fund Units</t>
  </si>
  <si>
    <t>(a) Investment in Mutual Fund Units</t>
  </si>
  <si>
    <t>INF0RQ622028</t>
  </si>
  <si>
    <t>Corporate Debt Market Development Fund - Class A2</t>
  </si>
  <si>
    <t>E) Others</t>
  </si>
  <si>
    <t>(a) Deposits with Commercial Banks</t>
  </si>
  <si>
    <t>(b) Share Application Money pending Allotment</t>
  </si>
  <si>
    <t>Cash and Other Net Current Assets^</t>
  </si>
  <si>
    <t>Grand Total</t>
  </si>
  <si>
    <t>Notes</t>
  </si>
  <si>
    <t>a) Total securities classified as below investment grade or default provided for and its percentage to NAV</t>
  </si>
  <si>
    <t>Nil</t>
  </si>
  <si>
    <t>b) Total value and percentage of illiquid equity shares</t>
  </si>
  <si>
    <t>c) NAV  per  unit (Rupees per unit)</t>
  </si>
  <si>
    <t>At the end</t>
  </si>
  <si>
    <t>Option</t>
  </si>
  <si>
    <t>Direct Plan - Growth</t>
  </si>
  <si>
    <t>Regular Plan - Growth</t>
  </si>
  <si>
    <t>d) Dividend declared during the period (Rupees per unit)</t>
  </si>
  <si>
    <t>e) Total outstanding exposure in derivative instruments at the end of the period</t>
  </si>
  <si>
    <t>f) Total investments in foreign securities /ADR'S/GDR'S at the end of the period</t>
  </si>
  <si>
    <t>Sundaram Banking and PSU Debt Fund</t>
  </si>
  <si>
    <t>INE040A08955</t>
  </si>
  <si>
    <t>HDFC Bank Ltd - 7.7% - 16/05/2028**</t>
  </si>
  <si>
    <t>INE557F08FY4</t>
  </si>
  <si>
    <t>National Housing Bank - 7.59% - 14/07/2027**</t>
  </si>
  <si>
    <t>INE261F08EM1</t>
  </si>
  <si>
    <t>National Bank for Agriculture &amp; Rural Development - 7.53% - 24/03/2028</t>
  </si>
  <si>
    <t>INE134E08NW3</t>
  </si>
  <si>
    <t>Power Finance Corporation Ltd - 6.73% - 15/10/2027**</t>
  </si>
  <si>
    <t>INE556F08KW0</t>
  </si>
  <si>
    <t>Small Industries Development Bank of India - 7.42% - 12/03/2029**</t>
  </si>
  <si>
    <t>INE296A07TM8</t>
  </si>
  <si>
    <t>Bajaj Finance Ltd - 7.11% - 10/07/2028**</t>
  </si>
  <si>
    <t>INE020B08GI3</t>
  </si>
  <si>
    <t>REC LTD - 7.28% - 31/08/2029**</t>
  </si>
  <si>
    <t>INE403D08272</t>
  </si>
  <si>
    <t>Bharti Telecom Ltd - 7.35% - 15/10/2027**</t>
  </si>
  <si>
    <t>INE261F08EU4</t>
  </si>
  <si>
    <t>National Bank for Agriculture &amp; Rural Development - 7.44% - 17/07/2029</t>
  </si>
  <si>
    <t>INE031A08AC8</t>
  </si>
  <si>
    <t>Housing &amp; Urban Development Corporation Ltd - 7.23% - 18/07/2029**</t>
  </si>
  <si>
    <t>INE556F08LC0</t>
  </si>
  <si>
    <t>Small Industries Development Bank of India - 7.22% - 10/04/2029</t>
  </si>
  <si>
    <t>INE020B08FL9</t>
  </si>
  <si>
    <t>REC LTD - 7.34% - 30/04/2030**</t>
  </si>
  <si>
    <t>Sundaram Money Market Fund</t>
  </si>
  <si>
    <t>INE171A16NJ3</t>
  </si>
  <si>
    <t>The Federal Bank Ltd - 29/01/2027**</t>
  </si>
  <si>
    <t>INE160A16UD4</t>
  </si>
  <si>
    <t>Punjab National Bank - 04/02/2027**</t>
  </si>
  <si>
    <t>INE476A16I00</t>
  </si>
  <si>
    <t>Canara Bank - 26/02/2027**</t>
  </si>
  <si>
    <t>INE092T16ZD8</t>
  </si>
  <si>
    <t>IDFC First Bank Ltd - 04/02/2027**</t>
  </si>
  <si>
    <t>INE476A16L54</t>
  </si>
  <si>
    <t>Canara Bank - 10/02/2027**</t>
  </si>
  <si>
    <t>INE556F16CA6</t>
  </si>
  <si>
    <t>Small Industries Development Bank of India - 09/02/2027**</t>
  </si>
  <si>
    <t>INE556F16CB4</t>
  </si>
  <si>
    <t>Small Industries Development Bank of India - 18/02/2027**</t>
  </si>
  <si>
    <t>INE237AD6166</t>
  </si>
  <si>
    <t>Kotak Mahindra Bank Ltd - 05/03/2027**</t>
  </si>
  <si>
    <t>INE040A16IT9</t>
  </si>
  <si>
    <t>HDFC Bank Ltd - 09/03/2027**</t>
  </si>
  <si>
    <t>INE238AD6CH8</t>
  </si>
  <si>
    <t>Axis Bank Ltd - 18/03/2027</t>
  </si>
  <si>
    <t>INE261F16AP5</t>
  </si>
  <si>
    <t>National Bank for Agriculture &amp; Rural Development - 17/03/2027**</t>
  </si>
  <si>
    <t>INE562A16QG2</t>
  </si>
  <si>
    <t>Indian Bank - 22/01/2027**</t>
  </si>
  <si>
    <t>INE160A16UE2</t>
  </si>
  <si>
    <t>Punjab National Bank - 05/02/2027**</t>
  </si>
  <si>
    <t>INE692A16NK6</t>
  </si>
  <si>
    <t>Union Bank of India - 10/02/2027</t>
  </si>
  <si>
    <t>ICRA A1+</t>
  </si>
  <si>
    <t>INE261F16AN0</t>
  </si>
  <si>
    <t>National Bank for Agriculture &amp; Rural Development - 05/03/2027**</t>
  </si>
  <si>
    <t>INE090AD6337</t>
  </si>
  <si>
    <t>ICICI Bank Ltd - 25/03/2027**</t>
  </si>
  <si>
    <t>INE562A16RK2</t>
  </si>
  <si>
    <t>Indian Bank - 15/06/2027**</t>
  </si>
  <si>
    <t>INE028A16LS0</t>
  </si>
  <si>
    <t>Bank of Baroda - 08/03/2027</t>
  </si>
  <si>
    <t>INE095A167D9</t>
  </si>
  <si>
    <t>IndusInd Bank Ltd - 14/12/2026**</t>
  </si>
  <si>
    <t>INE562A16RL0</t>
  </si>
  <si>
    <t>Indian Bank - 24/05/2027**</t>
  </si>
  <si>
    <t>INE115A14FS2</t>
  </si>
  <si>
    <t>LIC Housing Finance Ltd - 11/02/2027**</t>
  </si>
  <si>
    <t>INE041014080</t>
  </si>
  <si>
    <t>Embassy Office Parks REIT - 12/03/2027**</t>
  </si>
  <si>
    <t>INE0DZE14362</t>
  </si>
  <si>
    <t>Kisetsu Saison Finance - 26/02/2027**</t>
  </si>
  <si>
    <t>INE824H14TZ0</t>
  </si>
  <si>
    <t>Julius Baer Capital (India) Private Ltd - 26/02/2027**</t>
  </si>
  <si>
    <t>INE879F14MP4</t>
  </si>
  <si>
    <t>Infina Finance Pvt Ltd - 01/03/2027**</t>
  </si>
  <si>
    <t>INE530B14II5</t>
  </si>
  <si>
    <t>IIFL Finance Ltd - 02/11/2026**</t>
  </si>
  <si>
    <t>INE466L14FR8</t>
  </si>
  <si>
    <t>360 ONE WAM Ltd (Prev IIFL Wealth Management Ltd) - 21/01/2027**</t>
  </si>
  <si>
    <t>INE338I14LS1</t>
  </si>
  <si>
    <t>Motilal Oswal Financial Services Ltd - 03/02/2027**</t>
  </si>
  <si>
    <t>INE121A14YK8</t>
  </si>
  <si>
    <t>Cholamandalam Investment and Finance Company Ltd - 11/02/2027**</t>
  </si>
  <si>
    <t>INE414G14VQ7</t>
  </si>
  <si>
    <t>Muthoot Finance Ltd - 12/03/2027**</t>
  </si>
  <si>
    <t>INE556F14MP8</t>
  </si>
  <si>
    <t>Small Industries Development Bank of India - 09/06/2027**</t>
  </si>
  <si>
    <t>INE414G14VE3</t>
  </si>
  <si>
    <t>Muthoot Finance Ltd - 20/01/2027**</t>
  </si>
  <si>
    <t>IN002026X180</t>
  </si>
  <si>
    <t>91 Days - T Bill - 05/11/2026</t>
  </si>
  <si>
    <t>IN002025Z369</t>
  </si>
  <si>
    <t>364 Days - T Bill - 03/12/2026</t>
  </si>
  <si>
    <t>Sundaram Ultra Short to Short Term Fund</t>
  </si>
  <si>
    <t>INE403D08231</t>
  </si>
  <si>
    <t>Bharti Telecom Ltd - 8.65% - 05/11/2027**</t>
  </si>
  <si>
    <t>INE121A07SH0</t>
  </si>
  <si>
    <t>Cholamandalam Investment and Finance Company Ltd - 8.4% - 18/09/2027**</t>
  </si>
  <si>
    <t>INE261F08EF5</t>
  </si>
  <si>
    <t>National Bank for Agriculture &amp; Rural Development - 7.8% - 15/03/2027</t>
  </si>
  <si>
    <t>INE572E07183</t>
  </si>
  <si>
    <t>PNB Housing Finance Ltd - 8.15% - 29/07/2027**</t>
  </si>
  <si>
    <t>IND AAA</t>
  </si>
  <si>
    <t>INE414G07II5</t>
  </si>
  <si>
    <t>Muthoot Finance Ltd - 8.4% - 28/08/2028**</t>
  </si>
  <si>
    <t>INE477A07415</t>
  </si>
  <si>
    <t>Can Fin Homes Ltd - 8.09% - 04/01/2027**</t>
  </si>
  <si>
    <t>INE261F08ES8</t>
  </si>
  <si>
    <t>National Bank for Agriculture &amp; Rural Development - 7.01% - 16/03/2029**</t>
  </si>
  <si>
    <t>INE523H07CB9</t>
  </si>
  <si>
    <t>JM Financial Products Ltd - 8.92% - 16/11/2026**</t>
  </si>
  <si>
    <t>CRISIL AA</t>
  </si>
  <si>
    <t>INE248U07FW5</t>
  </si>
  <si>
    <t>360 One Prime Ltd - 8.95% - 04/06/2027**</t>
  </si>
  <si>
    <t>ICRA AA</t>
  </si>
  <si>
    <t>INE514E16CP6</t>
  </si>
  <si>
    <t>Export Import Bank of India - 01/03/2027**</t>
  </si>
  <si>
    <t>INE237AD6174</t>
  </si>
  <si>
    <t>Kotak Mahindra Bank Ltd - 09/03/2027</t>
  </si>
  <si>
    <t>INE476A16H92</t>
  </si>
  <si>
    <t>Canara Bank - 12/03/2027**</t>
  </si>
  <si>
    <t>INE160A16UC6</t>
  </si>
  <si>
    <t>Punjab National Bank - 28/01/2027**</t>
  </si>
  <si>
    <t>INE562A16QI8</t>
  </si>
  <si>
    <t>Indian Bank - 05/02/2027**</t>
  </si>
  <si>
    <t>INE692A16LS3</t>
  </si>
  <si>
    <t>Union Bank of India - 16/03/2027</t>
  </si>
  <si>
    <t>INE237AD6109</t>
  </si>
  <si>
    <t>Kotak Mahindra Bank Ltd - 18/12/2026**</t>
  </si>
  <si>
    <t>INE012I14TF2</t>
  </si>
  <si>
    <t>JM Financial Services Ltd - 11/12/2026**</t>
  </si>
  <si>
    <t>Sundaram Liquid Fund</t>
  </si>
  <si>
    <t>INE084A16GH6</t>
  </si>
  <si>
    <t>Bank of India - 03/12/2026**</t>
  </si>
  <si>
    <t>INE483A16LF4</t>
  </si>
  <si>
    <t>Central Bank of India - 04/12/2026**</t>
  </si>
  <si>
    <t>INE476A16L05</t>
  </si>
  <si>
    <t>Canara Bank - 03/12/2026**</t>
  </si>
  <si>
    <t>INE476A16K48</t>
  </si>
  <si>
    <t>Canara Bank - 05/10/2026**</t>
  </si>
  <si>
    <t>INE692A16NE9</t>
  </si>
  <si>
    <t>Union Bank of India - 30/10/2026**</t>
  </si>
  <si>
    <t>INE040A16JX9</t>
  </si>
  <si>
    <t>HDFC Bank Ltd - 02/11/2026**</t>
  </si>
  <si>
    <t>INE040A16KA5</t>
  </si>
  <si>
    <t>HDFC Bank Ltd - 11/11/2026**</t>
  </si>
  <si>
    <t>INE476A16K97</t>
  </si>
  <si>
    <t>Canara Bank - 23/11/2026**</t>
  </si>
  <si>
    <t>INE483A16LB3</t>
  </si>
  <si>
    <t>Central Bank of India - 23/11/2026**</t>
  </si>
  <si>
    <t>INE238AD6BP3</t>
  </si>
  <si>
    <t>Axis Bank Ltd - 27/11/2026**</t>
  </si>
  <si>
    <t>INE476A16K06</t>
  </si>
  <si>
    <t>Canara Bank - 30/11/2026**</t>
  </si>
  <si>
    <t>INE040A16KB3</t>
  </si>
  <si>
    <t>HDFC Bank Ltd - 04/12/2026**</t>
  </si>
  <si>
    <t>INE160A16VR2</t>
  </si>
  <si>
    <t>Punjab National Bank - 01/10/2026</t>
  </si>
  <si>
    <t>INE692A16MV5</t>
  </si>
  <si>
    <t>Union Bank of India - 19/10/2026**</t>
  </si>
  <si>
    <t>INE514E14TS9</t>
  </si>
  <si>
    <t>Export Import Bank of India - 04/11/2026</t>
  </si>
  <si>
    <t>INE020B14722</t>
  </si>
  <si>
    <t>REC LTD - 23/11/2026**</t>
  </si>
  <si>
    <t>INE033L14PG8</t>
  </si>
  <si>
    <t>Tata Capital Housing Finance Ltd - 23/11/2026**</t>
  </si>
  <si>
    <t>INE094A14KP5</t>
  </si>
  <si>
    <t>Hindustan Petroleum Corporation Ltd - 03/12/2026**</t>
  </si>
  <si>
    <t>INE002A14LU6</t>
  </si>
  <si>
    <t>Reliance Industries Ltd - 11/12/2026**</t>
  </si>
  <si>
    <t>INE572E14KS6</t>
  </si>
  <si>
    <t>PNB Housing Finance Ltd - 18/11/2026**</t>
  </si>
  <si>
    <t>INE094A14KO8</t>
  </si>
  <si>
    <t>Hindustan Petroleum Corporation Ltd - 02/12/2026**</t>
  </si>
  <si>
    <t>INE824H14UT1</t>
  </si>
  <si>
    <t>Julius Baer Capital (India) Private Ltd - 21/10/2026**</t>
  </si>
  <si>
    <t>INE831R14GL1</t>
  </si>
  <si>
    <t>Aditya Birla Housing Finance Ltd - 06/11/2026**</t>
  </si>
  <si>
    <t>INE028E14XM5</t>
  </si>
  <si>
    <t>Kotak Securities Ltd - 04/11/2026**</t>
  </si>
  <si>
    <t>INE0DZE14438</t>
  </si>
  <si>
    <t>Kisetsu Saison Finance - 06/11/2026**</t>
  </si>
  <si>
    <t>INE02JD14906</t>
  </si>
  <si>
    <t>Godrej Housing Finance Limited - 17/11/2026**</t>
  </si>
  <si>
    <t>INE472A14PI7</t>
  </si>
  <si>
    <t>Blue Star Ltd - 17/11/2026**</t>
  </si>
  <si>
    <t>INE484J14F71</t>
  </si>
  <si>
    <t>Godrej Properties Ltd - 20/11/2026**</t>
  </si>
  <si>
    <t>INE261F14QF7</t>
  </si>
  <si>
    <t>National Bank for Agriculture &amp; Rural Development - 02/12/2026**</t>
  </si>
  <si>
    <t>INE514E14TT7</t>
  </si>
  <si>
    <t>Export Import Bank of India - 04/12/2026**</t>
  </si>
  <si>
    <t>INE556F14MH5</t>
  </si>
  <si>
    <t>Small Industries Development Bank of India - 03/12/2026**</t>
  </si>
  <si>
    <t>INE929O14FK4</t>
  </si>
  <si>
    <t>Reliance Retail Ventures Ltd - 08/12/2026**</t>
  </si>
  <si>
    <t>INE134E14BA2</t>
  </si>
  <si>
    <t>Power Finance Corporation Ltd - 09/12/2026**</t>
  </si>
  <si>
    <t>INE417C14AV3</t>
  </si>
  <si>
    <t>Pilani Investment and Industries Corporation Ltd. - 03/12/2026**</t>
  </si>
  <si>
    <t>INE289B14KI4</t>
  </si>
  <si>
    <t>GIC Housing Finance Ltd - 09/12/2026**</t>
  </si>
  <si>
    <t>INE233A149T6</t>
  </si>
  <si>
    <t>Godrej Industries Ltd - 12/11/2026**</t>
  </si>
  <si>
    <t>INE01C314GV8</t>
  </si>
  <si>
    <t>Bajaj Financial Securities Ltd - 16/11/2026**</t>
  </si>
  <si>
    <t>INE338I14NF4</t>
  </si>
  <si>
    <t>Motilal Oswal Financial Services Ltd - 17/11/2026**</t>
  </si>
  <si>
    <t>INE02JD14922</t>
  </si>
  <si>
    <t>Godrej Housing Finance Limited - 10/12/2026**</t>
  </si>
  <si>
    <t>INE549K14CH1</t>
  </si>
  <si>
    <t>MUTHOOT FINCORP LIMITED - 16/12/2026**</t>
  </si>
  <si>
    <t>INE790I14IC3</t>
  </si>
  <si>
    <t>HSBC InvestDirect Financial Services India Limited - 29/10/2026**</t>
  </si>
  <si>
    <t>INE01C314FJ5</t>
  </si>
  <si>
    <t>Bajaj Financial Securities Ltd - 15/10/2026**</t>
  </si>
  <si>
    <t>INE020B14714</t>
  </si>
  <si>
    <t>REC LTD - 22/10/2026**</t>
  </si>
  <si>
    <t>INE261F14PZ7</t>
  </si>
  <si>
    <t>National Bank for Agriculture &amp; Rural Development - 09/11/2026**</t>
  </si>
  <si>
    <t>INE02FN14952</t>
  </si>
  <si>
    <t>IGH Holdings Private Limited - 05/11/2026**</t>
  </si>
  <si>
    <t>INE865C14QY3</t>
  </si>
  <si>
    <t>Aditya Birla Money Ltd - 17/11/2026**</t>
  </si>
  <si>
    <t>INE09OL14JG9</t>
  </si>
  <si>
    <t>Birla Group Holdings Pvt Ltd - 18/11/2026**</t>
  </si>
  <si>
    <t>INE028E14XV6</t>
  </si>
  <si>
    <t>Kotak Securities Ltd - 20/11/2026**</t>
  </si>
  <si>
    <t>INE09OL14JQ8</t>
  </si>
  <si>
    <t>Birla Group Holdings Pvt Ltd - 20/11/2026**</t>
  </si>
  <si>
    <t>INE763G14M93</t>
  </si>
  <si>
    <t>ICICI Securities Ltd - 23/11/2026**</t>
  </si>
  <si>
    <t>INE763G14N19</t>
  </si>
  <si>
    <t>ICICI Securities Ltd - 01/12/2026**</t>
  </si>
  <si>
    <t>INE028E14YA8</t>
  </si>
  <si>
    <t>Kotak Securities Ltd - 02/12/2026**</t>
  </si>
  <si>
    <t>INE865C14RD5</t>
  </si>
  <si>
    <t>Aditya Birla Money Ltd - 02/12/2026**</t>
  </si>
  <si>
    <t>INE530B14IU0</t>
  </si>
  <si>
    <t>IIFL Finance Ltd - 02/12/2026**</t>
  </si>
  <si>
    <t>IN002026X164</t>
  </si>
  <si>
    <t>91 Days - T Bill - 22/10/2026</t>
  </si>
  <si>
    <t>IN002026X172</t>
  </si>
  <si>
    <t>91 Days - T Bill - 29/10/2026</t>
  </si>
  <si>
    <t>Sundaram Short Term Fund</t>
  </si>
  <si>
    <t>INE134E08MJ2</t>
  </si>
  <si>
    <t>Power Finance Corporation Ltd - 7.77% - 15/04/2028**</t>
  </si>
  <si>
    <t>INE121A07RZ4</t>
  </si>
  <si>
    <t>Cholamandalam Investment and Finance Company Ltd - 8.54% - 12/04/2029**</t>
  </si>
  <si>
    <t>INE115A07MW4</t>
  </si>
  <si>
    <t>LIC Housing Finance Ltd - 7.95% - 29/01/2028**</t>
  </si>
  <si>
    <t>INE146O07557</t>
  </si>
  <si>
    <t>Hinduja Leyland Finance Ltd - 8.4% - 06/05/2027**</t>
  </si>
  <si>
    <t>CRISIL AA+</t>
  </si>
  <si>
    <t>IN0020230135</t>
  </si>
  <si>
    <t>7.32% Government Securities-13/11/2030</t>
  </si>
  <si>
    <t>IN0020240050</t>
  </si>
  <si>
    <t>7.04% Central Government Securities 03/06/2029</t>
  </si>
  <si>
    <t>Sundaram Ultra Short Term Fund</t>
  </si>
  <si>
    <t>INE121A07SB3</t>
  </si>
  <si>
    <t>Cholamandalam Investment and Finance Company Ltd - 8.58% - 13/05/2027**</t>
  </si>
  <si>
    <t>INE020B08AC9</t>
  </si>
  <si>
    <t>REC LTD - 7.54% - 30/12/2026**</t>
  </si>
  <si>
    <t>INE115A07PV9</t>
  </si>
  <si>
    <t>LIC Housing Finance Ltd - 7.9% - 23/06/2027**</t>
  </si>
  <si>
    <t>INE414G07JM5</t>
  </si>
  <si>
    <t>Muthoot Finance Ltd - 8.6% - 02/03/2028**</t>
  </si>
  <si>
    <t>INE261F08EK5</t>
  </si>
  <si>
    <t>National Bank for Agriculture &amp; Rural Development - 7.44% - 24/02/2028</t>
  </si>
  <si>
    <t>INE020B08FF1</t>
  </si>
  <si>
    <t>REC LTD - 7.56% - 31/08/2027**</t>
  </si>
  <si>
    <t>INE121A07SN8</t>
  </si>
  <si>
    <t>Cholamandalam Investment and Finance Company Ltd - 7.38% - 28/05/2027**</t>
  </si>
  <si>
    <t>INE238AD6CN6</t>
  </si>
  <si>
    <t>Axis Bank Ltd - 07/12/2026</t>
  </si>
  <si>
    <t>INE171A16NS4</t>
  </si>
  <si>
    <t>The Federal Bank Ltd - 10/12/2026**</t>
  </si>
  <si>
    <t>INE476A16F78</t>
  </si>
  <si>
    <t>Canara Bank - 18/12/2026**</t>
  </si>
  <si>
    <t>INE514E16CO9</t>
  </si>
  <si>
    <t>Export Import Bank of India - 29/01/2027**</t>
  </si>
  <si>
    <t>INE476A16G44</t>
  </si>
  <si>
    <t>Canara Bank - 02/02/2027**</t>
  </si>
  <si>
    <t>INE238AD6CO4</t>
  </si>
  <si>
    <t>Axis Bank Ltd - 12/02/2027**</t>
  </si>
  <si>
    <t>INE261F16AM2</t>
  </si>
  <si>
    <t>National Bank for Agriculture &amp; Rural Development - 02/03/2027**</t>
  </si>
  <si>
    <t>INE171A16NL9</t>
  </si>
  <si>
    <t>The Federal Bank Ltd - 04/03/2027**</t>
  </si>
  <si>
    <t>INE028A16LW2</t>
  </si>
  <si>
    <t>Bank of Baroda - 11/03/2027</t>
  </si>
  <si>
    <t>INE261F16AQ3</t>
  </si>
  <si>
    <t>National Bank for Agriculture &amp; Rural Development - 18/03/2027</t>
  </si>
  <si>
    <t>INE556F16BZ5</t>
  </si>
  <si>
    <t>Small Industries Development Bank of India - 05/02/2027**</t>
  </si>
  <si>
    <t>INE040A16JC3</t>
  </si>
  <si>
    <t>HDFC Bank Ltd - 15/02/2027**</t>
  </si>
  <si>
    <t>INE261F16AO8</t>
  </si>
  <si>
    <t>National Bank for Agriculture &amp; Rural Development - 10/03/2027**</t>
  </si>
  <si>
    <t>INE692A16LP9</t>
  </si>
  <si>
    <t>Union Bank of India - 15/03/2027**</t>
  </si>
  <si>
    <t>INE417C14AO8</t>
  </si>
  <si>
    <t>Pilani Investment and Industries Corporation Ltd. - 11/03/2027**</t>
  </si>
  <si>
    <t>INE115A14FR4</t>
  </si>
  <si>
    <t>LIC Housing Finance Ltd - 23/02/2027**</t>
  </si>
  <si>
    <t>INE02FN14838</t>
  </si>
  <si>
    <t>IGH Holdings Private Limited - 08/03/2027**</t>
  </si>
  <si>
    <t>INE763G14G42</t>
  </si>
  <si>
    <t>ICICI Securities Ltd - 05/03/2027**</t>
  </si>
  <si>
    <t>Sundaram Medium Term Fund</t>
  </si>
  <si>
    <t>INE572E07258</t>
  </si>
  <si>
    <t>PNB Housing Finance Ltd - 7.28% - 05/06/2028**</t>
  </si>
  <si>
    <t>IN0020250091</t>
  </si>
  <si>
    <t>6.48% Central Government Securities 06/10/2035</t>
  </si>
  <si>
    <t>Sundaram Conservative Hybrid Fund</t>
  </si>
  <si>
    <t>INE397D01024</t>
  </si>
  <si>
    <t>Bharti Airtel Ltd</t>
  </si>
  <si>
    <t>Telecom - Services</t>
  </si>
  <si>
    <t>INE002A01018</t>
  </si>
  <si>
    <t>Reliance Industries Ltd</t>
  </si>
  <si>
    <t>Petroleum Products</t>
  </si>
  <si>
    <t>INE062A01020</t>
  </si>
  <si>
    <t>State Bank of India</t>
  </si>
  <si>
    <t>Banks</t>
  </si>
  <si>
    <t>INE040A01034</t>
  </si>
  <si>
    <t>HDFC Bank Ltd</t>
  </si>
  <si>
    <t>INE090A01021</t>
  </si>
  <si>
    <t>ICICI Bank Ltd</t>
  </si>
  <si>
    <t>INE669C01036</t>
  </si>
  <si>
    <t>Tech Mahindra Ltd</t>
  </si>
  <si>
    <t>It - Software</t>
  </si>
  <si>
    <t>INE917I01010</t>
  </si>
  <si>
    <t>Bajaj Auto Ltd</t>
  </si>
  <si>
    <t>Automobiles</t>
  </si>
  <si>
    <t>INE238A01034</t>
  </si>
  <si>
    <t>Axis Bank Ltd</t>
  </si>
  <si>
    <t>INE237A01036</t>
  </si>
  <si>
    <t>Kotak Mahindra Bank Ltd</t>
  </si>
  <si>
    <t>INE481G01011</t>
  </si>
  <si>
    <t>Ultratech Cement Ltd</t>
  </si>
  <si>
    <t>Cement &amp; Cement Products</t>
  </si>
  <si>
    <t>INE540L01014</t>
  </si>
  <si>
    <t>Alkem Laboratories Ltd</t>
  </si>
  <si>
    <t>Pharmaceuticals &amp; Biotechnology</t>
  </si>
  <si>
    <t>INE860A01027</t>
  </si>
  <si>
    <t>HCL Technologies Ltd</t>
  </si>
  <si>
    <t>INE066F01020</t>
  </si>
  <si>
    <t>Hindustan Aeronautics Ltd</t>
  </si>
  <si>
    <t>Aerospace &amp; Defense</t>
  </si>
  <si>
    <t>INE101A01026</t>
  </si>
  <si>
    <t>Mahindra &amp; Mahindra Ltd</t>
  </si>
  <si>
    <t>INE009A01021</t>
  </si>
  <si>
    <t>Infosys Ltd</t>
  </si>
  <si>
    <t>INE018A01030</t>
  </si>
  <si>
    <t>Larsen &amp; Toubro Ltd</t>
  </si>
  <si>
    <t>Construction</t>
  </si>
  <si>
    <t>INE797F01020</t>
  </si>
  <si>
    <t>Jubilant Foodworks Ltd</t>
  </si>
  <si>
    <t>Leisure Services</t>
  </si>
  <si>
    <t>INE196A01026</t>
  </si>
  <si>
    <t>Marico Ltd</t>
  </si>
  <si>
    <t>Agricultural Food &amp; Other Products</t>
  </si>
  <si>
    <t>INE1TAE01010</t>
  </si>
  <si>
    <t>TATA Motors Ltd</t>
  </si>
  <si>
    <t>Agricultural, Commercial &amp; Construction Vehicles</t>
  </si>
  <si>
    <t>INE298A01020</t>
  </si>
  <si>
    <t>Cummins India Ltd</t>
  </si>
  <si>
    <t>Industrial Products</t>
  </si>
  <si>
    <t>INE749A01030</t>
  </si>
  <si>
    <t>Jindal Steel &amp; Power Ltd</t>
  </si>
  <si>
    <t>Ferrous Metals</t>
  </si>
  <si>
    <t>INE326A01037</t>
  </si>
  <si>
    <t>Lupin Ltd</t>
  </si>
  <si>
    <t>INE296A07SX7</t>
  </si>
  <si>
    <t>Bajaj Finance Ltd - 8.1167% - 10/05/2027</t>
  </si>
  <si>
    <t>INE377Y07300</t>
  </si>
  <si>
    <t>BAJAJ HOUSING FINANCE LTD - 7.7% - 21/05/2027</t>
  </si>
  <si>
    <t>IN0020260074</t>
  </si>
  <si>
    <t>6.53% Government Stock - 07/09/2031</t>
  </si>
  <si>
    <t>Sundaram Overnight Fund</t>
  </si>
  <si>
    <t>IN002025Z286</t>
  </si>
  <si>
    <t>364 Days - T Bill - 08/10/2026</t>
  </si>
  <si>
    <t>Reverse Repo</t>
  </si>
  <si>
    <t>YTM (%)</t>
  </si>
  <si>
    <t>YTM (%)*</t>
  </si>
  <si>
    <t>Index</t>
  </si>
  <si>
    <t>Yield to call date %</t>
  </si>
  <si>
    <t>State Bank of India - 6.93% - 20/10/2035** - Call Dt : 09-Oct-2030</t>
  </si>
  <si>
    <t>(b) Corporate Debt Market Development Fund</t>
  </si>
  <si>
    <t>**Non Traded Securities - Wherever applicable</t>
  </si>
  <si>
    <t>^ Net current assets includes interest accrued on fixed income securities - Wherever applicable</t>
  </si>
  <si>
    <t># percentage to NAV of security is less than 0.01% - Wherever applicable</t>
  </si>
  <si>
    <t>At the beginning</t>
  </si>
  <si>
    <t>Direct Plan - IDCW</t>
  </si>
  <si>
    <t>Regular Plan - IDCW</t>
  </si>
  <si>
    <t>d) IDCW declared during the period (Rupees per unit)</t>
  </si>
  <si>
    <t>g) Repo in corporate debt</t>
  </si>
  <si>
    <t>Portfolio Information</t>
  </si>
  <si>
    <t>Scheme Name :</t>
  </si>
  <si>
    <t>Description (if any)</t>
  </si>
  <si>
    <t>Annualised Portfolio YTM %* :</t>
  </si>
  <si>
    <t>Macaulay Duration (years)</t>
  </si>
  <si>
    <t>Average Maturity (years)</t>
  </si>
  <si>
    <t xml:space="preserve">As on (Date) </t>
  </si>
  <si>
    <t>* in case of semi annual YTM,  it will be annualised </t>
  </si>
  <si>
    <t>Scheme Riskometer :</t>
  </si>
  <si>
    <t>Tier I Benchmark Riskometer :</t>
  </si>
  <si>
    <t xml:space="preserve">                    NIFTY Corporate Bond Index A-II</t>
  </si>
  <si>
    <t xml:space="preserve">           NIFTY Banking and PSU Debt Index A-II</t>
  </si>
  <si>
    <t xml:space="preserve">                    NIFTY Money Market Index A-I</t>
  </si>
  <si>
    <t>++ Aggregate Investments by Other schemes of Sundaram Mutual Fund - Rs. 5,926.81 Lakhs</t>
  </si>
  <si>
    <t>Refer below point h)</t>
  </si>
  <si>
    <t>Average Maturity  (years)</t>
  </si>
  <si>
    <t>ISIN</t>
  </si>
  <si>
    <t>NAME OF THE SECURITY</t>
  </si>
  <si>
    <t>VALUE OF THE SECURITY CONSIDERED UNDER NET RECEIVABLES</t>
  </si>
  <si>
    <t>% TO AUM</t>
  </si>
  <si>
    <t>INE202B07IK1</t>
  </si>
  <si>
    <t xml:space="preserve">Dewan Housing Finance Corporation Ltd-9.10%-09/09/2019 </t>
  </si>
  <si>
    <t>INE202B07HQ0</t>
  </si>
  <si>
    <t>9.10%-Dewan Housing Finance Corporation Ltd-16/08/2019</t>
  </si>
  <si>
    <t>INE202B07IJ3</t>
  </si>
  <si>
    <t xml:space="preserve">9.05% Dewan Housing Finance Corporation Ltd-NCD-09/09/2019 </t>
  </si>
  <si>
    <t>TOTAL AMOUNT INCLUDING INTEREST DUE TO AND RECOVERED BY THE SCHEME</t>
  </si>
  <si>
    <t>TOTAL AMOUNT DUE (Rs. in Lacs)</t>
  </si>
  <si>
    <t>Amount Recovered 30th Sep 2021</t>
  </si>
  <si>
    <t xml:space="preserve">Further amount received on 31-Aug-2024 </t>
  </si>
  <si>
    <t xml:space="preserve">Total settlement till date  </t>
  </si>
  <si>
    <t xml:space="preserve">PRINCIPAL </t>
  </si>
  <si>
    <t>Interest Accrued till 3rd June 2019</t>
  </si>
  <si>
    <t xml:space="preserve">Interest not accrued due to category by rating agency as default till maturity </t>
  </si>
  <si>
    <t xml:space="preserve">Total </t>
  </si>
  <si>
    <t xml:space="preserve"> ## (Rs. in Lacs)</t>
  </si>
  <si>
    <t xml:space="preserve">Total Cost  </t>
  </si>
  <si>
    <t xml:space="preserve">Discounting Charges / Interest accrued till maturity </t>
  </si>
  <si>
    <t>Total CP Outstanding</t>
  </si>
  <si>
    <t xml:space="preserve"> Amount Recovered - 06th Mar 2025</t>
  </si>
  <si>
    <t>Total settlement till date</t>
  </si>
  <si>
    <t>CASH</t>
  </si>
  <si>
    <t>INVIT Units</t>
  </si>
  <si>
    <t>INE121H14JU3</t>
  </si>
  <si>
    <t xml:space="preserve">IL&amp;FS Financial Services Ltd. 24SEP18 CP </t>
  </si>
  <si>
    <t>## The Boards of these companies have set February 17th as the record date for the allocation of InvIT units and cash distribution. Accordingly, on the 5th of March 2025, we received the Total cash of Rs. 3.17 Crs .Further as a part of the distribution we have received  INVITs amounting to Rs. 2 Crs having face value is Rs. 25,00,000 per unit subsequently in the month of April ’25. The above-mentioned cash and  INVITs units are allocated to respective scheme based  on their exposure.</t>
  </si>
  <si>
    <t>For Further details please refer the below Links for Rationale</t>
  </si>
  <si>
    <t>https://www.sundarammutual.com/pdf2/2021/Rationale_for_Valuation/DHFL_Valuation_impact_22_Sep_2021.pdf</t>
  </si>
  <si>
    <t>https://www.sundarammutual.com/pdf2/2021/Rationale_for_Valuation/Update_on_DHFL_Recovery_30_sep_2021.pdf</t>
  </si>
  <si>
    <t>https://www.sundarammutual.com/pdf2/2024/Rationale_for_Valuation/Update_on_DHFL_Recovery_31_Aug_2024_V1.pdf</t>
  </si>
  <si>
    <t>https://www.sundarammutual.com/pdf2/2025/Rationale_for_Valuation/Update_on_ILFS_Financial_Services_Recovery_06_03_2025.pdf</t>
  </si>
  <si>
    <t>https://www.sundarammutual.com/pdf2/2025/Rationale_for_Valuation/Update_on_Valuation_of_RoadStar_InVIT_Units_V1.pdf</t>
  </si>
  <si>
    <t>https://www.sundarammutual.com/pdf2/2025/Rationale_for_Valuation/Update_on_Valuation_of_RoadStar_InVIT_Units_22_Sep_2025.pdf</t>
  </si>
  <si>
    <t xml:space="preserve">              NIFTY Low Duration Debt Index A-I</t>
  </si>
  <si>
    <t>Amount Recovered - 06th Mar 2025</t>
  </si>
  <si>
    <t xml:space="preserve">                      NIFTY Liquid Index A-I</t>
  </si>
  <si>
    <t>++ Aggregate Investments by Other schemes of Sundaram Mutual Fund - Rs. 38,853.73 Lakhs</t>
  </si>
  <si>
    <t>9.05% Dewan Housing Finance Corporation Ltd-NCD-09/09/2019</t>
  </si>
  <si>
    <t>Dewan Housing Finance Corporation Ltd-9.10%-09/09/2019</t>
  </si>
  <si>
    <t>INE202B07654</t>
  </si>
  <si>
    <t>11.55%_Prev 11.45%-Dewan Housing Finance Corp Ltd-12/09/2019  ##</t>
  </si>
  <si>
    <t>9.10%-Dewan Housing Finance Corporation Ltd-16/08/2019 ##</t>
  </si>
  <si>
    <t>TOTAL AMOUNT DUE</t>
  </si>
  <si>
    <t>Amount Recovered 30th Sep 2021 (Rs. In Lacs)</t>
  </si>
  <si>
    <t>Further amount received on  31-Aug-2024   (Rs. In Lacs)</t>
  </si>
  <si>
    <t xml:space="preserve">Total settlement till date  ( Rs . In Lacs ) </t>
  </si>
  <si>
    <t>PRINCIPAL (Rs. in Lacs)</t>
  </si>
  <si>
    <t>Interest Accrued till 3rd June 2019
(Rs. in Lacs)</t>
  </si>
  <si>
    <t>Interest not accrued due to category by rating agency as default till maturity (Rs. in Lacs)</t>
  </si>
  <si>
    <t>Total
(Rs. in Lacs)</t>
  </si>
  <si>
    <t>11.55% Prev 11.45%-Dewan Housing Finance Corp Ltd-12/09/2019  ##</t>
  </si>
  <si>
    <t>## Sundaram Short Term Credit Risk Fund has been merged with Sundaram Short Term Debt Fund on 29th Dec 2020. Hence, the above Securities defaulted prior to the merger date have been moved to the Target scheme. Further with effect from 31st Dec 2021, Sundaram Short Term Debt Fund got merged into Principal Short Term Debt Fund and renamed as Sundaram Short Duration Fund.</t>
  </si>
  <si>
    <t xml:space="preserve">               Nifty Short Duration Debt Index A-II</t>
  </si>
  <si>
    <t>++ Aggregate Investments by Other schemes of Sundaram Mutual Fund - Rs. 895.14 Lakhs</t>
  </si>
  <si>
    <t>Interest Rate Swaps</t>
  </si>
  <si>
    <t>Interest Rate Swaps Pay Fix Receive Floating (17/12/2026) (FV 2500 Lacs)~</t>
  </si>
  <si>
    <t>#</t>
  </si>
  <si>
    <t>Interest Rate Swaps Pay Fix Receive Floating (26/02/2027) (FV 5000 Lacs)~</t>
  </si>
  <si>
    <t>Interest Rate Swaps Pay Fix Receive Floating (06/03/2027) (FV 5000 Lacs)~</t>
  </si>
  <si>
    <t>Interest Rate Swaps Pay Fix Receive Floating (09/03/2027) (FV 5000 Lacs)~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</si>
  <si>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</si>
  <si>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Refer below point i)</t>
  </si>
  <si>
    <t>Swap Type</t>
  </si>
  <si>
    <t>Underlying Security</t>
  </si>
  <si>
    <t>Long Position</t>
  </si>
  <si>
    <t>Short Position</t>
  </si>
  <si>
    <t>Notional Value (Rs. in lacs.)</t>
  </si>
  <si>
    <t>Maturity date</t>
  </si>
  <si>
    <t>Fixed to Float</t>
  </si>
  <si>
    <t>The Federal Bank Ltd</t>
  </si>
  <si>
    <t>Receiving Floating</t>
  </si>
  <si>
    <t>Pay Fixed</t>
  </si>
  <si>
    <t>HDB Financial Services Ltd</t>
  </si>
  <si>
    <t>National Bank for Agriculture &amp; Rural Development</t>
  </si>
  <si>
    <t xml:space="preserve">Birla Group Holdings Pvt Ltd </t>
  </si>
  <si>
    <t>Bharti Telecom Ltd</t>
  </si>
  <si>
    <t>Union Bank of India</t>
  </si>
  <si>
    <t xml:space="preserve">          NIFTY Ultra Short Duration Debt Index A-I</t>
  </si>
  <si>
    <t>++ Aggregate Investments by Other schemes of Sundaram Mutual Fund - Rs. 32.39 Lakhs</t>
  </si>
  <si>
    <t>INE528G08394</t>
  </si>
  <si>
    <t>9%-YES BANK LTD-NCD-Call opt-18/10/2022-Perpetual Bond $</t>
  </si>
  <si>
    <t>TOTAL AMOUNT INCLUDING INTEREST DUE TO THE SCHEME</t>
  </si>
  <si>
    <t>Interest Accrued till 05 Mar 2020
(Rs. in Lacs)</t>
  </si>
  <si>
    <t>Total 
(Rs. in Lacs)</t>
  </si>
  <si>
    <t>$ Yes Bank Limited Reconstruction Scheme 2020” was notified in the Official Gazette on March 13, 2020. Based on that, the Basel III Additional Tier I Bonds (ISIN - INE528G08394) were written down in the scheme along with the Interest accrued.</t>
  </si>
  <si>
    <t xml:space="preserve">          NIFTY Medium Duration Debt Index A-III</t>
  </si>
  <si>
    <t>Macaulay Duration - only for Debt portion (years)</t>
  </si>
  <si>
    <t>Average Maturity  - only for Debt portion (years)</t>
  </si>
  <si>
    <t>VALUE OF THE SECURITY CONSIDERED 
UNDER NET RECEIVABLES</t>
  </si>
  <si>
    <t xml:space="preserve">11.55% Prev 11.45%-Dewan Housing Finance Corp Ltd-12/09/2019  </t>
  </si>
  <si>
    <t>Amount Recovered (Rs. In Lacs) 30th Sep 2021</t>
  </si>
  <si>
    <t>Further amount received on 31/08/2024  (Rs. In Lacs)</t>
  </si>
  <si>
    <t xml:space="preserve">11.55%_Prev 11.45%-Dewan Housing Finance Corp Ltd-12/09/2019  </t>
  </si>
  <si>
    <t xml:space="preserve">      CRISIL Hybrid 85 Plus 15 - Conservative Index</t>
  </si>
  <si>
    <t>Macaulay Duration (Days)</t>
  </si>
  <si>
    <t>Average Maturity (Days)</t>
  </si>
  <si>
    <t xml:space="preserve">                        NIFTY 1D Rate Index</t>
  </si>
  <si>
    <t>30-Sep-2026</t>
  </si>
  <si>
    <t>h) Exposure to securities classified as below investment grade or default as on 30-Sep-2026:-</t>
  </si>
  <si>
    <t>h)  Hedging Positions through Swaps as on 30-Sep-2026:-</t>
  </si>
  <si>
    <t>i) Exposure to securities classified as below investment grade or default as on 30-Sep-2026:-</t>
  </si>
  <si>
    <t>% to AUM as on  30-Sep-2026</t>
  </si>
  <si>
    <t>S. No.</t>
  </si>
  <si>
    <t>ACRONYM</t>
  </si>
  <si>
    <t>SCHEME NAME</t>
  </si>
  <si>
    <t>SFRLTP</t>
  </si>
  <si>
    <t>SFRSTP</t>
  </si>
  <si>
    <t>SMMF</t>
  </si>
  <si>
    <t>SPLDF</t>
  </si>
  <si>
    <t>SPMON</t>
  </si>
  <si>
    <t>SPSDF</t>
  </si>
  <si>
    <t>SPUSDF</t>
  </si>
  <si>
    <t>SUNBDS</t>
  </si>
  <si>
    <t>SUNMIA</t>
  </si>
  <si>
    <t>SUNONF</t>
  </si>
  <si>
    <t>Sundaram Banking and PSU Debt Fund (Formerly Known as Sundaram Banking and PSU Fund)</t>
  </si>
  <si>
    <t>Sundaram Ultra Short to Short Term Fund (Formerly Known as Sundaram Low Duration Fund)</t>
  </si>
  <si>
    <t>Sundaram Short Term Fund (Formerly Known as Sundaram Short Duration Fund)</t>
  </si>
  <si>
    <t>Sundaram Ultra Short Term Fund (Formerly Known as Sundaram Ultra Short Duration Fund)</t>
  </si>
  <si>
    <t>Sundaram Medium Term Fund (Formerly Known as Sundaram Medium Duration Fund)</t>
  </si>
  <si>
    <t>Monthly Portfolio Statement for the month ended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</si>
</sst>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1014009]###0.00%;\(###0.00%\)"/>
    <numFmt numFmtId="165" formatCode="[$-1014009]###0.00;\(###0.00\)"/>
    <numFmt numFmtId="166" formatCode="[$-1014009]General"/>
    <numFmt numFmtId="167" formatCode="[$-1014009]###0;\(###0\)"/>
    <numFmt numFmtId="168" formatCode="[$-1014009]###0.0000;\(###0.0000\)"/>
    <numFmt numFmtId="169" formatCode="[$-1014009]#,##0.00\ %;\(#,##0.00\)"/>
    <numFmt numFmtId="170" formatCode="[$-1014009]#.0000"/>
    <numFmt numFmtId="171" formatCode="[$-1014009]#,##0.00;\(#,##0.00\)"/>
    <numFmt numFmtId="172" formatCode="dd\-mmm\-yyyy"/>
    <numFmt numFmtId="173" formatCode="[$-1014009]#,##0;\(#,##0\)"/>
    <numFmt numFmtId="174" formatCode="_(* #,##0.00_);_(* \(#,##0.00\);_(* &quot;-&quot;??_);_(@_)"/>
    <numFmt numFmtId="175" formatCode="dd/mmm/yyyy"/>
  </numFmts>
  <fonts count="35" x14ac:knownFonts="1">
    <font>
      <sz val="10"/>
      <name val="Arial"/>
      <charset val="1"/>
    </font>
    <font>
      <sz val="11"/>
      <color theme="1"/>
      <name val="Aptos Narrow"/>
      <family val="2"/>
      <scheme val="minor"/>
    </font>
    <font>
      <sz val="10"/>
      <color indexed="8"/>
      <name val="Calibri"/>
      <charset val="1"/>
    </font>
    <font>
      <b/>
      <sz val="10"/>
      <color indexed="8"/>
      <name val="Calibri"/>
      <charset val="1"/>
    </font>
    <font>
      <b/>
      <i/>
      <sz val="10"/>
      <color indexed="8"/>
      <name val="Calibri"/>
      <charset val="1"/>
    </font>
    <font>
      <sz val="10"/>
      <name val="Arial"/>
      <charset val="1"/>
    </font>
    <font>
      <sz val="10"/>
      <name val="Arial"/>
      <family val="2"/>
    </font>
    <font>
      <b/>
      <sz val="11"/>
      <color indexed="8"/>
      <name val="Calibri"/>
      <family val="2"/>
    </font>
    <font>
      <u/>
      <sz val="10"/>
      <color theme="10"/>
      <name val="Arial"/>
      <family val="2"/>
    </font>
    <font>
      <u/>
      <sz val="11"/>
      <color rgb="FF002060"/>
      <name val="Aptos Narrow"/>
      <family val="2"/>
      <scheme val="minor"/>
    </font>
    <font>
      <sz val="10"/>
      <color indexed="8"/>
      <name val="Calibri"/>
      <family val="2"/>
    </font>
    <font>
      <b/>
      <sz val="10"/>
      <color indexed="8"/>
      <name val="Calibri"/>
      <family val="2"/>
    </font>
    <font>
      <b/>
      <i/>
      <sz val="10"/>
      <color indexed="8"/>
      <name val="Calibri"/>
      <family val="2"/>
    </font>
    <font>
      <sz val="10"/>
      <name val="Calibri"/>
      <family val="2"/>
    </font>
    <font>
      <b/>
      <sz val="10"/>
      <name val="Calibri"/>
      <family val="2"/>
    </font>
    <font>
      <b/>
      <sz val="10"/>
      <name val="Arial"/>
      <family val="2"/>
    </font>
    <font>
      <b/>
      <sz val="10"/>
      <color theme="1"/>
      <name val="Aptos Narrow"/>
      <family val="2"/>
      <scheme val="minor"/>
    </font>
    <font>
      <sz val="10"/>
      <color theme="1"/>
      <name val="Aptos Narrow"/>
      <family val="2"/>
      <scheme val="minor"/>
    </font>
    <font>
      <sz val="11"/>
      <color indexed="8"/>
      <name val="Calibri"/>
      <family val="2"/>
    </font>
    <font>
      <b/>
      <sz val="10"/>
      <name val="Aptos Narrow"/>
      <family val="2"/>
      <scheme val="minor"/>
    </font>
    <font>
      <b/>
      <u/>
      <sz val="8.5"/>
      <name val="Verdana"/>
      <family val="2"/>
    </font>
    <font>
      <b/>
      <sz val="10"/>
      <color theme="1"/>
      <name val="Tahoma"/>
      <family val="2"/>
    </font>
    <font>
      <b/>
      <sz val="10"/>
      <color rgb="FF000000"/>
      <name val="Tahoma"/>
      <family val="2"/>
    </font>
    <font>
      <sz val="10"/>
      <color theme="1"/>
      <name val="Tahoma"/>
      <family val="2"/>
    </font>
    <font>
      <sz val="10"/>
      <color rgb="FF000000"/>
      <name val="Tahoma"/>
      <family val="2"/>
    </font>
    <font>
      <sz val="10"/>
      <color theme="1"/>
      <name val="Arial"/>
      <family val="2"/>
    </font>
    <font>
      <b/>
      <sz val="10"/>
      <color theme="1"/>
      <name val="Calibri"/>
      <family val="2"/>
    </font>
    <font>
      <sz val="10"/>
      <color theme="1"/>
      <name val="Calibri"/>
      <family val="2"/>
    </font>
    <font>
      <sz val="11"/>
      <name val="Aptos Narrow"/>
      <family val="2"/>
      <scheme val="minor"/>
    </font>
    <font>
      <b/>
      <sz val="11"/>
      <name val="Aptos Narrow"/>
      <family val="2"/>
      <scheme val="minor"/>
    </font>
    <font>
      <b/>
      <sz val="11"/>
      <color theme="1"/>
      <name val="Calibri"/>
      <family val="2"/>
    </font>
    <font>
      <b/>
      <sz val="11"/>
      <name val="Calibri"/>
      <family val="2"/>
    </font>
    <font>
      <sz val="11"/>
      <color theme="1"/>
      <name val="Calibri"/>
      <family val="2"/>
    </font>
    <font>
      <u/>
      <sz val="11"/>
      <color theme="10"/>
      <name val="Calibri"/>
      <family val="2"/>
    </font>
    <font>
      <sz val="11"/>
      <name val="Calibri"/>
      <family val="2"/>
    </font>
  </fonts>
  <fills count="2">
    <fill>
      <patternFill patternType="none"/>
    </fill>
    <fill>
      <patternFill patternType="gray125"/>
    </fill>
  </fills>
  <borders count="22">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12">
    <xf numFmtId="0" fontId="0" fillId="0" borderId="0">
      <alignment wrapText="1"/>
    </xf>
    <xf numFmtId="9" fontId="5" fillId="0" borderId="0" applyFont="0" applyFill="0" applyBorder="0" applyAlignment="0" applyProtection="0"/>
    <xf numFmtId="43" fontId="6" fillId="0" borderId="0" applyFont="0" applyFill="0" applyBorder="0" applyAlignment="0" applyProtection="0"/>
    <xf numFmtId="0" fontId="8" fillId="0" borderId="0" applyNumberFormat="0" applyFill="0" applyBorder="0" applyAlignment="0" applyProtection="0">
      <alignment wrapText="1"/>
    </xf>
    <xf numFmtId="0" fontId="6" fillId="0" borderId="0">
      <alignment wrapText="1"/>
    </xf>
    <xf numFmtId="0" fontId="1" fillId="0" borderId="0"/>
    <xf numFmtId="43" fontId="6" fillId="0" borderId="0" applyFont="0" applyFill="0" applyBorder="0" applyAlignment="0" applyProtection="0"/>
    <xf numFmtId="9" fontId="18"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cellStyleXfs>
  <cellXfs count="215">
    <xf numFmtId="0" fontId="0" fillId="0" borderId="0" xfId="0">
      <alignment wrapText="1"/>
    </xf>
    <xf numFmtId="0" fontId="9" fillId="0" borderId="0" xfId="3" applyFont="1" applyFill="1" applyBorder="1" applyAlignment="1">
      <alignment horizontal="center" vertical="center" wrapText="1"/>
    </xf>
    <xf numFmtId="4" fontId="17" fillId="0" borderId="13" xfId="7" applyNumberFormat="1" applyFont="1" applyFill="1" applyBorder="1"/>
    <xf numFmtId="4" fontId="17" fillId="0" borderId="0" xfId="7" applyNumberFormat="1" applyFont="1" applyFill="1" applyBorder="1"/>
    <xf numFmtId="43" fontId="17" fillId="0" borderId="13" xfId="8" applyFont="1" applyFill="1" applyBorder="1"/>
    <xf numFmtId="43" fontId="17" fillId="0" borderId="0" xfId="6" applyFont="1" applyFill="1" applyBorder="1"/>
    <xf numFmtId="0" fontId="33" fillId="0" borderId="13" xfId="3" applyFont="1" applyFill="1" applyBorder="1" applyAlignment="1">
      <alignment vertical="center"/>
    </xf>
    <xf numFmtId="43" fontId="7" fillId="0" borderId="7" xfId="2" applyFont="1" applyFill="1" applyBorder="1" applyAlignment="1">
      <alignment horizontal="center" vertical="center" wrapText="1" readingOrder="1"/>
    </xf>
    <xf numFmtId="43" fontId="0" fillId="0" borderId="0" xfId="6" applyFont="1" applyFill="1" applyAlignment="1">
      <alignment wrapText="1"/>
    </xf>
    <xf numFmtId="0" fontId="8" fillId="0" borderId="0" xfId="3" applyFill="1" applyAlignment="1"/>
    <xf numFmtId="10" fontId="27" fillId="0" borderId="13" xfId="7" applyNumberFormat="1" applyFont="1" applyFill="1" applyBorder="1" applyAlignment="1">
      <alignment vertical="center"/>
    </xf>
    <xf numFmtId="43" fontId="28" fillId="0" borderId="0" xfId="6" applyFont="1" applyFill="1" applyAlignment="1">
      <alignment vertical="center"/>
    </xf>
    <xf numFmtId="43" fontId="27" fillId="0" borderId="0" xfId="6" applyFont="1" applyFill="1" applyAlignment="1">
      <alignment horizontal="center" vertical="center"/>
    </xf>
    <xf numFmtId="10" fontId="0" fillId="0" borderId="0" xfId="1" applyNumberFormat="1" applyFont="1" applyFill="1" applyAlignment="1">
      <alignment wrapText="1"/>
    </xf>
    <xf numFmtId="10" fontId="0" fillId="0" borderId="0" xfId="1" applyNumberFormat="1" applyFont="1" applyFill="1" applyAlignment="1">
      <alignment horizontal="center" vertical="center" wrapText="1"/>
    </xf>
    <xf numFmtId="43" fontId="23" fillId="0" borderId="7" xfId="6" applyFont="1" applyFill="1" applyBorder="1" applyAlignment="1">
      <alignment vertical="center"/>
    </xf>
    <xf numFmtId="10" fontId="0" fillId="0" borderId="0" xfId="1" applyNumberFormat="1" applyFont="1" applyFill="1" applyAlignment="1">
      <alignment vertical="center" wrapText="1"/>
    </xf>
    <xf numFmtId="10" fontId="25" fillId="0" borderId="0" xfId="1" applyNumberFormat="1" applyFont="1" applyFill="1" applyAlignment="1"/>
    <xf numFmtId="43" fontId="17" fillId="0" borderId="13" xfId="6" applyFont="1" applyFill="1" applyBorder="1"/>
    <xf numFmtId="43" fontId="7" fillId="0" borderId="13" xfId="2" applyFont="1" applyFill="1" applyBorder="1" applyAlignment="1">
      <alignment horizontal="center" vertical="center" wrapText="1" readingOrder="1"/>
    </xf>
    <xf numFmtId="43" fontId="17" fillId="0" borderId="13" xfId="6" applyFont="1" applyFill="1" applyBorder="1" applyAlignment="1">
      <alignment horizontal="center"/>
    </xf>
    <xf numFmtId="43" fontId="17" fillId="0" borderId="10" xfId="6" applyFont="1" applyFill="1" applyBorder="1" applyAlignment="1">
      <alignment horizontal="center"/>
    </xf>
    <xf numFmtId="43" fontId="17" fillId="0" borderId="11" xfId="6" applyFont="1" applyFill="1" applyBorder="1" applyAlignment="1">
      <alignment horizontal="center"/>
    </xf>
    <xf numFmtId="43" fontId="17" fillId="0" borderId="12" xfId="6" applyFont="1" applyFill="1" applyBorder="1" applyAlignment="1">
      <alignment horizontal="center"/>
    </xf>
    <xf numFmtId="43" fontId="27" fillId="0" borderId="10" xfId="6" applyFont="1" applyFill="1" applyBorder="1" applyAlignment="1">
      <alignment horizontal="center" vertical="center"/>
    </xf>
    <xf numFmtId="43" fontId="27" fillId="0" borderId="12" xfId="6" applyFont="1" applyFill="1" applyBorder="1" applyAlignment="1">
      <alignment horizontal="center" vertical="center"/>
    </xf>
    <xf numFmtId="0" fontId="7" fillId="0" borderId="7" xfId="0" applyFont="1" applyFill="1" applyBorder="1" applyAlignment="1">
      <alignment horizontal="center" vertical="center" wrapText="1" readingOrder="1"/>
    </xf>
    <xf numFmtId="0" fontId="7" fillId="0" borderId="13" xfId="0" applyFont="1" applyFill="1" applyBorder="1" applyAlignment="1">
      <alignment horizontal="center" vertical="center" wrapText="1" readingOrder="1"/>
    </xf>
    <xf numFmtId="0" fontId="30" fillId="0" borderId="13" xfId="5" applyFont="1" applyFill="1" applyBorder="1" applyAlignment="1">
      <alignment horizontal="center"/>
    </xf>
    <xf numFmtId="0" fontId="31" fillId="0" borderId="13" xfId="5" applyFont="1" applyFill="1" applyBorder="1" applyAlignment="1">
      <alignment horizontal="center" vertical="center"/>
    </xf>
    <xf numFmtId="0" fontId="32" fillId="0" borderId="0" xfId="11" applyFont="1" applyFill="1"/>
    <xf numFmtId="0" fontId="0" fillId="0" borderId="0" xfId="0" applyFill="1">
      <alignment wrapText="1"/>
    </xf>
    <xf numFmtId="0" fontId="7" fillId="0" borderId="7" xfId="0" applyFont="1" applyFill="1" applyBorder="1" applyAlignment="1">
      <alignment horizontal="center" vertical="center" wrapText="1" readingOrder="1"/>
    </xf>
    <xf numFmtId="0" fontId="0" fillId="0" borderId="0" xfId="0" applyFill="1" applyAlignment="1">
      <alignment horizontal="center" vertical="center" wrapText="1"/>
    </xf>
    <xf numFmtId="0" fontId="10" fillId="0" borderId="4" xfId="0" applyFont="1" applyFill="1" applyBorder="1" applyAlignment="1">
      <alignment horizontal="right" vertical="top" wrapText="1" readingOrder="1"/>
    </xf>
    <xf numFmtId="0" fontId="11" fillId="0" borderId="4" xfId="0" applyFont="1" applyFill="1" applyBorder="1" applyAlignment="1">
      <alignment horizontal="left" vertical="center" wrapText="1" readingOrder="1"/>
    </xf>
    <xf numFmtId="165" fontId="10" fillId="0" borderId="8" xfId="0" applyNumberFormat="1" applyFont="1" applyFill="1" applyBorder="1" applyAlignment="1">
      <alignment horizontal="right" vertical="center" wrapText="1" readingOrder="1"/>
    </xf>
    <xf numFmtId="0" fontId="2" fillId="0" borderId="4" xfId="0" applyFont="1" applyFill="1" applyBorder="1" applyAlignment="1">
      <alignment horizontal="right" vertical="top" wrapText="1" readingOrder="1"/>
    </xf>
    <xf numFmtId="0" fontId="3" fillId="0" borderId="4" xfId="0" applyFont="1" applyFill="1" applyBorder="1" applyAlignment="1">
      <alignment horizontal="left" vertical="center" wrapText="1" readingOrder="1"/>
    </xf>
    <xf numFmtId="0" fontId="3" fillId="0" borderId="4" xfId="0" applyFont="1" applyFill="1" applyBorder="1" applyAlignment="1">
      <alignment horizontal="right" vertical="center" wrapText="1" readingOrder="1"/>
    </xf>
    <xf numFmtId="164" fontId="3" fillId="0" borderId="4" xfId="0" applyNumberFormat="1" applyFont="1" applyFill="1" applyBorder="1" applyAlignment="1">
      <alignment horizontal="right" vertical="center" wrapText="1" readingOrder="1"/>
    </xf>
    <xf numFmtId="0" fontId="4" fillId="0" borderId="4" xfId="0" applyFont="1" applyFill="1" applyBorder="1" applyAlignment="1">
      <alignment horizontal="left" vertical="center" wrapText="1" readingOrder="1"/>
    </xf>
    <xf numFmtId="0" fontId="4" fillId="0" borderId="4" xfId="0" applyFont="1" applyFill="1" applyBorder="1" applyAlignment="1">
      <alignment horizontal="right" vertical="center" wrapText="1" readingOrder="1"/>
    </xf>
    <xf numFmtId="165" fontId="3" fillId="0" borderId="4" xfId="0" applyNumberFormat="1" applyFont="1" applyFill="1" applyBorder="1" applyAlignment="1">
      <alignment horizontal="right" vertical="center" wrapText="1" readingOrder="1"/>
    </xf>
    <xf numFmtId="166" fontId="2" fillId="0" borderId="4" xfId="0" applyNumberFormat="1" applyFont="1" applyFill="1" applyBorder="1" applyAlignment="1">
      <alignment horizontal="right" vertical="center" wrapText="1" readingOrder="1"/>
    </xf>
    <xf numFmtId="0" fontId="2" fillId="0" borderId="4" xfId="0" applyFont="1" applyFill="1" applyBorder="1" applyAlignment="1">
      <alignment horizontal="left" vertical="center" wrapText="1" readingOrder="1"/>
    </xf>
    <xf numFmtId="167" fontId="2" fillId="0" borderId="4" xfId="0" applyNumberFormat="1" applyFont="1" applyFill="1" applyBorder="1" applyAlignment="1">
      <alignment horizontal="right" vertical="center" wrapText="1" readingOrder="1"/>
    </xf>
    <xf numFmtId="165" fontId="2" fillId="0" borderId="4" xfId="0" applyNumberFormat="1" applyFont="1" applyFill="1" applyBorder="1" applyAlignment="1">
      <alignment horizontal="right" vertical="center" wrapText="1" readingOrder="1"/>
    </xf>
    <xf numFmtId="164" fontId="2" fillId="0" borderId="4" xfId="0" applyNumberFormat="1" applyFont="1" applyFill="1" applyBorder="1" applyAlignment="1">
      <alignment horizontal="right" vertical="center" wrapText="1" readingOrder="1"/>
    </xf>
    <xf numFmtId="0" fontId="2" fillId="0" borderId="4" xfId="0" applyFont="1" applyFill="1" applyBorder="1" applyAlignment="1">
      <alignment horizontal="right" vertical="center" wrapText="1" readingOrder="1"/>
    </xf>
    <xf numFmtId="169" fontId="3" fillId="0" borderId="4" xfId="0" applyNumberFormat="1" applyFont="1" applyFill="1" applyBorder="1" applyAlignment="1">
      <alignment horizontal="right" vertical="center" wrapText="1" readingOrder="1"/>
    </xf>
    <xf numFmtId="0" fontId="12" fillId="0" borderId="5" xfId="0" applyFont="1" applyFill="1" applyBorder="1" applyAlignment="1">
      <alignment horizontal="left" vertical="center" wrapText="1" readingOrder="1"/>
    </xf>
    <xf numFmtId="0" fontId="12" fillId="0" borderId="5" xfId="0" applyFont="1" applyFill="1" applyBorder="1" applyAlignment="1">
      <alignment horizontal="right" vertical="center" wrapText="1" readingOrder="1"/>
    </xf>
    <xf numFmtId="0" fontId="12" fillId="0" borderId="0" xfId="0" applyFont="1" applyFill="1" applyAlignment="1">
      <alignment horizontal="left" vertical="center" wrapText="1" readingOrder="1"/>
    </xf>
    <xf numFmtId="0" fontId="10" fillId="0" borderId="0" xfId="0" applyFont="1" applyFill="1" applyAlignment="1">
      <alignment horizontal="left" vertical="center" wrapText="1" readingOrder="1"/>
    </xf>
    <xf numFmtId="0" fontId="12" fillId="0" borderId="0" xfId="0" applyFont="1" applyFill="1" applyAlignment="1">
      <alignment horizontal="right" vertical="center" wrapText="1" readingOrder="1"/>
    </xf>
    <xf numFmtId="0" fontId="11" fillId="0" borderId="1" xfId="0" applyFont="1" applyFill="1" applyBorder="1" applyAlignment="1">
      <alignment horizontal="left" vertical="center" wrapText="1" readingOrder="1"/>
    </xf>
    <xf numFmtId="0" fontId="11" fillId="0" borderId="2" xfId="0" applyFont="1" applyFill="1" applyBorder="1" applyAlignment="1">
      <alignment horizontal="left" vertical="center" wrapText="1" readingOrder="1"/>
    </xf>
    <xf numFmtId="0" fontId="11" fillId="0" borderId="3" xfId="0" applyFont="1" applyFill="1" applyBorder="1" applyAlignment="1">
      <alignment horizontal="left" vertical="center" wrapText="1" readingOrder="1"/>
    </xf>
    <xf numFmtId="0" fontId="12" fillId="0" borderId="6" xfId="0" applyFont="1" applyFill="1" applyBorder="1" applyAlignment="1">
      <alignment horizontal="right" vertical="center" wrapText="1" readingOrder="1"/>
    </xf>
    <xf numFmtId="0" fontId="10" fillId="0" borderId="1" xfId="0" applyFont="1" applyFill="1" applyBorder="1" applyAlignment="1">
      <alignment horizontal="left" vertical="center" wrapText="1" readingOrder="1"/>
    </xf>
    <xf numFmtId="0" fontId="10" fillId="0" borderId="3" xfId="0" applyFont="1" applyFill="1" applyBorder="1" applyAlignment="1">
      <alignment horizontal="left" vertical="center" wrapText="1" readingOrder="1"/>
    </xf>
    <xf numFmtId="0" fontId="12" fillId="0" borderId="4" xfId="0" applyFont="1" applyFill="1" applyBorder="1" applyAlignment="1">
      <alignment horizontal="right" vertical="center" wrapText="1" readingOrder="1"/>
    </xf>
    <xf numFmtId="0" fontId="10" fillId="0" borderId="0" xfId="0" applyFont="1" applyFill="1" applyAlignment="1">
      <alignment horizontal="right" vertical="top" wrapText="1" readingOrder="1"/>
    </xf>
    <xf numFmtId="0" fontId="11" fillId="0" borderId="9" xfId="0" applyFont="1" applyFill="1" applyBorder="1" applyAlignment="1">
      <alignment horizontal="right" vertical="top" wrapText="1" readingOrder="1"/>
    </xf>
    <xf numFmtId="0" fontId="11" fillId="0" borderId="4" xfId="0" applyFont="1" applyFill="1" applyBorder="1" applyAlignment="1">
      <alignment horizontal="left" vertical="top" wrapText="1" readingOrder="1"/>
    </xf>
    <xf numFmtId="172" fontId="11" fillId="0" borderId="4" xfId="0" applyNumberFormat="1" applyFont="1" applyFill="1" applyBorder="1" applyAlignment="1">
      <alignment horizontal="right" vertical="top" wrapText="1" readingOrder="1"/>
    </xf>
    <xf numFmtId="0" fontId="10" fillId="0" borderId="4" xfId="0" applyFont="1" applyFill="1" applyBorder="1" applyAlignment="1">
      <alignment horizontal="left" vertical="center" wrapText="1" readingOrder="1"/>
    </xf>
    <xf numFmtId="170" fontId="10" fillId="0" borderId="4" xfId="0" applyNumberFormat="1" applyFont="1" applyFill="1" applyBorder="1" applyAlignment="1">
      <alignment horizontal="right" vertical="center" wrapText="1" readingOrder="1"/>
    </xf>
    <xf numFmtId="0" fontId="10" fillId="0" borderId="0" xfId="0" applyFont="1" applyFill="1" applyAlignment="1">
      <alignment horizontal="left" vertical="center" wrapText="1" readingOrder="1"/>
    </xf>
    <xf numFmtId="0" fontId="10" fillId="0" borderId="0" xfId="0" applyFont="1" applyFill="1" applyAlignment="1">
      <alignment horizontal="right" vertical="center" wrapText="1" readingOrder="1"/>
    </xf>
    <xf numFmtId="0" fontId="11" fillId="0" borderId="13" xfId="0" applyFont="1" applyFill="1" applyBorder="1" applyAlignment="1">
      <alignment horizontal="left" vertical="center" wrapText="1" readingOrder="1"/>
    </xf>
    <xf numFmtId="0" fontId="0" fillId="0" borderId="0" xfId="0" applyFill="1" applyAlignment="1">
      <alignment horizontal="center" vertical="top" readingOrder="1"/>
    </xf>
    <xf numFmtId="0" fontId="10" fillId="0" borderId="13" xfId="0" applyFont="1" applyFill="1" applyBorder="1" applyAlignment="1">
      <alignment horizontal="left" vertical="center" wrapText="1" readingOrder="1"/>
    </xf>
    <xf numFmtId="0" fontId="10" fillId="0" borderId="19" xfId="0" applyFont="1" applyFill="1" applyBorder="1" applyAlignment="1">
      <alignment horizontal="left" vertical="center" wrapText="1" readingOrder="1"/>
    </xf>
    <xf numFmtId="0" fontId="10" fillId="0" borderId="20" xfId="0" applyFont="1" applyFill="1" applyBorder="1" applyAlignment="1">
      <alignment horizontal="left" vertical="center" wrapText="1" readingOrder="1"/>
    </xf>
    <xf numFmtId="0" fontId="11" fillId="0" borderId="21" xfId="0" applyFont="1" applyFill="1" applyBorder="1" applyAlignment="1">
      <alignment horizontal="left" vertical="center" wrapText="1" readingOrder="1"/>
    </xf>
    <xf numFmtId="0" fontId="10" fillId="0" borderId="6" xfId="0" applyFont="1" applyFill="1" applyBorder="1" applyAlignment="1">
      <alignment horizontal="right" vertical="top" wrapText="1" readingOrder="1"/>
    </xf>
    <xf numFmtId="0" fontId="6" fillId="0" borderId="0" xfId="4" applyFill="1">
      <alignment wrapText="1"/>
    </xf>
    <xf numFmtId="0" fontId="13" fillId="0" borderId="0" xfId="0" applyFont="1" applyFill="1" applyAlignment="1">
      <alignment vertical="center" wrapText="1"/>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0" fillId="0" borderId="0" xfId="0" applyFill="1" applyAlignment="1">
      <alignment vertical="center" wrapText="1"/>
    </xf>
    <xf numFmtId="0" fontId="11" fillId="0" borderId="13" xfId="0" applyFont="1" applyFill="1" applyBorder="1" applyAlignment="1">
      <alignment horizontal="center" vertical="center" wrapText="1" readingOrder="1"/>
    </xf>
    <xf numFmtId="0" fontId="14" fillId="0" borderId="13"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3" xfId="0" applyFont="1" applyFill="1" applyBorder="1" applyAlignment="1">
      <alignment horizontal="justify" vertical="center" wrapText="1"/>
    </xf>
    <xf numFmtId="171" fontId="11" fillId="0" borderId="4" xfId="0" applyNumberFormat="1" applyFont="1" applyFill="1" applyBorder="1" applyAlignment="1">
      <alignment horizontal="left" vertical="center" wrapText="1" readingOrder="1"/>
    </xf>
    <xf numFmtId="173" fontId="11" fillId="0" borderId="4" xfId="0" applyNumberFormat="1" applyFont="1" applyFill="1" applyBorder="1" applyAlignment="1">
      <alignment horizontal="left" vertical="center" wrapText="1" readingOrder="1"/>
    </xf>
    <xf numFmtId="173" fontId="11" fillId="0" borderId="4" xfId="0" quotePrefix="1" applyNumberFormat="1" applyFont="1" applyFill="1" applyBorder="1" applyAlignment="1">
      <alignment horizontal="left" vertical="center" wrapText="1" readingOrder="1"/>
    </xf>
    <xf numFmtId="0" fontId="10" fillId="0" borderId="10" xfId="0" applyFont="1" applyFill="1" applyBorder="1" applyAlignment="1">
      <alignment horizontal="left" vertical="center" wrapText="1" readingOrder="1"/>
    </xf>
    <xf numFmtId="0" fontId="10" fillId="0" borderId="11" xfId="0" applyFont="1" applyFill="1" applyBorder="1" applyAlignment="1">
      <alignment horizontal="left" vertical="center" wrapText="1" readingOrder="1"/>
    </xf>
    <xf numFmtId="0" fontId="10" fillId="0" borderId="12" xfId="0" applyFont="1" applyFill="1" applyBorder="1" applyAlignment="1">
      <alignment horizontal="left" vertical="center" wrapText="1" readingOrder="1"/>
    </xf>
    <xf numFmtId="0" fontId="15" fillId="0" borderId="0" xfId="0" applyFont="1" applyFill="1" applyAlignment="1"/>
    <xf numFmtId="0" fontId="0" fillId="0" borderId="0" xfId="0" applyFill="1" applyAlignment="1"/>
    <xf numFmtId="0" fontId="12" fillId="0" borderId="4" xfId="0" applyFont="1" applyFill="1" applyBorder="1" applyAlignment="1">
      <alignment horizontal="left" vertical="center" wrapText="1" readingOrder="1"/>
    </xf>
    <xf numFmtId="0" fontId="13" fillId="0" borderId="0" xfId="0" applyFont="1" applyFill="1">
      <alignment wrapText="1"/>
    </xf>
    <xf numFmtId="166" fontId="10" fillId="0" borderId="4" xfId="0" applyNumberFormat="1" applyFont="1" applyFill="1" applyBorder="1" applyAlignment="1">
      <alignment horizontal="right" vertical="center" wrapText="1" readingOrder="1"/>
    </xf>
    <xf numFmtId="168" fontId="10" fillId="0" borderId="4" xfId="0" applyNumberFormat="1" applyFont="1" applyFill="1" applyBorder="1" applyAlignment="1">
      <alignment horizontal="right" vertical="center" wrapText="1" readingOrder="1"/>
    </xf>
    <xf numFmtId="165" fontId="10" fillId="0" borderId="4" xfId="0" applyNumberFormat="1" applyFont="1" applyFill="1" applyBorder="1" applyAlignment="1">
      <alignment horizontal="right" vertical="center" wrapText="1" readingOrder="1"/>
    </xf>
    <xf numFmtId="164" fontId="10" fillId="0" borderId="4" xfId="0" applyNumberFormat="1" applyFont="1" applyFill="1" applyBorder="1" applyAlignment="1">
      <alignment horizontal="right" vertical="center" wrapText="1" readingOrder="1"/>
    </xf>
    <xf numFmtId="165" fontId="11" fillId="0" borderId="4" xfId="0" applyNumberFormat="1" applyFont="1" applyFill="1" applyBorder="1" applyAlignment="1">
      <alignment horizontal="right" vertical="center" wrapText="1" readingOrder="1"/>
    </xf>
    <xf numFmtId="164" fontId="11" fillId="0" borderId="4" xfId="0" applyNumberFormat="1" applyFont="1" applyFill="1" applyBorder="1" applyAlignment="1">
      <alignment horizontal="right" vertical="center" wrapText="1" readingOrder="1"/>
    </xf>
    <xf numFmtId="0" fontId="19" fillId="0" borderId="13" xfId="0" applyFont="1" applyFill="1" applyBorder="1" applyAlignment="1">
      <alignment horizontal="left" vertical="top" readingOrder="1"/>
    </xf>
    <xf numFmtId="0" fontId="16" fillId="0" borderId="13" xfId="5" applyFont="1" applyFill="1" applyBorder="1" applyAlignment="1">
      <alignment horizontal="center" vertical="center"/>
    </xf>
    <xf numFmtId="0" fontId="16" fillId="0" borderId="13" xfId="5" applyFont="1" applyFill="1" applyBorder="1" applyAlignment="1">
      <alignment horizontal="center" vertical="center" wrapText="1"/>
    </xf>
    <xf numFmtId="0" fontId="16" fillId="0" borderId="13" xfId="5" applyFont="1" applyFill="1" applyBorder="1" applyAlignment="1">
      <alignment horizontal="center" vertical="center"/>
    </xf>
    <xf numFmtId="0" fontId="6" fillId="0" borderId="0" xfId="4" applyFill="1" applyAlignment="1">
      <alignment vertical="center" wrapText="1"/>
    </xf>
    <xf numFmtId="0" fontId="17" fillId="0" borderId="13" xfId="5" applyFont="1" applyFill="1" applyBorder="1" applyAlignment="1">
      <alignment vertical="center"/>
    </xf>
    <xf numFmtId="0" fontId="17" fillId="0" borderId="13" xfId="5" applyFont="1" applyFill="1" applyBorder="1" applyAlignment="1">
      <alignment wrapText="1"/>
    </xf>
    <xf numFmtId="0" fontId="17" fillId="0" borderId="13" xfId="5" applyFont="1" applyFill="1" applyBorder="1"/>
    <xf numFmtId="0" fontId="17" fillId="0" borderId="13" xfId="5" applyFont="1" applyFill="1" applyBorder="1" applyAlignment="1">
      <alignment horizontal="center"/>
    </xf>
    <xf numFmtId="0" fontId="16" fillId="0" borderId="13" xfId="5" applyFont="1" applyFill="1" applyBorder="1" applyAlignment="1">
      <alignment horizontal="center"/>
    </xf>
    <xf numFmtId="0" fontId="16" fillId="0" borderId="13" xfId="5" applyFont="1" applyFill="1" applyBorder="1" applyAlignment="1">
      <alignment horizontal="center" vertical="center" wrapText="1"/>
    </xf>
    <xf numFmtId="4" fontId="17" fillId="0" borderId="13" xfId="5" applyNumberFormat="1" applyFont="1" applyFill="1" applyBorder="1"/>
    <xf numFmtId="2" fontId="17" fillId="0" borderId="13" xfId="5" applyNumberFormat="1" applyFont="1" applyFill="1" applyBorder="1"/>
    <xf numFmtId="4" fontId="6" fillId="0" borderId="13" xfId="4" applyNumberFormat="1" applyFill="1" applyBorder="1">
      <alignment wrapText="1"/>
    </xf>
    <xf numFmtId="0" fontId="19" fillId="0" borderId="0" xfId="0" applyFont="1" applyFill="1" applyAlignment="1"/>
    <xf numFmtId="0" fontId="15" fillId="0" borderId="0" xfId="0" applyFont="1" applyFill="1">
      <alignment wrapText="1"/>
    </xf>
    <xf numFmtId="0" fontId="10" fillId="0" borderId="5" xfId="0" applyFont="1" applyFill="1" applyBorder="1" applyAlignment="1">
      <alignment horizontal="left" vertical="center" wrapText="1" readingOrder="1"/>
    </xf>
    <xf numFmtId="0" fontId="11" fillId="0" borderId="5" xfId="0" applyFont="1" applyFill="1" applyBorder="1" applyAlignment="1">
      <alignment horizontal="left" vertical="center" wrapText="1" readingOrder="1"/>
    </xf>
    <xf numFmtId="0" fontId="14" fillId="0" borderId="10" xfId="0" applyFont="1" applyFill="1" applyBorder="1" applyAlignment="1">
      <alignment horizontal="left" vertical="center" readingOrder="1"/>
    </xf>
    <xf numFmtId="0" fontId="14" fillId="0" borderId="11" xfId="0" applyFont="1" applyFill="1" applyBorder="1" applyAlignment="1">
      <alignment horizontal="left" vertical="center" readingOrder="1"/>
    </xf>
    <xf numFmtId="0" fontId="14" fillId="0" borderId="12" xfId="0" applyFont="1" applyFill="1" applyBorder="1" applyAlignment="1">
      <alignment horizontal="left" vertical="center" readingOrder="1"/>
    </xf>
    <xf numFmtId="0" fontId="1" fillId="0" borderId="0" xfId="10" applyFill="1" applyAlignment="1">
      <alignment wrapText="1"/>
    </xf>
    <xf numFmtId="0" fontId="26" fillId="0" borderId="13" xfId="10" applyFont="1" applyFill="1" applyBorder="1" applyAlignment="1">
      <alignment horizontal="center" vertical="center"/>
    </xf>
    <xf numFmtId="0" fontId="26" fillId="0" borderId="10" xfId="10" applyFont="1" applyFill="1" applyBorder="1" applyAlignment="1">
      <alignment horizontal="center" vertical="center" wrapText="1"/>
    </xf>
    <xf numFmtId="0" fontId="26" fillId="0" borderId="12" xfId="10" applyFont="1" applyFill="1" applyBorder="1" applyAlignment="1">
      <alignment horizontal="center" vertical="center" wrapText="1"/>
    </xf>
    <xf numFmtId="0" fontId="26" fillId="0" borderId="13" xfId="10" applyFont="1" applyFill="1" applyBorder="1" applyAlignment="1">
      <alignment horizontal="center" vertical="center"/>
    </xf>
    <xf numFmtId="0" fontId="26" fillId="0" borderId="0" xfId="10" applyFont="1" applyFill="1" applyAlignment="1">
      <alignment horizontal="center" vertical="center"/>
    </xf>
    <xf numFmtId="0" fontId="27" fillId="0" borderId="13" xfId="10" applyFont="1" applyFill="1" applyBorder="1" applyAlignment="1">
      <alignment vertical="center"/>
    </xf>
    <xf numFmtId="0" fontId="27" fillId="0" borderId="13" xfId="10" applyFont="1" applyFill="1" applyBorder="1" applyAlignment="1">
      <alignment vertical="center" wrapText="1"/>
    </xf>
    <xf numFmtId="0" fontId="27" fillId="0" borderId="0" xfId="10" applyFont="1" applyFill="1" applyAlignment="1">
      <alignment horizontal="center" vertical="center"/>
    </xf>
    <xf numFmtId="0" fontId="26" fillId="0" borderId="10" xfId="10" applyFont="1" applyFill="1" applyBorder="1" applyAlignment="1">
      <alignment horizontal="center" vertical="center"/>
    </xf>
    <xf numFmtId="0" fontId="26" fillId="0" borderId="11" xfId="10" applyFont="1" applyFill="1" applyBorder="1" applyAlignment="1">
      <alignment horizontal="center" vertical="center"/>
    </xf>
    <xf numFmtId="0" fontId="26" fillId="0" borderId="12" xfId="10" applyFont="1" applyFill="1" applyBorder="1" applyAlignment="1">
      <alignment horizontal="center" vertical="center"/>
    </xf>
    <xf numFmtId="0" fontId="28" fillId="0" borderId="0" xfId="10" applyFont="1" applyFill="1" applyAlignment="1">
      <alignment wrapText="1"/>
    </xf>
    <xf numFmtId="0" fontId="26" fillId="0" borderId="13" xfId="10" applyFont="1" applyFill="1" applyBorder="1" applyAlignment="1">
      <alignment horizontal="center" vertical="center" wrapText="1"/>
    </xf>
    <xf numFmtId="0" fontId="29" fillId="0" borderId="0" xfId="10" applyFont="1" applyFill="1" applyAlignment="1">
      <alignment horizontal="center" vertical="center"/>
    </xf>
    <xf numFmtId="0" fontId="27" fillId="0" borderId="13" xfId="10" applyFont="1" applyFill="1" applyBorder="1" applyAlignment="1">
      <alignment horizontal="left" vertical="center"/>
    </xf>
    <xf numFmtId="4" fontId="27" fillId="0" borderId="13" xfId="10" applyNumberFormat="1" applyFont="1" applyFill="1" applyBorder="1" applyAlignment="1">
      <alignment horizontal="right" vertical="center"/>
    </xf>
    <xf numFmtId="0" fontId="27" fillId="0" borderId="10" xfId="10" applyFont="1" applyFill="1" applyBorder="1" applyAlignment="1">
      <alignment horizontal="left" vertical="center" wrapText="1"/>
    </xf>
    <xf numFmtId="0" fontId="27" fillId="0" borderId="11" xfId="10" applyFont="1" applyFill="1" applyBorder="1" applyAlignment="1">
      <alignment horizontal="left" vertical="center" wrapText="1"/>
    </xf>
    <xf numFmtId="0" fontId="27" fillId="0" borderId="12" xfId="10" applyFont="1" applyFill="1" applyBorder="1" applyAlignment="1">
      <alignment horizontal="left" vertical="center" wrapText="1"/>
    </xf>
    <xf numFmtId="0" fontId="12" fillId="0" borderId="13" xfId="0" applyFont="1" applyFill="1" applyBorder="1" applyAlignment="1">
      <alignment horizontal="left" vertical="center" wrapText="1" readingOrder="1"/>
    </xf>
    <xf numFmtId="0" fontId="20" fillId="0" borderId="13" xfId="0" applyFont="1" applyFill="1" applyBorder="1">
      <alignment wrapText="1"/>
    </xf>
    <xf numFmtId="0" fontId="12" fillId="0" borderId="13" xfId="0" applyFont="1" applyFill="1" applyBorder="1" applyAlignment="1">
      <alignment horizontal="right" vertical="center" wrapText="1" readingOrder="1"/>
    </xf>
    <xf numFmtId="0" fontId="0" fillId="0" borderId="13" xfId="0" applyFill="1" applyBorder="1">
      <alignment wrapText="1"/>
    </xf>
    <xf numFmtId="167" fontId="10" fillId="0" borderId="4" xfId="0" applyNumberFormat="1" applyFont="1" applyFill="1" applyBorder="1" applyAlignment="1">
      <alignment horizontal="right" vertical="center" wrapText="1" readingOrder="1"/>
    </xf>
    <xf numFmtId="165" fontId="0" fillId="0" borderId="0" xfId="0" applyNumberFormat="1" applyFill="1">
      <alignment wrapText="1"/>
    </xf>
    <xf numFmtId="0" fontId="10" fillId="0" borderId="0" xfId="0" applyFont="1" applyFill="1" applyAlignment="1">
      <alignment horizontal="justify" vertical="top" wrapText="1" readingOrder="1"/>
    </xf>
    <xf numFmtId="0" fontId="10" fillId="0" borderId="0" xfId="0" quotePrefix="1" applyFont="1" applyFill="1" applyAlignment="1">
      <alignment horizontal="left" vertical="center" wrapText="1" readingOrder="1"/>
    </xf>
    <xf numFmtId="0" fontId="19" fillId="0" borderId="0" xfId="9" applyFont="1" applyFill="1"/>
    <xf numFmtId="0" fontId="0" fillId="0" borderId="0" xfId="0" applyFill="1" applyAlignment="1">
      <alignment horizontal="center" vertical="center"/>
    </xf>
    <xf numFmtId="0" fontId="21" fillId="0" borderId="7"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0" fillId="0" borderId="0" xfId="0" applyFill="1" applyAlignment="1">
      <alignment vertical="center"/>
    </xf>
    <xf numFmtId="0" fontId="23" fillId="0" borderId="7" xfId="0" applyFont="1" applyFill="1" applyBorder="1" applyAlignment="1">
      <alignment vertical="center"/>
    </xf>
    <xf numFmtId="0" fontId="24" fillId="0" borderId="7" xfId="0" applyFont="1" applyFill="1" applyBorder="1" applyAlignment="1">
      <alignment vertical="center" wrapText="1"/>
    </xf>
    <xf numFmtId="0" fontId="24" fillId="0" borderId="7" xfId="0" applyFont="1" applyFill="1" applyBorder="1" applyAlignment="1">
      <alignment vertical="center"/>
    </xf>
    <xf numFmtId="175" fontId="23" fillId="0" borderId="7" xfId="0" applyNumberFormat="1" applyFont="1" applyFill="1" applyBorder="1" applyAlignment="1">
      <alignment vertical="center"/>
    </xf>
    <xf numFmtId="164" fontId="13" fillId="0" borderId="4" xfId="0" applyNumberFormat="1" applyFont="1" applyFill="1" applyBorder="1" applyAlignment="1">
      <alignment horizontal="right" vertical="center" wrapText="1" readingOrder="1"/>
    </xf>
    <xf numFmtId="0" fontId="25" fillId="0" borderId="0" xfId="0" applyFont="1" applyFill="1" applyAlignment="1"/>
    <xf numFmtId="0" fontId="14" fillId="0" borderId="0" xfId="0" applyFont="1" applyFill="1" applyAlignment="1">
      <alignment vertical="center" readingOrder="1"/>
    </xf>
    <xf numFmtId="0" fontId="16" fillId="0" borderId="15" xfId="5" applyFont="1" applyFill="1" applyBorder="1" applyAlignment="1">
      <alignment horizontal="center" vertical="center"/>
    </xf>
    <xf numFmtId="0" fontId="16" fillId="0" borderId="10" xfId="5" applyFont="1" applyFill="1" applyBorder="1" applyAlignment="1">
      <alignment horizontal="center" vertical="center"/>
    </xf>
    <xf numFmtId="0" fontId="16" fillId="0" borderId="11" xfId="5" applyFont="1" applyFill="1" applyBorder="1" applyAlignment="1">
      <alignment horizontal="center" vertical="center"/>
    </xf>
    <xf numFmtId="0" fontId="16" fillId="0" borderId="12" xfId="5" applyFont="1" applyFill="1" applyBorder="1" applyAlignment="1">
      <alignment horizontal="center" vertical="center"/>
    </xf>
    <xf numFmtId="0" fontId="16" fillId="0" borderId="10" xfId="5" applyFont="1" applyFill="1" applyBorder="1" applyAlignment="1">
      <alignment horizontal="center" vertical="center" wrapText="1"/>
    </xf>
    <xf numFmtId="0" fontId="16" fillId="0" borderId="11" xfId="5" applyFont="1" applyFill="1" applyBorder="1" applyAlignment="1">
      <alignment horizontal="center" vertical="center" wrapText="1"/>
    </xf>
    <xf numFmtId="0" fontId="16" fillId="0" borderId="12" xfId="5" applyFont="1" applyFill="1" applyBorder="1" applyAlignment="1">
      <alignment horizontal="center" vertical="center" wrapText="1"/>
    </xf>
    <xf numFmtId="0" fontId="16" fillId="0" borderId="16" xfId="5" applyFont="1" applyFill="1" applyBorder="1" applyAlignment="1">
      <alignment horizontal="center" vertical="center"/>
    </xf>
    <xf numFmtId="0" fontId="16" fillId="0" borderId="15" xfId="5" applyFont="1" applyFill="1" applyBorder="1" applyAlignment="1">
      <alignment horizontal="center" vertical="center" wrapText="1"/>
    </xf>
    <xf numFmtId="0" fontId="16" fillId="0" borderId="8" xfId="5" applyFont="1" applyFill="1" applyBorder="1" applyAlignment="1">
      <alignment horizontal="center" vertical="center"/>
    </xf>
    <xf numFmtId="0" fontId="16" fillId="0" borderId="8" xfId="5" applyFont="1" applyFill="1" applyBorder="1" applyAlignment="1">
      <alignment horizontal="center" vertical="center" wrapText="1"/>
    </xf>
    <xf numFmtId="4" fontId="13" fillId="0" borderId="13" xfId="0" applyNumberFormat="1" applyFont="1" applyFill="1" applyBorder="1" applyAlignment="1">
      <alignment vertical="center"/>
    </xf>
    <xf numFmtId="174" fontId="17" fillId="0" borderId="13" xfId="5" applyNumberFormat="1" applyFont="1" applyFill="1" applyBorder="1"/>
    <xf numFmtId="0" fontId="17" fillId="0" borderId="0" xfId="5" applyFont="1" applyFill="1"/>
    <xf numFmtId="0" fontId="17" fillId="0" borderId="0" xfId="5" applyFont="1" applyFill="1" applyAlignment="1">
      <alignment wrapText="1"/>
    </xf>
    <xf numFmtId="4" fontId="13" fillId="0" borderId="0" xfId="0" applyNumberFormat="1" applyFont="1" applyFill="1" applyAlignment="1">
      <alignment vertical="center"/>
    </xf>
    <xf numFmtId="174" fontId="17" fillId="0" borderId="0" xfId="5" applyNumberFormat="1" applyFont="1" applyFill="1"/>
    <xf numFmtId="0" fontId="17" fillId="0" borderId="0" xfId="5" applyFont="1" applyFill="1" applyAlignment="1">
      <alignment horizontal="left" vertical="center" wrapText="1"/>
    </xf>
    <xf numFmtId="0" fontId="17" fillId="0" borderId="0" xfId="5" applyFont="1" applyFill="1" applyAlignment="1">
      <alignment vertical="center" wrapText="1"/>
    </xf>
    <xf numFmtId="0" fontId="14" fillId="0" borderId="1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1" fillId="0" borderId="13" xfId="0" applyFont="1" applyFill="1" applyBorder="1" applyAlignment="1">
      <alignment horizontal="center" vertical="center" wrapText="1" readingOrder="1"/>
    </xf>
    <xf numFmtId="0" fontId="10" fillId="0" borderId="13" xfId="0" applyFont="1" applyFill="1" applyBorder="1" applyAlignment="1">
      <alignment horizontal="left" vertical="center" wrapText="1" readingOrder="1"/>
    </xf>
    <xf numFmtId="0" fontId="10" fillId="0" borderId="10" xfId="0" applyFont="1" applyFill="1" applyBorder="1" applyAlignment="1">
      <alignment horizontal="left" vertical="center" wrapText="1" readingOrder="1"/>
    </xf>
    <xf numFmtId="0" fontId="10" fillId="0" borderId="11" xfId="0" applyFont="1" applyFill="1" applyBorder="1" applyAlignment="1">
      <alignment horizontal="left" vertical="center" wrapText="1" readingOrder="1"/>
    </xf>
    <xf numFmtId="0" fontId="10" fillId="0" borderId="12" xfId="0" applyFont="1" applyFill="1" applyBorder="1" applyAlignment="1">
      <alignment horizontal="left" vertical="center" wrapText="1" readingOrder="1"/>
    </xf>
    <xf numFmtId="0" fontId="19" fillId="0" borderId="0" xfId="0" applyFont="1" applyFill="1" applyAlignment="1">
      <alignment horizontal="left" vertical="top" readingOrder="1"/>
    </xf>
    <xf numFmtId="0" fontId="19" fillId="0" borderId="0" xfId="0" applyFont="1" applyFill="1" applyAlignment="1">
      <alignment horizontal="left" vertical="top" readingOrder="1"/>
    </xf>
    <xf numFmtId="0" fontId="16" fillId="0" borderId="13" xfId="5" applyFont="1" applyFill="1" applyBorder="1" applyAlignment="1">
      <alignment horizontal="center"/>
    </xf>
    <xf numFmtId="0" fontId="16" fillId="0" borderId="10" xfId="5" applyFont="1" applyFill="1" applyBorder="1" applyAlignment="1">
      <alignment horizontal="center" wrapText="1"/>
    </xf>
    <xf numFmtId="0" fontId="16" fillId="0" borderId="11" xfId="5" applyFont="1" applyFill="1" applyBorder="1" applyAlignment="1">
      <alignment horizontal="center" wrapText="1"/>
    </xf>
    <xf numFmtId="0" fontId="16" fillId="0" borderId="12" xfId="5" applyFont="1" applyFill="1" applyBorder="1" applyAlignment="1">
      <alignment horizontal="center" wrapText="1"/>
    </xf>
    <xf numFmtId="0" fontId="16" fillId="0" borderId="10" xfId="5" applyFont="1" applyFill="1" applyBorder="1" applyAlignment="1">
      <alignment horizontal="center"/>
    </xf>
    <xf numFmtId="0" fontId="16" fillId="0" borderId="12" xfId="5" applyFont="1" applyFill="1" applyBorder="1" applyAlignment="1">
      <alignment horizontal="center"/>
    </xf>
    <xf numFmtId="0" fontId="17" fillId="0" borderId="0" xfId="5" applyFont="1" applyFill="1" applyAlignment="1">
      <alignment horizontal="center"/>
    </xf>
    <xf numFmtId="0" fontId="16" fillId="0" borderId="0" xfId="5" applyFont="1" applyFill="1" applyAlignment="1">
      <alignment horizontal="center"/>
    </xf>
    <xf numFmtId="4" fontId="17" fillId="0" borderId="0" xfId="5" applyNumberFormat="1" applyFont="1" applyFill="1"/>
    <xf numFmtId="0" fontId="16" fillId="0" borderId="17" xfId="5" applyFont="1" applyFill="1" applyBorder="1" applyAlignment="1">
      <alignment horizontal="center" vertical="center" wrapText="1"/>
    </xf>
    <xf numFmtId="0" fontId="16" fillId="0" borderId="18" xfId="5" applyFont="1" applyFill="1" applyBorder="1" applyAlignment="1">
      <alignment horizontal="center" vertical="center" wrapText="1"/>
    </xf>
    <xf numFmtId="0" fontId="17" fillId="0" borderId="0" xfId="5" applyFont="1" applyFill="1" applyAlignment="1">
      <alignment horizontal="justify" vertical="center" wrapText="1"/>
    </xf>
    <xf numFmtId="0" fontId="11" fillId="0" borderId="0" xfId="0" applyFont="1" applyFill="1" applyAlignment="1">
      <alignment horizontal="left" vertical="center" wrapText="1" readingOrder="1"/>
    </xf>
    <xf numFmtId="0" fontId="16" fillId="0" borderId="13" xfId="5" applyFont="1" applyFill="1" applyBorder="1" applyAlignment="1">
      <alignment horizontal="center" wrapText="1"/>
    </xf>
    <xf numFmtId="0" fontId="11" fillId="0" borderId="10" xfId="0" applyFont="1" applyFill="1" applyBorder="1" applyAlignment="1">
      <alignment horizontal="center" vertical="center" wrapText="1" readingOrder="1"/>
    </xf>
    <xf numFmtId="0" fontId="11" fillId="0" borderId="12" xfId="0" applyFont="1" applyFill="1" applyBorder="1" applyAlignment="1">
      <alignment horizontal="center" vertical="center" wrapText="1" readingOrder="1"/>
    </xf>
    <xf numFmtId="0" fontId="10" fillId="0" borderId="14" xfId="0" applyFont="1" applyFill="1" applyBorder="1" applyAlignment="1">
      <alignment horizontal="left" vertical="center" wrapText="1" readingOrder="1"/>
    </xf>
    <xf numFmtId="0" fontId="7" fillId="0" borderId="13" xfId="0" applyFont="1" applyFill="1" applyBorder="1" applyAlignment="1">
      <alignment horizontal="center" vertical="center" wrapText="1" readingOrder="1"/>
    </xf>
    <xf numFmtId="0" fontId="32" fillId="0" borderId="13" xfId="5" applyFont="1" applyFill="1" applyBorder="1" applyAlignment="1">
      <alignment horizontal="center"/>
    </xf>
    <xf numFmtId="0" fontId="34" fillId="0" borderId="13" xfId="5" applyFont="1" applyFill="1" applyBorder="1" applyAlignment="1">
      <alignment vertical="top"/>
    </xf>
    <xf numFmtId="0" fontId="34" fillId="0" borderId="13" xfId="5" applyFont="1" applyFill="1" applyBorder="1" applyAlignment="1">
      <alignment vertical="top" wrapText="1"/>
    </xf>
  </cellXfs>
  <cellStyles count="12">
    <cellStyle name="Comma 2" xfId="6" xr:uid="{72BFA5BE-5B2B-49E8-9BDC-FBCDACAB32F6}"/>
    <cellStyle name="Comma 2 2" xfId="8" xr:uid="{9B5A6DDB-8113-4FE6-8C12-C05E498682FD}"/>
    <cellStyle name="Comma 3" xfId="2" xr:uid="{8C6FDAD2-3874-4FFC-ABAD-805C1A95D133}"/>
    <cellStyle name="Hyperlink 2" xfId="3" xr:uid="{8D650919-0B47-45A1-9A53-756F5E1ACE59}"/>
    <cellStyle name="Normal" xfId="0" builtinId="0"/>
    <cellStyle name="Normal 2 2 2 2" xfId="5" xr:uid="{A9EBFDB3-534C-42D7-9121-C3199FA66C81}"/>
    <cellStyle name="Normal 2 2 3" xfId="10" xr:uid="{AE42A90D-EE00-4244-BF91-8CFDDB8497F1}"/>
    <cellStyle name="Normal 2 3" xfId="11" xr:uid="{EEDD5011-D75A-45E4-A2DA-CE2652602F90}"/>
    <cellStyle name="Normal 3" xfId="4" xr:uid="{B7941AE5-8755-4F93-AB42-F848F60935D2}"/>
    <cellStyle name="Normal 4" xfId="9" xr:uid="{6CB4FF0E-993D-4E20-9CE1-00C15A0674B3}"/>
    <cellStyle name="Percent" xfId="1" builtinId="5"/>
    <cellStyle name="Percent 2" xfId="7" xr:uid="{934BC42C-1BB7-43D3-86F3-21CC4BD3E5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390524</xdr:colOff>
      <xdr:row>144</xdr:row>
      <xdr:rowOff>0</xdr:rowOff>
    </xdr:from>
    <xdr:to>
      <xdr:col>2</xdr:col>
      <xdr:colOff>2578874</xdr:colOff>
      <xdr:row>145</xdr:row>
      <xdr:rowOff>27375</xdr:rowOff>
    </xdr:to>
    <xdr:pic>
      <xdr:nvPicPr>
        <xdr:cNvPr id="2" name="Picture 1">
          <a:extLst>
            <a:ext uri="{FF2B5EF4-FFF2-40B4-BE49-F238E27FC236}">
              <a16:creationId xmlns:a16="http://schemas.microsoft.com/office/drawing/2014/main" id="{79AEC6B7-B8AC-48BC-BDF6-1F3744B8C76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45935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371474</xdr:colOff>
      <xdr:row>149</xdr:row>
      <xdr:rowOff>66675</xdr:rowOff>
    </xdr:from>
    <xdr:to>
      <xdr:col>2</xdr:col>
      <xdr:colOff>2559824</xdr:colOff>
      <xdr:row>149</xdr:row>
      <xdr:rowOff>2046675</xdr:rowOff>
    </xdr:to>
    <xdr:pic>
      <xdr:nvPicPr>
        <xdr:cNvPr id="3" name="Picture 2">
          <a:extLst>
            <a:ext uri="{FF2B5EF4-FFF2-40B4-BE49-F238E27FC236}">
              <a16:creationId xmlns:a16="http://schemas.microsoft.com/office/drawing/2014/main" id="{DF3FEF12-D9DD-4A21-951E-6DFA70A9D1B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4" y="272605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139</xdr:row>
      <xdr:rowOff>0</xdr:rowOff>
    </xdr:from>
    <xdr:to>
      <xdr:col>2</xdr:col>
      <xdr:colOff>2578875</xdr:colOff>
      <xdr:row>151</xdr:row>
      <xdr:rowOff>36900</xdr:rowOff>
    </xdr:to>
    <xdr:pic>
      <xdr:nvPicPr>
        <xdr:cNvPr id="2" name="Picture 1">
          <a:extLst>
            <a:ext uri="{FF2B5EF4-FFF2-40B4-BE49-F238E27FC236}">
              <a16:creationId xmlns:a16="http://schemas.microsoft.com/office/drawing/2014/main" id="{E4E0463E-9821-4050-A28B-182E79DDE71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263461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55244</xdr:colOff>
      <xdr:row>134</xdr:row>
      <xdr:rowOff>72389</xdr:rowOff>
    </xdr:from>
    <xdr:to>
      <xdr:col>2</xdr:col>
      <xdr:colOff>2597924</xdr:colOff>
      <xdr:row>134</xdr:row>
      <xdr:rowOff>2052389</xdr:rowOff>
    </xdr:to>
    <xdr:pic>
      <xdr:nvPicPr>
        <xdr:cNvPr id="4" name="Picture 3">
          <a:extLst>
            <a:ext uri="{FF2B5EF4-FFF2-40B4-BE49-F238E27FC236}">
              <a16:creationId xmlns:a16="http://schemas.microsoft.com/office/drawing/2014/main" id="{9A92DE15-CF6D-4051-B198-7F76D16EB79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9104" y="25363169"/>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390523</xdr:colOff>
      <xdr:row>151</xdr:row>
      <xdr:rowOff>0</xdr:rowOff>
    </xdr:from>
    <xdr:to>
      <xdr:col>2</xdr:col>
      <xdr:colOff>2578873</xdr:colOff>
      <xdr:row>151</xdr:row>
      <xdr:rowOff>1980000</xdr:rowOff>
    </xdr:to>
    <xdr:pic>
      <xdr:nvPicPr>
        <xdr:cNvPr id="2" name="Picture 1">
          <a:extLst>
            <a:ext uri="{FF2B5EF4-FFF2-40B4-BE49-F238E27FC236}">
              <a16:creationId xmlns:a16="http://schemas.microsoft.com/office/drawing/2014/main" id="{03CFAC96-2C66-4E98-B124-4555C5AC0C4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275367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145</xdr:row>
      <xdr:rowOff>0</xdr:rowOff>
    </xdr:from>
    <xdr:to>
      <xdr:col>2</xdr:col>
      <xdr:colOff>2573160</xdr:colOff>
      <xdr:row>146</xdr:row>
      <xdr:rowOff>29280</xdr:rowOff>
    </xdr:to>
    <xdr:pic>
      <xdr:nvPicPr>
        <xdr:cNvPr id="4" name="Picture 3">
          <a:extLst>
            <a:ext uri="{FF2B5EF4-FFF2-40B4-BE49-F238E27FC236}">
              <a16:creationId xmlns:a16="http://schemas.microsoft.com/office/drawing/2014/main" id="{12AD74AB-17C9-5387-7716-6D1E2743941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4340" y="2661666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390524</xdr:colOff>
      <xdr:row>174</xdr:row>
      <xdr:rowOff>76200</xdr:rowOff>
    </xdr:from>
    <xdr:to>
      <xdr:col>2</xdr:col>
      <xdr:colOff>2578874</xdr:colOff>
      <xdr:row>175</xdr:row>
      <xdr:rowOff>103575</xdr:rowOff>
    </xdr:to>
    <xdr:pic>
      <xdr:nvPicPr>
        <xdr:cNvPr id="2" name="Picture 1">
          <a:extLst>
            <a:ext uri="{FF2B5EF4-FFF2-40B4-BE49-F238E27FC236}">
              <a16:creationId xmlns:a16="http://schemas.microsoft.com/office/drawing/2014/main" id="{32BB7190-7429-4BC1-A1F2-A97D62F8DC1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32480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xdr:colOff>
      <xdr:row>179</xdr:row>
      <xdr:rowOff>114300</xdr:rowOff>
    </xdr:from>
    <xdr:to>
      <xdr:col>2</xdr:col>
      <xdr:colOff>2588399</xdr:colOff>
      <xdr:row>179</xdr:row>
      <xdr:rowOff>2094300</xdr:rowOff>
    </xdr:to>
    <xdr:pic>
      <xdr:nvPicPr>
        <xdr:cNvPr id="3" name="Picture 2">
          <a:extLst>
            <a:ext uri="{FF2B5EF4-FFF2-40B4-BE49-F238E27FC236}">
              <a16:creationId xmlns:a16="http://schemas.microsoft.com/office/drawing/2014/main" id="{677E4B85-70A3-40E6-B6E1-4A429B8F37F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49" y="351186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381000</xdr:colOff>
      <xdr:row>189</xdr:row>
      <xdr:rowOff>57150</xdr:rowOff>
    </xdr:from>
    <xdr:to>
      <xdr:col>2</xdr:col>
      <xdr:colOff>2569350</xdr:colOff>
      <xdr:row>189</xdr:row>
      <xdr:rowOff>2037150</xdr:rowOff>
    </xdr:to>
    <xdr:pic>
      <xdr:nvPicPr>
        <xdr:cNvPr id="2" name="Picture 1">
          <a:extLst>
            <a:ext uri="{FF2B5EF4-FFF2-40B4-BE49-F238E27FC236}">
              <a16:creationId xmlns:a16="http://schemas.microsoft.com/office/drawing/2014/main" id="{45C59040-3A75-47E8-98D5-B68E5D22E11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340709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184</xdr:row>
      <xdr:rowOff>0</xdr:rowOff>
    </xdr:from>
    <xdr:to>
      <xdr:col>2</xdr:col>
      <xdr:colOff>2578875</xdr:colOff>
      <xdr:row>185</xdr:row>
      <xdr:rowOff>27375</xdr:rowOff>
    </xdr:to>
    <xdr:pic>
      <xdr:nvPicPr>
        <xdr:cNvPr id="3" name="Picture 2">
          <a:extLst>
            <a:ext uri="{FF2B5EF4-FFF2-40B4-BE49-F238E27FC236}">
              <a16:creationId xmlns:a16="http://schemas.microsoft.com/office/drawing/2014/main" id="{3F82CD54-4ACA-4557-836A-0106A19C4BF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31413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19049</xdr:colOff>
      <xdr:row>160</xdr:row>
      <xdr:rowOff>22860</xdr:rowOff>
    </xdr:from>
    <xdr:to>
      <xdr:col>2</xdr:col>
      <xdr:colOff>2597924</xdr:colOff>
      <xdr:row>161</xdr:row>
      <xdr:rowOff>50235</xdr:rowOff>
    </xdr:to>
    <xdr:pic>
      <xdr:nvPicPr>
        <xdr:cNvPr id="2" name="Picture 1">
          <a:extLst>
            <a:ext uri="{FF2B5EF4-FFF2-40B4-BE49-F238E27FC236}">
              <a16:creationId xmlns:a16="http://schemas.microsoft.com/office/drawing/2014/main" id="{F21852B2-ADB3-47EC-94C3-06A1BEB4948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4" y="2932176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165</xdr:row>
      <xdr:rowOff>76200</xdr:rowOff>
    </xdr:from>
    <xdr:to>
      <xdr:col>2</xdr:col>
      <xdr:colOff>2569350</xdr:colOff>
      <xdr:row>165</xdr:row>
      <xdr:rowOff>2056200</xdr:rowOff>
    </xdr:to>
    <xdr:pic>
      <xdr:nvPicPr>
        <xdr:cNvPr id="4" name="Picture 3">
          <a:extLst>
            <a:ext uri="{FF2B5EF4-FFF2-40B4-BE49-F238E27FC236}">
              <a16:creationId xmlns:a16="http://schemas.microsoft.com/office/drawing/2014/main" id="{8F040165-917D-4A09-8048-C15E48487F7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0" y="31975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390523</xdr:colOff>
      <xdr:row>202</xdr:row>
      <xdr:rowOff>0</xdr:rowOff>
    </xdr:from>
    <xdr:to>
      <xdr:col>2</xdr:col>
      <xdr:colOff>2578873</xdr:colOff>
      <xdr:row>202</xdr:row>
      <xdr:rowOff>1980000</xdr:rowOff>
    </xdr:to>
    <xdr:pic>
      <xdr:nvPicPr>
        <xdr:cNvPr id="2" name="Picture 1">
          <a:extLst>
            <a:ext uri="{FF2B5EF4-FFF2-40B4-BE49-F238E27FC236}">
              <a16:creationId xmlns:a16="http://schemas.microsoft.com/office/drawing/2014/main" id="{2278B95C-6671-462F-ACB7-FBA3D81B4AF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399764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390523</xdr:colOff>
      <xdr:row>196</xdr:row>
      <xdr:rowOff>0</xdr:rowOff>
    </xdr:from>
    <xdr:to>
      <xdr:col>2</xdr:col>
      <xdr:colOff>2578873</xdr:colOff>
      <xdr:row>197</xdr:row>
      <xdr:rowOff>27375</xdr:rowOff>
    </xdr:to>
    <xdr:pic>
      <xdr:nvPicPr>
        <xdr:cNvPr id="3" name="Picture 2">
          <a:extLst>
            <a:ext uri="{FF2B5EF4-FFF2-40B4-BE49-F238E27FC236}">
              <a16:creationId xmlns:a16="http://schemas.microsoft.com/office/drawing/2014/main" id="{AB65363B-0C6D-4E20-A7AF-FE9D29DEB8D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3" y="37052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390523</xdr:colOff>
      <xdr:row>132</xdr:row>
      <xdr:rowOff>0</xdr:rowOff>
    </xdr:from>
    <xdr:to>
      <xdr:col>2</xdr:col>
      <xdr:colOff>2578873</xdr:colOff>
      <xdr:row>133</xdr:row>
      <xdr:rowOff>27375</xdr:rowOff>
    </xdr:to>
    <xdr:pic>
      <xdr:nvPicPr>
        <xdr:cNvPr id="2" name="Picture 1">
          <a:extLst>
            <a:ext uri="{FF2B5EF4-FFF2-40B4-BE49-F238E27FC236}">
              <a16:creationId xmlns:a16="http://schemas.microsoft.com/office/drawing/2014/main" id="{A49088C7-8360-444A-8C0E-27E5121B066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242601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xdr:colOff>
      <xdr:row>137</xdr:row>
      <xdr:rowOff>38101</xdr:rowOff>
    </xdr:from>
    <xdr:to>
      <xdr:col>2</xdr:col>
      <xdr:colOff>2588399</xdr:colOff>
      <xdr:row>137</xdr:row>
      <xdr:rowOff>2018101</xdr:rowOff>
    </xdr:to>
    <xdr:pic>
      <xdr:nvPicPr>
        <xdr:cNvPr id="3" name="Picture 2">
          <a:extLst>
            <a:ext uri="{FF2B5EF4-FFF2-40B4-BE49-F238E27FC236}">
              <a16:creationId xmlns:a16="http://schemas.microsoft.com/office/drawing/2014/main" id="{709F2988-5740-42BE-802C-7552437DB69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49" y="26898601"/>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57148</xdr:colOff>
      <xdr:row>164</xdr:row>
      <xdr:rowOff>171450</xdr:rowOff>
    </xdr:from>
    <xdr:to>
      <xdr:col>2</xdr:col>
      <xdr:colOff>2636023</xdr:colOff>
      <xdr:row>165</xdr:row>
      <xdr:rowOff>55950</xdr:rowOff>
    </xdr:to>
    <xdr:pic>
      <xdr:nvPicPr>
        <xdr:cNvPr id="2" name="Picture 1">
          <a:extLst>
            <a:ext uri="{FF2B5EF4-FFF2-40B4-BE49-F238E27FC236}">
              <a16:creationId xmlns:a16="http://schemas.microsoft.com/office/drawing/2014/main" id="{025517DE-4CF8-44DB-B044-CD1315B1081C}"/>
            </a:ext>
          </a:extLst>
        </xdr:cNvPr>
        <xdr:cNvPicPr>
          <a:picLocks/>
        </xdr:cNvPicPr>
      </xdr:nvPicPr>
      <xdr:blipFill>
        <a:blip xmlns:r="http://schemas.openxmlformats.org/officeDocument/2006/relationships" r:embed="rId1"/>
        <a:stretch>
          <a:fillRect/>
        </a:stretch>
      </xdr:blipFill>
      <xdr:spPr>
        <a:xfrm>
          <a:off x="447673" y="31737300"/>
          <a:ext cx="3960000" cy="1980000"/>
        </a:xfrm>
        <a:prstGeom prst="rect">
          <a:avLst/>
        </a:prstGeom>
        <a:noFill/>
      </xdr:spPr>
    </xdr:pic>
    <xdr:clientData/>
  </xdr:twoCellAnchor>
  <xdr:twoCellAnchor>
    <xdr:from>
      <xdr:col>0</xdr:col>
      <xdr:colOff>390524</xdr:colOff>
      <xdr:row>159</xdr:row>
      <xdr:rowOff>0</xdr:rowOff>
    </xdr:from>
    <xdr:to>
      <xdr:col>2</xdr:col>
      <xdr:colOff>2578874</xdr:colOff>
      <xdr:row>160</xdr:row>
      <xdr:rowOff>27375</xdr:rowOff>
    </xdr:to>
    <xdr:pic>
      <xdr:nvPicPr>
        <xdr:cNvPr id="3" name="Picture 2">
          <a:extLst>
            <a:ext uri="{FF2B5EF4-FFF2-40B4-BE49-F238E27FC236}">
              <a16:creationId xmlns:a16="http://schemas.microsoft.com/office/drawing/2014/main" id="{BB89BA89-A149-49A5-B48D-DBE6599023B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89655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390524</xdr:colOff>
      <xdr:row>113</xdr:row>
      <xdr:rowOff>0</xdr:rowOff>
    </xdr:from>
    <xdr:to>
      <xdr:col>2</xdr:col>
      <xdr:colOff>2578874</xdr:colOff>
      <xdr:row>114</xdr:row>
      <xdr:rowOff>27375</xdr:rowOff>
    </xdr:to>
    <xdr:pic>
      <xdr:nvPicPr>
        <xdr:cNvPr id="2" name="Picture 1">
          <a:extLst>
            <a:ext uri="{FF2B5EF4-FFF2-40B4-BE49-F238E27FC236}">
              <a16:creationId xmlns:a16="http://schemas.microsoft.com/office/drawing/2014/main" id="{DE024DB2-7ED8-4E11-8269-4F4F11488F66}"/>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07168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32385</xdr:colOff>
      <xdr:row>107</xdr:row>
      <xdr:rowOff>140970</xdr:rowOff>
    </xdr:from>
    <xdr:to>
      <xdr:col>2</xdr:col>
      <xdr:colOff>2575065</xdr:colOff>
      <xdr:row>109</xdr:row>
      <xdr:rowOff>2610</xdr:rowOff>
    </xdr:to>
    <xdr:pic>
      <xdr:nvPicPr>
        <xdr:cNvPr id="4" name="Picture 3">
          <a:extLst>
            <a:ext uri="{FF2B5EF4-FFF2-40B4-BE49-F238E27FC236}">
              <a16:creationId xmlns:a16="http://schemas.microsoft.com/office/drawing/2014/main" id="{E0105911-86C0-4E08-82F2-9B146E899669}"/>
            </a:ext>
          </a:extLst>
        </xdr:cNvPr>
        <xdr:cNvPicPr>
          <a:picLocks/>
        </xdr:cNvPicPr>
      </xdr:nvPicPr>
      <xdr:blipFill>
        <a:blip xmlns:r="http://schemas.openxmlformats.org/officeDocument/2006/relationships" r:embed="rId2"/>
        <a:stretch>
          <a:fillRect/>
        </a:stretch>
      </xdr:blipFill>
      <xdr:spPr>
        <a:xfrm>
          <a:off x="436245" y="19434810"/>
          <a:ext cx="3960000" cy="198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hyperlink" Target="https://www.sundarammutual.com/pdf2/2024/Rationale_for_Valuation/Update_on_DHFL_Recovery_31_Aug_2024_V1.pdf" TargetMode="External"/><Relationship Id="rId2" Type="http://schemas.openxmlformats.org/officeDocument/2006/relationships/hyperlink" Target="https://www.sundarammutual.com/pdf2/2021/Rationale_for_Valuation/Update_on_DHFL_Recovery_30_sep_2021.pdf" TargetMode="External"/><Relationship Id="rId1" Type="http://schemas.openxmlformats.org/officeDocument/2006/relationships/hyperlink" Target="https://www.sundarammutual.com/pdf2/2021/Rationale_for_Valuation/DHFL_Valuation_impact_22_Sep_2021.pdf" TargetMode="External"/><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A5E9E-7557-4F5A-97E8-87EEAB62FAA7}">
  <dimension ref="A1:C11"/>
  <sheetViews>
    <sheetView workbookViewId="0">
      <selection sqref="A1:I1"/>
    </sheetView>
  </sheetViews>
  <sheetFormatPr defaultColWidth="8.85546875" defaultRowHeight="15" x14ac:dyDescent="0.25"/>
  <cols>
    <col min="1" max="1" width="6.140625" style="30" bestFit="1" customWidth="1"/>
    <col min="2" max="2" width="10.85546875" style="30" bestFit="1" customWidth="1"/>
    <col min="3" max="3" width="38" style="30" bestFit="1" customWidth="1"/>
    <col min="4" max="16384" width="8.85546875" style="30"/>
  </cols>
  <sheetData>
    <row r="1" spans="1:3" x14ac:dyDescent="0.25">
      <c r="A1" s="28" t="s">
        <v>647</v>
      </c>
      <c r="B1" s="29" t="s">
        <v>648</v>
      </c>
      <c r="C1" s="29" t="s">
        <v>649</v>
      </c>
    </row>
    <row r="2" spans="1:3" x14ac:dyDescent="0.25">
      <c r="A2" s="212">
        <v>1</v>
      </c>
      <c r="B2" s="6" t="s">
        <v>650</v>
      </c>
      <c r="C2" s="213" t="s">
        <v>1</v>
      </c>
    </row>
    <row r="3" spans="1:3" x14ac:dyDescent="0.25">
      <c r="A3" s="212">
        <v>2</v>
      </c>
      <c r="B3" s="6" t="s">
        <v>651</v>
      </c>
      <c r="C3" s="214" t="s">
        <v>126</v>
      </c>
    </row>
    <row r="4" spans="1:3" x14ac:dyDescent="0.25">
      <c r="A4" s="212">
        <v>3</v>
      </c>
      <c r="B4" s="6" t="s">
        <v>652</v>
      </c>
      <c r="C4" s="213" t="s">
        <v>151</v>
      </c>
    </row>
    <row r="5" spans="1:3" x14ac:dyDescent="0.25">
      <c r="A5" s="212">
        <v>4</v>
      </c>
      <c r="B5" s="6" t="s">
        <v>653</v>
      </c>
      <c r="C5" s="214" t="s">
        <v>221</v>
      </c>
    </row>
    <row r="6" spans="1:3" x14ac:dyDescent="0.25">
      <c r="A6" s="212">
        <v>5</v>
      </c>
      <c r="B6" s="6" t="s">
        <v>654</v>
      </c>
      <c r="C6" s="213" t="s">
        <v>259</v>
      </c>
    </row>
    <row r="7" spans="1:3" x14ac:dyDescent="0.25">
      <c r="A7" s="212">
        <v>6</v>
      </c>
      <c r="B7" s="6" t="s">
        <v>655</v>
      </c>
      <c r="C7" s="214" t="s">
        <v>372</v>
      </c>
    </row>
    <row r="8" spans="1:3" x14ac:dyDescent="0.25">
      <c r="A8" s="212">
        <v>7</v>
      </c>
      <c r="B8" s="6" t="s">
        <v>656</v>
      </c>
      <c r="C8" s="214" t="s">
        <v>386</v>
      </c>
    </row>
    <row r="9" spans="1:3" x14ac:dyDescent="0.25">
      <c r="A9" s="212">
        <v>8</v>
      </c>
      <c r="B9" s="6" t="s">
        <v>657</v>
      </c>
      <c r="C9" s="214" t="s">
        <v>437</v>
      </c>
    </row>
    <row r="10" spans="1:3" x14ac:dyDescent="0.25">
      <c r="A10" s="212">
        <v>9</v>
      </c>
      <c r="B10" s="6" t="s">
        <v>658</v>
      </c>
      <c r="C10" s="213" t="s">
        <v>442</v>
      </c>
    </row>
    <row r="11" spans="1:3" x14ac:dyDescent="0.25">
      <c r="A11" s="212">
        <v>10</v>
      </c>
      <c r="B11" s="6" t="s">
        <v>659</v>
      </c>
      <c r="C11" s="213" t="s">
        <v>507</v>
      </c>
    </row>
  </sheetData>
  <hyperlinks>
    <hyperlink ref="B3" location="SFRSTP!A1" display="SFRSTP" xr:uid="{9EAB2D16-313D-446F-8F77-134ABEEA477B}"/>
    <hyperlink ref="B4" location="SMMF!A1" display="SMMF" xr:uid="{0248243B-86D1-4BB9-8A53-8F7D7B858EEA}"/>
    <hyperlink ref="B5" location="SPLDF!A1" display="SPLDF" xr:uid="{5C1110B5-8D51-4D0A-BBF5-42C09C827991}"/>
    <hyperlink ref="B6" location="SPMON!A1" display="SPMON" xr:uid="{509B2D7F-48BB-44CF-8177-A1E44356C691}"/>
    <hyperlink ref="B7" location="SPSDF!A1" display="SPSDF" xr:uid="{653643E6-E2BC-4B0E-80BC-E35A9F79CE5E}"/>
    <hyperlink ref="B8" location="SPUSDF!A1" display="SPUSDF" xr:uid="{4411E8A4-8078-4284-BF90-6CC8D1589B5D}"/>
    <hyperlink ref="B9" location="SUNBDS!A1" display="SUNBDS" xr:uid="{7569E736-4947-41D1-9983-B83FF8170C3D}"/>
    <hyperlink ref="B10" location="SUNMIA!A1" display="SUNMIA" xr:uid="{A2DC87F6-729C-4C94-985C-2FDBF897B5D3}"/>
    <hyperlink ref="B11" location="SUNONF!A1" display="SUNONF" xr:uid="{72B348A9-A974-4E20-A75F-9AB71EC0B919}"/>
    <hyperlink ref="B2" location="SFRLTP!A1" display="SFRLTP" xr:uid="{9A45E303-EE01-4BE1-B83B-2FD658ED1FCE}"/>
  </hyperlinks>
  <pageMargins left="0.7" right="0.7" top="0.75" bottom="0.75" header="0.3" footer="0.3"/>
  <headerFooter>
    <oddHeader>&amp;L&amp;"Calibri"&amp;10&amp;KFF0000 "Sensitivity: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19234-103D-44D9-BE79-12014A3B7199}">
  <sheetPr>
    <outlinePr summaryBelow="0" summaryRight="0"/>
  </sheetPr>
  <dimension ref="A1:O150"/>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9.42578125" style="31" bestFit="1" customWidth="1"/>
    <col min="6" max="6" width="10.140625" style="31" bestFit="1" customWidth="1"/>
    <col min="7" max="7" width="14" style="31" bestFit="1" customWidth="1"/>
    <col min="8" max="8" width="9.85546875" style="31" customWidth="1"/>
    <col min="9" max="9" width="11.5703125" style="31" customWidth="1"/>
    <col min="10" max="16384" width="8.85546875" style="31"/>
  </cols>
  <sheetData>
    <row r="1" spans="1:10" ht="15" x14ac:dyDescent="0.2">
      <c r="A1" s="26" t="s">
        <v>0</v>
      </c>
      <c r="B1" s="26"/>
      <c r="C1" s="26"/>
      <c r="D1" s="26"/>
      <c r="E1" s="26"/>
      <c r="F1" s="26"/>
      <c r="G1" s="26"/>
      <c r="H1" s="26"/>
      <c r="I1" s="26"/>
      <c r="J1" s="1" t="s">
        <v>513</v>
      </c>
    </row>
    <row r="2" spans="1:10" ht="15" x14ac:dyDescent="0.2">
      <c r="A2" s="26" t="s">
        <v>1</v>
      </c>
      <c r="B2" s="26"/>
      <c r="C2" s="26"/>
      <c r="D2" s="26"/>
      <c r="E2" s="26"/>
      <c r="F2" s="26"/>
      <c r="G2" s="26"/>
      <c r="H2" s="26"/>
      <c r="I2" s="26"/>
    </row>
    <row r="3" spans="1:10" ht="15" x14ac:dyDescent="0.2">
      <c r="A3" s="26" t="s">
        <v>665</v>
      </c>
      <c r="B3" s="26"/>
      <c r="C3" s="26"/>
      <c r="D3" s="26"/>
      <c r="E3" s="26"/>
      <c r="F3" s="26"/>
      <c r="G3" s="26"/>
      <c r="H3" s="26"/>
      <c r="I3" s="26"/>
    </row>
    <row r="4" spans="1:10" s="33" customFormat="1" ht="30" x14ac:dyDescent="0.2">
      <c r="A4" s="32" t="s">
        <v>2</v>
      </c>
      <c r="B4" s="32" t="s">
        <v>3</v>
      </c>
      <c r="C4" s="32" t="s">
        <v>4</v>
      </c>
      <c r="D4" s="32" t="s">
        <v>5</v>
      </c>
      <c r="E4" s="32" t="s">
        <v>6</v>
      </c>
      <c r="F4" s="32" t="s">
        <v>7</v>
      </c>
      <c r="G4" s="32" t="s">
        <v>8</v>
      </c>
      <c r="H4" s="7" t="s">
        <v>512</v>
      </c>
      <c r="I4" s="32" t="s">
        <v>514</v>
      </c>
    </row>
    <row r="5" spans="1:10" x14ac:dyDescent="0.2">
      <c r="A5" s="34"/>
      <c r="B5" s="34"/>
      <c r="C5" s="35" t="s">
        <v>9</v>
      </c>
      <c r="D5" s="34"/>
      <c r="E5" s="34"/>
      <c r="F5" s="34"/>
      <c r="G5" s="34"/>
      <c r="H5" s="36" t="s">
        <v>12</v>
      </c>
      <c r="I5" s="36"/>
    </row>
    <row r="6" spans="1:10" x14ac:dyDescent="0.2">
      <c r="A6" s="34"/>
      <c r="B6" s="34"/>
      <c r="C6" s="35" t="s">
        <v>10</v>
      </c>
      <c r="D6" s="34"/>
      <c r="E6" s="34"/>
      <c r="F6" s="34"/>
      <c r="G6" s="34"/>
      <c r="H6" s="36" t="s">
        <v>12</v>
      </c>
      <c r="I6" s="36"/>
    </row>
    <row r="7" spans="1:10" x14ac:dyDescent="0.2">
      <c r="A7" s="37"/>
      <c r="B7" s="37"/>
      <c r="C7" s="38" t="s">
        <v>11</v>
      </c>
      <c r="D7" s="37"/>
      <c r="E7" s="37" t="s">
        <v>12</v>
      </c>
      <c r="F7" s="39" t="s">
        <v>13</v>
      </c>
      <c r="G7" s="40">
        <v>0</v>
      </c>
      <c r="H7" s="36" t="s">
        <v>12</v>
      </c>
      <c r="I7" s="36"/>
    </row>
    <row r="8" spans="1:10" x14ac:dyDescent="0.2">
      <c r="A8" s="37"/>
      <c r="B8" s="37"/>
      <c r="C8" s="41"/>
      <c r="D8" s="37"/>
      <c r="E8" s="37"/>
      <c r="F8" s="42"/>
      <c r="G8" s="42"/>
      <c r="H8" s="36" t="s">
        <v>12</v>
      </c>
      <c r="I8" s="36"/>
    </row>
    <row r="9" spans="1:10" x14ac:dyDescent="0.2">
      <c r="A9" s="37"/>
      <c r="B9" s="37"/>
      <c r="C9" s="38" t="s">
        <v>14</v>
      </c>
      <c r="D9" s="37"/>
      <c r="E9" s="37"/>
      <c r="F9" s="37"/>
      <c r="G9" s="37"/>
      <c r="H9" s="36" t="s">
        <v>12</v>
      </c>
      <c r="I9" s="36"/>
    </row>
    <row r="10" spans="1:10" x14ac:dyDescent="0.2">
      <c r="A10" s="37"/>
      <c r="B10" s="37"/>
      <c r="C10" s="38" t="s">
        <v>11</v>
      </c>
      <c r="D10" s="37"/>
      <c r="E10" s="37" t="s">
        <v>12</v>
      </c>
      <c r="F10" s="39" t="s">
        <v>13</v>
      </c>
      <c r="G10" s="40">
        <v>0</v>
      </c>
      <c r="H10" s="36" t="s">
        <v>12</v>
      </c>
      <c r="I10" s="36"/>
    </row>
    <row r="11" spans="1:10" x14ac:dyDescent="0.2">
      <c r="A11" s="37"/>
      <c r="B11" s="37"/>
      <c r="C11" s="41"/>
      <c r="D11" s="37"/>
      <c r="E11" s="37"/>
      <c r="F11" s="42"/>
      <c r="G11" s="42"/>
      <c r="H11" s="36" t="s">
        <v>12</v>
      </c>
      <c r="I11" s="36"/>
    </row>
    <row r="12" spans="1:10" x14ac:dyDescent="0.2">
      <c r="A12" s="37"/>
      <c r="B12" s="37"/>
      <c r="C12" s="38" t="s">
        <v>15</v>
      </c>
      <c r="D12" s="37"/>
      <c r="E12" s="37"/>
      <c r="F12" s="37"/>
      <c r="G12" s="37"/>
      <c r="H12" s="36" t="s">
        <v>12</v>
      </c>
      <c r="I12" s="36"/>
    </row>
    <row r="13" spans="1:10" x14ac:dyDescent="0.2">
      <c r="A13" s="37"/>
      <c r="B13" s="37"/>
      <c r="C13" s="38" t="s">
        <v>11</v>
      </c>
      <c r="D13" s="37"/>
      <c r="E13" s="37" t="s">
        <v>12</v>
      </c>
      <c r="F13" s="39" t="s">
        <v>13</v>
      </c>
      <c r="G13" s="40">
        <v>0</v>
      </c>
      <c r="H13" s="36" t="s">
        <v>12</v>
      </c>
      <c r="I13" s="36"/>
    </row>
    <row r="14" spans="1:10" x14ac:dyDescent="0.2">
      <c r="A14" s="37"/>
      <c r="B14" s="37"/>
      <c r="C14" s="41"/>
      <c r="D14" s="37"/>
      <c r="E14" s="37"/>
      <c r="F14" s="42"/>
      <c r="G14" s="42"/>
      <c r="H14" s="36" t="s">
        <v>12</v>
      </c>
      <c r="I14" s="36"/>
    </row>
    <row r="15" spans="1:10" x14ac:dyDescent="0.2">
      <c r="A15" s="37"/>
      <c r="B15" s="37"/>
      <c r="C15" s="38" t="s">
        <v>16</v>
      </c>
      <c r="D15" s="37"/>
      <c r="E15" s="37"/>
      <c r="F15" s="37"/>
      <c r="G15" s="37"/>
      <c r="H15" s="36" t="s">
        <v>12</v>
      </c>
      <c r="I15" s="36"/>
    </row>
    <row r="16" spans="1:10" x14ac:dyDescent="0.2">
      <c r="A16" s="37"/>
      <c r="B16" s="37"/>
      <c r="C16" s="38" t="s">
        <v>11</v>
      </c>
      <c r="D16" s="37"/>
      <c r="E16" s="37" t="s">
        <v>12</v>
      </c>
      <c r="F16" s="39" t="s">
        <v>13</v>
      </c>
      <c r="G16" s="40">
        <v>0</v>
      </c>
      <c r="H16" s="36" t="s">
        <v>12</v>
      </c>
      <c r="I16" s="36"/>
    </row>
    <row r="17" spans="1:9" x14ac:dyDescent="0.2">
      <c r="A17" s="37"/>
      <c r="B17" s="37"/>
      <c r="C17" s="41"/>
      <c r="D17" s="37"/>
      <c r="E17" s="37"/>
      <c r="F17" s="42"/>
      <c r="G17" s="42"/>
      <c r="H17" s="36" t="s">
        <v>12</v>
      </c>
      <c r="I17" s="36"/>
    </row>
    <row r="18" spans="1:9" x14ac:dyDescent="0.2">
      <c r="A18" s="37"/>
      <c r="B18" s="37"/>
      <c r="C18" s="38" t="s">
        <v>17</v>
      </c>
      <c r="D18" s="37"/>
      <c r="E18" s="37"/>
      <c r="F18" s="42"/>
      <c r="G18" s="42"/>
      <c r="H18" s="36" t="s">
        <v>12</v>
      </c>
      <c r="I18" s="36"/>
    </row>
    <row r="19" spans="1:9" x14ac:dyDescent="0.2">
      <c r="A19" s="37"/>
      <c r="B19" s="37"/>
      <c r="C19" s="38" t="s">
        <v>11</v>
      </c>
      <c r="D19" s="37"/>
      <c r="E19" s="37" t="s">
        <v>12</v>
      </c>
      <c r="F19" s="39" t="s">
        <v>13</v>
      </c>
      <c r="G19" s="40">
        <v>0</v>
      </c>
      <c r="H19" s="36" t="s">
        <v>12</v>
      </c>
      <c r="I19" s="36"/>
    </row>
    <row r="20" spans="1:9" x14ac:dyDescent="0.2">
      <c r="A20" s="37"/>
      <c r="B20" s="37"/>
      <c r="C20" s="41"/>
      <c r="D20" s="37"/>
      <c r="E20" s="37"/>
      <c r="F20" s="42"/>
      <c r="G20" s="42"/>
      <c r="H20" s="36" t="s">
        <v>12</v>
      </c>
      <c r="I20" s="36"/>
    </row>
    <row r="21" spans="1:9" x14ac:dyDescent="0.2">
      <c r="A21" s="37"/>
      <c r="B21" s="37"/>
      <c r="C21" s="38" t="s">
        <v>18</v>
      </c>
      <c r="D21" s="37"/>
      <c r="E21" s="37"/>
      <c r="F21" s="42"/>
      <c r="G21" s="42"/>
      <c r="H21" s="36" t="s">
        <v>12</v>
      </c>
      <c r="I21" s="36"/>
    </row>
    <row r="22" spans="1:9" x14ac:dyDescent="0.2">
      <c r="A22" s="37"/>
      <c r="B22" s="37"/>
      <c r="C22" s="38" t="s">
        <v>11</v>
      </c>
      <c r="D22" s="37"/>
      <c r="E22" s="37" t="s">
        <v>12</v>
      </c>
      <c r="F22" s="39" t="s">
        <v>13</v>
      </c>
      <c r="G22" s="40">
        <v>0</v>
      </c>
      <c r="H22" s="36" t="s">
        <v>12</v>
      </c>
      <c r="I22" s="36"/>
    </row>
    <row r="23" spans="1:9" x14ac:dyDescent="0.2">
      <c r="A23" s="37"/>
      <c r="B23" s="37"/>
      <c r="C23" s="41"/>
      <c r="D23" s="37"/>
      <c r="E23" s="37"/>
      <c r="F23" s="42"/>
      <c r="G23" s="42"/>
      <c r="H23" s="36" t="s">
        <v>12</v>
      </c>
      <c r="I23" s="36"/>
    </row>
    <row r="24" spans="1:9" x14ac:dyDescent="0.2">
      <c r="A24" s="37"/>
      <c r="B24" s="37"/>
      <c r="C24" s="38" t="s">
        <v>19</v>
      </c>
      <c r="D24" s="37"/>
      <c r="E24" s="37"/>
      <c r="F24" s="43">
        <v>0</v>
      </c>
      <c r="G24" s="40">
        <v>0</v>
      </c>
      <c r="H24" s="36" t="s">
        <v>12</v>
      </c>
      <c r="I24" s="36"/>
    </row>
    <row r="25" spans="1:9" x14ac:dyDescent="0.2">
      <c r="A25" s="37"/>
      <c r="B25" s="37"/>
      <c r="C25" s="41"/>
      <c r="D25" s="37"/>
      <c r="E25" s="37"/>
      <c r="F25" s="42"/>
      <c r="G25" s="42"/>
      <c r="H25" s="36" t="s">
        <v>12</v>
      </c>
      <c r="I25" s="36"/>
    </row>
    <row r="26" spans="1:9" x14ac:dyDescent="0.2">
      <c r="A26" s="37"/>
      <c r="B26" s="37"/>
      <c r="C26" s="38" t="s">
        <v>20</v>
      </c>
      <c r="D26" s="37"/>
      <c r="E26" s="37"/>
      <c r="F26" s="42"/>
      <c r="G26" s="42"/>
      <c r="H26" s="36" t="s">
        <v>12</v>
      </c>
      <c r="I26" s="36"/>
    </row>
    <row r="27" spans="1:9" x14ac:dyDescent="0.2">
      <c r="A27" s="37"/>
      <c r="B27" s="37"/>
      <c r="C27" s="38" t="s">
        <v>10</v>
      </c>
      <c r="D27" s="37"/>
      <c r="E27" s="37"/>
      <c r="F27" s="42"/>
      <c r="G27" s="42"/>
      <c r="H27" s="36" t="s">
        <v>12</v>
      </c>
      <c r="I27" s="36"/>
    </row>
    <row r="28" spans="1:9" x14ac:dyDescent="0.2">
      <c r="A28" s="44">
        <v>1</v>
      </c>
      <c r="B28" s="45" t="s">
        <v>21</v>
      </c>
      <c r="C28" s="45" t="s">
        <v>22</v>
      </c>
      <c r="D28" s="45" t="s">
        <v>23</v>
      </c>
      <c r="E28" s="46">
        <v>4000</v>
      </c>
      <c r="F28" s="47">
        <v>3967.14</v>
      </c>
      <c r="G28" s="48">
        <v>6.4100539999999998E-2</v>
      </c>
      <c r="H28" s="36">
        <v>7.6950000000000003</v>
      </c>
      <c r="I28" s="36"/>
    </row>
    <row r="29" spans="1:9" x14ac:dyDescent="0.2">
      <c r="A29" s="44">
        <v>2</v>
      </c>
      <c r="B29" s="45" t="s">
        <v>24</v>
      </c>
      <c r="C29" s="45" t="s">
        <v>25</v>
      </c>
      <c r="D29" s="45" t="s">
        <v>26</v>
      </c>
      <c r="E29" s="46">
        <v>300</v>
      </c>
      <c r="F29" s="47">
        <v>2990.2350000000001</v>
      </c>
      <c r="G29" s="48">
        <v>4.8315829999999997E-2</v>
      </c>
      <c r="H29" s="36">
        <v>7.875</v>
      </c>
      <c r="I29" s="36"/>
    </row>
    <row r="30" spans="1:9" x14ac:dyDescent="0.2">
      <c r="A30" s="44">
        <v>3</v>
      </c>
      <c r="B30" s="45" t="s">
        <v>27</v>
      </c>
      <c r="C30" s="45" t="s">
        <v>28</v>
      </c>
      <c r="D30" s="45" t="s">
        <v>26</v>
      </c>
      <c r="E30" s="46">
        <v>300</v>
      </c>
      <c r="F30" s="47">
        <v>2986.9740000000002</v>
      </c>
      <c r="G30" s="48">
        <v>4.8263140000000003E-2</v>
      </c>
      <c r="H30" s="36">
        <v>7.87</v>
      </c>
      <c r="I30" s="36"/>
    </row>
    <row r="31" spans="1:9" ht="25.5" x14ac:dyDescent="0.2">
      <c r="A31" s="44">
        <v>4</v>
      </c>
      <c r="B31" s="45" t="s">
        <v>29</v>
      </c>
      <c r="C31" s="45" t="s">
        <v>30</v>
      </c>
      <c r="D31" s="45" t="s">
        <v>23</v>
      </c>
      <c r="E31" s="46">
        <v>3000</v>
      </c>
      <c r="F31" s="47">
        <v>2937.2339999999999</v>
      </c>
      <c r="G31" s="48">
        <v>4.745945E-2</v>
      </c>
      <c r="H31" s="36">
        <v>7.81</v>
      </c>
      <c r="I31" s="36"/>
    </row>
    <row r="32" spans="1:9" x14ac:dyDescent="0.2">
      <c r="A32" s="44">
        <v>5</v>
      </c>
      <c r="B32" s="45" t="s">
        <v>31</v>
      </c>
      <c r="C32" s="45" t="s">
        <v>32</v>
      </c>
      <c r="D32" s="45" t="s">
        <v>26</v>
      </c>
      <c r="E32" s="46">
        <v>2500</v>
      </c>
      <c r="F32" s="47">
        <v>2499.3024999999998</v>
      </c>
      <c r="G32" s="48">
        <v>4.0383410000000002E-2</v>
      </c>
      <c r="H32" s="36">
        <v>7.8250000000000002</v>
      </c>
      <c r="I32" s="36"/>
    </row>
    <row r="33" spans="1:9" x14ac:dyDescent="0.2">
      <c r="A33" s="44">
        <v>6</v>
      </c>
      <c r="B33" s="45" t="s">
        <v>33</v>
      </c>
      <c r="C33" s="45" t="s">
        <v>34</v>
      </c>
      <c r="D33" s="45" t="s">
        <v>23</v>
      </c>
      <c r="E33" s="46">
        <v>2500</v>
      </c>
      <c r="F33" s="47">
        <v>2490.0225</v>
      </c>
      <c r="G33" s="48">
        <v>4.0233459999999999E-2</v>
      </c>
      <c r="H33" s="36">
        <v>7.68</v>
      </c>
      <c r="I33" s="36"/>
    </row>
    <row r="34" spans="1:9" ht="25.5" x14ac:dyDescent="0.2">
      <c r="A34" s="44">
        <v>7</v>
      </c>
      <c r="B34" s="45" t="s">
        <v>35</v>
      </c>
      <c r="C34" s="45" t="s">
        <v>36</v>
      </c>
      <c r="D34" s="45" t="s">
        <v>26</v>
      </c>
      <c r="E34" s="46">
        <v>2500</v>
      </c>
      <c r="F34" s="47">
        <v>2486.13</v>
      </c>
      <c r="G34" s="48">
        <v>4.0170570000000003E-2</v>
      </c>
      <c r="H34" s="36">
        <v>7.79</v>
      </c>
      <c r="I34" s="36"/>
    </row>
    <row r="35" spans="1:9" x14ac:dyDescent="0.2">
      <c r="A35" s="44">
        <v>8</v>
      </c>
      <c r="B35" s="45" t="s">
        <v>37</v>
      </c>
      <c r="C35" s="45" t="s">
        <v>38</v>
      </c>
      <c r="D35" s="45" t="s">
        <v>26</v>
      </c>
      <c r="E35" s="46">
        <v>2500</v>
      </c>
      <c r="F35" s="47">
        <v>2477.1675</v>
      </c>
      <c r="G35" s="48">
        <v>4.0025760000000001E-2</v>
      </c>
      <c r="H35" s="36">
        <v>8.1050000000000004</v>
      </c>
      <c r="I35" s="36"/>
    </row>
    <row r="36" spans="1:9" x14ac:dyDescent="0.2">
      <c r="A36" s="44">
        <v>9</v>
      </c>
      <c r="B36" s="45" t="s">
        <v>39</v>
      </c>
      <c r="C36" s="45" t="s">
        <v>40</v>
      </c>
      <c r="D36" s="45" t="s">
        <v>26</v>
      </c>
      <c r="E36" s="46">
        <v>2500</v>
      </c>
      <c r="F36" s="47">
        <v>2433.65</v>
      </c>
      <c r="G36" s="48">
        <v>3.9322610000000001E-2</v>
      </c>
      <c r="H36" s="36">
        <v>7.8475000000000001</v>
      </c>
      <c r="I36" s="36"/>
    </row>
    <row r="37" spans="1:9" x14ac:dyDescent="0.2">
      <c r="A37" s="44">
        <v>10</v>
      </c>
      <c r="B37" s="45" t="s">
        <v>41</v>
      </c>
      <c r="C37" s="45" t="s">
        <v>42</v>
      </c>
      <c r="D37" s="45" t="s">
        <v>26</v>
      </c>
      <c r="E37" s="46">
        <v>2350</v>
      </c>
      <c r="F37" s="47">
        <v>2301.6534499999998</v>
      </c>
      <c r="G37" s="48">
        <v>3.7189819999999998E-2</v>
      </c>
      <c r="H37" s="36">
        <v>8.2825000000000006</v>
      </c>
      <c r="I37" s="36"/>
    </row>
    <row r="38" spans="1:9" x14ac:dyDescent="0.2">
      <c r="A38" s="44">
        <v>11</v>
      </c>
      <c r="B38" s="45" t="s">
        <v>43</v>
      </c>
      <c r="C38" s="45" t="s">
        <v>44</v>
      </c>
      <c r="D38" s="45" t="s">
        <v>26</v>
      </c>
      <c r="E38" s="46">
        <v>2000</v>
      </c>
      <c r="F38" s="47">
        <v>2000.722</v>
      </c>
      <c r="G38" s="48">
        <v>3.2327410000000001E-2</v>
      </c>
      <c r="H38" s="36">
        <v>8.1838999999999995</v>
      </c>
      <c r="I38" s="36"/>
    </row>
    <row r="39" spans="1:9" x14ac:dyDescent="0.2">
      <c r="A39" s="44">
        <v>12</v>
      </c>
      <c r="B39" s="45" t="s">
        <v>45</v>
      </c>
      <c r="C39" s="45" t="s">
        <v>46</v>
      </c>
      <c r="D39" s="45" t="s">
        <v>26</v>
      </c>
      <c r="E39" s="46">
        <v>2000</v>
      </c>
      <c r="F39" s="47">
        <v>1997.308</v>
      </c>
      <c r="G39" s="48">
        <v>3.2272250000000002E-2</v>
      </c>
      <c r="H39" s="36">
        <v>7.8150000000000004</v>
      </c>
      <c r="I39" s="36"/>
    </row>
    <row r="40" spans="1:9" x14ac:dyDescent="0.2">
      <c r="A40" s="44">
        <v>13</v>
      </c>
      <c r="B40" s="45" t="s">
        <v>47</v>
      </c>
      <c r="C40" s="45" t="s">
        <v>48</v>
      </c>
      <c r="D40" s="45" t="s">
        <v>26</v>
      </c>
      <c r="E40" s="46">
        <v>2000</v>
      </c>
      <c r="F40" s="47">
        <v>1993.2560000000001</v>
      </c>
      <c r="G40" s="48">
        <v>3.2206779999999997E-2</v>
      </c>
      <c r="H40" s="36">
        <v>8.1999999999999993</v>
      </c>
      <c r="I40" s="36"/>
    </row>
    <row r="41" spans="1:9" x14ac:dyDescent="0.2">
      <c r="A41" s="44">
        <v>14</v>
      </c>
      <c r="B41" s="45" t="s">
        <v>49</v>
      </c>
      <c r="C41" s="45" t="s">
        <v>50</v>
      </c>
      <c r="D41" s="45" t="s">
        <v>26</v>
      </c>
      <c r="E41" s="46">
        <v>2000</v>
      </c>
      <c r="F41" s="47">
        <v>1981.24</v>
      </c>
      <c r="G41" s="48">
        <v>3.2012619999999999E-2</v>
      </c>
      <c r="H41" s="36">
        <v>7.6356000000000002</v>
      </c>
      <c r="I41" s="36"/>
    </row>
    <row r="42" spans="1:9" x14ac:dyDescent="0.2">
      <c r="A42" s="44">
        <v>15</v>
      </c>
      <c r="B42" s="45" t="s">
        <v>51</v>
      </c>
      <c r="C42" s="45" t="s">
        <v>52</v>
      </c>
      <c r="D42" s="45" t="s">
        <v>23</v>
      </c>
      <c r="E42" s="46">
        <v>1500</v>
      </c>
      <c r="F42" s="47">
        <v>1494.5730000000001</v>
      </c>
      <c r="G42" s="48">
        <v>2.414912E-2</v>
      </c>
      <c r="H42" s="36">
        <v>7.57</v>
      </c>
      <c r="I42" s="36"/>
    </row>
    <row r="43" spans="1:9" x14ac:dyDescent="0.2">
      <c r="A43" s="44">
        <v>16</v>
      </c>
      <c r="B43" s="45" t="s">
        <v>53</v>
      </c>
      <c r="C43" s="45" t="s">
        <v>54</v>
      </c>
      <c r="D43" s="45" t="s">
        <v>26</v>
      </c>
      <c r="E43" s="46">
        <v>1500</v>
      </c>
      <c r="F43" s="47">
        <v>1468.2</v>
      </c>
      <c r="G43" s="48">
        <v>2.3722989999999999E-2</v>
      </c>
      <c r="H43" s="36">
        <v>8.4039000000000001</v>
      </c>
      <c r="I43" s="36"/>
    </row>
    <row r="44" spans="1:9" x14ac:dyDescent="0.2">
      <c r="A44" s="44">
        <v>17</v>
      </c>
      <c r="B44" s="45" t="s">
        <v>55</v>
      </c>
      <c r="C44" s="45" t="s">
        <v>515</v>
      </c>
      <c r="D44" s="45" t="s">
        <v>23</v>
      </c>
      <c r="E44" s="46">
        <v>15</v>
      </c>
      <c r="F44" s="47">
        <v>1454.9280000000001</v>
      </c>
      <c r="G44" s="48">
        <v>2.3508540000000001E-2</v>
      </c>
      <c r="H44" s="36">
        <v>7.3952</v>
      </c>
      <c r="I44" s="36">
        <v>7.84</v>
      </c>
    </row>
    <row r="45" spans="1:9" x14ac:dyDescent="0.2">
      <c r="A45" s="44">
        <v>18</v>
      </c>
      <c r="B45" s="45" t="s">
        <v>56</v>
      </c>
      <c r="C45" s="45" t="s">
        <v>57</v>
      </c>
      <c r="D45" s="45" t="s">
        <v>26</v>
      </c>
      <c r="E45" s="46">
        <v>1400</v>
      </c>
      <c r="F45" s="47">
        <v>1382.08</v>
      </c>
      <c r="G45" s="48">
        <v>2.2331469999999999E-2</v>
      </c>
      <c r="H45" s="36">
        <v>8.2149999999999999</v>
      </c>
      <c r="I45" s="36"/>
    </row>
    <row r="46" spans="1:9" x14ac:dyDescent="0.2">
      <c r="A46" s="44">
        <v>19</v>
      </c>
      <c r="B46" s="45" t="s">
        <v>58</v>
      </c>
      <c r="C46" s="45" t="s">
        <v>59</v>
      </c>
      <c r="D46" s="45" t="s">
        <v>23</v>
      </c>
      <c r="E46" s="46">
        <v>100</v>
      </c>
      <c r="F46" s="47">
        <v>1000.212</v>
      </c>
      <c r="G46" s="48">
        <v>1.61613E-2</v>
      </c>
      <c r="H46" s="36">
        <v>7.3882000000000003</v>
      </c>
      <c r="I46" s="36"/>
    </row>
    <row r="47" spans="1:9" x14ac:dyDescent="0.2">
      <c r="A47" s="44">
        <v>20</v>
      </c>
      <c r="B47" s="45" t="s">
        <v>60</v>
      </c>
      <c r="C47" s="45" t="s">
        <v>61</v>
      </c>
      <c r="D47" s="45" t="s">
        <v>62</v>
      </c>
      <c r="E47" s="46">
        <v>1000</v>
      </c>
      <c r="F47" s="47">
        <v>997.43200000000002</v>
      </c>
      <c r="G47" s="48">
        <v>1.611638E-2</v>
      </c>
      <c r="H47" s="36">
        <v>8.7949999999999999</v>
      </c>
      <c r="I47" s="36"/>
    </row>
    <row r="48" spans="1:9" x14ac:dyDescent="0.2">
      <c r="A48" s="44">
        <v>21</v>
      </c>
      <c r="B48" s="45" t="s">
        <v>63</v>
      </c>
      <c r="C48" s="45" t="s">
        <v>64</v>
      </c>
      <c r="D48" s="45" t="s">
        <v>26</v>
      </c>
      <c r="E48" s="46">
        <v>1000</v>
      </c>
      <c r="F48" s="47">
        <v>989.73299999999995</v>
      </c>
      <c r="G48" s="48">
        <v>1.5991979999999999E-2</v>
      </c>
      <c r="H48" s="36">
        <v>7.8688000000000002</v>
      </c>
      <c r="I48" s="36"/>
    </row>
    <row r="49" spans="1:9" x14ac:dyDescent="0.2">
      <c r="A49" s="44">
        <v>22</v>
      </c>
      <c r="B49" s="45" t="s">
        <v>65</v>
      </c>
      <c r="C49" s="45" t="s">
        <v>66</v>
      </c>
      <c r="D49" s="45" t="s">
        <v>26</v>
      </c>
      <c r="E49" s="46">
        <v>1000</v>
      </c>
      <c r="F49" s="47">
        <v>982.46100000000001</v>
      </c>
      <c r="G49" s="48">
        <v>1.587448E-2</v>
      </c>
      <c r="H49" s="36">
        <v>7.8537999999999997</v>
      </c>
      <c r="I49" s="36"/>
    </row>
    <row r="50" spans="1:9" x14ac:dyDescent="0.2">
      <c r="A50" s="44">
        <v>23</v>
      </c>
      <c r="B50" s="45" t="s">
        <v>67</v>
      </c>
      <c r="C50" s="45" t="s">
        <v>68</v>
      </c>
      <c r="D50" s="45" t="s">
        <v>26</v>
      </c>
      <c r="E50" s="46">
        <v>550</v>
      </c>
      <c r="F50" s="47">
        <v>550.12924999999996</v>
      </c>
      <c r="G50" s="48">
        <v>8.8889199999999998E-3</v>
      </c>
      <c r="H50" s="36">
        <v>7.64</v>
      </c>
      <c r="I50" s="36"/>
    </row>
    <row r="51" spans="1:9" x14ac:dyDescent="0.2">
      <c r="A51" s="44">
        <v>24</v>
      </c>
      <c r="B51" s="45" t="s">
        <v>69</v>
      </c>
      <c r="C51" s="45" t="s">
        <v>70</v>
      </c>
      <c r="D51" s="45" t="s">
        <v>26</v>
      </c>
      <c r="E51" s="46">
        <v>500</v>
      </c>
      <c r="F51" s="47">
        <v>497.41649999999998</v>
      </c>
      <c r="G51" s="48">
        <v>8.0371899999999996E-3</v>
      </c>
      <c r="H51" s="36">
        <v>7.6950000000000003</v>
      </c>
      <c r="I51" s="36"/>
    </row>
    <row r="52" spans="1:9" x14ac:dyDescent="0.2">
      <c r="A52" s="44">
        <v>25</v>
      </c>
      <c r="B52" s="45" t="s">
        <v>71</v>
      </c>
      <c r="C52" s="45" t="s">
        <v>72</v>
      </c>
      <c r="D52" s="45" t="s">
        <v>26</v>
      </c>
      <c r="E52" s="46">
        <v>500</v>
      </c>
      <c r="F52" s="47">
        <v>495.88200000000001</v>
      </c>
      <c r="G52" s="48">
        <v>8.0123999999999994E-3</v>
      </c>
      <c r="H52" s="36">
        <v>7.8</v>
      </c>
      <c r="I52" s="36"/>
    </row>
    <row r="53" spans="1:9" ht="25.5" x14ac:dyDescent="0.2">
      <c r="A53" s="44">
        <v>26</v>
      </c>
      <c r="B53" s="45" t="s">
        <v>73</v>
      </c>
      <c r="C53" s="45" t="s">
        <v>74</v>
      </c>
      <c r="D53" s="45" t="s">
        <v>26</v>
      </c>
      <c r="E53" s="46">
        <v>500</v>
      </c>
      <c r="F53" s="47">
        <v>493.935</v>
      </c>
      <c r="G53" s="48">
        <v>7.9809400000000006E-3</v>
      </c>
      <c r="H53" s="36">
        <v>7.8521000000000001</v>
      </c>
      <c r="I53" s="36"/>
    </row>
    <row r="54" spans="1:9" x14ac:dyDescent="0.2">
      <c r="A54" s="44">
        <v>27</v>
      </c>
      <c r="B54" s="45" t="s">
        <v>75</v>
      </c>
      <c r="C54" s="45" t="s">
        <v>76</v>
      </c>
      <c r="D54" s="45" t="s">
        <v>23</v>
      </c>
      <c r="E54" s="46">
        <v>500</v>
      </c>
      <c r="F54" s="47">
        <v>492.72250000000003</v>
      </c>
      <c r="G54" s="48">
        <v>7.9613500000000007E-3</v>
      </c>
      <c r="H54" s="36">
        <v>7.665</v>
      </c>
      <c r="I54" s="36"/>
    </row>
    <row r="55" spans="1:9" x14ac:dyDescent="0.2">
      <c r="A55" s="37"/>
      <c r="B55" s="37"/>
      <c r="C55" s="38" t="s">
        <v>11</v>
      </c>
      <c r="D55" s="37"/>
      <c r="E55" s="37" t="s">
        <v>12</v>
      </c>
      <c r="F55" s="43">
        <v>47841.739200000004</v>
      </c>
      <c r="G55" s="40">
        <v>0.77302071000000006</v>
      </c>
      <c r="H55" s="36" t="s">
        <v>12</v>
      </c>
      <c r="I55" s="36"/>
    </row>
    <row r="56" spans="1:9" x14ac:dyDescent="0.2">
      <c r="A56" s="37"/>
      <c r="B56" s="37"/>
      <c r="C56" s="41"/>
      <c r="D56" s="37"/>
      <c r="E56" s="37"/>
      <c r="F56" s="42"/>
      <c r="G56" s="42"/>
      <c r="H56" s="36" t="s">
        <v>12</v>
      </c>
      <c r="I56" s="36"/>
    </row>
    <row r="57" spans="1:9" x14ac:dyDescent="0.2">
      <c r="A57" s="37"/>
      <c r="B57" s="37"/>
      <c r="C57" s="38" t="s">
        <v>77</v>
      </c>
      <c r="D57" s="37"/>
      <c r="E57" s="37"/>
      <c r="F57" s="37"/>
      <c r="G57" s="37"/>
      <c r="H57" s="36" t="s">
        <v>12</v>
      </c>
      <c r="I57" s="36"/>
    </row>
    <row r="58" spans="1:9" x14ac:dyDescent="0.2">
      <c r="A58" s="37"/>
      <c r="B58" s="37"/>
      <c r="C58" s="38" t="s">
        <v>11</v>
      </c>
      <c r="D58" s="37"/>
      <c r="E58" s="37" t="s">
        <v>12</v>
      </c>
      <c r="F58" s="39" t="s">
        <v>13</v>
      </c>
      <c r="G58" s="40">
        <v>0</v>
      </c>
      <c r="H58" s="36" t="s">
        <v>12</v>
      </c>
      <c r="I58" s="36"/>
    </row>
    <row r="59" spans="1:9" x14ac:dyDescent="0.2">
      <c r="A59" s="37"/>
      <c r="B59" s="37"/>
      <c r="C59" s="41"/>
      <c r="D59" s="37"/>
      <c r="E59" s="37"/>
      <c r="F59" s="42"/>
      <c r="G59" s="42"/>
      <c r="H59" s="36" t="s">
        <v>12</v>
      </c>
      <c r="I59" s="36"/>
    </row>
    <row r="60" spans="1:9" x14ac:dyDescent="0.2">
      <c r="A60" s="37"/>
      <c r="B60" s="37"/>
      <c r="C60" s="38" t="s">
        <v>78</v>
      </c>
      <c r="D60" s="37"/>
      <c r="E60" s="37"/>
      <c r="F60" s="37"/>
      <c r="G60" s="37"/>
      <c r="H60" s="36" t="s">
        <v>12</v>
      </c>
      <c r="I60" s="36"/>
    </row>
    <row r="61" spans="1:9" x14ac:dyDescent="0.2">
      <c r="A61" s="44">
        <v>1</v>
      </c>
      <c r="B61" s="45" t="s">
        <v>79</v>
      </c>
      <c r="C61" s="45" t="s">
        <v>80</v>
      </c>
      <c r="D61" s="45" t="s">
        <v>81</v>
      </c>
      <c r="E61" s="46">
        <v>2500000</v>
      </c>
      <c r="F61" s="47">
        <v>2459.02</v>
      </c>
      <c r="G61" s="48">
        <v>3.9732530000000002E-2</v>
      </c>
      <c r="H61" s="36">
        <v>7.3063000000000002</v>
      </c>
      <c r="I61" s="36"/>
    </row>
    <row r="62" spans="1:9" x14ac:dyDescent="0.2">
      <c r="A62" s="44">
        <v>2</v>
      </c>
      <c r="B62" s="45" t="s">
        <v>82</v>
      </c>
      <c r="C62" s="45" t="s">
        <v>83</v>
      </c>
      <c r="D62" s="45" t="s">
        <v>81</v>
      </c>
      <c r="E62" s="46">
        <v>1400000</v>
      </c>
      <c r="F62" s="47">
        <v>1354.9872</v>
      </c>
      <c r="G62" s="48">
        <v>2.189371E-2</v>
      </c>
      <c r="H62" s="36">
        <v>7.5570000000000004</v>
      </c>
      <c r="I62" s="36"/>
    </row>
    <row r="63" spans="1:9" x14ac:dyDescent="0.2">
      <c r="A63" s="44">
        <v>3</v>
      </c>
      <c r="B63" s="45" t="s">
        <v>84</v>
      </c>
      <c r="C63" s="45" t="s">
        <v>85</v>
      </c>
      <c r="D63" s="45" t="s">
        <v>81</v>
      </c>
      <c r="E63" s="46">
        <v>1000000</v>
      </c>
      <c r="F63" s="47">
        <v>974.07899999999995</v>
      </c>
      <c r="G63" s="48">
        <v>1.5739039999999999E-2</v>
      </c>
      <c r="H63" s="36">
        <v>7.4878</v>
      </c>
      <c r="I63" s="36"/>
    </row>
    <row r="64" spans="1:9" x14ac:dyDescent="0.2">
      <c r="A64" s="44">
        <v>4</v>
      </c>
      <c r="B64" s="45" t="s">
        <v>86</v>
      </c>
      <c r="C64" s="45" t="s">
        <v>87</v>
      </c>
      <c r="D64" s="45" t="s">
        <v>81</v>
      </c>
      <c r="E64" s="46">
        <v>200000</v>
      </c>
      <c r="F64" s="47">
        <v>196.19159999999999</v>
      </c>
      <c r="G64" s="48">
        <v>3.1700399999999998E-3</v>
      </c>
      <c r="H64" s="36">
        <v>6.9865000000000004</v>
      </c>
      <c r="I64" s="36"/>
    </row>
    <row r="65" spans="1:9" x14ac:dyDescent="0.2">
      <c r="A65" s="37"/>
      <c r="B65" s="37"/>
      <c r="C65" s="38" t="s">
        <v>11</v>
      </c>
      <c r="D65" s="37"/>
      <c r="E65" s="37" t="s">
        <v>12</v>
      </c>
      <c r="F65" s="43">
        <v>4984.2777999999998</v>
      </c>
      <c r="G65" s="40">
        <v>8.0535319999999994E-2</v>
      </c>
      <c r="H65" s="36" t="s">
        <v>12</v>
      </c>
      <c r="I65" s="36"/>
    </row>
    <row r="66" spans="1:9" x14ac:dyDescent="0.2">
      <c r="A66" s="37"/>
      <c r="B66" s="37"/>
      <c r="C66" s="41"/>
      <c r="D66" s="37"/>
      <c r="E66" s="37"/>
      <c r="F66" s="42"/>
      <c r="G66" s="42"/>
      <c r="H66" s="36" t="s">
        <v>12</v>
      </c>
      <c r="I66" s="36"/>
    </row>
    <row r="67" spans="1:9" x14ac:dyDescent="0.2">
      <c r="A67" s="37"/>
      <c r="B67" s="37"/>
      <c r="C67" s="38" t="s">
        <v>88</v>
      </c>
      <c r="D67" s="37"/>
      <c r="E67" s="37"/>
      <c r="F67" s="42"/>
      <c r="G67" s="42"/>
      <c r="H67" s="36" t="s">
        <v>12</v>
      </c>
      <c r="I67" s="36"/>
    </row>
    <row r="68" spans="1:9" x14ac:dyDescent="0.2">
      <c r="A68" s="37"/>
      <c r="B68" s="37"/>
      <c r="C68" s="38" t="s">
        <v>11</v>
      </c>
      <c r="D68" s="37"/>
      <c r="E68" s="37" t="s">
        <v>12</v>
      </c>
      <c r="F68" s="39" t="s">
        <v>13</v>
      </c>
      <c r="G68" s="40">
        <v>0</v>
      </c>
      <c r="H68" s="36" t="s">
        <v>12</v>
      </c>
      <c r="I68" s="36"/>
    </row>
    <row r="69" spans="1:9" x14ac:dyDescent="0.2">
      <c r="A69" s="37"/>
      <c r="B69" s="37"/>
      <c r="C69" s="41"/>
      <c r="D69" s="37"/>
      <c r="E69" s="37"/>
      <c r="F69" s="42"/>
      <c r="G69" s="42"/>
      <c r="H69" s="36" t="s">
        <v>12</v>
      </c>
      <c r="I69" s="36"/>
    </row>
    <row r="70" spans="1:9" x14ac:dyDescent="0.2">
      <c r="A70" s="37"/>
      <c r="B70" s="37"/>
      <c r="C70" s="38" t="s">
        <v>89</v>
      </c>
      <c r="D70" s="37"/>
      <c r="E70" s="37"/>
      <c r="F70" s="43">
        <v>52826.017</v>
      </c>
      <c r="G70" s="40">
        <v>0.85355603000000002</v>
      </c>
      <c r="H70" s="36" t="s">
        <v>12</v>
      </c>
      <c r="I70" s="36"/>
    </row>
    <row r="71" spans="1:9" x14ac:dyDescent="0.2">
      <c r="A71" s="37"/>
      <c r="B71" s="37"/>
      <c r="C71" s="41"/>
      <c r="D71" s="37"/>
      <c r="E71" s="37"/>
      <c r="F71" s="42"/>
      <c r="G71" s="42"/>
      <c r="H71" s="36" t="s">
        <v>12</v>
      </c>
      <c r="I71" s="36"/>
    </row>
    <row r="72" spans="1:9" x14ac:dyDescent="0.2">
      <c r="A72" s="37"/>
      <c r="B72" s="37"/>
      <c r="C72" s="38" t="s">
        <v>90</v>
      </c>
      <c r="D72" s="37"/>
      <c r="E72" s="37"/>
      <c r="F72" s="42"/>
      <c r="G72" s="42"/>
      <c r="H72" s="36" t="s">
        <v>12</v>
      </c>
      <c r="I72" s="36"/>
    </row>
    <row r="73" spans="1:9" x14ac:dyDescent="0.2">
      <c r="A73" s="37"/>
      <c r="B73" s="37"/>
      <c r="C73" s="38" t="s">
        <v>91</v>
      </c>
      <c r="D73" s="37"/>
      <c r="E73" s="37"/>
      <c r="F73" s="42"/>
      <c r="G73" s="42"/>
      <c r="H73" s="36" t="s">
        <v>12</v>
      </c>
      <c r="I73" s="36"/>
    </row>
    <row r="74" spans="1:9" x14ac:dyDescent="0.2">
      <c r="A74" s="44">
        <v>1</v>
      </c>
      <c r="B74" s="45" t="s">
        <v>92</v>
      </c>
      <c r="C74" s="45" t="s">
        <v>93</v>
      </c>
      <c r="D74" s="45" t="s">
        <v>94</v>
      </c>
      <c r="E74" s="46">
        <v>400</v>
      </c>
      <c r="F74" s="47">
        <v>1954.172</v>
      </c>
      <c r="G74" s="48">
        <v>3.1575260000000001E-2</v>
      </c>
      <c r="H74" s="36">
        <v>6.7401</v>
      </c>
      <c r="I74" s="36"/>
    </row>
    <row r="75" spans="1:9" x14ac:dyDescent="0.2">
      <c r="A75" s="44">
        <v>2</v>
      </c>
      <c r="B75" s="45" t="s">
        <v>95</v>
      </c>
      <c r="C75" s="45" t="s">
        <v>96</v>
      </c>
      <c r="D75" s="45" t="s">
        <v>94</v>
      </c>
      <c r="E75" s="46">
        <v>200</v>
      </c>
      <c r="F75" s="47">
        <v>977.26199999999994</v>
      </c>
      <c r="G75" s="48">
        <v>1.5790470000000001E-2</v>
      </c>
      <c r="H75" s="36">
        <v>6.7401</v>
      </c>
      <c r="I75" s="36"/>
    </row>
    <row r="76" spans="1:9" x14ac:dyDescent="0.2">
      <c r="A76" s="44">
        <v>3</v>
      </c>
      <c r="B76" s="45" t="s">
        <v>97</v>
      </c>
      <c r="C76" s="45" t="s">
        <v>98</v>
      </c>
      <c r="D76" s="45" t="s">
        <v>99</v>
      </c>
      <c r="E76" s="46">
        <v>100</v>
      </c>
      <c r="F76" s="47">
        <v>485.52300000000002</v>
      </c>
      <c r="G76" s="48">
        <v>7.8450199999999994E-3</v>
      </c>
      <c r="H76" s="36">
        <v>6.8449999999999998</v>
      </c>
      <c r="I76" s="36"/>
    </row>
    <row r="77" spans="1:9" x14ac:dyDescent="0.2">
      <c r="A77" s="37"/>
      <c r="B77" s="37"/>
      <c r="C77" s="38" t="s">
        <v>11</v>
      </c>
      <c r="D77" s="37"/>
      <c r="E77" s="37" t="s">
        <v>12</v>
      </c>
      <c r="F77" s="43">
        <v>3416.9569999999999</v>
      </c>
      <c r="G77" s="40">
        <v>5.5210750000000003E-2</v>
      </c>
      <c r="H77" s="36" t="s">
        <v>12</v>
      </c>
      <c r="I77" s="36"/>
    </row>
    <row r="78" spans="1:9" x14ac:dyDescent="0.2">
      <c r="A78" s="37"/>
      <c r="B78" s="37"/>
      <c r="C78" s="41"/>
      <c r="D78" s="37"/>
      <c r="E78" s="37"/>
      <c r="F78" s="42"/>
      <c r="G78" s="42"/>
      <c r="H78" s="36" t="s">
        <v>12</v>
      </c>
      <c r="I78" s="36"/>
    </row>
    <row r="79" spans="1:9" x14ac:dyDescent="0.2">
      <c r="A79" s="37"/>
      <c r="B79" s="37"/>
      <c r="C79" s="38" t="s">
        <v>100</v>
      </c>
      <c r="D79" s="37"/>
      <c r="E79" s="37"/>
      <c r="F79" s="42"/>
      <c r="G79" s="42"/>
      <c r="H79" s="36" t="s">
        <v>12</v>
      </c>
      <c r="I79" s="36"/>
    </row>
    <row r="80" spans="1:9" x14ac:dyDescent="0.2">
      <c r="A80" s="37"/>
      <c r="B80" s="37"/>
      <c r="C80" s="38" t="s">
        <v>11</v>
      </c>
      <c r="D80" s="37"/>
      <c r="E80" s="37" t="s">
        <v>12</v>
      </c>
      <c r="F80" s="39" t="s">
        <v>13</v>
      </c>
      <c r="G80" s="40">
        <v>0</v>
      </c>
      <c r="H80" s="36" t="s">
        <v>12</v>
      </c>
      <c r="I80" s="36"/>
    </row>
    <row r="81" spans="1:15" x14ac:dyDescent="0.2">
      <c r="A81" s="37"/>
      <c r="B81" s="37"/>
      <c r="C81" s="41"/>
      <c r="D81" s="37"/>
      <c r="E81" s="37"/>
      <c r="F81" s="42"/>
      <c r="G81" s="42"/>
      <c r="H81" s="36" t="s">
        <v>12</v>
      </c>
      <c r="I81" s="36"/>
    </row>
    <row r="82" spans="1:15" x14ac:dyDescent="0.2">
      <c r="A82" s="37"/>
      <c r="B82" s="37"/>
      <c r="C82" s="38" t="s">
        <v>101</v>
      </c>
      <c r="D82" s="37"/>
      <c r="E82" s="37"/>
      <c r="F82" s="42"/>
      <c r="G82" s="42"/>
      <c r="H82" s="36" t="s">
        <v>12</v>
      </c>
      <c r="I82" s="36"/>
    </row>
    <row r="83" spans="1:15" x14ac:dyDescent="0.2">
      <c r="A83" s="37"/>
      <c r="B83" s="37"/>
      <c r="C83" s="38" t="s">
        <v>11</v>
      </c>
      <c r="D83" s="37"/>
      <c r="E83" s="37" t="s">
        <v>12</v>
      </c>
      <c r="F83" s="39" t="s">
        <v>13</v>
      </c>
      <c r="G83" s="40">
        <v>0</v>
      </c>
      <c r="H83" s="36" t="s">
        <v>12</v>
      </c>
      <c r="I83" s="36"/>
    </row>
    <row r="84" spans="1:15" x14ac:dyDescent="0.2">
      <c r="A84" s="37"/>
      <c r="B84" s="37"/>
      <c r="C84" s="41"/>
      <c r="D84" s="37"/>
      <c r="E84" s="37"/>
      <c r="F84" s="42"/>
      <c r="G84" s="42"/>
      <c r="H84" s="36" t="s">
        <v>12</v>
      </c>
      <c r="I84" s="36"/>
    </row>
    <row r="85" spans="1:15" x14ac:dyDescent="0.2">
      <c r="A85" s="37"/>
      <c r="B85" s="37"/>
      <c r="C85" s="38" t="s">
        <v>102</v>
      </c>
      <c r="D85" s="37"/>
      <c r="E85" s="37"/>
      <c r="F85" s="42"/>
      <c r="G85" s="42"/>
      <c r="H85" s="36" t="s">
        <v>12</v>
      </c>
      <c r="I85" s="36"/>
    </row>
    <row r="86" spans="1:15" x14ac:dyDescent="0.2">
      <c r="A86" s="44">
        <v>1</v>
      </c>
      <c r="B86" s="45"/>
      <c r="C86" s="45" t="s">
        <v>103</v>
      </c>
      <c r="D86" s="45"/>
      <c r="E86" s="49"/>
      <c r="F86" s="47">
        <v>2468.812472991</v>
      </c>
      <c r="G86" s="48">
        <v>3.9890759999999997E-2</v>
      </c>
      <c r="H86" s="36">
        <v>5.15</v>
      </c>
      <c r="I86" s="36"/>
    </row>
    <row r="87" spans="1:15" x14ac:dyDescent="0.2">
      <c r="A87" s="37"/>
      <c r="B87" s="37"/>
      <c r="C87" s="38" t="s">
        <v>11</v>
      </c>
      <c r="D87" s="37"/>
      <c r="E87" s="37" t="s">
        <v>12</v>
      </c>
      <c r="F87" s="43">
        <v>2468.812472991</v>
      </c>
      <c r="G87" s="40">
        <v>3.9890759999999997E-2</v>
      </c>
      <c r="H87" s="36" t="s">
        <v>12</v>
      </c>
      <c r="I87" s="36"/>
    </row>
    <row r="88" spans="1:15" x14ac:dyDescent="0.2">
      <c r="A88" s="37"/>
      <c r="B88" s="37"/>
      <c r="C88" s="41"/>
      <c r="D88" s="37"/>
      <c r="E88" s="37"/>
      <c r="F88" s="42"/>
      <c r="G88" s="42"/>
      <c r="H88" s="36" t="s">
        <v>12</v>
      </c>
      <c r="I88" s="36"/>
    </row>
    <row r="89" spans="1:15" x14ac:dyDescent="0.2">
      <c r="A89" s="37"/>
      <c r="B89" s="37"/>
      <c r="C89" s="38" t="s">
        <v>104</v>
      </c>
      <c r="D89" s="37"/>
      <c r="E89" s="37"/>
      <c r="F89" s="43">
        <v>5885.7694729909999</v>
      </c>
      <c r="G89" s="40">
        <v>9.510151E-2</v>
      </c>
      <c r="H89" s="36" t="s">
        <v>12</v>
      </c>
      <c r="I89" s="36"/>
    </row>
    <row r="90" spans="1:15" x14ac:dyDescent="0.2">
      <c r="A90" s="37"/>
      <c r="B90" s="37"/>
      <c r="C90" s="42"/>
      <c r="D90" s="37"/>
      <c r="E90" s="37"/>
      <c r="F90" s="37"/>
      <c r="G90" s="37"/>
      <c r="H90" s="36" t="s">
        <v>12</v>
      </c>
      <c r="I90" s="36"/>
    </row>
    <row r="91" spans="1:15" x14ac:dyDescent="0.2">
      <c r="A91" s="37"/>
      <c r="B91" s="37"/>
      <c r="C91" s="38" t="s">
        <v>105</v>
      </c>
      <c r="D91" s="37"/>
      <c r="E91" s="37"/>
      <c r="F91" s="37"/>
      <c r="G91" s="37"/>
      <c r="H91" s="36" t="s">
        <v>12</v>
      </c>
      <c r="I91" s="36"/>
    </row>
    <row r="92" spans="1:15" x14ac:dyDescent="0.2">
      <c r="A92" s="37"/>
      <c r="B92" s="37"/>
      <c r="C92" s="38" t="s">
        <v>106</v>
      </c>
      <c r="D92" s="37"/>
      <c r="E92" s="37"/>
      <c r="F92" s="37"/>
      <c r="G92" s="37"/>
      <c r="H92" s="36" t="s">
        <v>12</v>
      </c>
      <c r="I92" s="36"/>
    </row>
    <row r="93" spans="1:15" x14ac:dyDescent="0.2">
      <c r="A93" s="37"/>
      <c r="B93" s="37"/>
      <c r="C93" s="38" t="s">
        <v>11</v>
      </c>
      <c r="D93" s="37"/>
      <c r="E93" s="37" t="s">
        <v>12</v>
      </c>
      <c r="F93" s="39" t="s">
        <v>13</v>
      </c>
      <c r="G93" s="40">
        <v>0</v>
      </c>
      <c r="H93" s="36" t="s">
        <v>12</v>
      </c>
      <c r="I93" s="36"/>
    </row>
    <row r="94" spans="1:15" x14ac:dyDescent="0.2">
      <c r="A94" s="34"/>
      <c r="B94" s="34"/>
      <c r="C94" s="96"/>
      <c r="D94" s="34"/>
      <c r="E94" s="34"/>
      <c r="F94" s="62"/>
      <c r="G94" s="62"/>
      <c r="H94" s="36" t="s">
        <v>12</v>
      </c>
      <c r="I94" s="36" t="s">
        <v>12</v>
      </c>
    </row>
    <row r="95" spans="1:15" x14ac:dyDescent="0.2">
      <c r="A95" s="34"/>
      <c r="B95" s="34"/>
      <c r="C95" s="35" t="s">
        <v>516</v>
      </c>
      <c r="D95" s="34"/>
      <c r="E95" s="34"/>
      <c r="F95" s="62"/>
      <c r="G95" s="62"/>
      <c r="H95" s="36"/>
      <c r="I95" s="36" t="s">
        <v>12</v>
      </c>
      <c r="J95" s="78"/>
      <c r="K95" s="78"/>
      <c r="L95" s="78"/>
      <c r="M95" s="97"/>
      <c r="N95" s="97"/>
      <c r="O95" s="97"/>
    </row>
    <row r="96" spans="1:15" x14ac:dyDescent="0.2">
      <c r="A96" s="98">
        <v>1</v>
      </c>
      <c r="B96" s="67" t="s">
        <v>107</v>
      </c>
      <c r="C96" s="67" t="s">
        <v>108</v>
      </c>
      <c r="D96" s="67"/>
      <c r="E96" s="99">
        <v>2586.3710000000001</v>
      </c>
      <c r="F96" s="100">
        <v>310.52969341099998</v>
      </c>
      <c r="G96" s="101">
        <v>5.0175000000000003E-3</v>
      </c>
      <c r="H96" s="36"/>
      <c r="I96" s="36" t="s">
        <v>12</v>
      </c>
    </row>
    <row r="97" spans="1:9" x14ac:dyDescent="0.2">
      <c r="A97" s="34"/>
      <c r="B97" s="34"/>
      <c r="C97" s="35" t="s">
        <v>11</v>
      </c>
      <c r="D97" s="34"/>
      <c r="E97" s="34" t="s">
        <v>12</v>
      </c>
      <c r="F97" s="102">
        <f>SUM(F96)</f>
        <v>310.52969341099998</v>
      </c>
      <c r="G97" s="103">
        <f>SUM(G96)</f>
        <v>5.0175000000000003E-3</v>
      </c>
      <c r="H97" s="36"/>
      <c r="I97" s="36" t="s">
        <v>12</v>
      </c>
    </row>
    <row r="98" spans="1:9" x14ac:dyDescent="0.2">
      <c r="A98" s="37"/>
      <c r="B98" s="37"/>
      <c r="C98" s="41"/>
      <c r="D98" s="37"/>
      <c r="E98" s="37"/>
      <c r="F98" s="42"/>
      <c r="G98" s="42"/>
      <c r="H98" s="36" t="s">
        <v>12</v>
      </c>
      <c r="I98" s="36"/>
    </row>
    <row r="99" spans="1:9" x14ac:dyDescent="0.2">
      <c r="A99" s="37"/>
      <c r="B99" s="37"/>
      <c r="C99" s="38" t="s">
        <v>109</v>
      </c>
      <c r="D99" s="37"/>
      <c r="E99" s="37"/>
      <c r="F99" s="37"/>
      <c r="G99" s="37"/>
      <c r="H99" s="36" t="s">
        <v>12</v>
      </c>
      <c r="I99" s="36"/>
    </row>
    <row r="100" spans="1:9" x14ac:dyDescent="0.2">
      <c r="A100" s="37"/>
      <c r="B100" s="37"/>
      <c r="C100" s="38" t="s">
        <v>110</v>
      </c>
      <c r="D100" s="37"/>
      <c r="E100" s="37"/>
      <c r="F100" s="37"/>
      <c r="G100" s="37"/>
      <c r="H100" s="36" t="s">
        <v>12</v>
      </c>
      <c r="I100" s="36"/>
    </row>
    <row r="101" spans="1:9" x14ac:dyDescent="0.2">
      <c r="A101" s="37"/>
      <c r="B101" s="37"/>
      <c r="C101" s="38" t="s">
        <v>11</v>
      </c>
      <c r="D101" s="37"/>
      <c r="E101" s="37" t="s">
        <v>12</v>
      </c>
      <c r="F101" s="39" t="s">
        <v>13</v>
      </c>
      <c r="G101" s="40">
        <v>0</v>
      </c>
      <c r="H101" s="36" t="s">
        <v>12</v>
      </c>
      <c r="I101" s="36"/>
    </row>
    <row r="102" spans="1:9" x14ac:dyDescent="0.2">
      <c r="A102" s="37"/>
      <c r="B102" s="37"/>
      <c r="C102" s="41"/>
      <c r="D102" s="37"/>
      <c r="E102" s="37"/>
      <c r="F102" s="42"/>
      <c r="G102" s="42"/>
      <c r="H102" s="36" t="s">
        <v>12</v>
      </c>
      <c r="I102" s="36"/>
    </row>
    <row r="103" spans="1:9" x14ac:dyDescent="0.2">
      <c r="A103" s="37"/>
      <c r="B103" s="37"/>
      <c r="C103" s="38" t="s">
        <v>111</v>
      </c>
      <c r="D103" s="37"/>
      <c r="E103" s="37"/>
      <c r="F103" s="42"/>
      <c r="G103" s="42"/>
      <c r="H103" s="36" t="s">
        <v>12</v>
      </c>
      <c r="I103" s="36"/>
    </row>
    <row r="104" spans="1:9" x14ac:dyDescent="0.2">
      <c r="A104" s="37"/>
      <c r="B104" s="37"/>
      <c r="C104" s="38" t="s">
        <v>11</v>
      </c>
      <c r="D104" s="37"/>
      <c r="E104" s="37" t="s">
        <v>12</v>
      </c>
      <c r="F104" s="39" t="s">
        <v>13</v>
      </c>
      <c r="G104" s="40">
        <v>0</v>
      </c>
      <c r="H104" s="36" t="s">
        <v>12</v>
      </c>
      <c r="I104" s="36"/>
    </row>
    <row r="105" spans="1:9" x14ac:dyDescent="0.2">
      <c r="A105" s="37"/>
      <c r="B105" s="37"/>
      <c r="C105" s="41"/>
      <c r="D105" s="37"/>
      <c r="E105" s="37"/>
      <c r="F105" s="42"/>
      <c r="G105" s="42"/>
      <c r="H105" s="36" t="s">
        <v>12</v>
      </c>
      <c r="I105" s="36"/>
    </row>
    <row r="106" spans="1:9" x14ac:dyDescent="0.2">
      <c r="A106" s="37"/>
      <c r="B106" s="45"/>
      <c r="C106" s="45"/>
      <c r="D106" s="38"/>
      <c r="E106" s="37"/>
      <c r="F106" s="45"/>
      <c r="G106" s="49"/>
      <c r="H106" s="36" t="s">
        <v>12</v>
      </c>
      <c r="I106" s="36"/>
    </row>
    <row r="107" spans="1:9" x14ac:dyDescent="0.2">
      <c r="A107" s="49"/>
      <c r="B107" s="45"/>
      <c r="C107" s="45" t="s">
        <v>112</v>
      </c>
      <c r="D107" s="45"/>
      <c r="E107" s="49"/>
      <c r="F107" s="47">
        <v>2867.02252327</v>
      </c>
      <c r="G107" s="48">
        <v>4.6324980000000002E-2</v>
      </c>
      <c r="H107" s="36" t="s">
        <v>12</v>
      </c>
      <c r="I107" s="36"/>
    </row>
    <row r="108" spans="1:9" x14ac:dyDescent="0.2">
      <c r="A108" s="41"/>
      <c r="B108" s="41"/>
      <c r="C108" s="38" t="s">
        <v>113</v>
      </c>
      <c r="D108" s="42"/>
      <c r="E108" s="42"/>
      <c r="F108" s="43">
        <v>61889.338689671997</v>
      </c>
      <c r="G108" s="50">
        <v>1.0000000200000001</v>
      </c>
      <c r="H108" s="36" t="s">
        <v>12</v>
      </c>
      <c r="I108" s="36"/>
    </row>
    <row r="109" spans="1:9" x14ac:dyDescent="0.2">
      <c r="A109" s="51"/>
      <c r="B109" s="51"/>
      <c r="C109" s="51"/>
      <c r="D109" s="52"/>
      <c r="E109" s="52"/>
      <c r="F109" s="52"/>
      <c r="G109" s="52"/>
    </row>
    <row r="110" spans="1:9" x14ac:dyDescent="0.2">
      <c r="A110" s="53"/>
      <c r="B110" s="54" t="s">
        <v>517</v>
      </c>
      <c r="C110" s="54"/>
      <c r="D110" s="54"/>
      <c r="E110" s="54"/>
      <c r="F110" s="54"/>
      <c r="G110" s="54"/>
      <c r="H110" s="54"/>
    </row>
    <row r="111" spans="1:9" x14ac:dyDescent="0.2">
      <c r="A111" s="53"/>
      <c r="B111" s="54" t="s">
        <v>518</v>
      </c>
      <c r="C111" s="54"/>
      <c r="D111" s="54"/>
      <c r="E111" s="54"/>
      <c r="F111" s="54"/>
      <c r="G111" s="54"/>
      <c r="H111" s="54"/>
    </row>
    <row r="112" spans="1:9" x14ac:dyDescent="0.2">
      <c r="A112" s="53"/>
      <c r="B112" s="54" t="s">
        <v>519</v>
      </c>
      <c r="C112" s="54"/>
      <c r="D112" s="54"/>
      <c r="E112" s="54"/>
      <c r="F112" s="54"/>
      <c r="G112" s="54"/>
      <c r="H112" s="54"/>
    </row>
    <row r="113" spans="1:7" x14ac:dyDescent="0.2">
      <c r="A113" s="53"/>
      <c r="B113" s="53"/>
      <c r="C113" s="53"/>
      <c r="D113" s="55"/>
      <c r="E113" s="55"/>
      <c r="F113" s="55"/>
      <c r="G113" s="55"/>
    </row>
    <row r="114" spans="1:7" x14ac:dyDescent="0.2">
      <c r="A114" s="53"/>
      <c r="B114" s="56" t="s">
        <v>114</v>
      </c>
      <c r="C114" s="57"/>
      <c r="D114" s="58"/>
      <c r="E114" s="59"/>
      <c r="F114" s="55"/>
      <c r="G114" s="55"/>
    </row>
    <row r="115" spans="1:7" ht="25.5" customHeight="1" x14ac:dyDescent="0.2">
      <c r="A115" s="53"/>
      <c r="B115" s="60" t="s">
        <v>115</v>
      </c>
      <c r="C115" s="61"/>
      <c r="D115" s="35" t="s">
        <v>116</v>
      </c>
      <c r="E115" s="59"/>
      <c r="F115" s="55"/>
      <c r="G115" s="55"/>
    </row>
    <row r="116" spans="1:7" x14ac:dyDescent="0.2">
      <c r="A116" s="53"/>
      <c r="B116" s="60" t="s">
        <v>117</v>
      </c>
      <c r="C116" s="61"/>
      <c r="D116" s="35" t="s">
        <v>116</v>
      </c>
      <c r="E116" s="59"/>
      <c r="F116" s="55"/>
      <c r="G116" s="55"/>
    </row>
    <row r="117" spans="1:7" x14ac:dyDescent="0.2">
      <c r="A117" s="53"/>
      <c r="B117" s="60" t="s">
        <v>118</v>
      </c>
      <c r="C117" s="61"/>
      <c r="D117" s="62" t="s">
        <v>12</v>
      </c>
      <c r="E117" s="59"/>
      <c r="F117" s="55"/>
      <c r="G117" s="55"/>
    </row>
    <row r="118" spans="1:7" x14ac:dyDescent="0.2">
      <c r="A118" s="63"/>
      <c r="B118" s="64" t="s">
        <v>12</v>
      </c>
      <c r="C118" s="64" t="s">
        <v>520</v>
      </c>
      <c r="D118" s="64" t="s">
        <v>119</v>
      </c>
      <c r="E118" s="63"/>
      <c r="F118" s="63"/>
      <c r="G118" s="63"/>
    </row>
    <row r="119" spans="1:7" x14ac:dyDescent="0.2">
      <c r="A119" s="63"/>
      <c r="B119" s="65" t="s">
        <v>120</v>
      </c>
      <c r="C119" s="66">
        <v>46265</v>
      </c>
      <c r="D119" s="66">
        <v>46295</v>
      </c>
      <c r="E119" s="63"/>
      <c r="F119" s="63"/>
      <c r="G119" s="63"/>
    </row>
    <row r="120" spans="1:7" x14ac:dyDescent="0.2">
      <c r="A120" s="63"/>
      <c r="B120" s="67" t="s">
        <v>121</v>
      </c>
      <c r="C120" s="68">
        <v>44.0655</v>
      </c>
      <c r="D120" s="68">
        <v>44.141199999999998</v>
      </c>
      <c r="E120" s="63"/>
      <c r="F120" s="69"/>
      <c r="G120" s="70"/>
    </row>
    <row r="121" spans="1:7" x14ac:dyDescent="0.2">
      <c r="A121" s="63"/>
      <c r="B121" s="67" t="s">
        <v>521</v>
      </c>
      <c r="C121" s="68">
        <v>19.6707</v>
      </c>
      <c r="D121" s="68">
        <v>19.704499999999999</v>
      </c>
      <c r="E121" s="63"/>
      <c r="F121" s="69"/>
      <c r="G121" s="70"/>
    </row>
    <row r="122" spans="1:7" x14ac:dyDescent="0.2">
      <c r="A122" s="63"/>
      <c r="B122" s="67" t="s">
        <v>122</v>
      </c>
      <c r="C122" s="68">
        <v>42.489600000000003</v>
      </c>
      <c r="D122" s="68">
        <v>42.554400000000001</v>
      </c>
      <c r="E122" s="63"/>
      <c r="F122" s="69"/>
      <c r="G122" s="70"/>
    </row>
    <row r="123" spans="1:7" x14ac:dyDescent="0.2">
      <c r="A123" s="63"/>
      <c r="B123" s="67" t="s">
        <v>522</v>
      </c>
      <c r="C123" s="68">
        <v>19</v>
      </c>
      <c r="D123" s="68">
        <v>19.0289</v>
      </c>
      <c r="E123" s="63"/>
      <c r="F123" s="69"/>
      <c r="G123" s="70"/>
    </row>
    <row r="124" spans="1:7" x14ac:dyDescent="0.2">
      <c r="A124" s="63"/>
      <c r="B124" s="63"/>
      <c r="C124" s="63"/>
      <c r="D124" s="63"/>
      <c r="E124" s="63"/>
      <c r="F124" s="63"/>
      <c r="G124" s="63"/>
    </row>
    <row r="125" spans="1:7" x14ac:dyDescent="0.2">
      <c r="A125" s="63"/>
      <c r="B125" s="60" t="s">
        <v>523</v>
      </c>
      <c r="C125" s="61"/>
      <c r="D125" s="35" t="s">
        <v>116</v>
      </c>
      <c r="E125" s="63"/>
      <c r="F125" s="63"/>
      <c r="G125" s="63"/>
    </row>
    <row r="126" spans="1:7" x14ac:dyDescent="0.2">
      <c r="A126" s="63"/>
      <c r="B126" s="72"/>
      <c r="C126" s="72"/>
      <c r="D126" s="72"/>
      <c r="E126" s="63"/>
      <c r="F126" s="63"/>
      <c r="G126" s="63"/>
    </row>
    <row r="127" spans="1:7" x14ac:dyDescent="0.2">
      <c r="A127" s="63"/>
      <c r="B127" s="60" t="s">
        <v>124</v>
      </c>
      <c r="C127" s="61"/>
      <c r="D127" s="35" t="s">
        <v>116</v>
      </c>
      <c r="E127" s="77"/>
      <c r="F127" s="63"/>
      <c r="G127" s="63"/>
    </row>
    <row r="128" spans="1:7" x14ac:dyDescent="0.2">
      <c r="A128" s="63"/>
      <c r="B128" s="60" t="s">
        <v>125</v>
      </c>
      <c r="C128" s="61"/>
      <c r="D128" s="35" t="s">
        <v>116</v>
      </c>
      <c r="E128" s="77"/>
      <c r="F128" s="63"/>
      <c r="G128" s="63"/>
    </row>
    <row r="129" spans="1:12" x14ac:dyDescent="0.2">
      <c r="A129" s="63"/>
      <c r="B129" s="60" t="s">
        <v>524</v>
      </c>
      <c r="C129" s="61"/>
      <c r="D129" s="35" t="s">
        <v>116</v>
      </c>
      <c r="E129" s="77"/>
      <c r="F129" s="63"/>
      <c r="G129" s="63"/>
    </row>
    <row r="130" spans="1:12" x14ac:dyDescent="0.2">
      <c r="A130" s="72"/>
      <c r="B130" s="72"/>
      <c r="C130" s="72"/>
      <c r="D130" s="72"/>
      <c r="E130" s="72"/>
      <c r="F130" s="72"/>
      <c r="G130" s="72"/>
    </row>
    <row r="131" spans="1:12" s="79" customFormat="1" x14ac:dyDescent="0.2">
      <c r="B131" s="80" t="s">
        <v>525</v>
      </c>
      <c r="C131" s="81"/>
      <c r="D131" s="82"/>
      <c r="H131" s="31"/>
      <c r="I131" s="78"/>
      <c r="J131" s="78"/>
      <c r="K131" s="78"/>
      <c r="L131" s="78"/>
    </row>
    <row r="132" spans="1:12" s="79" customFormat="1" ht="38.25" x14ac:dyDescent="0.2">
      <c r="B132" s="84" t="s">
        <v>526</v>
      </c>
      <c r="C132" s="84"/>
      <c r="D132" s="85" t="s">
        <v>1</v>
      </c>
      <c r="H132" s="31"/>
      <c r="I132" s="78"/>
      <c r="J132" s="78"/>
      <c r="K132" s="78"/>
      <c r="L132" s="78"/>
    </row>
    <row r="133" spans="1:12" s="79" customFormat="1" x14ac:dyDescent="0.2">
      <c r="B133" s="73" t="s">
        <v>527</v>
      </c>
      <c r="C133" s="73"/>
      <c r="D133" s="86"/>
      <c r="H133" s="31"/>
      <c r="I133" s="78"/>
      <c r="J133" s="78"/>
      <c r="K133" s="78"/>
      <c r="L133" s="78"/>
    </row>
    <row r="134" spans="1:12" s="79" customFormat="1" x14ac:dyDescent="0.2">
      <c r="B134" s="91"/>
      <c r="C134" s="93"/>
      <c r="D134" s="87"/>
      <c r="H134" s="31"/>
      <c r="I134" s="78"/>
      <c r="J134" s="78"/>
      <c r="K134" s="78"/>
      <c r="L134" s="78"/>
    </row>
    <row r="135" spans="1:12" s="79" customFormat="1" x14ac:dyDescent="0.2">
      <c r="B135" s="73" t="s">
        <v>528</v>
      </c>
      <c r="C135" s="73"/>
      <c r="D135" s="88">
        <v>7.6221409669995861</v>
      </c>
      <c r="H135" s="31"/>
      <c r="I135" s="78"/>
      <c r="J135" s="78"/>
      <c r="K135" s="78"/>
      <c r="L135" s="78"/>
    </row>
    <row r="136" spans="1:12" s="79" customFormat="1" x14ac:dyDescent="0.2">
      <c r="B136" s="91"/>
      <c r="C136" s="93"/>
      <c r="D136" s="87"/>
      <c r="H136" s="31"/>
      <c r="I136" s="78"/>
      <c r="J136" s="78"/>
      <c r="K136" s="78"/>
      <c r="L136" s="78"/>
    </row>
    <row r="137" spans="1:12" s="79" customFormat="1" x14ac:dyDescent="0.2">
      <c r="B137" s="73" t="s">
        <v>529</v>
      </c>
      <c r="C137" s="73"/>
      <c r="D137" s="88">
        <v>2.2067808594333838</v>
      </c>
      <c r="H137" s="31"/>
      <c r="I137" s="78"/>
      <c r="J137" s="78"/>
      <c r="K137" s="78"/>
      <c r="L137" s="78"/>
    </row>
    <row r="138" spans="1:12" s="79" customFormat="1" x14ac:dyDescent="0.2">
      <c r="B138" s="73" t="s">
        <v>530</v>
      </c>
      <c r="C138" s="73"/>
      <c r="D138" s="88">
        <v>2.7859511935755363</v>
      </c>
      <c r="H138" s="31"/>
      <c r="I138" s="78"/>
      <c r="J138" s="78"/>
      <c r="K138" s="78"/>
      <c r="L138" s="78"/>
    </row>
    <row r="139" spans="1:12" s="79" customFormat="1" x14ac:dyDescent="0.2">
      <c r="B139" s="91"/>
      <c r="C139" s="93"/>
      <c r="D139" s="87"/>
      <c r="I139" s="78"/>
      <c r="J139" s="78"/>
      <c r="K139" s="78"/>
      <c r="L139" s="78"/>
    </row>
    <row r="140" spans="1:12" s="79" customFormat="1" x14ac:dyDescent="0.2">
      <c r="B140" s="73" t="s">
        <v>531</v>
      </c>
      <c r="C140" s="73"/>
      <c r="D140" s="90" t="s">
        <v>642</v>
      </c>
      <c r="I140" s="78"/>
      <c r="J140" s="78"/>
      <c r="K140" s="78"/>
      <c r="L140" s="83"/>
    </row>
    <row r="141" spans="1:12" s="79" customFormat="1" x14ac:dyDescent="0.2">
      <c r="B141" s="91" t="s">
        <v>532</v>
      </c>
      <c r="C141" s="92"/>
      <c r="D141" s="93"/>
      <c r="I141" s="78"/>
      <c r="J141" s="78"/>
      <c r="K141" s="78"/>
      <c r="L141" s="78"/>
    </row>
    <row r="143" spans="1:12" x14ac:dyDescent="0.2">
      <c r="B143" s="119" t="s">
        <v>533</v>
      </c>
    </row>
    <row r="145" spans="2:4" ht="153.75" customHeight="1" x14ac:dyDescent="0.2"/>
    <row r="148" spans="2:4" x14ac:dyDescent="0.2">
      <c r="B148" s="94" t="s">
        <v>534</v>
      </c>
      <c r="C148" s="95"/>
      <c r="D148" s="94"/>
    </row>
    <row r="149" spans="2:4" x14ac:dyDescent="0.2">
      <c r="B149" s="94" t="s">
        <v>535</v>
      </c>
      <c r="D149" s="94"/>
    </row>
    <row r="150" spans="2:4" ht="165" customHeight="1" x14ac:dyDescent="0.2"/>
  </sheetData>
  <mergeCells count="25">
    <mergeCell ref="B140:C140"/>
    <mergeCell ref="B141:D141"/>
    <mergeCell ref="A1:I1"/>
    <mergeCell ref="A2:I2"/>
    <mergeCell ref="A3:I3"/>
    <mergeCell ref="B110:H110"/>
    <mergeCell ref="B111:H111"/>
    <mergeCell ref="B112:H112"/>
    <mergeCell ref="B114:D114"/>
    <mergeCell ref="B115:C115"/>
    <mergeCell ref="B116:C116"/>
    <mergeCell ref="B117:C117"/>
    <mergeCell ref="B125:C125"/>
    <mergeCell ref="B127:C127"/>
    <mergeCell ref="B128:C128"/>
    <mergeCell ref="B129:C129"/>
    <mergeCell ref="B136:C136"/>
    <mergeCell ref="B137:C137"/>
    <mergeCell ref="B138:C138"/>
    <mergeCell ref="B139:C139"/>
    <mergeCell ref="B131:D131"/>
    <mergeCell ref="B132:C132"/>
    <mergeCell ref="B133:C133"/>
    <mergeCell ref="B134:C134"/>
    <mergeCell ref="B135:C135"/>
  </mergeCells>
  <hyperlinks>
    <hyperlink ref="J1" location="Index!B2" display="Index" xr:uid="{BFF4DF67-2237-4DA8-8BF1-5CBDBC0A855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A5E37-79DB-42B8-A8BA-0BE7740DFD9D}">
  <sheetPr>
    <outlinePr summaryBelow="0" summaryRight="0"/>
  </sheetPr>
  <dimension ref="A1:Q143"/>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9.42578125" style="31" bestFit="1" customWidth="1"/>
    <col min="6" max="6" width="10.140625" style="31" bestFit="1" customWidth="1"/>
    <col min="7" max="7" width="14" style="31" bestFit="1" customWidth="1"/>
    <col min="8" max="8" width="8" style="31" customWidth="1"/>
    <col min="9" max="9" width="8.7109375" style="31" customWidth="1"/>
    <col min="10" max="16384" width="8.85546875" style="31"/>
  </cols>
  <sheetData>
    <row r="1" spans="1:10" ht="15" x14ac:dyDescent="0.2">
      <c r="A1" s="27" t="s">
        <v>0</v>
      </c>
      <c r="B1" s="27"/>
      <c r="C1" s="27"/>
      <c r="D1" s="27"/>
      <c r="E1" s="27"/>
      <c r="F1" s="27"/>
      <c r="G1" s="27"/>
      <c r="H1" s="27"/>
      <c r="I1" s="27"/>
      <c r="J1" s="1" t="s">
        <v>513</v>
      </c>
    </row>
    <row r="2" spans="1:10" ht="15" customHeight="1" x14ac:dyDescent="0.2">
      <c r="A2" s="26" t="s">
        <v>660</v>
      </c>
      <c r="B2" s="26"/>
      <c r="C2" s="26"/>
      <c r="D2" s="26"/>
      <c r="E2" s="26"/>
      <c r="F2" s="26"/>
      <c r="G2" s="26"/>
      <c r="H2" s="26"/>
      <c r="I2" s="26"/>
    </row>
    <row r="3" spans="1:10" ht="15" x14ac:dyDescent="0.2">
      <c r="A3" s="27" t="s">
        <v>665</v>
      </c>
      <c r="B3" s="27"/>
      <c r="C3" s="27"/>
      <c r="D3" s="27"/>
      <c r="E3" s="27"/>
      <c r="F3" s="27"/>
      <c r="G3" s="27"/>
      <c r="H3" s="27"/>
      <c r="I3" s="27"/>
    </row>
    <row r="4" spans="1:10" s="33" customFormat="1" ht="45" x14ac:dyDescent="0.2">
      <c r="A4" s="211" t="s">
        <v>2</v>
      </c>
      <c r="B4" s="211" t="s">
        <v>3</v>
      </c>
      <c r="C4" s="211" t="s">
        <v>4</v>
      </c>
      <c r="D4" s="211" t="s">
        <v>5</v>
      </c>
      <c r="E4" s="211" t="s">
        <v>6</v>
      </c>
      <c r="F4" s="211" t="s">
        <v>7</v>
      </c>
      <c r="G4" s="211" t="s">
        <v>8</v>
      </c>
      <c r="H4" s="19" t="s">
        <v>512</v>
      </c>
      <c r="I4" s="211" t="s">
        <v>514</v>
      </c>
    </row>
    <row r="5" spans="1:10" x14ac:dyDescent="0.2">
      <c r="A5" s="34"/>
      <c r="B5" s="34"/>
      <c r="C5" s="35" t="s">
        <v>9</v>
      </c>
      <c r="D5" s="34"/>
      <c r="E5" s="34"/>
      <c r="F5" s="34"/>
      <c r="G5" s="34"/>
      <c r="H5" s="36" t="s">
        <v>12</v>
      </c>
      <c r="I5" s="36"/>
    </row>
    <row r="6" spans="1:10" x14ac:dyDescent="0.2">
      <c r="A6" s="34"/>
      <c r="B6" s="34"/>
      <c r="C6" s="35" t="s">
        <v>10</v>
      </c>
      <c r="D6" s="34"/>
      <c r="E6" s="34"/>
      <c r="F6" s="34"/>
      <c r="G6" s="34"/>
      <c r="H6" s="36" t="s">
        <v>12</v>
      </c>
      <c r="I6" s="36"/>
    </row>
    <row r="7" spans="1:10" x14ac:dyDescent="0.2">
      <c r="A7" s="37"/>
      <c r="B7" s="37"/>
      <c r="C7" s="38" t="s">
        <v>11</v>
      </c>
      <c r="D7" s="37"/>
      <c r="E7" s="37" t="s">
        <v>12</v>
      </c>
      <c r="F7" s="39" t="s">
        <v>13</v>
      </c>
      <c r="G7" s="40">
        <v>0</v>
      </c>
      <c r="H7" s="36" t="s">
        <v>12</v>
      </c>
      <c r="I7" s="36"/>
    </row>
    <row r="8" spans="1:10" x14ac:dyDescent="0.2">
      <c r="A8" s="37"/>
      <c r="B8" s="37"/>
      <c r="C8" s="41"/>
      <c r="D8" s="37"/>
      <c r="E8" s="37"/>
      <c r="F8" s="42"/>
      <c r="G8" s="42"/>
      <c r="H8" s="36" t="s">
        <v>12</v>
      </c>
      <c r="I8" s="36"/>
    </row>
    <row r="9" spans="1:10" x14ac:dyDescent="0.2">
      <c r="A9" s="37"/>
      <c r="B9" s="37"/>
      <c r="C9" s="38" t="s">
        <v>14</v>
      </c>
      <c r="D9" s="37"/>
      <c r="E9" s="37"/>
      <c r="F9" s="37"/>
      <c r="G9" s="37"/>
      <c r="H9" s="36" t="s">
        <v>12</v>
      </c>
      <c r="I9" s="36"/>
    </row>
    <row r="10" spans="1:10" x14ac:dyDescent="0.2">
      <c r="A10" s="37"/>
      <c r="B10" s="37"/>
      <c r="C10" s="38" t="s">
        <v>11</v>
      </c>
      <c r="D10" s="37"/>
      <c r="E10" s="37" t="s">
        <v>12</v>
      </c>
      <c r="F10" s="39" t="s">
        <v>13</v>
      </c>
      <c r="G10" s="40">
        <v>0</v>
      </c>
      <c r="H10" s="36" t="s">
        <v>12</v>
      </c>
      <c r="I10" s="36"/>
    </row>
    <row r="11" spans="1:10" x14ac:dyDescent="0.2">
      <c r="A11" s="37"/>
      <c r="B11" s="37"/>
      <c r="C11" s="41"/>
      <c r="D11" s="37"/>
      <c r="E11" s="37"/>
      <c r="F11" s="42"/>
      <c r="G11" s="42"/>
      <c r="H11" s="36" t="s">
        <v>12</v>
      </c>
      <c r="I11" s="36"/>
    </row>
    <row r="12" spans="1:10" x14ac:dyDescent="0.2">
      <c r="A12" s="37"/>
      <c r="B12" s="37"/>
      <c r="C12" s="38" t="s">
        <v>15</v>
      </c>
      <c r="D12" s="37"/>
      <c r="E12" s="37"/>
      <c r="F12" s="37"/>
      <c r="G12" s="37"/>
      <c r="H12" s="36" t="s">
        <v>12</v>
      </c>
      <c r="I12" s="36"/>
    </row>
    <row r="13" spans="1:10" x14ac:dyDescent="0.2">
      <c r="A13" s="37"/>
      <c r="B13" s="37"/>
      <c r="C13" s="38" t="s">
        <v>11</v>
      </c>
      <c r="D13" s="37"/>
      <c r="E13" s="37" t="s">
        <v>12</v>
      </c>
      <c r="F13" s="39" t="s">
        <v>13</v>
      </c>
      <c r="G13" s="40">
        <v>0</v>
      </c>
      <c r="H13" s="36" t="s">
        <v>12</v>
      </c>
      <c r="I13" s="36"/>
    </row>
    <row r="14" spans="1:10" x14ac:dyDescent="0.2">
      <c r="A14" s="37"/>
      <c r="B14" s="37"/>
      <c r="C14" s="41"/>
      <c r="D14" s="37"/>
      <c r="E14" s="37"/>
      <c r="F14" s="42"/>
      <c r="G14" s="42"/>
      <c r="H14" s="36" t="s">
        <v>12</v>
      </c>
      <c r="I14" s="36"/>
    </row>
    <row r="15" spans="1:10" x14ac:dyDescent="0.2">
      <c r="A15" s="37"/>
      <c r="B15" s="37"/>
      <c r="C15" s="38" t="s">
        <v>16</v>
      </c>
      <c r="D15" s="37"/>
      <c r="E15" s="37"/>
      <c r="F15" s="37"/>
      <c r="G15" s="37"/>
      <c r="H15" s="36" t="s">
        <v>12</v>
      </c>
      <c r="I15" s="36"/>
    </row>
    <row r="16" spans="1:10" x14ac:dyDescent="0.2">
      <c r="A16" s="37"/>
      <c r="B16" s="37"/>
      <c r="C16" s="38" t="s">
        <v>11</v>
      </c>
      <c r="D16" s="37"/>
      <c r="E16" s="37" t="s">
        <v>12</v>
      </c>
      <c r="F16" s="39" t="s">
        <v>13</v>
      </c>
      <c r="G16" s="40">
        <v>0</v>
      </c>
      <c r="H16" s="36" t="s">
        <v>12</v>
      </c>
      <c r="I16" s="36"/>
    </row>
    <row r="17" spans="1:9" x14ac:dyDescent="0.2">
      <c r="A17" s="37"/>
      <c r="B17" s="37"/>
      <c r="C17" s="41"/>
      <c r="D17" s="37"/>
      <c r="E17" s="37"/>
      <c r="F17" s="42"/>
      <c r="G17" s="42"/>
      <c r="H17" s="36" t="s">
        <v>12</v>
      </c>
      <c r="I17" s="36"/>
    </row>
    <row r="18" spans="1:9" x14ac:dyDescent="0.2">
      <c r="A18" s="37"/>
      <c r="B18" s="37"/>
      <c r="C18" s="38" t="s">
        <v>17</v>
      </c>
      <c r="D18" s="37"/>
      <c r="E18" s="37"/>
      <c r="F18" s="42"/>
      <c r="G18" s="42"/>
      <c r="H18" s="36" t="s">
        <v>12</v>
      </c>
      <c r="I18" s="36"/>
    </row>
    <row r="19" spans="1:9" x14ac:dyDescent="0.2">
      <c r="A19" s="37"/>
      <c r="B19" s="37"/>
      <c r="C19" s="38" t="s">
        <v>11</v>
      </c>
      <c r="D19" s="37"/>
      <c r="E19" s="37" t="s">
        <v>12</v>
      </c>
      <c r="F19" s="39" t="s">
        <v>13</v>
      </c>
      <c r="G19" s="40">
        <v>0</v>
      </c>
      <c r="H19" s="36" t="s">
        <v>12</v>
      </c>
      <c r="I19" s="36"/>
    </row>
    <row r="20" spans="1:9" x14ac:dyDescent="0.2">
      <c r="A20" s="37"/>
      <c r="B20" s="37"/>
      <c r="C20" s="41"/>
      <c r="D20" s="37"/>
      <c r="E20" s="37"/>
      <c r="F20" s="42"/>
      <c r="G20" s="42"/>
      <c r="H20" s="36" t="s">
        <v>12</v>
      </c>
      <c r="I20" s="36"/>
    </row>
    <row r="21" spans="1:9" x14ac:dyDescent="0.2">
      <c r="A21" s="37"/>
      <c r="B21" s="37"/>
      <c r="C21" s="38" t="s">
        <v>18</v>
      </c>
      <c r="D21" s="37"/>
      <c r="E21" s="37"/>
      <c r="F21" s="42"/>
      <c r="G21" s="42"/>
      <c r="H21" s="36" t="s">
        <v>12</v>
      </c>
      <c r="I21" s="36"/>
    </row>
    <row r="22" spans="1:9" x14ac:dyDescent="0.2">
      <c r="A22" s="37"/>
      <c r="B22" s="37"/>
      <c r="C22" s="38" t="s">
        <v>11</v>
      </c>
      <c r="D22" s="37"/>
      <c r="E22" s="37" t="s">
        <v>12</v>
      </c>
      <c r="F22" s="39" t="s">
        <v>13</v>
      </c>
      <c r="G22" s="40">
        <v>0</v>
      </c>
      <c r="H22" s="36" t="s">
        <v>12</v>
      </c>
      <c r="I22" s="36"/>
    </row>
    <row r="23" spans="1:9" x14ac:dyDescent="0.2">
      <c r="A23" s="37"/>
      <c r="B23" s="37"/>
      <c r="C23" s="41"/>
      <c r="D23" s="37"/>
      <c r="E23" s="37"/>
      <c r="F23" s="42"/>
      <c r="G23" s="42"/>
      <c r="H23" s="36" t="s">
        <v>12</v>
      </c>
      <c r="I23" s="36"/>
    </row>
    <row r="24" spans="1:9" x14ac:dyDescent="0.2">
      <c r="A24" s="37"/>
      <c r="B24" s="37"/>
      <c r="C24" s="38" t="s">
        <v>19</v>
      </c>
      <c r="D24" s="37"/>
      <c r="E24" s="37"/>
      <c r="F24" s="43">
        <v>0</v>
      </c>
      <c r="G24" s="40">
        <v>0</v>
      </c>
      <c r="H24" s="36" t="s">
        <v>12</v>
      </c>
      <c r="I24" s="36"/>
    </row>
    <row r="25" spans="1:9" x14ac:dyDescent="0.2">
      <c r="A25" s="37"/>
      <c r="B25" s="37"/>
      <c r="C25" s="41"/>
      <c r="D25" s="37"/>
      <c r="E25" s="37"/>
      <c r="F25" s="42"/>
      <c r="G25" s="42"/>
      <c r="H25" s="36" t="s">
        <v>12</v>
      </c>
      <c r="I25" s="36"/>
    </row>
    <row r="26" spans="1:9" x14ac:dyDescent="0.2">
      <c r="A26" s="37"/>
      <c r="B26" s="37"/>
      <c r="C26" s="38" t="s">
        <v>20</v>
      </c>
      <c r="D26" s="37"/>
      <c r="E26" s="37"/>
      <c r="F26" s="42"/>
      <c r="G26" s="42"/>
      <c r="H26" s="36" t="s">
        <v>12</v>
      </c>
      <c r="I26" s="36"/>
    </row>
    <row r="27" spans="1:9" x14ac:dyDescent="0.2">
      <c r="A27" s="37"/>
      <c r="B27" s="37"/>
      <c r="C27" s="38" t="s">
        <v>10</v>
      </c>
      <c r="D27" s="37"/>
      <c r="E27" s="37"/>
      <c r="F27" s="42"/>
      <c r="G27" s="42"/>
      <c r="H27" s="36" t="s">
        <v>12</v>
      </c>
      <c r="I27" s="36"/>
    </row>
    <row r="28" spans="1:9" x14ac:dyDescent="0.2">
      <c r="A28" s="44">
        <v>1</v>
      </c>
      <c r="B28" s="45" t="s">
        <v>127</v>
      </c>
      <c r="C28" s="45" t="s">
        <v>128</v>
      </c>
      <c r="D28" s="45" t="s">
        <v>23</v>
      </c>
      <c r="E28" s="46">
        <v>2500</v>
      </c>
      <c r="F28" s="47">
        <v>2493.8924999999999</v>
      </c>
      <c r="G28" s="48">
        <v>9.6742120000000001E-2</v>
      </c>
      <c r="H28" s="36">
        <v>7.82</v>
      </c>
      <c r="I28" s="36"/>
    </row>
    <row r="29" spans="1:9" x14ac:dyDescent="0.2">
      <c r="A29" s="44">
        <v>2</v>
      </c>
      <c r="B29" s="45" t="s">
        <v>129</v>
      </c>
      <c r="C29" s="45" t="s">
        <v>130</v>
      </c>
      <c r="D29" s="45" t="s">
        <v>26</v>
      </c>
      <c r="E29" s="46">
        <v>2000</v>
      </c>
      <c r="F29" s="47">
        <v>2001.614</v>
      </c>
      <c r="G29" s="48">
        <v>7.7645839999999994E-2</v>
      </c>
      <c r="H29" s="36">
        <v>7.4349999999999996</v>
      </c>
      <c r="I29" s="36"/>
    </row>
    <row r="30" spans="1:9" x14ac:dyDescent="0.2">
      <c r="A30" s="44">
        <v>3</v>
      </c>
      <c r="B30" s="45" t="s">
        <v>51</v>
      </c>
      <c r="C30" s="45" t="s">
        <v>52</v>
      </c>
      <c r="D30" s="45" t="s">
        <v>23</v>
      </c>
      <c r="E30" s="46">
        <v>2000</v>
      </c>
      <c r="F30" s="47">
        <v>1992.7639999999999</v>
      </c>
      <c r="G30" s="48">
        <v>7.7302540000000003E-2</v>
      </c>
      <c r="H30" s="36">
        <v>7.57</v>
      </c>
      <c r="I30" s="36"/>
    </row>
    <row r="31" spans="1:9" x14ac:dyDescent="0.2">
      <c r="A31" s="44">
        <v>4</v>
      </c>
      <c r="B31" s="45" t="s">
        <v>58</v>
      </c>
      <c r="C31" s="45" t="s">
        <v>59</v>
      </c>
      <c r="D31" s="45" t="s">
        <v>23</v>
      </c>
      <c r="E31" s="46">
        <v>150</v>
      </c>
      <c r="F31" s="47">
        <v>1500.318</v>
      </c>
      <c r="G31" s="48">
        <v>5.8199760000000003E-2</v>
      </c>
      <c r="H31" s="36">
        <v>7.3882000000000003</v>
      </c>
      <c r="I31" s="36"/>
    </row>
    <row r="32" spans="1:9" ht="25.5" x14ac:dyDescent="0.2">
      <c r="A32" s="44">
        <v>5</v>
      </c>
      <c r="B32" s="45" t="s">
        <v>131</v>
      </c>
      <c r="C32" s="45" t="s">
        <v>132</v>
      </c>
      <c r="D32" s="45" t="s">
        <v>23</v>
      </c>
      <c r="E32" s="46">
        <v>1000</v>
      </c>
      <c r="F32" s="47">
        <v>996.22699999999998</v>
      </c>
      <c r="G32" s="48">
        <v>3.8645260000000001E-2</v>
      </c>
      <c r="H32" s="36">
        <v>7.7580999999999998</v>
      </c>
      <c r="I32" s="36"/>
    </row>
    <row r="33" spans="1:9" x14ac:dyDescent="0.2">
      <c r="A33" s="44">
        <v>6</v>
      </c>
      <c r="B33" s="45" t="s">
        <v>21</v>
      </c>
      <c r="C33" s="45" t="s">
        <v>22</v>
      </c>
      <c r="D33" s="45" t="s">
        <v>23</v>
      </c>
      <c r="E33" s="46">
        <v>1000</v>
      </c>
      <c r="F33" s="47">
        <v>991.78499999999997</v>
      </c>
      <c r="G33" s="48">
        <v>3.8472939999999997E-2</v>
      </c>
      <c r="H33" s="36">
        <v>7.6950000000000003</v>
      </c>
      <c r="I33" s="36"/>
    </row>
    <row r="34" spans="1:9" x14ac:dyDescent="0.2">
      <c r="A34" s="44">
        <v>7</v>
      </c>
      <c r="B34" s="45" t="s">
        <v>133</v>
      </c>
      <c r="C34" s="45" t="s">
        <v>134</v>
      </c>
      <c r="D34" s="45" t="s">
        <v>26</v>
      </c>
      <c r="E34" s="46">
        <v>1000</v>
      </c>
      <c r="F34" s="47">
        <v>991.78399999999999</v>
      </c>
      <c r="G34" s="48">
        <v>3.8472899999999997E-2</v>
      </c>
      <c r="H34" s="36">
        <v>7.5906000000000002</v>
      </c>
      <c r="I34" s="36"/>
    </row>
    <row r="35" spans="1:9" x14ac:dyDescent="0.2">
      <c r="A35" s="44">
        <v>8</v>
      </c>
      <c r="B35" s="45" t="s">
        <v>49</v>
      </c>
      <c r="C35" s="45" t="s">
        <v>50</v>
      </c>
      <c r="D35" s="45" t="s">
        <v>26</v>
      </c>
      <c r="E35" s="46">
        <v>1000</v>
      </c>
      <c r="F35" s="47">
        <v>990.62</v>
      </c>
      <c r="G35" s="48">
        <v>3.8427749999999997E-2</v>
      </c>
      <c r="H35" s="36">
        <v>7.6356000000000002</v>
      </c>
      <c r="I35" s="36"/>
    </row>
    <row r="36" spans="1:9" x14ac:dyDescent="0.2">
      <c r="A36" s="44">
        <v>9</v>
      </c>
      <c r="B36" s="45" t="s">
        <v>135</v>
      </c>
      <c r="C36" s="45" t="s">
        <v>136</v>
      </c>
      <c r="D36" s="45" t="s">
        <v>26</v>
      </c>
      <c r="E36" s="46">
        <v>1000</v>
      </c>
      <c r="F36" s="47">
        <v>989.99</v>
      </c>
      <c r="G36" s="48">
        <v>3.8403310000000003E-2</v>
      </c>
      <c r="H36" s="36">
        <v>7.8537999999999997</v>
      </c>
      <c r="I36" s="36"/>
    </row>
    <row r="37" spans="1:9" ht="25.5" x14ac:dyDescent="0.2">
      <c r="A37" s="44">
        <v>10</v>
      </c>
      <c r="B37" s="45" t="s">
        <v>73</v>
      </c>
      <c r="C37" s="45" t="s">
        <v>74</v>
      </c>
      <c r="D37" s="45" t="s">
        <v>26</v>
      </c>
      <c r="E37" s="46">
        <v>1000</v>
      </c>
      <c r="F37" s="47">
        <v>987.87</v>
      </c>
      <c r="G37" s="48">
        <v>3.8321069999999999E-2</v>
      </c>
      <c r="H37" s="36">
        <v>7.8521000000000001</v>
      </c>
      <c r="I37" s="36"/>
    </row>
    <row r="38" spans="1:9" x14ac:dyDescent="0.2">
      <c r="A38" s="44">
        <v>11</v>
      </c>
      <c r="B38" s="45" t="s">
        <v>137</v>
      </c>
      <c r="C38" s="45" t="s">
        <v>138</v>
      </c>
      <c r="D38" s="45" t="s">
        <v>26</v>
      </c>
      <c r="E38" s="46">
        <v>1000</v>
      </c>
      <c r="F38" s="47">
        <v>982.10199999999998</v>
      </c>
      <c r="G38" s="48">
        <v>3.8097319999999997E-2</v>
      </c>
      <c r="H38" s="36">
        <v>8.2050000000000001</v>
      </c>
      <c r="I38" s="36"/>
    </row>
    <row r="39" spans="1:9" ht="25.5" x14ac:dyDescent="0.2">
      <c r="A39" s="44">
        <v>12</v>
      </c>
      <c r="B39" s="45" t="s">
        <v>29</v>
      </c>
      <c r="C39" s="45" t="s">
        <v>30</v>
      </c>
      <c r="D39" s="45" t="s">
        <v>23</v>
      </c>
      <c r="E39" s="46">
        <v>1000</v>
      </c>
      <c r="F39" s="47">
        <v>979.07799999999997</v>
      </c>
      <c r="G39" s="48">
        <v>3.7980020000000003E-2</v>
      </c>
      <c r="H39" s="36">
        <v>7.81</v>
      </c>
      <c r="I39" s="36"/>
    </row>
    <row r="40" spans="1:9" x14ac:dyDescent="0.2">
      <c r="A40" s="44">
        <v>13</v>
      </c>
      <c r="B40" s="45" t="s">
        <v>55</v>
      </c>
      <c r="C40" s="45" t="s">
        <v>515</v>
      </c>
      <c r="D40" s="45" t="s">
        <v>23</v>
      </c>
      <c r="E40" s="46">
        <v>10</v>
      </c>
      <c r="F40" s="47">
        <v>969.952</v>
      </c>
      <c r="G40" s="48">
        <v>3.7626010000000001E-2</v>
      </c>
      <c r="H40" s="36">
        <v>7.3952</v>
      </c>
      <c r="I40" s="36">
        <v>7.84</v>
      </c>
    </row>
    <row r="41" spans="1:9" x14ac:dyDescent="0.2">
      <c r="A41" s="44">
        <v>14</v>
      </c>
      <c r="B41" s="45" t="s">
        <v>139</v>
      </c>
      <c r="C41" s="45" t="s">
        <v>140</v>
      </c>
      <c r="D41" s="45" t="s">
        <v>26</v>
      </c>
      <c r="E41" s="46">
        <v>850</v>
      </c>
      <c r="F41" s="47">
        <v>838.98654999999997</v>
      </c>
      <c r="G41" s="48">
        <v>3.2545640000000001E-2</v>
      </c>
      <c r="H41" s="36">
        <v>7.7750000000000004</v>
      </c>
      <c r="I41" s="36"/>
    </row>
    <row r="42" spans="1:9" x14ac:dyDescent="0.2">
      <c r="A42" s="44">
        <v>15</v>
      </c>
      <c r="B42" s="45" t="s">
        <v>47</v>
      </c>
      <c r="C42" s="45" t="s">
        <v>48</v>
      </c>
      <c r="D42" s="45" t="s">
        <v>26</v>
      </c>
      <c r="E42" s="46">
        <v>500</v>
      </c>
      <c r="F42" s="47">
        <v>498.31400000000002</v>
      </c>
      <c r="G42" s="48">
        <v>1.9330409999999999E-2</v>
      </c>
      <c r="H42" s="36">
        <v>8.1999999999999993</v>
      </c>
      <c r="I42" s="36"/>
    </row>
    <row r="43" spans="1:9" x14ac:dyDescent="0.2">
      <c r="A43" s="44">
        <v>16</v>
      </c>
      <c r="B43" s="45" t="s">
        <v>69</v>
      </c>
      <c r="C43" s="45" t="s">
        <v>70</v>
      </c>
      <c r="D43" s="45" t="s">
        <v>26</v>
      </c>
      <c r="E43" s="46">
        <v>500</v>
      </c>
      <c r="F43" s="47">
        <v>497.41649999999998</v>
      </c>
      <c r="G43" s="48">
        <v>1.9295590000000001E-2</v>
      </c>
      <c r="H43" s="36">
        <v>7.6950000000000003</v>
      </c>
      <c r="I43" s="36"/>
    </row>
    <row r="44" spans="1:9" x14ac:dyDescent="0.2">
      <c r="A44" s="44">
        <v>17</v>
      </c>
      <c r="B44" s="45" t="s">
        <v>141</v>
      </c>
      <c r="C44" s="45" t="s">
        <v>142</v>
      </c>
      <c r="D44" s="45" t="s">
        <v>26</v>
      </c>
      <c r="E44" s="46">
        <v>500</v>
      </c>
      <c r="F44" s="47">
        <v>495.6</v>
      </c>
      <c r="G44" s="48">
        <v>1.922513E-2</v>
      </c>
      <c r="H44" s="36">
        <v>8.2575000000000003</v>
      </c>
      <c r="I44" s="36"/>
    </row>
    <row r="45" spans="1:9" ht="25.5" x14ac:dyDescent="0.2">
      <c r="A45" s="44">
        <v>18</v>
      </c>
      <c r="B45" s="45" t="s">
        <v>143</v>
      </c>
      <c r="C45" s="45" t="s">
        <v>144</v>
      </c>
      <c r="D45" s="45" t="s">
        <v>26</v>
      </c>
      <c r="E45" s="46">
        <v>500</v>
      </c>
      <c r="F45" s="47">
        <v>495.00400000000002</v>
      </c>
      <c r="G45" s="48">
        <v>1.9202009999999999E-2</v>
      </c>
      <c r="H45" s="36">
        <v>7.8333000000000004</v>
      </c>
      <c r="I45" s="36"/>
    </row>
    <row r="46" spans="1:9" ht="25.5" x14ac:dyDescent="0.2">
      <c r="A46" s="44">
        <v>19</v>
      </c>
      <c r="B46" s="45" t="s">
        <v>145</v>
      </c>
      <c r="C46" s="45" t="s">
        <v>146</v>
      </c>
      <c r="D46" s="45" t="s">
        <v>23</v>
      </c>
      <c r="E46" s="46">
        <v>500</v>
      </c>
      <c r="F46" s="47">
        <v>493.58600000000001</v>
      </c>
      <c r="G46" s="48">
        <v>1.9147000000000001E-2</v>
      </c>
      <c r="H46" s="36">
        <v>7.74</v>
      </c>
      <c r="I46" s="36"/>
    </row>
    <row r="47" spans="1:9" x14ac:dyDescent="0.2">
      <c r="A47" s="44">
        <v>20</v>
      </c>
      <c r="B47" s="45" t="s">
        <v>147</v>
      </c>
      <c r="C47" s="45" t="s">
        <v>148</v>
      </c>
      <c r="D47" s="45" t="s">
        <v>26</v>
      </c>
      <c r="E47" s="46">
        <v>500</v>
      </c>
      <c r="F47" s="47">
        <v>492.50099999999998</v>
      </c>
      <c r="G47" s="48">
        <v>1.9104909999999999E-2</v>
      </c>
      <c r="H47" s="36">
        <v>7.8674999999999997</v>
      </c>
      <c r="I47" s="36"/>
    </row>
    <row r="48" spans="1:9" x14ac:dyDescent="0.2">
      <c r="A48" s="44">
        <v>21</v>
      </c>
      <c r="B48" s="45" t="s">
        <v>149</v>
      </c>
      <c r="C48" s="45" t="s">
        <v>150</v>
      </c>
      <c r="D48" s="45" t="s">
        <v>26</v>
      </c>
      <c r="E48" s="46">
        <v>500</v>
      </c>
      <c r="F48" s="47">
        <v>492.07850000000002</v>
      </c>
      <c r="G48" s="48">
        <v>1.9088520000000001E-2</v>
      </c>
      <c r="H48" s="36">
        <v>7.8425000000000002</v>
      </c>
      <c r="I48" s="36"/>
    </row>
    <row r="49" spans="1:9" x14ac:dyDescent="0.2">
      <c r="A49" s="44">
        <v>22</v>
      </c>
      <c r="B49" s="45" t="s">
        <v>65</v>
      </c>
      <c r="C49" s="45" t="s">
        <v>66</v>
      </c>
      <c r="D49" s="45" t="s">
        <v>26</v>
      </c>
      <c r="E49" s="46">
        <v>500</v>
      </c>
      <c r="F49" s="47">
        <v>491.23050000000001</v>
      </c>
      <c r="G49" s="48">
        <v>1.905563E-2</v>
      </c>
      <c r="H49" s="36">
        <v>7.8537999999999997</v>
      </c>
      <c r="I49" s="36"/>
    </row>
    <row r="50" spans="1:9" x14ac:dyDescent="0.2">
      <c r="A50" s="44">
        <v>23</v>
      </c>
      <c r="B50" s="45" t="s">
        <v>75</v>
      </c>
      <c r="C50" s="45" t="s">
        <v>76</v>
      </c>
      <c r="D50" s="45" t="s">
        <v>23</v>
      </c>
      <c r="E50" s="46">
        <v>400</v>
      </c>
      <c r="F50" s="47">
        <v>394.178</v>
      </c>
      <c r="G50" s="48">
        <v>1.52908E-2</v>
      </c>
      <c r="H50" s="36">
        <v>7.665</v>
      </c>
      <c r="I50" s="36"/>
    </row>
    <row r="51" spans="1:9" x14ac:dyDescent="0.2">
      <c r="A51" s="37"/>
      <c r="B51" s="37"/>
      <c r="C51" s="38" t="s">
        <v>11</v>
      </c>
      <c r="D51" s="37"/>
      <c r="E51" s="37" t="s">
        <v>12</v>
      </c>
      <c r="F51" s="43">
        <v>22056.89155</v>
      </c>
      <c r="G51" s="40">
        <v>0.85562247999999996</v>
      </c>
      <c r="H51" s="36" t="s">
        <v>12</v>
      </c>
      <c r="I51" s="36"/>
    </row>
    <row r="52" spans="1:9" x14ac:dyDescent="0.2">
      <c r="A52" s="37"/>
      <c r="B52" s="37"/>
      <c r="C52" s="41"/>
      <c r="D52" s="37"/>
      <c r="E52" s="37"/>
      <c r="F52" s="42"/>
      <c r="G52" s="42"/>
      <c r="H52" s="36" t="s">
        <v>12</v>
      </c>
      <c r="I52" s="36"/>
    </row>
    <row r="53" spans="1:9" x14ac:dyDescent="0.2">
      <c r="A53" s="37"/>
      <c r="B53" s="37"/>
      <c r="C53" s="38" t="s">
        <v>77</v>
      </c>
      <c r="D53" s="37"/>
      <c r="E53" s="37"/>
      <c r="F53" s="37"/>
      <c r="G53" s="37"/>
      <c r="H53" s="36" t="s">
        <v>12</v>
      </c>
      <c r="I53" s="36"/>
    </row>
    <row r="54" spans="1:9" x14ac:dyDescent="0.2">
      <c r="A54" s="37"/>
      <c r="B54" s="37"/>
      <c r="C54" s="38" t="s">
        <v>11</v>
      </c>
      <c r="D54" s="37"/>
      <c r="E54" s="37" t="s">
        <v>12</v>
      </c>
      <c r="F54" s="39" t="s">
        <v>13</v>
      </c>
      <c r="G54" s="40">
        <v>0</v>
      </c>
      <c r="H54" s="36" t="s">
        <v>12</v>
      </c>
      <c r="I54" s="36"/>
    </row>
    <row r="55" spans="1:9" x14ac:dyDescent="0.2">
      <c r="A55" s="37"/>
      <c r="B55" s="37"/>
      <c r="C55" s="41"/>
      <c r="D55" s="37"/>
      <c r="E55" s="37"/>
      <c r="F55" s="42"/>
      <c r="G55" s="42"/>
      <c r="H55" s="36" t="s">
        <v>12</v>
      </c>
      <c r="I55" s="36"/>
    </row>
    <row r="56" spans="1:9" x14ac:dyDescent="0.2">
      <c r="A56" s="37"/>
      <c r="B56" s="37"/>
      <c r="C56" s="38" t="s">
        <v>78</v>
      </c>
      <c r="D56" s="37"/>
      <c r="E56" s="37"/>
      <c r="F56" s="37"/>
      <c r="G56" s="37"/>
      <c r="H56" s="36" t="s">
        <v>12</v>
      </c>
      <c r="I56" s="36"/>
    </row>
    <row r="57" spans="1:9" x14ac:dyDescent="0.2">
      <c r="A57" s="44">
        <v>1</v>
      </c>
      <c r="B57" s="45" t="s">
        <v>84</v>
      </c>
      <c r="C57" s="45" t="s">
        <v>85</v>
      </c>
      <c r="D57" s="45" t="s">
        <v>81</v>
      </c>
      <c r="E57" s="46">
        <v>500000</v>
      </c>
      <c r="F57" s="47">
        <v>487.03949999999998</v>
      </c>
      <c r="G57" s="48">
        <v>1.8893050000000002E-2</v>
      </c>
      <c r="H57" s="36">
        <v>7.4878</v>
      </c>
      <c r="I57" s="36"/>
    </row>
    <row r="58" spans="1:9" x14ac:dyDescent="0.2">
      <c r="A58" s="44">
        <v>2</v>
      </c>
      <c r="B58" s="45" t="s">
        <v>82</v>
      </c>
      <c r="C58" s="45" t="s">
        <v>83</v>
      </c>
      <c r="D58" s="45" t="s">
        <v>81</v>
      </c>
      <c r="E58" s="46">
        <v>500000</v>
      </c>
      <c r="F58" s="47">
        <v>483.92399999999998</v>
      </c>
      <c r="G58" s="48">
        <v>1.8772190000000001E-2</v>
      </c>
      <c r="H58" s="36">
        <v>7.5570000000000004</v>
      </c>
      <c r="I58" s="36"/>
    </row>
    <row r="59" spans="1:9" x14ac:dyDescent="0.2">
      <c r="A59" s="37"/>
      <c r="B59" s="37"/>
      <c r="C59" s="38" t="s">
        <v>11</v>
      </c>
      <c r="D59" s="37"/>
      <c r="E59" s="37" t="s">
        <v>12</v>
      </c>
      <c r="F59" s="43">
        <v>970.96349999999995</v>
      </c>
      <c r="G59" s="40">
        <v>3.7665240000000003E-2</v>
      </c>
      <c r="H59" s="36" t="s">
        <v>12</v>
      </c>
      <c r="I59" s="36"/>
    </row>
    <row r="60" spans="1:9" x14ac:dyDescent="0.2">
      <c r="A60" s="37"/>
      <c r="B60" s="37"/>
      <c r="C60" s="41"/>
      <c r="D60" s="37"/>
      <c r="E60" s="37"/>
      <c r="F60" s="42"/>
      <c r="G60" s="42"/>
      <c r="H60" s="36" t="s">
        <v>12</v>
      </c>
      <c r="I60" s="36"/>
    </row>
    <row r="61" spans="1:9" x14ac:dyDescent="0.2">
      <c r="A61" s="37"/>
      <c r="B61" s="37"/>
      <c r="C61" s="38" t="s">
        <v>88</v>
      </c>
      <c r="D61" s="37"/>
      <c r="E61" s="37"/>
      <c r="F61" s="42"/>
      <c r="G61" s="42"/>
      <c r="H61" s="36" t="s">
        <v>12</v>
      </c>
      <c r="I61" s="36"/>
    </row>
    <row r="62" spans="1:9" x14ac:dyDescent="0.2">
      <c r="A62" s="37"/>
      <c r="B62" s="37"/>
      <c r="C62" s="38" t="s">
        <v>11</v>
      </c>
      <c r="D62" s="37"/>
      <c r="E62" s="37" t="s">
        <v>12</v>
      </c>
      <c r="F62" s="39" t="s">
        <v>13</v>
      </c>
      <c r="G62" s="40">
        <v>0</v>
      </c>
      <c r="H62" s="36" t="s">
        <v>12</v>
      </c>
      <c r="I62" s="36"/>
    </row>
    <row r="63" spans="1:9" x14ac:dyDescent="0.2">
      <c r="A63" s="37"/>
      <c r="B63" s="37"/>
      <c r="C63" s="41"/>
      <c r="D63" s="37"/>
      <c r="E63" s="37"/>
      <c r="F63" s="42"/>
      <c r="G63" s="42"/>
      <c r="H63" s="36" t="s">
        <v>12</v>
      </c>
      <c r="I63" s="36"/>
    </row>
    <row r="64" spans="1:9" x14ac:dyDescent="0.2">
      <c r="A64" s="37"/>
      <c r="B64" s="37"/>
      <c r="C64" s="38" t="s">
        <v>89</v>
      </c>
      <c r="D64" s="37"/>
      <c r="E64" s="37"/>
      <c r="F64" s="43">
        <v>23027.855049999998</v>
      </c>
      <c r="G64" s="40">
        <v>0.89328772000000001</v>
      </c>
      <c r="H64" s="36" t="s">
        <v>12</v>
      </c>
      <c r="I64" s="36"/>
    </row>
    <row r="65" spans="1:9" x14ac:dyDescent="0.2">
      <c r="A65" s="37"/>
      <c r="B65" s="37"/>
      <c r="C65" s="41"/>
      <c r="D65" s="37"/>
      <c r="E65" s="37"/>
      <c r="F65" s="42"/>
      <c r="G65" s="42"/>
      <c r="H65" s="36" t="s">
        <v>12</v>
      </c>
      <c r="I65" s="36"/>
    </row>
    <row r="66" spans="1:9" x14ac:dyDescent="0.2">
      <c r="A66" s="37"/>
      <c r="B66" s="37"/>
      <c r="C66" s="38" t="s">
        <v>90</v>
      </c>
      <c r="D66" s="37"/>
      <c r="E66" s="37"/>
      <c r="F66" s="42"/>
      <c r="G66" s="42"/>
      <c r="H66" s="36" t="s">
        <v>12</v>
      </c>
      <c r="I66" s="36"/>
    </row>
    <row r="67" spans="1:9" x14ac:dyDescent="0.2">
      <c r="A67" s="37"/>
      <c r="B67" s="37"/>
      <c r="C67" s="38" t="s">
        <v>91</v>
      </c>
      <c r="D67" s="37"/>
      <c r="E67" s="37"/>
      <c r="F67" s="42"/>
      <c r="G67" s="42"/>
      <c r="H67" s="36" t="s">
        <v>12</v>
      </c>
      <c r="I67" s="36"/>
    </row>
    <row r="68" spans="1:9" x14ac:dyDescent="0.2">
      <c r="A68" s="37"/>
      <c r="B68" s="37"/>
      <c r="C68" s="38" t="s">
        <v>11</v>
      </c>
      <c r="D68" s="37"/>
      <c r="E68" s="37" t="s">
        <v>12</v>
      </c>
      <c r="F68" s="39" t="s">
        <v>13</v>
      </c>
      <c r="G68" s="40">
        <v>0</v>
      </c>
      <c r="H68" s="36" t="s">
        <v>12</v>
      </c>
      <c r="I68" s="36"/>
    </row>
    <row r="69" spans="1:9" x14ac:dyDescent="0.2">
      <c r="A69" s="37"/>
      <c r="B69" s="37"/>
      <c r="C69" s="41"/>
      <c r="D69" s="37"/>
      <c r="E69" s="37"/>
      <c r="F69" s="42"/>
      <c r="G69" s="42"/>
      <c r="H69" s="36" t="s">
        <v>12</v>
      </c>
      <c r="I69" s="36"/>
    </row>
    <row r="70" spans="1:9" x14ac:dyDescent="0.2">
      <c r="A70" s="37"/>
      <c r="B70" s="37"/>
      <c r="C70" s="38" t="s">
        <v>100</v>
      </c>
      <c r="D70" s="37"/>
      <c r="E70" s="37"/>
      <c r="F70" s="42"/>
      <c r="G70" s="42"/>
      <c r="H70" s="36" t="s">
        <v>12</v>
      </c>
      <c r="I70" s="36"/>
    </row>
    <row r="71" spans="1:9" x14ac:dyDescent="0.2">
      <c r="A71" s="37"/>
      <c r="B71" s="37"/>
      <c r="C71" s="38" t="s">
        <v>11</v>
      </c>
      <c r="D71" s="37"/>
      <c r="E71" s="37" t="s">
        <v>12</v>
      </c>
      <c r="F71" s="39" t="s">
        <v>13</v>
      </c>
      <c r="G71" s="40">
        <v>0</v>
      </c>
      <c r="H71" s="36" t="s">
        <v>12</v>
      </c>
      <c r="I71" s="36"/>
    </row>
    <row r="72" spans="1:9" x14ac:dyDescent="0.2">
      <c r="A72" s="37"/>
      <c r="B72" s="37"/>
      <c r="C72" s="41"/>
      <c r="D72" s="37"/>
      <c r="E72" s="37"/>
      <c r="F72" s="42"/>
      <c r="G72" s="42"/>
      <c r="H72" s="36" t="s">
        <v>12</v>
      </c>
      <c r="I72" s="36"/>
    </row>
    <row r="73" spans="1:9" x14ac:dyDescent="0.2">
      <c r="A73" s="37"/>
      <c r="B73" s="37"/>
      <c r="C73" s="38" t="s">
        <v>101</v>
      </c>
      <c r="D73" s="37"/>
      <c r="E73" s="37"/>
      <c r="F73" s="42"/>
      <c r="G73" s="42"/>
      <c r="H73" s="36" t="s">
        <v>12</v>
      </c>
      <c r="I73" s="36"/>
    </row>
    <row r="74" spans="1:9" x14ac:dyDescent="0.2">
      <c r="A74" s="37"/>
      <c r="B74" s="37"/>
      <c r="C74" s="38" t="s">
        <v>11</v>
      </c>
      <c r="D74" s="37"/>
      <c r="E74" s="37" t="s">
        <v>12</v>
      </c>
      <c r="F74" s="39" t="s">
        <v>13</v>
      </c>
      <c r="G74" s="40">
        <v>0</v>
      </c>
      <c r="H74" s="36" t="s">
        <v>12</v>
      </c>
      <c r="I74" s="36"/>
    </row>
    <row r="75" spans="1:9" x14ac:dyDescent="0.2">
      <c r="A75" s="37"/>
      <c r="B75" s="37"/>
      <c r="C75" s="41"/>
      <c r="D75" s="37"/>
      <c r="E75" s="37"/>
      <c r="F75" s="42"/>
      <c r="G75" s="42"/>
      <c r="H75" s="36" t="s">
        <v>12</v>
      </c>
      <c r="I75" s="36"/>
    </row>
    <row r="76" spans="1:9" x14ac:dyDescent="0.2">
      <c r="A76" s="37"/>
      <c r="B76" s="37"/>
      <c r="C76" s="38" t="s">
        <v>102</v>
      </c>
      <c r="D76" s="37"/>
      <c r="E76" s="37"/>
      <c r="F76" s="42"/>
      <c r="G76" s="42"/>
      <c r="H76" s="36" t="s">
        <v>12</v>
      </c>
      <c r="I76" s="36"/>
    </row>
    <row r="77" spans="1:9" x14ac:dyDescent="0.2">
      <c r="A77" s="44">
        <v>1</v>
      </c>
      <c r="B77" s="45"/>
      <c r="C77" s="45" t="s">
        <v>103</v>
      </c>
      <c r="D77" s="45"/>
      <c r="E77" s="49"/>
      <c r="F77" s="47">
        <v>1047.3011490030001</v>
      </c>
      <c r="G77" s="48">
        <v>4.0626500000000003E-2</v>
      </c>
      <c r="H77" s="36">
        <v>5.15</v>
      </c>
      <c r="I77" s="36"/>
    </row>
    <row r="78" spans="1:9" x14ac:dyDescent="0.2">
      <c r="A78" s="37"/>
      <c r="B78" s="37"/>
      <c r="C78" s="38" t="s">
        <v>11</v>
      </c>
      <c r="D78" s="37"/>
      <c r="E78" s="37" t="s">
        <v>12</v>
      </c>
      <c r="F78" s="43">
        <v>1047.3011490030001</v>
      </c>
      <c r="G78" s="40">
        <v>4.0626500000000003E-2</v>
      </c>
      <c r="H78" s="36" t="s">
        <v>12</v>
      </c>
      <c r="I78" s="36"/>
    </row>
    <row r="79" spans="1:9" x14ac:dyDescent="0.2">
      <c r="A79" s="37"/>
      <c r="B79" s="37"/>
      <c r="C79" s="41"/>
      <c r="D79" s="37"/>
      <c r="E79" s="37"/>
      <c r="F79" s="42"/>
      <c r="G79" s="42"/>
      <c r="H79" s="36" t="s">
        <v>12</v>
      </c>
      <c r="I79" s="36"/>
    </row>
    <row r="80" spans="1:9" x14ac:dyDescent="0.2">
      <c r="A80" s="37"/>
      <c r="B80" s="37"/>
      <c r="C80" s="38" t="s">
        <v>104</v>
      </c>
      <c r="D80" s="37"/>
      <c r="E80" s="37"/>
      <c r="F80" s="43">
        <v>1047.3011490030001</v>
      </c>
      <c r="G80" s="40">
        <v>4.0626500000000003E-2</v>
      </c>
      <c r="H80" s="36" t="s">
        <v>12</v>
      </c>
      <c r="I80" s="36"/>
    </row>
    <row r="81" spans="1:16" x14ac:dyDescent="0.2">
      <c r="A81" s="37"/>
      <c r="B81" s="37"/>
      <c r="C81" s="42"/>
      <c r="D81" s="37"/>
      <c r="E81" s="37"/>
      <c r="F81" s="37"/>
      <c r="G81" s="37"/>
      <c r="H81" s="36" t="s">
        <v>12</v>
      </c>
      <c r="I81" s="36"/>
    </row>
    <row r="82" spans="1:16" x14ac:dyDescent="0.2">
      <c r="A82" s="37"/>
      <c r="B82" s="37"/>
      <c r="C82" s="38" t="s">
        <v>105</v>
      </c>
      <c r="D82" s="37"/>
      <c r="E82" s="37"/>
      <c r="F82" s="37"/>
      <c r="G82" s="37"/>
      <c r="H82" s="36" t="s">
        <v>12</v>
      </c>
      <c r="I82" s="36"/>
    </row>
    <row r="83" spans="1:16" x14ac:dyDescent="0.2">
      <c r="A83" s="37"/>
      <c r="B83" s="37"/>
      <c r="C83" s="38" t="s">
        <v>106</v>
      </c>
      <c r="D83" s="37"/>
      <c r="E83" s="37"/>
      <c r="F83" s="37"/>
      <c r="G83" s="37"/>
      <c r="H83" s="36" t="s">
        <v>12</v>
      </c>
      <c r="I83" s="36"/>
    </row>
    <row r="84" spans="1:16" x14ac:dyDescent="0.2">
      <c r="A84" s="37"/>
      <c r="B84" s="37"/>
      <c r="C84" s="38" t="s">
        <v>11</v>
      </c>
      <c r="D84" s="37"/>
      <c r="E84" s="37" t="s">
        <v>12</v>
      </c>
      <c r="F84" s="39" t="s">
        <v>13</v>
      </c>
      <c r="G84" s="40">
        <v>0</v>
      </c>
      <c r="H84" s="36" t="s">
        <v>12</v>
      </c>
      <c r="I84" s="36"/>
    </row>
    <row r="85" spans="1:16" x14ac:dyDescent="0.2">
      <c r="A85" s="34"/>
      <c r="B85" s="34"/>
      <c r="C85" s="96"/>
      <c r="D85" s="34"/>
      <c r="E85" s="34"/>
      <c r="F85" s="62"/>
      <c r="G85" s="62"/>
      <c r="H85" s="36" t="s">
        <v>12</v>
      </c>
      <c r="I85" s="36"/>
    </row>
    <row r="86" spans="1:16" x14ac:dyDescent="0.2">
      <c r="A86" s="34"/>
      <c r="B86" s="34"/>
      <c r="C86" s="35" t="s">
        <v>516</v>
      </c>
      <c r="D86" s="34"/>
      <c r="E86" s="34"/>
      <c r="F86" s="62"/>
      <c r="G86" s="62"/>
      <c r="H86" s="36" t="s">
        <v>12</v>
      </c>
      <c r="I86" s="36"/>
      <c r="J86" s="78"/>
      <c r="K86" s="78"/>
      <c r="L86" s="78"/>
      <c r="M86" s="78"/>
      <c r="N86" s="97"/>
      <c r="O86" s="97"/>
      <c r="P86" s="97"/>
    </row>
    <row r="87" spans="1:16" x14ac:dyDescent="0.2">
      <c r="A87" s="98">
        <v>1</v>
      </c>
      <c r="B87" s="67" t="s">
        <v>107</v>
      </c>
      <c r="C87" s="67" t="s">
        <v>108</v>
      </c>
      <c r="D87" s="67"/>
      <c r="E87" s="99">
        <v>1167.5340000000001</v>
      </c>
      <c r="F87" s="100">
        <v>140.17864222399999</v>
      </c>
      <c r="G87" s="101">
        <v>5.4377599999999998E-3</v>
      </c>
      <c r="H87" s="36"/>
      <c r="I87" s="36"/>
    </row>
    <row r="88" spans="1:16" x14ac:dyDescent="0.2">
      <c r="A88" s="34"/>
      <c r="B88" s="34"/>
      <c r="C88" s="35" t="s">
        <v>11</v>
      </c>
      <c r="D88" s="34"/>
      <c r="E88" s="34" t="s">
        <v>12</v>
      </c>
      <c r="F88" s="102">
        <f>SUM(F87)</f>
        <v>140.17864222399999</v>
      </c>
      <c r="G88" s="103">
        <f>SUM(G87)</f>
        <v>5.4377599999999998E-3</v>
      </c>
      <c r="H88" s="36" t="s">
        <v>12</v>
      </c>
      <c r="I88" s="36"/>
    </row>
    <row r="89" spans="1:16" x14ac:dyDescent="0.2">
      <c r="A89" s="37"/>
      <c r="B89" s="37"/>
      <c r="C89" s="41"/>
      <c r="D89" s="37"/>
      <c r="E89" s="37"/>
      <c r="F89" s="42"/>
      <c r="G89" s="42"/>
      <c r="H89" s="36" t="s">
        <v>12</v>
      </c>
      <c r="I89" s="36"/>
    </row>
    <row r="90" spans="1:16" x14ac:dyDescent="0.2">
      <c r="A90" s="37"/>
      <c r="B90" s="37"/>
      <c r="C90" s="38" t="s">
        <v>109</v>
      </c>
      <c r="D90" s="37"/>
      <c r="E90" s="37"/>
      <c r="F90" s="37"/>
      <c r="G90" s="37"/>
      <c r="H90" s="36" t="s">
        <v>12</v>
      </c>
      <c r="I90" s="36"/>
    </row>
    <row r="91" spans="1:16" x14ac:dyDescent="0.2">
      <c r="A91" s="37"/>
      <c r="B91" s="37"/>
      <c r="C91" s="38" t="s">
        <v>110</v>
      </c>
      <c r="D91" s="37"/>
      <c r="E91" s="37"/>
      <c r="F91" s="37"/>
      <c r="G91" s="37"/>
      <c r="H91" s="36" t="s">
        <v>12</v>
      </c>
      <c r="I91" s="36"/>
    </row>
    <row r="92" spans="1:16" x14ac:dyDescent="0.2">
      <c r="A92" s="37"/>
      <c r="B92" s="37"/>
      <c r="C92" s="38" t="s">
        <v>11</v>
      </c>
      <c r="D92" s="37"/>
      <c r="E92" s="37" t="s">
        <v>12</v>
      </c>
      <c r="F92" s="39" t="s">
        <v>13</v>
      </c>
      <c r="G92" s="40">
        <v>0</v>
      </c>
      <c r="H92" s="36" t="s">
        <v>12</v>
      </c>
      <c r="I92" s="36"/>
    </row>
    <row r="93" spans="1:16" x14ac:dyDescent="0.2">
      <c r="A93" s="37"/>
      <c r="B93" s="37"/>
      <c r="C93" s="41"/>
      <c r="D93" s="37"/>
      <c r="E93" s="37"/>
      <c r="F93" s="42"/>
      <c r="G93" s="42"/>
      <c r="H93" s="36" t="s">
        <v>12</v>
      </c>
      <c r="I93" s="36"/>
    </row>
    <row r="94" spans="1:16" x14ac:dyDescent="0.2">
      <c r="A94" s="37"/>
      <c r="B94" s="37"/>
      <c r="C94" s="38" t="s">
        <v>111</v>
      </c>
      <c r="D94" s="37"/>
      <c r="E94" s="37"/>
      <c r="F94" s="42"/>
      <c r="G94" s="42"/>
      <c r="H94" s="36" t="s">
        <v>12</v>
      </c>
      <c r="I94" s="36"/>
    </row>
    <row r="95" spans="1:16" x14ac:dyDescent="0.2">
      <c r="A95" s="37"/>
      <c r="B95" s="37"/>
      <c r="C95" s="38" t="s">
        <v>11</v>
      </c>
      <c r="D95" s="37"/>
      <c r="E95" s="37" t="s">
        <v>12</v>
      </c>
      <c r="F95" s="39" t="s">
        <v>13</v>
      </c>
      <c r="G95" s="40">
        <v>0</v>
      </c>
      <c r="H95" s="36" t="s">
        <v>12</v>
      </c>
      <c r="I95" s="36"/>
    </row>
    <row r="96" spans="1:16" x14ac:dyDescent="0.2">
      <c r="A96" s="37"/>
      <c r="B96" s="45"/>
      <c r="C96" s="45"/>
      <c r="D96" s="38"/>
      <c r="E96" s="37"/>
      <c r="F96" s="45"/>
      <c r="G96" s="49"/>
      <c r="H96" s="36" t="s">
        <v>12</v>
      </c>
      <c r="I96" s="36"/>
    </row>
    <row r="97" spans="1:9" x14ac:dyDescent="0.2">
      <c r="A97" s="49"/>
      <c r="B97" s="45"/>
      <c r="C97" s="45" t="s">
        <v>112</v>
      </c>
      <c r="D97" s="45"/>
      <c r="E97" s="49"/>
      <c r="F97" s="47">
        <v>1563.4315846899999</v>
      </c>
      <c r="G97" s="48">
        <v>6.064804E-2</v>
      </c>
      <c r="H97" s="36" t="s">
        <v>12</v>
      </c>
      <c r="I97" s="36"/>
    </row>
    <row r="98" spans="1:9" x14ac:dyDescent="0.2">
      <c r="A98" s="41"/>
      <c r="B98" s="41"/>
      <c r="C98" s="38" t="s">
        <v>113</v>
      </c>
      <c r="D98" s="42"/>
      <c r="E98" s="42"/>
      <c r="F98" s="43">
        <v>25778.766425917001</v>
      </c>
      <c r="G98" s="50">
        <v>1.0000000200000001</v>
      </c>
      <c r="H98" s="36" t="s">
        <v>12</v>
      </c>
      <c r="I98" s="36"/>
    </row>
    <row r="99" spans="1:9" x14ac:dyDescent="0.2">
      <c r="A99" s="51"/>
      <c r="B99" s="51"/>
      <c r="C99" s="51"/>
      <c r="D99" s="52"/>
      <c r="E99" s="52"/>
      <c r="F99" s="52"/>
      <c r="G99" s="52"/>
    </row>
    <row r="100" spans="1:9" x14ac:dyDescent="0.2">
      <c r="A100" s="53"/>
      <c r="B100" s="54" t="s">
        <v>517</v>
      </c>
      <c r="C100" s="54"/>
      <c r="D100" s="54"/>
      <c r="E100" s="54"/>
      <c r="F100" s="54"/>
      <c r="G100" s="54"/>
      <c r="H100" s="54"/>
    </row>
    <row r="101" spans="1:9" x14ac:dyDescent="0.2">
      <c r="A101" s="53"/>
      <c r="B101" s="54" t="s">
        <v>518</v>
      </c>
      <c r="C101" s="54"/>
      <c r="D101" s="54"/>
      <c r="E101" s="54"/>
      <c r="F101" s="54"/>
      <c r="G101" s="54"/>
      <c r="H101" s="54"/>
    </row>
    <row r="102" spans="1:9" x14ac:dyDescent="0.2">
      <c r="A102" s="53"/>
      <c r="B102" s="54" t="s">
        <v>519</v>
      </c>
      <c r="C102" s="54"/>
      <c r="D102" s="54"/>
      <c r="E102" s="54"/>
      <c r="F102" s="54"/>
      <c r="G102" s="54"/>
      <c r="H102" s="54"/>
    </row>
    <row r="103" spans="1:9" x14ac:dyDescent="0.2">
      <c r="A103" s="53"/>
      <c r="B103" s="53"/>
      <c r="C103" s="53"/>
      <c r="D103" s="55"/>
      <c r="E103" s="55"/>
      <c r="F103" s="55"/>
      <c r="G103" s="55"/>
    </row>
    <row r="104" spans="1:9" x14ac:dyDescent="0.2">
      <c r="A104" s="53"/>
      <c r="B104" s="56" t="s">
        <v>114</v>
      </c>
      <c r="C104" s="57"/>
      <c r="D104" s="58"/>
      <c r="E104" s="59"/>
      <c r="F104" s="55"/>
      <c r="G104" s="55"/>
    </row>
    <row r="105" spans="1:9" ht="25.5" customHeight="1" x14ac:dyDescent="0.2">
      <c r="A105" s="53"/>
      <c r="B105" s="60" t="s">
        <v>115</v>
      </c>
      <c r="C105" s="61"/>
      <c r="D105" s="35" t="s">
        <v>116</v>
      </c>
      <c r="E105" s="59"/>
      <c r="F105" s="55"/>
      <c r="G105" s="55"/>
    </row>
    <row r="106" spans="1:9" x14ac:dyDescent="0.2">
      <c r="A106" s="53"/>
      <c r="B106" s="60" t="s">
        <v>117</v>
      </c>
      <c r="C106" s="61"/>
      <c r="D106" s="35" t="s">
        <v>116</v>
      </c>
      <c r="E106" s="59"/>
      <c r="F106" s="55"/>
      <c r="G106" s="55"/>
    </row>
    <row r="107" spans="1:9" x14ac:dyDescent="0.2">
      <c r="A107" s="53"/>
      <c r="B107" s="60" t="s">
        <v>118</v>
      </c>
      <c r="C107" s="61"/>
      <c r="D107" s="62" t="s">
        <v>12</v>
      </c>
      <c r="E107" s="59"/>
      <c r="F107" s="55"/>
      <c r="G107" s="55"/>
    </row>
    <row r="108" spans="1:9" x14ac:dyDescent="0.2">
      <c r="A108" s="63"/>
      <c r="B108" s="64" t="s">
        <v>12</v>
      </c>
      <c r="C108" s="64" t="s">
        <v>520</v>
      </c>
      <c r="D108" s="64" t="s">
        <v>119</v>
      </c>
      <c r="E108" s="63"/>
      <c r="F108" s="63"/>
      <c r="G108" s="63"/>
    </row>
    <row r="109" spans="1:9" x14ac:dyDescent="0.2">
      <c r="A109" s="63"/>
      <c r="B109" s="65" t="s">
        <v>120</v>
      </c>
      <c r="C109" s="66">
        <v>46265</v>
      </c>
      <c r="D109" s="66">
        <v>46295</v>
      </c>
      <c r="E109" s="63"/>
      <c r="F109" s="63"/>
      <c r="G109" s="63"/>
    </row>
    <row r="110" spans="1:9" x14ac:dyDescent="0.2">
      <c r="A110" s="63"/>
      <c r="B110" s="67" t="s">
        <v>121</v>
      </c>
      <c r="C110" s="68">
        <v>46.402799999999999</v>
      </c>
      <c r="D110" s="68">
        <v>46.498600000000003</v>
      </c>
      <c r="E110" s="63"/>
      <c r="F110" s="69"/>
      <c r="G110" s="70"/>
    </row>
    <row r="111" spans="1:9" x14ac:dyDescent="0.2">
      <c r="A111" s="63"/>
      <c r="B111" s="67" t="s">
        <v>521</v>
      </c>
      <c r="C111" s="68">
        <v>11.552099999999999</v>
      </c>
      <c r="D111" s="68">
        <v>11.575900000000001</v>
      </c>
      <c r="E111" s="63"/>
      <c r="F111" s="69"/>
      <c r="G111" s="70"/>
    </row>
    <row r="112" spans="1:9" x14ac:dyDescent="0.2">
      <c r="A112" s="63"/>
      <c r="B112" s="67" t="s">
        <v>122</v>
      </c>
      <c r="C112" s="68">
        <v>45.671599999999998</v>
      </c>
      <c r="D112" s="68">
        <v>45.760100000000001</v>
      </c>
      <c r="E112" s="63"/>
      <c r="F112" s="69"/>
      <c r="G112" s="70"/>
    </row>
    <row r="113" spans="1:14" x14ac:dyDescent="0.2">
      <c r="A113" s="63"/>
      <c r="B113" s="67" t="s">
        <v>522</v>
      </c>
      <c r="C113" s="68">
        <v>11.5741</v>
      </c>
      <c r="D113" s="68">
        <v>11.596500000000001</v>
      </c>
      <c r="E113" s="63"/>
      <c r="F113" s="69"/>
      <c r="G113" s="70"/>
    </row>
    <row r="114" spans="1:14" x14ac:dyDescent="0.2">
      <c r="A114" s="63"/>
      <c r="B114" s="63"/>
      <c r="C114" s="63"/>
      <c r="D114" s="63"/>
      <c r="E114" s="63"/>
      <c r="F114" s="63"/>
      <c r="G114" s="63"/>
    </row>
    <row r="115" spans="1:14" x14ac:dyDescent="0.2">
      <c r="A115" s="63"/>
      <c r="B115" s="60" t="s">
        <v>523</v>
      </c>
      <c r="C115" s="61"/>
      <c r="D115" s="35" t="s">
        <v>116</v>
      </c>
      <c r="E115" s="63"/>
      <c r="F115" s="63"/>
      <c r="G115" s="63"/>
    </row>
    <row r="116" spans="1:14" x14ac:dyDescent="0.2">
      <c r="A116" s="63"/>
      <c r="B116" s="72"/>
      <c r="C116" s="72"/>
      <c r="D116" s="72"/>
      <c r="E116" s="63"/>
      <c r="F116" s="63"/>
      <c r="G116" s="63"/>
    </row>
    <row r="117" spans="1:14" x14ac:dyDescent="0.2">
      <c r="A117" s="63"/>
      <c r="B117" s="60" t="s">
        <v>124</v>
      </c>
      <c r="C117" s="61"/>
      <c r="D117" s="35" t="s">
        <v>116</v>
      </c>
      <c r="E117" s="77"/>
      <c r="F117" s="63"/>
      <c r="G117" s="63"/>
    </row>
    <row r="118" spans="1:14" x14ac:dyDescent="0.2">
      <c r="A118" s="63"/>
      <c r="B118" s="60" t="s">
        <v>125</v>
      </c>
      <c r="C118" s="61"/>
      <c r="D118" s="35" t="s">
        <v>116</v>
      </c>
      <c r="E118" s="77"/>
      <c r="F118" s="63"/>
      <c r="G118" s="63"/>
    </row>
    <row r="119" spans="1:14" x14ac:dyDescent="0.2">
      <c r="A119" s="63"/>
      <c r="B119" s="60" t="s">
        <v>524</v>
      </c>
      <c r="C119" s="61"/>
      <c r="D119" s="35" t="s">
        <v>116</v>
      </c>
      <c r="E119" s="77"/>
      <c r="F119" s="63"/>
      <c r="G119" s="63"/>
    </row>
    <row r="120" spans="1:14" x14ac:dyDescent="0.2">
      <c r="A120" s="72"/>
      <c r="B120" s="72"/>
      <c r="C120" s="72"/>
      <c r="D120" s="72"/>
      <c r="E120" s="72"/>
      <c r="F120" s="72"/>
      <c r="G120" s="72"/>
    </row>
    <row r="121" spans="1:14" s="79" customFormat="1" x14ac:dyDescent="0.2">
      <c r="B121" s="80" t="s">
        <v>525</v>
      </c>
      <c r="C121" s="81"/>
      <c r="D121" s="82"/>
      <c r="I121" s="33"/>
      <c r="J121" s="78"/>
      <c r="K121" s="78"/>
      <c r="L121" s="78"/>
      <c r="M121" s="78"/>
      <c r="N121" s="83"/>
    </row>
    <row r="122" spans="1:14" s="79" customFormat="1" ht="51" x14ac:dyDescent="0.2">
      <c r="B122" s="84" t="s">
        <v>526</v>
      </c>
      <c r="C122" s="84"/>
      <c r="D122" s="85" t="s">
        <v>126</v>
      </c>
      <c r="I122" s="33"/>
      <c r="J122" s="78"/>
      <c r="K122" s="78"/>
      <c r="L122" s="78"/>
      <c r="M122" s="78"/>
      <c r="N122" s="83"/>
    </row>
    <row r="123" spans="1:14" s="79" customFormat="1" x14ac:dyDescent="0.2">
      <c r="B123" s="73" t="s">
        <v>527</v>
      </c>
      <c r="C123" s="73"/>
      <c r="D123" s="86"/>
      <c r="I123" s="33"/>
      <c r="J123" s="78"/>
      <c r="K123" s="78"/>
      <c r="L123" s="78"/>
      <c r="M123" s="78"/>
      <c r="N123" s="83"/>
    </row>
    <row r="124" spans="1:14" s="79" customFormat="1" x14ac:dyDescent="0.2">
      <c r="B124" s="73"/>
      <c r="C124" s="73"/>
      <c r="D124" s="87"/>
      <c r="I124" s="31"/>
      <c r="J124" s="78"/>
      <c r="K124" s="78"/>
      <c r="L124" s="78"/>
      <c r="M124" s="78"/>
      <c r="N124" s="83"/>
    </row>
    <row r="125" spans="1:14" s="79" customFormat="1" x14ac:dyDescent="0.2">
      <c r="B125" s="73" t="s">
        <v>528</v>
      </c>
      <c r="C125" s="73"/>
      <c r="D125" s="88">
        <v>7.5898687067758708</v>
      </c>
      <c r="I125" s="31"/>
      <c r="J125" s="78"/>
      <c r="K125" s="78"/>
      <c r="L125" s="78"/>
      <c r="M125" s="78"/>
      <c r="N125" s="83"/>
    </row>
    <row r="126" spans="1:14" s="79" customFormat="1" x14ac:dyDescent="0.2">
      <c r="B126" s="73"/>
      <c r="C126" s="73"/>
      <c r="D126" s="87"/>
      <c r="I126" s="33"/>
      <c r="J126" s="78"/>
      <c r="K126" s="78"/>
      <c r="L126" s="78"/>
      <c r="M126" s="78"/>
      <c r="N126" s="83"/>
    </row>
    <row r="127" spans="1:14" s="79" customFormat="1" x14ac:dyDescent="0.2">
      <c r="B127" s="73" t="s">
        <v>529</v>
      </c>
      <c r="C127" s="73"/>
      <c r="D127" s="88">
        <v>2.0520022410478611</v>
      </c>
      <c r="I127" s="33"/>
      <c r="J127" s="78"/>
      <c r="K127" s="78"/>
      <c r="L127" s="78"/>
      <c r="M127" s="78"/>
      <c r="N127" s="83"/>
    </row>
    <row r="128" spans="1:14" s="79" customFormat="1" x14ac:dyDescent="0.2">
      <c r="B128" s="73" t="s">
        <v>530</v>
      </c>
      <c r="C128" s="73"/>
      <c r="D128" s="88">
        <v>2.3545078614072592</v>
      </c>
      <c r="I128" s="33"/>
      <c r="J128" s="78"/>
      <c r="K128" s="78"/>
      <c r="L128" s="78"/>
      <c r="M128" s="78"/>
      <c r="N128" s="83"/>
    </row>
    <row r="129" spans="2:17" s="79" customFormat="1" x14ac:dyDescent="0.2">
      <c r="B129" s="73"/>
      <c r="C129" s="73"/>
      <c r="D129" s="87"/>
      <c r="I129" s="33"/>
      <c r="J129" s="78"/>
      <c r="K129" s="78"/>
      <c r="L129" s="78"/>
      <c r="M129" s="78"/>
      <c r="N129" s="83"/>
      <c r="Q129" s="31"/>
    </row>
    <row r="130" spans="2:17" s="79" customFormat="1" ht="13.5" customHeight="1" x14ac:dyDescent="0.2">
      <c r="B130" s="73" t="s">
        <v>531</v>
      </c>
      <c r="C130" s="73"/>
      <c r="D130" s="90" t="s">
        <v>642</v>
      </c>
      <c r="I130" s="33"/>
      <c r="J130" s="78"/>
      <c r="K130" s="78"/>
      <c r="L130" s="78"/>
      <c r="M130" s="78"/>
      <c r="N130" s="83"/>
    </row>
    <row r="131" spans="2:17" s="79" customFormat="1" x14ac:dyDescent="0.2">
      <c r="B131" s="91" t="s">
        <v>532</v>
      </c>
      <c r="C131" s="92"/>
      <c r="D131" s="93"/>
      <c r="I131" s="33"/>
      <c r="J131" s="78"/>
      <c r="K131" s="78"/>
      <c r="L131" s="78"/>
      <c r="M131" s="78"/>
      <c r="N131" s="83"/>
      <c r="Q131" s="31"/>
    </row>
    <row r="132" spans="2:17" x14ac:dyDescent="0.2">
      <c r="I132" s="33"/>
    </row>
    <row r="133" spans="2:17" x14ac:dyDescent="0.2">
      <c r="B133" s="94" t="s">
        <v>533</v>
      </c>
    </row>
    <row r="134" spans="2:17" ht="5.25" customHeight="1" x14ac:dyDescent="0.2"/>
    <row r="135" spans="2:17" ht="168" customHeight="1" x14ac:dyDescent="0.2"/>
    <row r="138" spans="2:17" x14ac:dyDescent="0.2">
      <c r="B138" s="94" t="s">
        <v>534</v>
      </c>
      <c r="C138" s="95"/>
      <c r="D138" s="94"/>
    </row>
    <row r="139" spans="2:17" x14ac:dyDescent="0.2">
      <c r="B139" s="94" t="s">
        <v>536</v>
      </c>
      <c r="D139" s="94"/>
    </row>
    <row r="141" spans="2:17" x14ac:dyDescent="0.2">
      <c r="I141" s="33"/>
    </row>
    <row r="142" spans="2:17" x14ac:dyDescent="0.2">
      <c r="I142" s="33"/>
    </row>
    <row r="143" spans="2:17" x14ac:dyDescent="0.2">
      <c r="I143" s="33"/>
    </row>
  </sheetData>
  <mergeCells count="25">
    <mergeCell ref="B128:C128"/>
    <mergeCell ref="B129:C129"/>
    <mergeCell ref="B130:C130"/>
    <mergeCell ref="B131:D131"/>
    <mergeCell ref="B123:C123"/>
    <mergeCell ref="B124:C124"/>
    <mergeCell ref="B125:C125"/>
    <mergeCell ref="B126:C126"/>
    <mergeCell ref="B127:C127"/>
    <mergeCell ref="B117:C117"/>
    <mergeCell ref="B118:C118"/>
    <mergeCell ref="B119:C119"/>
    <mergeCell ref="B121:D121"/>
    <mergeCell ref="B122:C122"/>
    <mergeCell ref="B104:D104"/>
    <mergeCell ref="B105:C105"/>
    <mergeCell ref="B106:C106"/>
    <mergeCell ref="B107:C107"/>
    <mergeCell ref="B115:C115"/>
    <mergeCell ref="B102:H102"/>
    <mergeCell ref="A1:I1"/>
    <mergeCell ref="A2:I2"/>
    <mergeCell ref="A3:I3"/>
    <mergeCell ref="B100:H100"/>
    <mergeCell ref="B101:H101"/>
  </mergeCells>
  <hyperlinks>
    <hyperlink ref="J1" location="Index!B2" display="Index" xr:uid="{173269DD-9216-4EB1-B029-67DE169AE113}"/>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A1351-9CC4-444B-9439-242F445225E2}">
  <sheetPr>
    <outlinePr summaryBelow="0" summaryRight="0"/>
  </sheetPr>
  <dimension ref="A1:P152"/>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9.42578125" style="31" bestFit="1" customWidth="1"/>
    <col min="6" max="6" width="10.140625" style="31" bestFit="1" customWidth="1"/>
    <col min="7" max="7" width="14" style="31" bestFit="1" customWidth="1"/>
    <col min="8" max="8" width="8.85546875" style="31" bestFit="1" customWidth="1"/>
    <col min="9" max="9" width="5.7109375" style="31" bestFit="1" customWidth="1"/>
    <col min="10" max="16384" width="8.85546875" style="31"/>
  </cols>
  <sheetData>
    <row r="1" spans="1:9" ht="15" x14ac:dyDescent="0.2">
      <c r="A1" s="26" t="s">
        <v>0</v>
      </c>
      <c r="B1" s="26"/>
      <c r="C1" s="26"/>
      <c r="D1" s="26"/>
      <c r="E1" s="26"/>
      <c r="F1" s="26"/>
      <c r="G1" s="26"/>
      <c r="H1" s="26"/>
      <c r="I1" s="1" t="s">
        <v>513</v>
      </c>
    </row>
    <row r="2" spans="1:9" ht="15" x14ac:dyDescent="0.2">
      <c r="A2" s="26" t="s">
        <v>151</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511</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x14ac:dyDescent="0.2">
      <c r="A28" s="37"/>
      <c r="B28" s="37"/>
      <c r="C28" s="38" t="s">
        <v>11</v>
      </c>
      <c r="D28" s="37"/>
      <c r="E28" s="37" t="s">
        <v>12</v>
      </c>
      <c r="F28" s="39" t="s">
        <v>13</v>
      </c>
      <c r="G28" s="40">
        <v>0</v>
      </c>
      <c r="H28" s="36" t="s">
        <v>12</v>
      </c>
    </row>
    <row r="29" spans="1:8" x14ac:dyDescent="0.2">
      <c r="A29" s="37"/>
      <c r="B29" s="37"/>
      <c r="C29" s="41"/>
      <c r="D29" s="37"/>
      <c r="E29" s="37"/>
      <c r="F29" s="42"/>
      <c r="G29" s="42"/>
      <c r="H29" s="36" t="s">
        <v>12</v>
      </c>
    </row>
    <row r="30" spans="1:8" x14ac:dyDescent="0.2">
      <c r="A30" s="37"/>
      <c r="B30" s="37"/>
      <c r="C30" s="38" t="s">
        <v>77</v>
      </c>
      <c r="D30" s="37"/>
      <c r="E30" s="37"/>
      <c r="F30" s="37"/>
      <c r="G30" s="37"/>
      <c r="H30" s="36" t="s">
        <v>12</v>
      </c>
    </row>
    <row r="31" spans="1:8" x14ac:dyDescent="0.2">
      <c r="A31" s="37"/>
      <c r="B31" s="37"/>
      <c r="C31" s="38" t="s">
        <v>11</v>
      </c>
      <c r="D31" s="37"/>
      <c r="E31" s="37" t="s">
        <v>12</v>
      </c>
      <c r="F31" s="39" t="s">
        <v>13</v>
      </c>
      <c r="G31" s="40">
        <v>0</v>
      </c>
      <c r="H31" s="36" t="s">
        <v>12</v>
      </c>
    </row>
    <row r="32" spans="1:8" x14ac:dyDescent="0.2">
      <c r="A32" s="37"/>
      <c r="B32" s="37"/>
      <c r="C32" s="41"/>
      <c r="D32" s="37"/>
      <c r="E32" s="37"/>
      <c r="F32" s="42"/>
      <c r="G32" s="42"/>
      <c r="H32" s="36" t="s">
        <v>12</v>
      </c>
    </row>
    <row r="33" spans="1:8" x14ac:dyDescent="0.2">
      <c r="A33" s="37"/>
      <c r="B33" s="37"/>
      <c r="C33" s="38" t="s">
        <v>78</v>
      </c>
      <c r="D33" s="37"/>
      <c r="E33" s="37"/>
      <c r="F33" s="37"/>
      <c r="G33" s="37"/>
      <c r="H33" s="36" t="s">
        <v>12</v>
      </c>
    </row>
    <row r="34" spans="1:8" x14ac:dyDescent="0.2">
      <c r="A34" s="37"/>
      <c r="B34" s="37"/>
      <c r="C34" s="38" t="s">
        <v>11</v>
      </c>
      <c r="D34" s="37"/>
      <c r="E34" s="37" t="s">
        <v>12</v>
      </c>
      <c r="F34" s="39" t="s">
        <v>13</v>
      </c>
      <c r="G34" s="40">
        <v>0</v>
      </c>
      <c r="H34" s="36" t="s">
        <v>12</v>
      </c>
    </row>
    <row r="35" spans="1:8" x14ac:dyDescent="0.2">
      <c r="A35" s="37"/>
      <c r="B35" s="37"/>
      <c r="C35" s="41"/>
      <c r="D35" s="37"/>
      <c r="E35" s="37"/>
      <c r="F35" s="42"/>
      <c r="G35" s="42"/>
      <c r="H35" s="36" t="s">
        <v>12</v>
      </c>
    </row>
    <row r="36" spans="1:8" x14ac:dyDescent="0.2">
      <c r="A36" s="37"/>
      <c r="B36" s="37"/>
      <c r="C36" s="38" t="s">
        <v>88</v>
      </c>
      <c r="D36" s="37"/>
      <c r="E36" s="37"/>
      <c r="F36" s="42"/>
      <c r="G36" s="42"/>
      <c r="H36" s="36" t="s">
        <v>12</v>
      </c>
    </row>
    <row r="37" spans="1:8" x14ac:dyDescent="0.2">
      <c r="A37" s="37"/>
      <c r="B37" s="37"/>
      <c r="C37" s="38" t="s">
        <v>11</v>
      </c>
      <c r="D37" s="37"/>
      <c r="E37" s="37" t="s">
        <v>12</v>
      </c>
      <c r="F37" s="39" t="s">
        <v>13</v>
      </c>
      <c r="G37" s="40">
        <v>0</v>
      </c>
      <c r="H37" s="36" t="s">
        <v>12</v>
      </c>
    </row>
    <row r="38" spans="1:8" x14ac:dyDescent="0.2">
      <c r="A38" s="37"/>
      <c r="B38" s="37"/>
      <c r="C38" s="41"/>
      <c r="D38" s="37"/>
      <c r="E38" s="37"/>
      <c r="F38" s="42"/>
      <c r="G38" s="42"/>
      <c r="H38" s="36" t="s">
        <v>12</v>
      </c>
    </row>
    <row r="39" spans="1:8" x14ac:dyDescent="0.2">
      <c r="A39" s="37"/>
      <c r="B39" s="37"/>
      <c r="C39" s="38" t="s">
        <v>89</v>
      </c>
      <c r="D39" s="37"/>
      <c r="E39" s="37"/>
      <c r="F39" s="43">
        <v>0</v>
      </c>
      <c r="G39" s="40">
        <v>0</v>
      </c>
      <c r="H39" s="36" t="s">
        <v>12</v>
      </c>
    </row>
    <row r="40" spans="1:8" x14ac:dyDescent="0.2">
      <c r="A40" s="37"/>
      <c r="B40" s="37"/>
      <c r="C40" s="41"/>
      <c r="D40" s="37"/>
      <c r="E40" s="37"/>
      <c r="F40" s="42"/>
      <c r="G40" s="42"/>
      <c r="H40" s="36" t="s">
        <v>12</v>
      </c>
    </row>
    <row r="41" spans="1:8" x14ac:dyDescent="0.2">
      <c r="A41" s="37"/>
      <c r="B41" s="37"/>
      <c r="C41" s="38" t="s">
        <v>90</v>
      </c>
      <c r="D41" s="37"/>
      <c r="E41" s="37"/>
      <c r="F41" s="42"/>
      <c r="G41" s="42"/>
      <c r="H41" s="36" t="s">
        <v>12</v>
      </c>
    </row>
    <row r="42" spans="1:8" x14ac:dyDescent="0.2">
      <c r="A42" s="37"/>
      <c r="B42" s="37"/>
      <c r="C42" s="38" t="s">
        <v>91</v>
      </c>
      <c r="D42" s="37"/>
      <c r="E42" s="37"/>
      <c r="F42" s="42"/>
      <c r="G42" s="42"/>
      <c r="H42" s="36" t="s">
        <v>12</v>
      </c>
    </row>
    <row r="43" spans="1:8" x14ac:dyDescent="0.2">
      <c r="A43" s="44">
        <v>1</v>
      </c>
      <c r="B43" s="45" t="s">
        <v>152</v>
      </c>
      <c r="C43" s="45" t="s">
        <v>153</v>
      </c>
      <c r="D43" s="45" t="s">
        <v>99</v>
      </c>
      <c r="E43" s="46">
        <v>1500</v>
      </c>
      <c r="F43" s="47">
        <v>7334.8125</v>
      </c>
      <c r="G43" s="48">
        <v>5.481254E-2</v>
      </c>
      <c r="H43" s="36">
        <v>6.85</v>
      </c>
    </row>
    <row r="44" spans="1:8" x14ac:dyDescent="0.2">
      <c r="A44" s="44">
        <v>2</v>
      </c>
      <c r="B44" s="45" t="s">
        <v>154</v>
      </c>
      <c r="C44" s="45" t="s">
        <v>155</v>
      </c>
      <c r="D44" s="45" t="s">
        <v>99</v>
      </c>
      <c r="E44" s="46">
        <v>1300</v>
      </c>
      <c r="F44" s="47">
        <v>6352.1705000000002</v>
      </c>
      <c r="G44" s="48">
        <v>4.7469329999999997E-2</v>
      </c>
      <c r="H44" s="36">
        <v>6.7416999999999998</v>
      </c>
    </row>
    <row r="45" spans="1:8" x14ac:dyDescent="0.2">
      <c r="A45" s="44">
        <v>3</v>
      </c>
      <c r="B45" s="45" t="s">
        <v>156</v>
      </c>
      <c r="C45" s="45" t="s">
        <v>157</v>
      </c>
      <c r="D45" s="45" t="s">
        <v>99</v>
      </c>
      <c r="E45" s="46">
        <v>1200</v>
      </c>
      <c r="F45" s="47">
        <v>5840.3879999999999</v>
      </c>
      <c r="G45" s="48">
        <v>4.3644809999999999E-2</v>
      </c>
      <c r="H45" s="36">
        <v>6.74</v>
      </c>
    </row>
    <row r="46" spans="1:8" x14ac:dyDescent="0.2">
      <c r="A46" s="44">
        <v>4</v>
      </c>
      <c r="B46" s="45" t="s">
        <v>158</v>
      </c>
      <c r="C46" s="45" t="s">
        <v>159</v>
      </c>
      <c r="D46" s="45" t="s">
        <v>99</v>
      </c>
      <c r="E46" s="46">
        <v>1000</v>
      </c>
      <c r="F46" s="47">
        <v>4882.9350000000004</v>
      </c>
      <c r="G46" s="48">
        <v>3.6489830000000001E-2</v>
      </c>
      <c r="H46" s="36">
        <v>6.9450000000000003</v>
      </c>
    </row>
    <row r="47" spans="1:8" x14ac:dyDescent="0.2">
      <c r="A47" s="44">
        <v>5</v>
      </c>
      <c r="B47" s="45" t="s">
        <v>160</v>
      </c>
      <c r="C47" s="45" t="s">
        <v>161</v>
      </c>
      <c r="D47" s="45" t="s">
        <v>99</v>
      </c>
      <c r="E47" s="46">
        <v>1000</v>
      </c>
      <c r="F47" s="47">
        <v>4881.0249999999996</v>
      </c>
      <c r="G47" s="48">
        <v>3.6475559999999997E-2</v>
      </c>
      <c r="H47" s="36">
        <v>6.74</v>
      </c>
    </row>
    <row r="48" spans="1:8" x14ac:dyDescent="0.2">
      <c r="A48" s="44">
        <v>6</v>
      </c>
      <c r="B48" s="45" t="s">
        <v>162</v>
      </c>
      <c r="C48" s="45" t="s">
        <v>163</v>
      </c>
      <c r="D48" s="45" t="s">
        <v>99</v>
      </c>
      <c r="E48" s="46">
        <v>1000</v>
      </c>
      <c r="F48" s="47">
        <v>4878.3999999999996</v>
      </c>
      <c r="G48" s="48">
        <v>3.6455939999999999E-2</v>
      </c>
      <c r="H48" s="36">
        <v>6.9451000000000001</v>
      </c>
    </row>
    <row r="49" spans="1:8" x14ac:dyDescent="0.2">
      <c r="A49" s="44">
        <v>7</v>
      </c>
      <c r="B49" s="45" t="s">
        <v>164</v>
      </c>
      <c r="C49" s="45" t="s">
        <v>165</v>
      </c>
      <c r="D49" s="45" t="s">
        <v>99</v>
      </c>
      <c r="E49" s="46">
        <v>1000</v>
      </c>
      <c r="F49" s="47">
        <v>4870.2650000000003</v>
      </c>
      <c r="G49" s="48">
        <v>3.6395150000000001E-2</v>
      </c>
      <c r="H49" s="36">
        <v>6.9451000000000001</v>
      </c>
    </row>
    <row r="50" spans="1:8" x14ac:dyDescent="0.2">
      <c r="A50" s="44">
        <v>8</v>
      </c>
      <c r="B50" s="45" t="s">
        <v>166</v>
      </c>
      <c r="C50" s="45" t="s">
        <v>167</v>
      </c>
      <c r="D50" s="45" t="s">
        <v>99</v>
      </c>
      <c r="E50" s="46">
        <v>1000</v>
      </c>
      <c r="F50" s="47">
        <v>4860.375</v>
      </c>
      <c r="G50" s="48">
        <v>3.6321239999999998E-2</v>
      </c>
      <c r="H50" s="36">
        <v>6.7649999999999997</v>
      </c>
    </row>
    <row r="51" spans="1:8" x14ac:dyDescent="0.2">
      <c r="A51" s="44">
        <v>9</v>
      </c>
      <c r="B51" s="45" t="s">
        <v>168</v>
      </c>
      <c r="C51" s="45" t="s">
        <v>169</v>
      </c>
      <c r="D51" s="45" t="s">
        <v>99</v>
      </c>
      <c r="E51" s="46">
        <v>1000</v>
      </c>
      <c r="F51" s="47">
        <v>4854.3050000000003</v>
      </c>
      <c r="G51" s="48">
        <v>3.6275880000000003E-2</v>
      </c>
      <c r="H51" s="36">
        <v>6.89</v>
      </c>
    </row>
    <row r="52" spans="1:8" x14ac:dyDescent="0.2">
      <c r="A52" s="44">
        <v>10</v>
      </c>
      <c r="B52" s="45" t="s">
        <v>170</v>
      </c>
      <c r="C52" s="45" t="s">
        <v>171</v>
      </c>
      <c r="D52" s="45" t="s">
        <v>99</v>
      </c>
      <c r="E52" s="46">
        <v>1000</v>
      </c>
      <c r="F52" s="47">
        <v>4846.7449999999999</v>
      </c>
      <c r="G52" s="48">
        <v>3.6219389999999997E-2</v>
      </c>
      <c r="H52" s="36">
        <v>6.8699000000000003</v>
      </c>
    </row>
    <row r="53" spans="1:8" x14ac:dyDescent="0.2">
      <c r="A53" s="44">
        <v>11</v>
      </c>
      <c r="B53" s="45" t="s">
        <v>172</v>
      </c>
      <c r="C53" s="45" t="s">
        <v>173</v>
      </c>
      <c r="D53" s="45" t="s">
        <v>99</v>
      </c>
      <c r="E53" s="46">
        <v>1000</v>
      </c>
      <c r="F53" s="47">
        <v>4844.4049999999997</v>
      </c>
      <c r="G53" s="48">
        <v>3.6201900000000002E-2</v>
      </c>
      <c r="H53" s="36">
        <v>7.02</v>
      </c>
    </row>
    <row r="54" spans="1:8" x14ac:dyDescent="0.2">
      <c r="A54" s="44">
        <v>12</v>
      </c>
      <c r="B54" s="45" t="s">
        <v>174</v>
      </c>
      <c r="C54" s="45" t="s">
        <v>175</v>
      </c>
      <c r="D54" s="45" t="s">
        <v>99</v>
      </c>
      <c r="E54" s="46">
        <v>500</v>
      </c>
      <c r="F54" s="47">
        <v>2449.335</v>
      </c>
      <c r="G54" s="48">
        <v>1.8303710000000001E-2</v>
      </c>
      <c r="H54" s="36">
        <v>6.6817000000000002</v>
      </c>
    </row>
    <row r="55" spans="1:8" x14ac:dyDescent="0.2">
      <c r="A55" s="44">
        <v>13</v>
      </c>
      <c r="B55" s="45" t="s">
        <v>176</v>
      </c>
      <c r="C55" s="45" t="s">
        <v>177</v>
      </c>
      <c r="D55" s="45" t="s">
        <v>99</v>
      </c>
      <c r="E55" s="46">
        <v>500</v>
      </c>
      <c r="F55" s="47">
        <v>2442.7024999999999</v>
      </c>
      <c r="G55" s="48">
        <v>1.825415E-2</v>
      </c>
      <c r="H55" s="36">
        <v>6.7416999999999998</v>
      </c>
    </row>
    <row r="56" spans="1:8" x14ac:dyDescent="0.2">
      <c r="A56" s="44">
        <v>14</v>
      </c>
      <c r="B56" s="45" t="s">
        <v>178</v>
      </c>
      <c r="C56" s="45" t="s">
        <v>179</v>
      </c>
      <c r="D56" s="45" t="s">
        <v>180</v>
      </c>
      <c r="E56" s="46">
        <v>500</v>
      </c>
      <c r="F56" s="47">
        <v>2440.4850000000001</v>
      </c>
      <c r="G56" s="48">
        <v>1.8237570000000002E-2</v>
      </c>
      <c r="H56" s="36">
        <v>6.7432999999999996</v>
      </c>
    </row>
    <row r="57" spans="1:8" x14ac:dyDescent="0.2">
      <c r="A57" s="44">
        <v>15</v>
      </c>
      <c r="B57" s="45" t="s">
        <v>181</v>
      </c>
      <c r="C57" s="45" t="s">
        <v>182</v>
      </c>
      <c r="D57" s="45" t="s">
        <v>99</v>
      </c>
      <c r="E57" s="46">
        <v>500</v>
      </c>
      <c r="F57" s="47">
        <v>2427.63</v>
      </c>
      <c r="G57" s="48">
        <v>1.814151E-2</v>
      </c>
      <c r="H57" s="36">
        <v>7.02</v>
      </c>
    </row>
    <row r="58" spans="1:8" x14ac:dyDescent="0.2">
      <c r="A58" s="44">
        <v>16</v>
      </c>
      <c r="B58" s="45" t="s">
        <v>183</v>
      </c>
      <c r="C58" s="45" t="s">
        <v>184</v>
      </c>
      <c r="D58" s="45" t="s">
        <v>180</v>
      </c>
      <c r="E58" s="46">
        <v>500</v>
      </c>
      <c r="F58" s="47">
        <v>2421.0300000000002</v>
      </c>
      <c r="G58" s="48">
        <v>1.8092190000000001E-2</v>
      </c>
      <c r="H58" s="36">
        <v>6.8033000000000001</v>
      </c>
    </row>
    <row r="59" spans="1:8" x14ac:dyDescent="0.2">
      <c r="A59" s="44">
        <v>17</v>
      </c>
      <c r="B59" s="45" t="s">
        <v>185</v>
      </c>
      <c r="C59" s="45" t="s">
        <v>186</v>
      </c>
      <c r="D59" s="45" t="s">
        <v>99</v>
      </c>
      <c r="E59" s="46">
        <v>500</v>
      </c>
      <c r="F59" s="47">
        <v>2379.1374999999998</v>
      </c>
      <c r="G59" s="48">
        <v>1.7779130000000001E-2</v>
      </c>
      <c r="H59" s="36">
        <v>7.2149999999999999</v>
      </c>
    </row>
    <row r="60" spans="1:8" x14ac:dyDescent="0.2">
      <c r="A60" s="44">
        <v>18</v>
      </c>
      <c r="B60" s="45" t="s">
        <v>187</v>
      </c>
      <c r="C60" s="45" t="s">
        <v>188</v>
      </c>
      <c r="D60" s="45" t="s">
        <v>94</v>
      </c>
      <c r="E60" s="46">
        <v>400</v>
      </c>
      <c r="F60" s="47">
        <v>1942.2840000000001</v>
      </c>
      <c r="G60" s="48">
        <v>1.4514549999999999E-2</v>
      </c>
      <c r="H60" s="36">
        <v>6.8646000000000003</v>
      </c>
    </row>
    <row r="61" spans="1:8" x14ac:dyDescent="0.2">
      <c r="A61" s="44">
        <v>19</v>
      </c>
      <c r="B61" s="45" t="s">
        <v>189</v>
      </c>
      <c r="C61" s="45" t="s">
        <v>190</v>
      </c>
      <c r="D61" s="45" t="s">
        <v>99</v>
      </c>
      <c r="E61" s="46">
        <v>200</v>
      </c>
      <c r="F61" s="47">
        <v>986.59900000000005</v>
      </c>
      <c r="G61" s="48">
        <v>7.3727899999999997E-3</v>
      </c>
      <c r="H61" s="36">
        <v>6.7</v>
      </c>
    </row>
    <row r="62" spans="1:8" x14ac:dyDescent="0.2">
      <c r="A62" s="44">
        <v>20</v>
      </c>
      <c r="B62" s="45" t="s">
        <v>92</v>
      </c>
      <c r="C62" s="45" t="s">
        <v>93</v>
      </c>
      <c r="D62" s="45" t="s">
        <v>94</v>
      </c>
      <c r="E62" s="46">
        <v>100</v>
      </c>
      <c r="F62" s="47">
        <v>488.54300000000001</v>
      </c>
      <c r="G62" s="48">
        <v>3.6508500000000002E-3</v>
      </c>
      <c r="H62" s="36">
        <v>6.7401</v>
      </c>
    </row>
    <row r="63" spans="1:8" x14ac:dyDescent="0.2">
      <c r="A63" s="44">
        <v>21</v>
      </c>
      <c r="B63" s="45" t="s">
        <v>191</v>
      </c>
      <c r="C63" s="45" t="s">
        <v>192</v>
      </c>
      <c r="D63" s="45" t="s">
        <v>99</v>
      </c>
      <c r="E63" s="46">
        <v>100</v>
      </c>
      <c r="F63" s="47">
        <v>477.80500000000001</v>
      </c>
      <c r="G63" s="48">
        <v>3.5706000000000002E-3</v>
      </c>
      <c r="H63" s="36">
        <v>7.2149999999999999</v>
      </c>
    </row>
    <row r="64" spans="1:8" x14ac:dyDescent="0.2">
      <c r="A64" s="37"/>
      <c r="B64" s="37"/>
      <c r="C64" s="38" t="s">
        <v>11</v>
      </c>
      <c r="D64" s="37"/>
      <c r="E64" s="37" t="s">
        <v>12</v>
      </c>
      <c r="F64" s="43">
        <v>76901.376999999993</v>
      </c>
      <c r="G64" s="40">
        <v>0.57467862000000003</v>
      </c>
      <c r="H64" s="36" t="s">
        <v>12</v>
      </c>
    </row>
    <row r="65" spans="1:8" x14ac:dyDescent="0.2">
      <c r="A65" s="37"/>
      <c r="B65" s="37"/>
      <c r="C65" s="41"/>
      <c r="D65" s="37"/>
      <c r="E65" s="37"/>
      <c r="F65" s="42"/>
      <c r="G65" s="42"/>
      <c r="H65" s="36" t="s">
        <v>12</v>
      </c>
    </row>
    <row r="66" spans="1:8" x14ac:dyDescent="0.2">
      <c r="A66" s="37"/>
      <c r="B66" s="37"/>
      <c r="C66" s="38" t="s">
        <v>100</v>
      </c>
      <c r="D66" s="37"/>
      <c r="E66" s="37"/>
      <c r="F66" s="42"/>
      <c r="G66" s="42"/>
      <c r="H66" s="36" t="s">
        <v>12</v>
      </c>
    </row>
    <row r="67" spans="1:8" x14ac:dyDescent="0.2">
      <c r="A67" s="44">
        <v>1</v>
      </c>
      <c r="B67" s="45" t="s">
        <v>193</v>
      </c>
      <c r="C67" s="45" t="s">
        <v>194</v>
      </c>
      <c r="D67" s="45" t="s">
        <v>99</v>
      </c>
      <c r="E67" s="46">
        <v>1600</v>
      </c>
      <c r="F67" s="47">
        <v>7803.6559999999999</v>
      </c>
      <c r="G67" s="48">
        <v>5.8316180000000002E-2</v>
      </c>
      <c r="H67" s="36">
        <v>6.9050000000000002</v>
      </c>
    </row>
    <row r="68" spans="1:8" x14ac:dyDescent="0.2">
      <c r="A68" s="44">
        <v>2</v>
      </c>
      <c r="B68" s="45" t="s">
        <v>195</v>
      </c>
      <c r="C68" s="45" t="s">
        <v>196</v>
      </c>
      <c r="D68" s="45" t="s">
        <v>99</v>
      </c>
      <c r="E68" s="46">
        <v>1100</v>
      </c>
      <c r="F68" s="47">
        <v>5328.884</v>
      </c>
      <c r="G68" s="48">
        <v>3.9822379999999998E-2</v>
      </c>
      <c r="H68" s="36">
        <v>7.2350000000000003</v>
      </c>
    </row>
    <row r="69" spans="1:8" x14ac:dyDescent="0.2">
      <c r="A69" s="44">
        <v>3</v>
      </c>
      <c r="B69" s="45" t="s">
        <v>197</v>
      </c>
      <c r="C69" s="45" t="s">
        <v>198</v>
      </c>
      <c r="D69" s="45" t="s">
        <v>99</v>
      </c>
      <c r="E69" s="46">
        <v>1000</v>
      </c>
      <c r="F69" s="47">
        <v>4853.2</v>
      </c>
      <c r="G69" s="48">
        <v>3.626762E-2</v>
      </c>
      <c r="H69" s="36">
        <v>7.46</v>
      </c>
    </row>
    <row r="70" spans="1:8" x14ac:dyDescent="0.2">
      <c r="A70" s="44">
        <v>4</v>
      </c>
      <c r="B70" s="45" t="s">
        <v>199</v>
      </c>
      <c r="C70" s="45" t="s">
        <v>200</v>
      </c>
      <c r="D70" s="45" t="s">
        <v>99</v>
      </c>
      <c r="E70" s="46">
        <v>800</v>
      </c>
      <c r="F70" s="47">
        <v>3877.6759999999999</v>
      </c>
      <c r="G70" s="48">
        <v>2.8977599999999999E-2</v>
      </c>
      <c r="H70" s="36">
        <v>7.78</v>
      </c>
    </row>
    <row r="71" spans="1:8" x14ac:dyDescent="0.2">
      <c r="A71" s="44">
        <v>5</v>
      </c>
      <c r="B71" s="45" t="s">
        <v>201</v>
      </c>
      <c r="C71" s="45" t="s">
        <v>202</v>
      </c>
      <c r="D71" s="45" t="s">
        <v>99</v>
      </c>
      <c r="E71" s="46">
        <v>800</v>
      </c>
      <c r="F71" s="47">
        <v>3873.5639999999999</v>
      </c>
      <c r="G71" s="48">
        <v>2.894687E-2</v>
      </c>
      <c r="H71" s="36">
        <v>7.89</v>
      </c>
    </row>
    <row r="72" spans="1:8" x14ac:dyDescent="0.2">
      <c r="A72" s="44">
        <v>6</v>
      </c>
      <c r="B72" s="45" t="s">
        <v>203</v>
      </c>
      <c r="C72" s="45" t="s">
        <v>204</v>
      </c>
      <c r="D72" s="45" t="s">
        <v>99</v>
      </c>
      <c r="E72" s="46">
        <v>600</v>
      </c>
      <c r="F72" s="47">
        <v>2977.6559999999999</v>
      </c>
      <c r="G72" s="48">
        <v>2.2251819999999999E-2</v>
      </c>
      <c r="H72" s="36">
        <v>8.56</v>
      </c>
    </row>
    <row r="73" spans="1:8" ht="25.5" x14ac:dyDescent="0.2">
      <c r="A73" s="44">
        <v>7</v>
      </c>
      <c r="B73" s="45" t="s">
        <v>205</v>
      </c>
      <c r="C73" s="45" t="s">
        <v>206</v>
      </c>
      <c r="D73" s="45" t="s">
        <v>99</v>
      </c>
      <c r="E73" s="46">
        <v>500</v>
      </c>
      <c r="F73" s="47">
        <v>2440.21</v>
      </c>
      <c r="G73" s="48">
        <v>1.8235520000000002E-2</v>
      </c>
      <c r="H73" s="36">
        <v>7.9850000000000003</v>
      </c>
    </row>
    <row r="74" spans="1:8" x14ac:dyDescent="0.2">
      <c r="A74" s="44">
        <v>8</v>
      </c>
      <c r="B74" s="45" t="s">
        <v>207</v>
      </c>
      <c r="C74" s="45" t="s">
        <v>208</v>
      </c>
      <c r="D74" s="45" t="s">
        <v>99</v>
      </c>
      <c r="E74" s="46">
        <v>500</v>
      </c>
      <c r="F74" s="47">
        <v>2434.7550000000001</v>
      </c>
      <c r="G74" s="48">
        <v>1.8194749999999999E-2</v>
      </c>
      <c r="H74" s="36">
        <v>7.8250000000000002</v>
      </c>
    </row>
    <row r="75" spans="1:8" ht="25.5" x14ac:dyDescent="0.2">
      <c r="A75" s="44">
        <v>9</v>
      </c>
      <c r="B75" s="45" t="s">
        <v>209</v>
      </c>
      <c r="C75" s="45" t="s">
        <v>210</v>
      </c>
      <c r="D75" s="45" t="s">
        <v>99</v>
      </c>
      <c r="E75" s="46">
        <v>500</v>
      </c>
      <c r="F75" s="47">
        <v>2433.1075000000001</v>
      </c>
      <c r="G75" s="48">
        <v>1.8182440000000001E-2</v>
      </c>
      <c r="H75" s="36">
        <v>7.5449999999999999</v>
      </c>
    </row>
    <row r="76" spans="1:8" x14ac:dyDescent="0.2">
      <c r="A76" s="44">
        <v>10</v>
      </c>
      <c r="B76" s="45" t="s">
        <v>211</v>
      </c>
      <c r="C76" s="45" t="s">
        <v>212</v>
      </c>
      <c r="D76" s="45" t="s">
        <v>99</v>
      </c>
      <c r="E76" s="46">
        <v>500</v>
      </c>
      <c r="F76" s="47">
        <v>2417.4375</v>
      </c>
      <c r="G76" s="48">
        <v>1.8065339999999999E-2</v>
      </c>
      <c r="H76" s="36">
        <v>7.6950000000000003</v>
      </c>
    </row>
    <row r="77" spans="1:8" x14ac:dyDescent="0.2">
      <c r="A77" s="44">
        <v>11</v>
      </c>
      <c r="B77" s="45" t="s">
        <v>213</v>
      </c>
      <c r="C77" s="45" t="s">
        <v>214</v>
      </c>
      <c r="D77" s="45" t="s">
        <v>99</v>
      </c>
      <c r="E77" s="46">
        <v>200</v>
      </c>
      <c r="F77" s="47">
        <v>951.14099999999996</v>
      </c>
      <c r="G77" s="48">
        <v>7.10781E-3</v>
      </c>
      <c r="H77" s="36">
        <v>7.47</v>
      </c>
    </row>
    <row r="78" spans="1:8" x14ac:dyDescent="0.2">
      <c r="A78" s="44">
        <v>12</v>
      </c>
      <c r="B78" s="45" t="s">
        <v>215</v>
      </c>
      <c r="C78" s="45" t="s">
        <v>216</v>
      </c>
      <c r="D78" s="45" t="s">
        <v>99</v>
      </c>
      <c r="E78" s="46">
        <v>100</v>
      </c>
      <c r="F78" s="47">
        <v>488.6395</v>
      </c>
      <c r="G78" s="48">
        <v>3.6515699999999998E-3</v>
      </c>
      <c r="H78" s="36">
        <v>7.6449999999999996</v>
      </c>
    </row>
    <row r="79" spans="1:8" x14ac:dyDescent="0.2">
      <c r="A79" s="37"/>
      <c r="B79" s="37"/>
      <c r="C79" s="38" t="s">
        <v>11</v>
      </c>
      <c r="D79" s="37"/>
      <c r="E79" s="37" t="s">
        <v>12</v>
      </c>
      <c r="F79" s="43">
        <v>39879.926500000001</v>
      </c>
      <c r="G79" s="40">
        <v>0.2980199</v>
      </c>
      <c r="H79" s="36" t="s">
        <v>12</v>
      </c>
    </row>
    <row r="80" spans="1:8" x14ac:dyDescent="0.2">
      <c r="A80" s="37"/>
      <c r="B80" s="37"/>
      <c r="C80" s="41"/>
      <c r="D80" s="37"/>
      <c r="E80" s="37"/>
      <c r="F80" s="42"/>
      <c r="G80" s="42"/>
      <c r="H80" s="36" t="s">
        <v>12</v>
      </c>
    </row>
    <row r="81" spans="1:16" x14ac:dyDescent="0.2">
      <c r="A81" s="37"/>
      <c r="B81" s="37"/>
      <c r="C81" s="38" t="s">
        <v>101</v>
      </c>
      <c r="D81" s="37"/>
      <c r="E81" s="37"/>
      <c r="F81" s="42"/>
      <c r="G81" s="42"/>
      <c r="H81" s="36" t="s">
        <v>12</v>
      </c>
    </row>
    <row r="82" spans="1:16" x14ac:dyDescent="0.2">
      <c r="A82" s="44">
        <v>1</v>
      </c>
      <c r="B82" s="45" t="s">
        <v>217</v>
      </c>
      <c r="C82" s="45" t="s">
        <v>218</v>
      </c>
      <c r="D82" s="45" t="s">
        <v>81</v>
      </c>
      <c r="E82" s="46">
        <v>1000000</v>
      </c>
      <c r="F82" s="47">
        <v>994.96199999999999</v>
      </c>
      <c r="G82" s="48">
        <v>7.4352799999999998E-3</v>
      </c>
      <c r="H82" s="36">
        <v>5.28</v>
      </c>
    </row>
    <row r="83" spans="1:16" x14ac:dyDescent="0.2">
      <c r="A83" s="44">
        <v>2</v>
      </c>
      <c r="B83" s="45" t="s">
        <v>219</v>
      </c>
      <c r="C83" s="45" t="s">
        <v>220</v>
      </c>
      <c r="D83" s="45" t="s">
        <v>81</v>
      </c>
      <c r="E83" s="46">
        <v>500000</v>
      </c>
      <c r="F83" s="47">
        <v>495.41250000000002</v>
      </c>
      <c r="G83" s="48">
        <v>3.7021799999999998E-3</v>
      </c>
      <c r="H83" s="36">
        <v>5.3650000000000002</v>
      </c>
    </row>
    <row r="84" spans="1:16" x14ac:dyDescent="0.2">
      <c r="A84" s="37"/>
      <c r="B84" s="37"/>
      <c r="C84" s="38" t="s">
        <v>11</v>
      </c>
      <c r="D84" s="37"/>
      <c r="E84" s="37" t="s">
        <v>12</v>
      </c>
      <c r="F84" s="43">
        <v>1490.3744999999999</v>
      </c>
      <c r="G84" s="40">
        <v>1.113746E-2</v>
      </c>
      <c r="H84" s="36" t="s">
        <v>12</v>
      </c>
    </row>
    <row r="85" spans="1:16" x14ac:dyDescent="0.2">
      <c r="A85" s="37"/>
      <c r="B85" s="37"/>
      <c r="C85" s="41"/>
      <c r="D85" s="37"/>
      <c r="E85" s="37"/>
      <c r="F85" s="42"/>
      <c r="G85" s="42"/>
      <c r="H85" s="36" t="s">
        <v>12</v>
      </c>
    </row>
    <row r="86" spans="1:16" x14ac:dyDescent="0.2">
      <c r="A86" s="37"/>
      <c r="B86" s="37"/>
      <c r="C86" s="38" t="s">
        <v>102</v>
      </c>
      <c r="D86" s="37"/>
      <c r="E86" s="37"/>
      <c r="F86" s="42"/>
      <c r="G86" s="42"/>
      <c r="H86" s="36" t="s">
        <v>12</v>
      </c>
    </row>
    <row r="87" spans="1:16" x14ac:dyDescent="0.2">
      <c r="A87" s="44">
        <v>1</v>
      </c>
      <c r="B87" s="45"/>
      <c r="C87" s="45" t="s">
        <v>103</v>
      </c>
      <c r="D87" s="45"/>
      <c r="E87" s="49"/>
      <c r="F87" s="47">
        <v>17338.125380060999</v>
      </c>
      <c r="G87" s="48">
        <v>0.1295666</v>
      </c>
      <c r="H87" s="36">
        <v>5.15</v>
      </c>
    </row>
    <row r="88" spans="1:16" x14ac:dyDescent="0.2">
      <c r="A88" s="37"/>
      <c r="B88" s="37"/>
      <c r="C88" s="38" t="s">
        <v>11</v>
      </c>
      <c r="D88" s="37"/>
      <c r="E88" s="37" t="s">
        <v>12</v>
      </c>
      <c r="F88" s="43">
        <v>17338.125380060999</v>
      </c>
      <c r="G88" s="40">
        <v>0.1295666</v>
      </c>
      <c r="H88" s="36" t="s">
        <v>12</v>
      </c>
    </row>
    <row r="89" spans="1:16" x14ac:dyDescent="0.2">
      <c r="A89" s="37"/>
      <c r="B89" s="37"/>
      <c r="C89" s="41"/>
      <c r="D89" s="37"/>
      <c r="E89" s="37"/>
      <c r="F89" s="42"/>
      <c r="G89" s="42"/>
      <c r="H89" s="36" t="s">
        <v>12</v>
      </c>
    </row>
    <row r="90" spans="1:16" x14ac:dyDescent="0.2">
      <c r="A90" s="37"/>
      <c r="B90" s="37"/>
      <c r="C90" s="38" t="s">
        <v>104</v>
      </c>
      <c r="D90" s="37"/>
      <c r="E90" s="37"/>
      <c r="F90" s="43">
        <v>135609.803380061</v>
      </c>
      <c r="G90" s="40">
        <v>1.0134025799999999</v>
      </c>
      <c r="H90" s="36" t="s">
        <v>12</v>
      </c>
    </row>
    <row r="91" spans="1:16" x14ac:dyDescent="0.2">
      <c r="A91" s="37"/>
      <c r="B91" s="37"/>
      <c r="C91" s="42"/>
      <c r="D91" s="37"/>
      <c r="E91" s="37"/>
      <c r="F91" s="37"/>
      <c r="G91" s="37"/>
      <c r="H91" s="36" t="s">
        <v>12</v>
      </c>
    </row>
    <row r="92" spans="1:16" x14ac:dyDescent="0.2">
      <c r="A92" s="37"/>
      <c r="B92" s="37"/>
      <c r="C92" s="38" t="s">
        <v>105</v>
      </c>
      <c r="D92" s="37"/>
      <c r="E92" s="37"/>
      <c r="F92" s="37"/>
      <c r="G92" s="37"/>
      <c r="H92" s="36" t="s">
        <v>12</v>
      </c>
    </row>
    <row r="93" spans="1:16" x14ac:dyDescent="0.2">
      <c r="A93" s="37"/>
      <c r="B93" s="37"/>
      <c r="C93" s="38" t="s">
        <v>106</v>
      </c>
      <c r="D93" s="37"/>
      <c r="E93" s="37"/>
      <c r="F93" s="37"/>
      <c r="G93" s="37"/>
      <c r="H93" s="36" t="s">
        <v>12</v>
      </c>
    </row>
    <row r="94" spans="1:16" x14ac:dyDescent="0.2">
      <c r="A94" s="37"/>
      <c r="B94" s="37"/>
      <c r="C94" s="38" t="s">
        <v>11</v>
      </c>
      <c r="D94" s="37"/>
      <c r="E94" s="37" t="s">
        <v>12</v>
      </c>
      <c r="F94" s="39" t="s">
        <v>13</v>
      </c>
      <c r="G94" s="40">
        <v>0</v>
      </c>
      <c r="H94" s="36" t="s">
        <v>12</v>
      </c>
    </row>
    <row r="95" spans="1:16" x14ac:dyDescent="0.2">
      <c r="A95" s="34"/>
      <c r="B95" s="34"/>
      <c r="C95" s="96"/>
      <c r="D95" s="34"/>
      <c r="E95" s="34"/>
      <c r="F95" s="62"/>
      <c r="G95" s="62"/>
      <c r="H95" s="36" t="s">
        <v>12</v>
      </c>
    </row>
    <row r="96" spans="1:16" x14ac:dyDescent="0.2">
      <c r="A96" s="34"/>
      <c r="B96" s="34"/>
      <c r="C96" s="35" t="s">
        <v>516</v>
      </c>
      <c r="D96" s="34"/>
      <c r="E96" s="34"/>
      <c r="F96" s="62"/>
      <c r="G96" s="62"/>
      <c r="H96" s="36" t="s">
        <v>12</v>
      </c>
      <c r="I96" s="78"/>
      <c r="J96" s="78"/>
      <c r="K96" s="78"/>
      <c r="L96" s="78"/>
      <c r="M96" s="78"/>
      <c r="N96" s="97"/>
      <c r="O96" s="97"/>
      <c r="P96" s="97"/>
    </row>
    <row r="97" spans="1:8" x14ac:dyDescent="0.2">
      <c r="A97" s="98">
        <v>1</v>
      </c>
      <c r="B97" s="67" t="s">
        <v>107</v>
      </c>
      <c r="C97" s="67" t="s">
        <v>108</v>
      </c>
      <c r="D97" s="67"/>
      <c r="E97" s="99">
        <v>4185.0569999999998</v>
      </c>
      <c r="F97" s="100">
        <v>502.474110295</v>
      </c>
      <c r="G97" s="101">
        <v>3.75495E-3</v>
      </c>
      <c r="H97" s="36"/>
    </row>
    <row r="98" spans="1:8" x14ac:dyDescent="0.2">
      <c r="A98" s="34"/>
      <c r="B98" s="34"/>
      <c r="C98" s="35" t="s">
        <v>11</v>
      </c>
      <c r="D98" s="34"/>
      <c r="E98" s="34" t="s">
        <v>12</v>
      </c>
      <c r="F98" s="102">
        <f>SUM(F97)</f>
        <v>502.474110295</v>
      </c>
      <c r="G98" s="103">
        <f>SUM(G97)</f>
        <v>3.75495E-3</v>
      </c>
      <c r="H98" s="36" t="s">
        <v>12</v>
      </c>
    </row>
    <row r="99" spans="1:8" x14ac:dyDescent="0.2">
      <c r="A99" s="37"/>
      <c r="B99" s="37"/>
      <c r="C99" s="41"/>
      <c r="D99" s="37"/>
      <c r="E99" s="37"/>
      <c r="F99" s="42"/>
      <c r="G99" s="42"/>
      <c r="H99" s="36" t="s">
        <v>12</v>
      </c>
    </row>
    <row r="100" spans="1:8" x14ac:dyDescent="0.2">
      <c r="A100" s="37"/>
      <c r="B100" s="37"/>
      <c r="C100" s="38" t="s">
        <v>109</v>
      </c>
      <c r="D100" s="37"/>
      <c r="E100" s="37"/>
      <c r="F100" s="37"/>
      <c r="G100" s="37"/>
      <c r="H100" s="36" t="s">
        <v>12</v>
      </c>
    </row>
    <row r="101" spans="1:8" x14ac:dyDescent="0.2">
      <c r="A101" s="37"/>
      <c r="B101" s="37"/>
      <c r="C101" s="38" t="s">
        <v>110</v>
      </c>
      <c r="D101" s="37"/>
      <c r="E101" s="37"/>
      <c r="F101" s="37"/>
      <c r="G101" s="37"/>
      <c r="H101" s="36" t="s">
        <v>12</v>
      </c>
    </row>
    <row r="102" spans="1:8" x14ac:dyDescent="0.2">
      <c r="A102" s="37"/>
      <c r="B102" s="37"/>
      <c r="C102" s="38" t="s">
        <v>11</v>
      </c>
      <c r="D102" s="37"/>
      <c r="E102" s="37" t="s">
        <v>12</v>
      </c>
      <c r="F102" s="39" t="s">
        <v>13</v>
      </c>
      <c r="G102" s="40">
        <v>0</v>
      </c>
      <c r="H102" s="36" t="s">
        <v>12</v>
      </c>
    </row>
    <row r="103" spans="1:8" x14ac:dyDescent="0.2">
      <c r="A103" s="37"/>
      <c r="B103" s="37"/>
      <c r="C103" s="41"/>
      <c r="D103" s="37"/>
      <c r="E103" s="37"/>
      <c r="F103" s="42"/>
      <c r="G103" s="42"/>
      <c r="H103" s="36" t="s">
        <v>12</v>
      </c>
    </row>
    <row r="104" spans="1:8" x14ac:dyDescent="0.2">
      <c r="A104" s="37"/>
      <c r="B104" s="37"/>
      <c r="C104" s="38" t="s">
        <v>111</v>
      </c>
      <c r="D104" s="37"/>
      <c r="E104" s="37"/>
      <c r="F104" s="42"/>
      <c r="G104" s="42"/>
      <c r="H104" s="36" t="s">
        <v>12</v>
      </c>
    </row>
    <row r="105" spans="1:8" x14ac:dyDescent="0.2">
      <c r="A105" s="37"/>
      <c r="B105" s="37"/>
      <c r="C105" s="38" t="s">
        <v>11</v>
      </c>
      <c r="D105" s="37"/>
      <c r="E105" s="37" t="s">
        <v>12</v>
      </c>
      <c r="F105" s="39" t="s">
        <v>13</v>
      </c>
      <c r="G105" s="40">
        <v>0</v>
      </c>
      <c r="H105" s="36" t="s">
        <v>12</v>
      </c>
    </row>
    <row r="106" spans="1:8" x14ac:dyDescent="0.2">
      <c r="A106" s="37"/>
      <c r="B106" s="37"/>
      <c r="C106" s="41"/>
      <c r="D106" s="37"/>
      <c r="E106" s="37"/>
      <c r="F106" s="42"/>
      <c r="G106" s="42"/>
      <c r="H106" s="36" t="s">
        <v>12</v>
      </c>
    </row>
    <row r="107" spans="1:8" x14ac:dyDescent="0.2">
      <c r="A107" s="49"/>
      <c r="B107" s="45"/>
      <c r="C107" s="45" t="s">
        <v>112</v>
      </c>
      <c r="D107" s="45"/>
      <c r="E107" s="49"/>
      <c r="F107" s="47">
        <v>-2295.9583008300001</v>
      </c>
      <c r="G107" s="48">
        <v>-1.7157539999999999E-2</v>
      </c>
      <c r="H107" s="36" t="s">
        <v>12</v>
      </c>
    </row>
    <row r="108" spans="1:8" x14ac:dyDescent="0.2">
      <c r="A108" s="41"/>
      <c r="B108" s="41"/>
      <c r="C108" s="38" t="s">
        <v>113</v>
      </c>
      <c r="D108" s="42"/>
      <c r="E108" s="42"/>
      <c r="F108" s="43">
        <v>133816.319189526</v>
      </c>
      <c r="G108" s="50">
        <v>0.99999998999999995</v>
      </c>
      <c r="H108" s="36" t="s">
        <v>12</v>
      </c>
    </row>
    <row r="109" spans="1:8" x14ac:dyDescent="0.2">
      <c r="A109" s="51"/>
      <c r="B109" s="51"/>
      <c r="C109" s="51"/>
      <c r="D109" s="52"/>
      <c r="E109" s="52"/>
      <c r="F109" s="52"/>
      <c r="G109" s="52"/>
    </row>
    <row r="110" spans="1:8" x14ac:dyDescent="0.2">
      <c r="A110" s="53"/>
      <c r="B110" s="54" t="s">
        <v>517</v>
      </c>
      <c r="C110" s="54"/>
      <c r="D110" s="54"/>
      <c r="E110" s="54"/>
      <c r="F110" s="54"/>
      <c r="G110" s="54"/>
      <c r="H110" s="54"/>
    </row>
    <row r="111" spans="1:8" x14ac:dyDescent="0.2">
      <c r="A111" s="53"/>
      <c r="B111" s="54" t="s">
        <v>518</v>
      </c>
      <c r="C111" s="54"/>
      <c r="D111" s="54"/>
      <c r="E111" s="54"/>
      <c r="F111" s="54"/>
      <c r="G111" s="54"/>
      <c r="H111" s="54"/>
    </row>
    <row r="112" spans="1:8" x14ac:dyDescent="0.2">
      <c r="A112" s="53"/>
      <c r="B112" s="54" t="s">
        <v>519</v>
      </c>
      <c r="C112" s="54"/>
      <c r="D112" s="54"/>
      <c r="E112" s="54"/>
      <c r="F112" s="54"/>
      <c r="G112" s="54"/>
      <c r="H112" s="54"/>
    </row>
    <row r="113" spans="1:9" x14ac:dyDescent="0.2">
      <c r="A113" s="53"/>
      <c r="B113" s="152" t="s">
        <v>538</v>
      </c>
      <c r="C113" s="54"/>
      <c r="D113" s="54"/>
      <c r="E113" s="54"/>
      <c r="F113" s="54"/>
      <c r="G113" s="54"/>
      <c r="H113" s="54"/>
      <c r="I113" s="13"/>
    </row>
    <row r="114" spans="1:9" x14ac:dyDescent="0.2">
      <c r="A114" s="53"/>
      <c r="B114" s="53"/>
      <c r="C114" s="53"/>
      <c r="D114" s="55"/>
      <c r="E114" s="55"/>
      <c r="F114" s="55"/>
      <c r="G114" s="55"/>
    </row>
    <row r="115" spans="1:9" x14ac:dyDescent="0.2">
      <c r="A115" s="53"/>
      <c r="B115" s="56" t="s">
        <v>114</v>
      </c>
      <c r="C115" s="57"/>
      <c r="D115" s="58"/>
      <c r="E115" s="59"/>
      <c r="F115" s="55"/>
      <c r="G115" s="55"/>
    </row>
    <row r="116" spans="1:9" ht="25.5" customHeight="1" x14ac:dyDescent="0.2">
      <c r="A116" s="53"/>
      <c r="B116" s="60" t="s">
        <v>115</v>
      </c>
      <c r="C116" s="61"/>
      <c r="D116" s="35" t="s">
        <v>116</v>
      </c>
      <c r="E116" s="59"/>
      <c r="F116" s="55"/>
      <c r="G116" s="55"/>
    </row>
    <row r="117" spans="1:9" x14ac:dyDescent="0.2">
      <c r="A117" s="53"/>
      <c r="B117" s="60" t="s">
        <v>117</v>
      </c>
      <c r="C117" s="61"/>
      <c r="D117" s="35" t="s">
        <v>116</v>
      </c>
      <c r="E117" s="59"/>
      <c r="F117" s="55"/>
      <c r="G117" s="55"/>
    </row>
    <row r="118" spans="1:9" x14ac:dyDescent="0.2">
      <c r="A118" s="53"/>
      <c r="B118" s="60" t="s">
        <v>118</v>
      </c>
      <c r="C118" s="61"/>
      <c r="D118" s="62" t="s">
        <v>12</v>
      </c>
      <c r="E118" s="59"/>
      <c r="F118" s="55"/>
      <c r="G118" s="55"/>
    </row>
    <row r="119" spans="1:9" x14ac:dyDescent="0.2">
      <c r="A119" s="63"/>
      <c r="B119" s="64" t="s">
        <v>12</v>
      </c>
      <c r="C119" s="64" t="s">
        <v>520</v>
      </c>
      <c r="D119" s="64" t="s">
        <v>119</v>
      </c>
      <c r="E119" s="63"/>
      <c r="F119" s="63"/>
      <c r="G119" s="63"/>
    </row>
    <row r="120" spans="1:9" x14ac:dyDescent="0.2">
      <c r="A120" s="63"/>
      <c r="B120" s="65" t="s">
        <v>120</v>
      </c>
      <c r="C120" s="66">
        <v>46265</v>
      </c>
      <c r="D120" s="66">
        <v>46295</v>
      </c>
      <c r="E120" s="63"/>
      <c r="F120" s="63"/>
      <c r="G120" s="63"/>
    </row>
    <row r="121" spans="1:9" x14ac:dyDescent="0.2">
      <c r="A121" s="63"/>
      <c r="B121" s="67" t="s">
        <v>121</v>
      </c>
      <c r="C121" s="68">
        <v>16.2744</v>
      </c>
      <c r="D121" s="68">
        <v>16.360499999999998</v>
      </c>
      <c r="E121" s="63"/>
      <c r="F121" s="69"/>
      <c r="G121" s="70"/>
    </row>
    <row r="122" spans="1:9" x14ac:dyDescent="0.2">
      <c r="A122" s="63"/>
      <c r="B122" s="67" t="s">
        <v>521</v>
      </c>
      <c r="C122" s="68">
        <v>11.442600000000001</v>
      </c>
      <c r="D122" s="68">
        <v>11.5032</v>
      </c>
      <c r="E122" s="63"/>
      <c r="F122" s="69"/>
      <c r="G122" s="70"/>
    </row>
    <row r="123" spans="1:9" x14ac:dyDescent="0.2">
      <c r="A123" s="63"/>
      <c r="B123" s="67" t="s">
        <v>122</v>
      </c>
      <c r="C123" s="68">
        <v>16.137699999999999</v>
      </c>
      <c r="D123" s="68">
        <v>16.220600000000001</v>
      </c>
      <c r="E123" s="63"/>
      <c r="F123" s="69"/>
      <c r="G123" s="70"/>
    </row>
    <row r="124" spans="1:9" x14ac:dyDescent="0.2">
      <c r="A124" s="63"/>
      <c r="B124" s="67" t="s">
        <v>522</v>
      </c>
      <c r="C124" s="68">
        <v>11.394399999999999</v>
      </c>
      <c r="D124" s="68">
        <v>11.4529</v>
      </c>
      <c r="E124" s="63"/>
      <c r="F124" s="69"/>
      <c r="G124" s="70"/>
    </row>
    <row r="125" spans="1:9" x14ac:dyDescent="0.2">
      <c r="A125" s="63"/>
      <c r="B125" s="63"/>
      <c r="C125" s="63"/>
      <c r="D125" s="63"/>
      <c r="E125" s="63"/>
      <c r="F125" s="63"/>
      <c r="G125" s="63"/>
    </row>
    <row r="126" spans="1:9" x14ac:dyDescent="0.2">
      <c r="A126" s="63"/>
      <c r="B126" s="60" t="s">
        <v>523</v>
      </c>
      <c r="C126" s="61"/>
      <c r="D126" s="35" t="s">
        <v>116</v>
      </c>
      <c r="E126" s="63"/>
      <c r="F126" s="63"/>
      <c r="G126" s="63"/>
    </row>
    <row r="127" spans="1:9" x14ac:dyDescent="0.2">
      <c r="A127" s="63"/>
      <c r="B127" s="72"/>
      <c r="C127" s="72"/>
      <c r="D127" s="72"/>
      <c r="E127" s="63"/>
      <c r="F127" s="63"/>
      <c r="G127" s="63"/>
    </row>
    <row r="128" spans="1:9" x14ac:dyDescent="0.2">
      <c r="A128" s="63"/>
      <c r="B128" s="60" t="s">
        <v>124</v>
      </c>
      <c r="C128" s="61"/>
      <c r="D128" s="35" t="s">
        <v>116</v>
      </c>
      <c r="E128" s="77"/>
      <c r="F128" s="63"/>
      <c r="G128" s="63"/>
      <c r="I128" s="13"/>
    </row>
    <row r="129" spans="1:16" x14ac:dyDescent="0.2">
      <c r="A129" s="63"/>
      <c r="B129" s="60" t="s">
        <v>125</v>
      </c>
      <c r="C129" s="61"/>
      <c r="D129" s="35" t="s">
        <v>116</v>
      </c>
      <c r="E129" s="77"/>
      <c r="F129" s="63"/>
      <c r="G129" s="63"/>
      <c r="I129" s="13"/>
    </row>
    <row r="130" spans="1:16" x14ac:dyDescent="0.2">
      <c r="A130" s="63"/>
      <c r="B130" s="60" t="s">
        <v>524</v>
      </c>
      <c r="C130" s="61"/>
      <c r="D130" s="35" t="s">
        <v>116</v>
      </c>
      <c r="E130" s="77"/>
      <c r="F130" s="63"/>
      <c r="G130" s="63"/>
      <c r="I130" s="13"/>
    </row>
    <row r="131" spans="1:16" x14ac:dyDescent="0.2">
      <c r="A131" s="72"/>
      <c r="B131" s="72"/>
      <c r="C131" s="72"/>
      <c r="D131" s="72"/>
      <c r="E131" s="72"/>
      <c r="F131" s="72"/>
      <c r="G131" s="72"/>
      <c r="I131" s="13"/>
    </row>
    <row r="132" spans="1:16" s="79" customFormat="1" x14ac:dyDescent="0.2">
      <c r="B132" s="80" t="s">
        <v>525</v>
      </c>
      <c r="C132" s="81"/>
      <c r="D132" s="82"/>
      <c r="I132" s="13"/>
      <c r="J132" s="78"/>
      <c r="K132" s="78"/>
      <c r="L132" s="78"/>
      <c r="M132" s="78"/>
      <c r="N132" s="83"/>
    </row>
    <row r="133" spans="1:16" s="79" customFormat="1" ht="38.25" x14ac:dyDescent="0.2">
      <c r="B133" s="208" t="s">
        <v>526</v>
      </c>
      <c r="C133" s="209"/>
      <c r="D133" s="85" t="s">
        <v>151</v>
      </c>
      <c r="I133" s="13"/>
      <c r="J133" s="78"/>
      <c r="K133" s="78"/>
      <c r="L133" s="78"/>
      <c r="M133" s="78"/>
      <c r="N133" s="83"/>
    </row>
    <row r="134" spans="1:16" s="79" customFormat="1" x14ac:dyDescent="0.2">
      <c r="B134" s="91" t="s">
        <v>527</v>
      </c>
      <c r="C134" s="93"/>
      <c r="D134" s="86"/>
      <c r="I134" s="13"/>
      <c r="J134" s="78"/>
      <c r="K134" s="78"/>
      <c r="L134" s="78"/>
      <c r="M134" s="78"/>
      <c r="N134" s="83"/>
    </row>
    <row r="135" spans="1:16" s="79" customFormat="1" x14ac:dyDescent="0.2">
      <c r="B135" s="91"/>
      <c r="C135" s="93"/>
      <c r="D135" s="87"/>
      <c r="I135" s="13"/>
      <c r="J135" s="78"/>
      <c r="K135" s="78"/>
      <c r="L135" s="78"/>
      <c r="M135" s="78"/>
      <c r="N135" s="83"/>
    </row>
    <row r="136" spans="1:16" s="79" customFormat="1" x14ac:dyDescent="0.2">
      <c r="B136" s="91" t="s">
        <v>528</v>
      </c>
      <c r="C136" s="210"/>
      <c r="D136" s="88">
        <v>6.854595132249738</v>
      </c>
      <c r="I136" s="13"/>
      <c r="J136" s="78"/>
      <c r="K136" s="78"/>
      <c r="L136" s="78"/>
      <c r="M136" s="78"/>
      <c r="N136" s="83"/>
    </row>
    <row r="137" spans="1:16" s="79" customFormat="1" x14ac:dyDescent="0.2">
      <c r="B137" s="91"/>
      <c r="C137" s="93"/>
      <c r="D137" s="87"/>
      <c r="I137" s="13"/>
      <c r="J137" s="78"/>
      <c r="K137" s="78"/>
      <c r="L137" s="78"/>
      <c r="M137" s="78"/>
      <c r="N137" s="83"/>
    </row>
    <row r="138" spans="1:16" s="79" customFormat="1" x14ac:dyDescent="0.2">
      <c r="B138" s="91" t="s">
        <v>529</v>
      </c>
      <c r="C138" s="210"/>
      <c r="D138" s="88">
        <v>0.34601285251052344</v>
      </c>
      <c r="I138" s="13"/>
      <c r="J138" s="78"/>
      <c r="K138" s="78"/>
      <c r="L138" s="78"/>
      <c r="M138" s="78"/>
      <c r="N138" s="83"/>
    </row>
    <row r="139" spans="1:16" s="79" customFormat="1" x14ac:dyDescent="0.2">
      <c r="B139" s="91" t="s">
        <v>530</v>
      </c>
      <c r="C139" s="210"/>
      <c r="D139" s="88">
        <v>0.34601285251052344</v>
      </c>
      <c r="I139" s="13"/>
      <c r="J139" s="78"/>
      <c r="K139" s="78"/>
      <c r="L139" s="78"/>
      <c r="M139" s="78"/>
      <c r="N139" s="83"/>
    </row>
    <row r="140" spans="1:16" s="79" customFormat="1" x14ac:dyDescent="0.2">
      <c r="B140" s="91"/>
      <c r="C140" s="93"/>
      <c r="D140" s="87"/>
      <c r="I140" s="13"/>
      <c r="J140" s="78"/>
      <c r="K140" s="78"/>
      <c r="L140" s="78"/>
      <c r="M140" s="78"/>
      <c r="N140" s="83"/>
    </row>
    <row r="141" spans="1:16" s="79" customFormat="1" ht="14.25" customHeight="1" x14ac:dyDescent="0.2">
      <c r="B141" s="73" t="s">
        <v>531</v>
      </c>
      <c r="C141" s="73"/>
      <c r="D141" s="90" t="s">
        <v>642</v>
      </c>
      <c r="I141" s="13"/>
      <c r="J141" s="78"/>
      <c r="K141" s="78"/>
      <c r="L141" s="78"/>
      <c r="M141" s="78"/>
      <c r="N141" s="83"/>
    </row>
    <row r="142" spans="1:16" s="79" customFormat="1" x14ac:dyDescent="0.2">
      <c r="B142" s="91" t="s">
        <v>532</v>
      </c>
      <c r="C142" s="92"/>
      <c r="D142" s="93"/>
      <c r="I142" s="13"/>
      <c r="J142" s="78"/>
      <c r="K142" s="78"/>
      <c r="L142" s="78"/>
      <c r="M142" s="78"/>
      <c r="N142" s="83"/>
      <c r="O142" s="31"/>
      <c r="P142" s="31"/>
    </row>
    <row r="143" spans="1:16" x14ac:dyDescent="0.2">
      <c r="I143" s="13"/>
    </row>
    <row r="144" spans="1:16" x14ac:dyDescent="0.2">
      <c r="B144" s="94" t="s">
        <v>533</v>
      </c>
      <c r="I144" s="13"/>
    </row>
    <row r="145" spans="2:9" x14ac:dyDescent="0.2">
      <c r="I145" s="13"/>
    </row>
    <row r="146" spans="2:9" ht="153.75" customHeight="1" x14ac:dyDescent="0.2">
      <c r="I146" s="13"/>
    </row>
    <row r="147" spans="2:9" x14ac:dyDescent="0.2">
      <c r="I147" s="13"/>
    </row>
    <row r="148" spans="2:9" x14ac:dyDescent="0.2">
      <c r="I148" s="13"/>
    </row>
    <row r="149" spans="2:9" x14ac:dyDescent="0.2">
      <c r="B149" s="94" t="s">
        <v>534</v>
      </c>
      <c r="C149" s="95"/>
      <c r="D149" s="94"/>
      <c r="I149" s="13"/>
    </row>
    <row r="150" spans="2:9" x14ac:dyDescent="0.2">
      <c r="B150" s="94" t="s">
        <v>537</v>
      </c>
      <c r="C150" s="95"/>
      <c r="D150" s="94"/>
      <c r="I150" s="13"/>
    </row>
    <row r="151" spans="2:9" x14ac:dyDescent="0.2">
      <c r="D151" s="94"/>
      <c r="I151" s="13"/>
    </row>
    <row r="152" spans="2:9" ht="165" customHeight="1" x14ac:dyDescent="0.2">
      <c r="I152" s="13"/>
    </row>
  </sheetData>
  <mergeCells count="26">
    <mergeCell ref="A1:H1"/>
    <mergeCell ref="A2:H2"/>
    <mergeCell ref="A3:H3"/>
    <mergeCell ref="B110:H110"/>
    <mergeCell ref="B111:H111"/>
    <mergeCell ref="B112:H112"/>
    <mergeCell ref="B113:H113"/>
    <mergeCell ref="B115:D115"/>
    <mergeCell ref="B116:C116"/>
    <mergeCell ref="B117:C117"/>
    <mergeCell ref="B118:C118"/>
    <mergeCell ref="B126:C126"/>
    <mergeCell ref="B128:C128"/>
    <mergeCell ref="B129:C129"/>
    <mergeCell ref="B130:C130"/>
    <mergeCell ref="B132:D132"/>
    <mergeCell ref="B133:C133"/>
    <mergeCell ref="B134:C134"/>
    <mergeCell ref="B135:C135"/>
    <mergeCell ref="B136:C136"/>
    <mergeCell ref="B142:D142"/>
    <mergeCell ref="B137:C137"/>
    <mergeCell ref="B138:C138"/>
    <mergeCell ref="B139:C139"/>
    <mergeCell ref="B140:C140"/>
    <mergeCell ref="B141:C141"/>
  </mergeCells>
  <hyperlinks>
    <hyperlink ref="I1" location="Index!B2" display="Index" xr:uid="{C4A014C3-E7D3-44A6-BAB7-9DEF9237C118}"/>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E8E2-F624-4960-9836-0A93C8D2C36D}">
  <sheetPr>
    <outlinePr summaryBelow="0" summaryRight="0"/>
  </sheetPr>
  <dimension ref="A1:T180"/>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9.42578125" style="31" bestFit="1" customWidth="1"/>
    <col min="6" max="6" width="10.140625" style="31" bestFit="1" customWidth="1"/>
    <col min="7" max="7" width="14" style="31" bestFit="1" customWidth="1"/>
    <col min="8" max="8" width="8.85546875" style="31" bestFit="1" customWidth="1"/>
    <col min="9" max="9" width="8.5703125" style="31" customWidth="1"/>
    <col min="10" max="16384" width="8.85546875" style="31"/>
  </cols>
  <sheetData>
    <row r="1" spans="1:9" ht="15" x14ac:dyDescent="0.2">
      <c r="A1" s="26" t="s">
        <v>0</v>
      </c>
      <c r="B1" s="26"/>
      <c r="C1" s="26"/>
      <c r="D1" s="26"/>
      <c r="E1" s="26"/>
      <c r="F1" s="26"/>
      <c r="G1" s="26"/>
      <c r="H1" s="26"/>
      <c r="I1" s="1" t="s">
        <v>513</v>
      </c>
    </row>
    <row r="2" spans="1:9" ht="15" customHeight="1" x14ac:dyDescent="0.2">
      <c r="A2" s="26" t="s">
        <v>661</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511</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ht="25.5" x14ac:dyDescent="0.2">
      <c r="A28" s="44">
        <v>1</v>
      </c>
      <c r="B28" s="45" t="s">
        <v>35</v>
      </c>
      <c r="C28" s="45" t="s">
        <v>36</v>
      </c>
      <c r="D28" s="45" t="s">
        <v>26</v>
      </c>
      <c r="E28" s="46">
        <v>1500</v>
      </c>
      <c r="F28" s="47">
        <v>1491.6780000000001</v>
      </c>
      <c r="G28" s="48">
        <v>3.915151E-2</v>
      </c>
      <c r="H28" s="36">
        <v>7.79</v>
      </c>
    </row>
    <row r="29" spans="1:8" x14ac:dyDescent="0.2">
      <c r="A29" s="44">
        <v>2</v>
      </c>
      <c r="B29" s="45" t="s">
        <v>71</v>
      </c>
      <c r="C29" s="45" t="s">
        <v>72</v>
      </c>
      <c r="D29" s="45" t="s">
        <v>26</v>
      </c>
      <c r="E29" s="46">
        <v>1500</v>
      </c>
      <c r="F29" s="47">
        <v>1487.646</v>
      </c>
      <c r="G29" s="48">
        <v>3.9045690000000001E-2</v>
      </c>
      <c r="H29" s="36">
        <v>7.8</v>
      </c>
    </row>
    <row r="30" spans="1:8" x14ac:dyDescent="0.2">
      <c r="A30" s="44">
        <v>3</v>
      </c>
      <c r="B30" s="45" t="s">
        <v>75</v>
      </c>
      <c r="C30" s="45" t="s">
        <v>76</v>
      </c>
      <c r="D30" s="45" t="s">
        <v>23</v>
      </c>
      <c r="E30" s="46">
        <v>1500</v>
      </c>
      <c r="F30" s="47">
        <v>1478.1675</v>
      </c>
      <c r="G30" s="48">
        <v>3.8796909999999997E-2</v>
      </c>
      <c r="H30" s="36">
        <v>7.665</v>
      </c>
    </row>
    <row r="31" spans="1:8" x14ac:dyDescent="0.2">
      <c r="A31" s="44">
        <v>4</v>
      </c>
      <c r="B31" s="45" t="s">
        <v>222</v>
      </c>
      <c r="C31" s="45" t="s">
        <v>223</v>
      </c>
      <c r="D31" s="45" t="s">
        <v>26</v>
      </c>
      <c r="E31" s="46">
        <v>1000</v>
      </c>
      <c r="F31" s="47">
        <v>1003.658</v>
      </c>
      <c r="G31" s="48">
        <v>2.6342629999999999E-2</v>
      </c>
      <c r="H31" s="36">
        <v>8.2575000000000003</v>
      </c>
    </row>
    <row r="32" spans="1:8" ht="25.5" x14ac:dyDescent="0.2">
      <c r="A32" s="44">
        <v>5</v>
      </c>
      <c r="B32" s="45" t="s">
        <v>224</v>
      </c>
      <c r="C32" s="45" t="s">
        <v>225</v>
      </c>
      <c r="D32" s="45" t="s">
        <v>62</v>
      </c>
      <c r="E32" s="46">
        <v>1000</v>
      </c>
      <c r="F32" s="47">
        <v>1001.451</v>
      </c>
      <c r="G32" s="48">
        <v>2.6284709999999999E-2</v>
      </c>
      <c r="H32" s="36">
        <v>8.2149999999999999</v>
      </c>
    </row>
    <row r="33" spans="1:8" ht="25.5" x14ac:dyDescent="0.2">
      <c r="A33" s="44">
        <v>6</v>
      </c>
      <c r="B33" s="45" t="s">
        <v>226</v>
      </c>
      <c r="C33" s="45" t="s">
        <v>227</v>
      </c>
      <c r="D33" s="45" t="s">
        <v>23</v>
      </c>
      <c r="E33" s="46">
        <v>1000</v>
      </c>
      <c r="F33" s="47">
        <v>1001.097</v>
      </c>
      <c r="G33" s="48">
        <v>2.6275420000000001E-2</v>
      </c>
      <c r="H33" s="36">
        <v>7.24</v>
      </c>
    </row>
    <row r="34" spans="1:8" x14ac:dyDescent="0.2">
      <c r="A34" s="44">
        <v>7</v>
      </c>
      <c r="B34" s="45" t="s">
        <v>228</v>
      </c>
      <c r="C34" s="45" t="s">
        <v>229</v>
      </c>
      <c r="D34" s="45" t="s">
        <v>230</v>
      </c>
      <c r="E34" s="46">
        <v>1000</v>
      </c>
      <c r="F34" s="47">
        <v>1000.63</v>
      </c>
      <c r="G34" s="48">
        <v>2.6263160000000001E-2</v>
      </c>
      <c r="H34" s="36">
        <v>7.9550000000000001</v>
      </c>
    </row>
    <row r="35" spans="1:8" x14ac:dyDescent="0.2">
      <c r="A35" s="44">
        <v>8</v>
      </c>
      <c r="B35" s="45" t="s">
        <v>67</v>
      </c>
      <c r="C35" s="45" t="s">
        <v>68</v>
      </c>
      <c r="D35" s="45" t="s">
        <v>26</v>
      </c>
      <c r="E35" s="46">
        <v>1000</v>
      </c>
      <c r="F35" s="47">
        <v>1000.235</v>
      </c>
      <c r="G35" s="48">
        <v>2.6252790000000002E-2</v>
      </c>
      <c r="H35" s="36">
        <v>7.64</v>
      </c>
    </row>
    <row r="36" spans="1:8" x14ac:dyDescent="0.2">
      <c r="A36" s="44">
        <v>9</v>
      </c>
      <c r="B36" s="45" t="s">
        <v>231</v>
      </c>
      <c r="C36" s="45" t="s">
        <v>232</v>
      </c>
      <c r="D36" s="45" t="s">
        <v>62</v>
      </c>
      <c r="E36" s="46">
        <v>1000</v>
      </c>
      <c r="F36" s="47">
        <v>992.69899999999996</v>
      </c>
      <c r="G36" s="48">
        <v>2.6054999999999998E-2</v>
      </c>
      <c r="H36" s="36">
        <v>8.8149999999999995</v>
      </c>
    </row>
    <row r="37" spans="1:8" x14ac:dyDescent="0.2">
      <c r="A37" s="44">
        <v>10</v>
      </c>
      <c r="B37" s="45" t="s">
        <v>233</v>
      </c>
      <c r="C37" s="45" t="s">
        <v>234</v>
      </c>
      <c r="D37" s="45" t="s">
        <v>23</v>
      </c>
      <c r="E37" s="46">
        <v>900</v>
      </c>
      <c r="F37" s="47">
        <v>900.78750000000002</v>
      </c>
      <c r="G37" s="48">
        <v>2.3642630000000001E-2</v>
      </c>
      <c r="H37" s="36">
        <v>7.31</v>
      </c>
    </row>
    <row r="38" spans="1:8" x14ac:dyDescent="0.2">
      <c r="A38" s="44">
        <v>11</v>
      </c>
      <c r="B38" s="45" t="s">
        <v>51</v>
      </c>
      <c r="C38" s="45" t="s">
        <v>52</v>
      </c>
      <c r="D38" s="45" t="s">
        <v>23</v>
      </c>
      <c r="E38" s="46">
        <v>500</v>
      </c>
      <c r="F38" s="47">
        <v>498.19099999999997</v>
      </c>
      <c r="G38" s="48">
        <v>1.307583E-2</v>
      </c>
      <c r="H38" s="36">
        <v>7.57</v>
      </c>
    </row>
    <row r="39" spans="1:8" ht="25.5" x14ac:dyDescent="0.2">
      <c r="A39" s="44">
        <v>12</v>
      </c>
      <c r="B39" s="45" t="s">
        <v>131</v>
      </c>
      <c r="C39" s="45" t="s">
        <v>132</v>
      </c>
      <c r="D39" s="45" t="s">
        <v>23</v>
      </c>
      <c r="E39" s="46">
        <v>500</v>
      </c>
      <c r="F39" s="47">
        <v>498.11349999999999</v>
      </c>
      <c r="G39" s="48">
        <v>1.30738E-2</v>
      </c>
      <c r="H39" s="36">
        <v>7.7580999999999998</v>
      </c>
    </row>
    <row r="40" spans="1:8" x14ac:dyDescent="0.2">
      <c r="A40" s="44">
        <v>13</v>
      </c>
      <c r="B40" s="45" t="s">
        <v>135</v>
      </c>
      <c r="C40" s="45" t="s">
        <v>136</v>
      </c>
      <c r="D40" s="45" t="s">
        <v>26</v>
      </c>
      <c r="E40" s="46">
        <v>500</v>
      </c>
      <c r="F40" s="47">
        <v>494.995</v>
      </c>
      <c r="G40" s="48">
        <v>1.299195E-2</v>
      </c>
      <c r="H40" s="36">
        <v>7.8537999999999997</v>
      </c>
    </row>
    <row r="41" spans="1:8" ht="25.5" x14ac:dyDescent="0.2">
      <c r="A41" s="44">
        <v>14</v>
      </c>
      <c r="B41" s="45" t="s">
        <v>73</v>
      </c>
      <c r="C41" s="45" t="s">
        <v>74</v>
      </c>
      <c r="D41" s="45" t="s">
        <v>26</v>
      </c>
      <c r="E41" s="46">
        <v>500</v>
      </c>
      <c r="F41" s="47">
        <v>493.935</v>
      </c>
      <c r="G41" s="48">
        <v>1.2964130000000001E-2</v>
      </c>
      <c r="H41" s="36">
        <v>7.8521000000000001</v>
      </c>
    </row>
    <row r="42" spans="1:8" ht="25.5" x14ac:dyDescent="0.2">
      <c r="A42" s="44">
        <v>15</v>
      </c>
      <c r="B42" s="45" t="s">
        <v>235</v>
      </c>
      <c r="C42" s="45" t="s">
        <v>236</v>
      </c>
      <c r="D42" s="45" t="s">
        <v>26</v>
      </c>
      <c r="E42" s="46">
        <v>500</v>
      </c>
      <c r="F42" s="47">
        <v>490.82600000000002</v>
      </c>
      <c r="G42" s="48">
        <v>1.288253E-2</v>
      </c>
      <c r="H42" s="36">
        <v>7.83</v>
      </c>
    </row>
    <row r="43" spans="1:8" x14ac:dyDescent="0.2">
      <c r="A43" s="44">
        <v>16</v>
      </c>
      <c r="B43" s="45" t="s">
        <v>237</v>
      </c>
      <c r="C43" s="45" t="s">
        <v>238</v>
      </c>
      <c r="D43" s="45" t="s">
        <v>239</v>
      </c>
      <c r="E43" s="46">
        <v>1000</v>
      </c>
      <c r="F43" s="47">
        <v>333.71499999999997</v>
      </c>
      <c r="G43" s="48">
        <v>8.7588900000000001E-3</v>
      </c>
      <c r="H43" s="36">
        <v>7.915</v>
      </c>
    </row>
    <row r="44" spans="1:8" x14ac:dyDescent="0.2">
      <c r="A44" s="44">
        <v>17</v>
      </c>
      <c r="B44" s="45" t="s">
        <v>240</v>
      </c>
      <c r="C44" s="45" t="s">
        <v>241</v>
      </c>
      <c r="D44" s="45" t="s">
        <v>242</v>
      </c>
      <c r="E44" s="46">
        <v>300</v>
      </c>
      <c r="F44" s="47">
        <v>300.072</v>
      </c>
      <c r="G44" s="48">
        <v>7.87588E-3</v>
      </c>
      <c r="H44" s="36">
        <v>8.6638999999999999</v>
      </c>
    </row>
    <row r="45" spans="1:8" x14ac:dyDescent="0.2">
      <c r="A45" s="37"/>
      <c r="B45" s="37"/>
      <c r="C45" s="38" t="s">
        <v>11</v>
      </c>
      <c r="D45" s="37"/>
      <c r="E45" s="37" t="s">
        <v>12</v>
      </c>
      <c r="F45" s="43">
        <v>14467.896500000001</v>
      </c>
      <c r="G45" s="40">
        <v>0.37973346000000002</v>
      </c>
      <c r="H45" s="36" t="s">
        <v>12</v>
      </c>
    </row>
    <row r="46" spans="1:8" x14ac:dyDescent="0.2">
      <c r="A46" s="37"/>
      <c r="B46" s="37"/>
      <c r="C46" s="41"/>
      <c r="D46" s="37"/>
      <c r="E46" s="37"/>
      <c r="F46" s="42"/>
      <c r="G46" s="42"/>
      <c r="H46" s="36" t="s">
        <v>12</v>
      </c>
    </row>
    <row r="47" spans="1:8" x14ac:dyDescent="0.2">
      <c r="A47" s="37"/>
      <c r="B47" s="37"/>
      <c r="C47" s="38" t="s">
        <v>77</v>
      </c>
      <c r="D47" s="37"/>
      <c r="E47" s="37"/>
      <c r="F47" s="37"/>
      <c r="G47" s="37"/>
      <c r="H47" s="36" t="s">
        <v>12</v>
      </c>
    </row>
    <row r="48" spans="1:8" x14ac:dyDescent="0.2">
      <c r="A48" s="37"/>
      <c r="B48" s="37"/>
      <c r="C48" s="38" t="s">
        <v>11</v>
      </c>
      <c r="D48" s="37"/>
      <c r="E48" s="37" t="s">
        <v>12</v>
      </c>
      <c r="F48" s="39" t="s">
        <v>13</v>
      </c>
      <c r="G48" s="40">
        <v>0</v>
      </c>
      <c r="H48" s="36" t="s">
        <v>12</v>
      </c>
    </row>
    <row r="49" spans="1:8" x14ac:dyDescent="0.2">
      <c r="A49" s="37"/>
      <c r="B49" s="37"/>
      <c r="C49" s="41"/>
      <c r="D49" s="37"/>
      <c r="E49" s="37"/>
      <c r="F49" s="42"/>
      <c r="G49" s="42"/>
      <c r="H49" s="36" t="s">
        <v>12</v>
      </c>
    </row>
    <row r="50" spans="1:8" x14ac:dyDescent="0.2">
      <c r="A50" s="37"/>
      <c r="B50" s="37"/>
      <c r="C50" s="38" t="s">
        <v>78</v>
      </c>
      <c r="D50" s="37"/>
      <c r="E50" s="37"/>
      <c r="F50" s="37"/>
      <c r="G50" s="37"/>
      <c r="H50" s="36" t="s">
        <v>12</v>
      </c>
    </row>
    <row r="51" spans="1:8" x14ac:dyDescent="0.2">
      <c r="A51" s="37"/>
      <c r="B51" s="37"/>
      <c r="C51" s="38" t="s">
        <v>11</v>
      </c>
      <c r="D51" s="37"/>
      <c r="E51" s="37" t="s">
        <v>12</v>
      </c>
      <c r="F51" s="39" t="s">
        <v>13</v>
      </c>
      <c r="G51" s="40">
        <v>0</v>
      </c>
      <c r="H51" s="36" t="s">
        <v>12</v>
      </c>
    </row>
    <row r="52" spans="1:8" x14ac:dyDescent="0.2">
      <c r="A52" s="37"/>
      <c r="B52" s="37"/>
      <c r="C52" s="41"/>
      <c r="D52" s="37"/>
      <c r="E52" s="37"/>
      <c r="F52" s="42"/>
      <c r="G52" s="42"/>
      <c r="H52" s="36" t="s">
        <v>12</v>
      </c>
    </row>
    <row r="53" spans="1:8" x14ac:dyDescent="0.2">
      <c r="A53" s="37"/>
      <c r="B53" s="37"/>
      <c r="C53" s="38" t="s">
        <v>88</v>
      </c>
      <c r="D53" s="37"/>
      <c r="E53" s="37"/>
      <c r="F53" s="42"/>
      <c r="G53" s="42"/>
      <c r="H53" s="36" t="s">
        <v>12</v>
      </c>
    </row>
    <row r="54" spans="1:8" x14ac:dyDescent="0.2">
      <c r="A54" s="37"/>
      <c r="B54" s="37"/>
      <c r="C54" s="38" t="s">
        <v>11</v>
      </c>
      <c r="D54" s="37"/>
      <c r="E54" s="37" t="s">
        <v>12</v>
      </c>
      <c r="F54" s="39" t="s">
        <v>13</v>
      </c>
      <c r="G54" s="40">
        <v>0</v>
      </c>
      <c r="H54" s="36" t="s">
        <v>12</v>
      </c>
    </row>
    <row r="55" spans="1:8" x14ac:dyDescent="0.2">
      <c r="A55" s="37"/>
      <c r="B55" s="37"/>
      <c r="C55" s="41"/>
      <c r="D55" s="37"/>
      <c r="E55" s="37"/>
      <c r="F55" s="42"/>
      <c r="G55" s="42"/>
      <c r="H55" s="36" t="s">
        <v>12</v>
      </c>
    </row>
    <row r="56" spans="1:8" x14ac:dyDescent="0.2">
      <c r="A56" s="37"/>
      <c r="B56" s="37"/>
      <c r="C56" s="38" t="s">
        <v>89</v>
      </c>
      <c r="D56" s="37"/>
      <c r="E56" s="37"/>
      <c r="F56" s="43">
        <v>14467.896500000001</v>
      </c>
      <c r="G56" s="40">
        <v>0.37973346000000002</v>
      </c>
      <c r="H56" s="36" t="s">
        <v>12</v>
      </c>
    </row>
    <row r="57" spans="1:8" x14ac:dyDescent="0.2">
      <c r="A57" s="37"/>
      <c r="B57" s="37"/>
      <c r="C57" s="41"/>
      <c r="D57" s="37"/>
      <c r="E57" s="37"/>
      <c r="F57" s="42"/>
      <c r="G57" s="42"/>
      <c r="H57" s="36" t="s">
        <v>12</v>
      </c>
    </row>
    <row r="58" spans="1:8" x14ac:dyDescent="0.2">
      <c r="A58" s="37"/>
      <c r="B58" s="37"/>
      <c r="C58" s="38" t="s">
        <v>90</v>
      </c>
      <c r="D58" s="37"/>
      <c r="E58" s="37"/>
      <c r="F58" s="42"/>
      <c r="G58" s="42"/>
      <c r="H58" s="36" t="s">
        <v>12</v>
      </c>
    </row>
    <row r="59" spans="1:8" x14ac:dyDescent="0.2">
      <c r="A59" s="37"/>
      <c r="B59" s="37"/>
      <c r="C59" s="38" t="s">
        <v>91</v>
      </c>
      <c r="D59" s="37"/>
      <c r="E59" s="37"/>
      <c r="F59" s="42"/>
      <c r="G59" s="42"/>
      <c r="H59" s="36" t="s">
        <v>12</v>
      </c>
    </row>
    <row r="60" spans="1:8" x14ac:dyDescent="0.2">
      <c r="A60" s="44">
        <v>1</v>
      </c>
      <c r="B60" s="45" t="s">
        <v>92</v>
      </c>
      <c r="C60" s="45" t="s">
        <v>93</v>
      </c>
      <c r="D60" s="45" t="s">
        <v>94</v>
      </c>
      <c r="E60" s="46">
        <v>500</v>
      </c>
      <c r="F60" s="47">
        <v>2442.7150000000001</v>
      </c>
      <c r="G60" s="48">
        <v>6.4113020000000007E-2</v>
      </c>
      <c r="H60" s="36">
        <v>6.7401</v>
      </c>
    </row>
    <row r="61" spans="1:8" x14ac:dyDescent="0.2">
      <c r="A61" s="44">
        <v>2</v>
      </c>
      <c r="B61" s="45" t="s">
        <v>243</v>
      </c>
      <c r="C61" s="45" t="s">
        <v>244</v>
      </c>
      <c r="D61" s="45" t="s">
        <v>99</v>
      </c>
      <c r="E61" s="46">
        <v>500</v>
      </c>
      <c r="F61" s="47">
        <v>2431.3525</v>
      </c>
      <c r="G61" s="48">
        <v>6.3814800000000005E-2</v>
      </c>
      <c r="H61" s="36">
        <v>6.8250999999999999</v>
      </c>
    </row>
    <row r="62" spans="1:8" x14ac:dyDescent="0.2">
      <c r="A62" s="44">
        <v>3</v>
      </c>
      <c r="B62" s="45" t="s">
        <v>245</v>
      </c>
      <c r="C62" s="45" t="s">
        <v>246</v>
      </c>
      <c r="D62" s="45" t="s">
        <v>99</v>
      </c>
      <c r="E62" s="46">
        <v>500</v>
      </c>
      <c r="F62" s="47">
        <v>2428.6925000000001</v>
      </c>
      <c r="G62" s="48">
        <v>6.3744980000000007E-2</v>
      </c>
      <c r="H62" s="36">
        <v>6.7398999999999996</v>
      </c>
    </row>
    <row r="63" spans="1:8" x14ac:dyDescent="0.2">
      <c r="A63" s="44">
        <v>4</v>
      </c>
      <c r="B63" s="45" t="s">
        <v>247</v>
      </c>
      <c r="C63" s="45" t="s">
        <v>248</v>
      </c>
      <c r="D63" s="45" t="s">
        <v>99</v>
      </c>
      <c r="E63" s="46">
        <v>500</v>
      </c>
      <c r="F63" s="47">
        <v>2426.2175000000002</v>
      </c>
      <c r="G63" s="48">
        <v>6.3680020000000004E-2</v>
      </c>
      <c r="H63" s="36">
        <v>6.8517999999999999</v>
      </c>
    </row>
    <row r="64" spans="1:8" x14ac:dyDescent="0.2">
      <c r="A64" s="44">
        <v>5</v>
      </c>
      <c r="B64" s="45" t="s">
        <v>191</v>
      </c>
      <c r="C64" s="45" t="s">
        <v>192</v>
      </c>
      <c r="D64" s="45" t="s">
        <v>99</v>
      </c>
      <c r="E64" s="46">
        <v>400</v>
      </c>
      <c r="F64" s="47">
        <v>1911.22</v>
      </c>
      <c r="G64" s="48">
        <v>5.0163069999999997E-2</v>
      </c>
      <c r="H64" s="36">
        <v>7.2149999999999999</v>
      </c>
    </row>
    <row r="65" spans="1:8" x14ac:dyDescent="0.2">
      <c r="A65" s="44">
        <v>6</v>
      </c>
      <c r="B65" s="45" t="s">
        <v>249</v>
      </c>
      <c r="C65" s="45" t="s">
        <v>250</v>
      </c>
      <c r="D65" s="45" t="s">
        <v>99</v>
      </c>
      <c r="E65" s="46">
        <v>200</v>
      </c>
      <c r="F65" s="47">
        <v>978.63400000000001</v>
      </c>
      <c r="G65" s="48">
        <v>2.5685840000000001E-2</v>
      </c>
      <c r="H65" s="36">
        <v>6.6966999999999999</v>
      </c>
    </row>
    <row r="66" spans="1:8" x14ac:dyDescent="0.2">
      <c r="A66" s="44">
        <v>7</v>
      </c>
      <c r="B66" s="45" t="s">
        <v>251</v>
      </c>
      <c r="C66" s="45" t="s">
        <v>252</v>
      </c>
      <c r="D66" s="45" t="s">
        <v>99</v>
      </c>
      <c r="E66" s="46">
        <v>200</v>
      </c>
      <c r="F66" s="47">
        <v>977.07799999999997</v>
      </c>
      <c r="G66" s="48">
        <v>2.5645000000000001E-2</v>
      </c>
      <c r="H66" s="36">
        <v>6.7424999999999997</v>
      </c>
    </row>
    <row r="67" spans="1:8" x14ac:dyDescent="0.2">
      <c r="A67" s="44">
        <v>8</v>
      </c>
      <c r="B67" s="45" t="s">
        <v>253</v>
      </c>
      <c r="C67" s="45" t="s">
        <v>254</v>
      </c>
      <c r="D67" s="45" t="s">
        <v>180</v>
      </c>
      <c r="E67" s="46">
        <v>200</v>
      </c>
      <c r="F67" s="47">
        <v>969.87300000000005</v>
      </c>
      <c r="G67" s="48">
        <v>2.5455889999999998E-2</v>
      </c>
      <c r="H67" s="36">
        <v>6.8300999999999998</v>
      </c>
    </row>
    <row r="68" spans="1:8" x14ac:dyDescent="0.2">
      <c r="A68" s="44">
        <v>9</v>
      </c>
      <c r="B68" s="45" t="s">
        <v>255</v>
      </c>
      <c r="C68" s="45" t="s">
        <v>256</v>
      </c>
      <c r="D68" s="45" t="s">
        <v>99</v>
      </c>
      <c r="E68" s="46">
        <v>100</v>
      </c>
      <c r="F68" s="47">
        <v>493.39949999999999</v>
      </c>
      <c r="G68" s="48">
        <v>1.2950069999999999E-2</v>
      </c>
      <c r="H68" s="36">
        <v>6.26</v>
      </c>
    </row>
    <row r="69" spans="1:8" x14ac:dyDescent="0.2">
      <c r="A69" s="37"/>
      <c r="B69" s="37"/>
      <c r="C69" s="38" t="s">
        <v>11</v>
      </c>
      <c r="D69" s="37"/>
      <c r="E69" s="37" t="s">
        <v>12</v>
      </c>
      <c r="F69" s="43">
        <v>15059.182000000001</v>
      </c>
      <c r="G69" s="40">
        <v>0.39525269000000002</v>
      </c>
      <c r="H69" s="36" t="s">
        <v>12</v>
      </c>
    </row>
    <row r="70" spans="1:8" x14ac:dyDescent="0.2">
      <c r="A70" s="37"/>
      <c r="B70" s="37"/>
      <c r="C70" s="41"/>
      <c r="D70" s="37"/>
      <c r="E70" s="37"/>
      <c r="F70" s="42"/>
      <c r="G70" s="42"/>
      <c r="H70" s="36" t="s">
        <v>12</v>
      </c>
    </row>
    <row r="71" spans="1:8" x14ac:dyDescent="0.2">
      <c r="A71" s="37"/>
      <c r="B71" s="37"/>
      <c r="C71" s="38" t="s">
        <v>100</v>
      </c>
      <c r="D71" s="37"/>
      <c r="E71" s="37"/>
      <c r="F71" s="42"/>
      <c r="G71" s="42"/>
      <c r="H71" s="36" t="s">
        <v>12</v>
      </c>
    </row>
    <row r="72" spans="1:8" x14ac:dyDescent="0.2">
      <c r="A72" s="44">
        <v>1</v>
      </c>
      <c r="B72" s="45" t="s">
        <v>195</v>
      </c>
      <c r="C72" s="45" t="s">
        <v>196</v>
      </c>
      <c r="D72" s="45" t="s">
        <v>99</v>
      </c>
      <c r="E72" s="46">
        <v>400</v>
      </c>
      <c r="F72" s="47">
        <v>1937.7760000000001</v>
      </c>
      <c r="G72" s="48">
        <v>5.0860080000000002E-2</v>
      </c>
      <c r="H72" s="36">
        <v>7.2350000000000003</v>
      </c>
    </row>
    <row r="73" spans="1:8" x14ac:dyDescent="0.2">
      <c r="A73" s="44">
        <v>2</v>
      </c>
      <c r="B73" s="45" t="s">
        <v>203</v>
      </c>
      <c r="C73" s="45" t="s">
        <v>204</v>
      </c>
      <c r="D73" s="45" t="s">
        <v>99</v>
      </c>
      <c r="E73" s="46">
        <v>200</v>
      </c>
      <c r="F73" s="47">
        <v>992.55200000000002</v>
      </c>
      <c r="G73" s="48">
        <v>2.605114E-2</v>
      </c>
      <c r="H73" s="36">
        <v>8.56</v>
      </c>
    </row>
    <row r="74" spans="1:8" x14ac:dyDescent="0.2">
      <c r="A74" s="44">
        <v>3</v>
      </c>
      <c r="B74" s="45" t="s">
        <v>257</v>
      </c>
      <c r="C74" s="45" t="s">
        <v>258</v>
      </c>
      <c r="D74" s="45" t="s">
        <v>99</v>
      </c>
      <c r="E74" s="46">
        <v>200</v>
      </c>
      <c r="F74" s="47">
        <v>985.29</v>
      </c>
      <c r="G74" s="48">
        <v>2.5860540000000001E-2</v>
      </c>
      <c r="H74" s="36">
        <v>7.6749999999999998</v>
      </c>
    </row>
    <row r="75" spans="1:8" ht="25.5" x14ac:dyDescent="0.2">
      <c r="A75" s="44">
        <v>4</v>
      </c>
      <c r="B75" s="45" t="s">
        <v>205</v>
      </c>
      <c r="C75" s="45" t="s">
        <v>206</v>
      </c>
      <c r="D75" s="45" t="s">
        <v>99</v>
      </c>
      <c r="E75" s="46">
        <v>100</v>
      </c>
      <c r="F75" s="47">
        <v>488.04199999999997</v>
      </c>
      <c r="G75" s="48">
        <v>1.280946E-2</v>
      </c>
      <c r="H75" s="36">
        <v>7.9850000000000003</v>
      </c>
    </row>
    <row r="76" spans="1:8" x14ac:dyDescent="0.2">
      <c r="A76" s="37"/>
      <c r="B76" s="37"/>
      <c r="C76" s="38" t="s">
        <v>11</v>
      </c>
      <c r="D76" s="37"/>
      <c r="E76" s="37" t="s">
        <v>12</v>
      </c>
      <c r="F76" s="43">
        <v>4403.66</v>
      </c>
      <c r="G76" s="40">
        <v>0.11558122</v>
      </c>
      <c r="H76" s="36" t="s">
        <v>12</v>
      </c>
    </row>
    <row r="77" spans="1:8" x14ac:dyDescent="0.2">
      <c r="A77" s="37"/>
      <c r="B77" s="37"/>
      <c r="C77" s="41"/>
      <c r="D77" s="37"/>
      <c r="E77" s="37"/>
      <c r="F77" s="42"/>
      <c r="G77" s="42"/>
      <c r="H77" s="36" t="s">
        <v>12</v>
      </c>
    </row>
    <row r="78" spans="1:8" x14ac:dyDescent="0.2">
      <c r="A78" s="37"/>
      <c r="B78" s="37"/>
      <c r="C78" s="38" t="s">
        <v>101</v>
      </c>
      <c r="D78" s="37"/>
      <c r="E78" s="37"/>
      <c r="F78" s="42"/>
      <c r="G78" s="42"/>
      <c r="H78" s="36" t="s">
        <v>12</v>
      </c>
    </row>
    <row r="79" spans="1:8" x14ac:dyDescent="0.2">
      <c r="A79" s="44">
        <v>1</v>
      </c>
      <c r="B79" s="45" t="s">
        <v>219</v>
      </c>
      <c r="C79" s="45" t="s">
        <v>220</v>
      </c>
      <c r="D79" s="45" t="s">
        <v>81</v>
      </c>
      <c r="E79" s="46">
        <v>2000000</v>
      </c>
      <c r="F79" s="47">
        <v>1981.65</v>
      </c>
      <c r="G79" s="48">
        <v>5.2011620000000001E-2</v>
      </c>
      <c r="H79" s="36">
        <v>5.3650000000000002</v>
      </c>
    </row>
    <row r="80" spans="1:8" x14ac:dyDescent="0.2">
      <c r="A80" s="37"/>
      <c r="B80" s="37"/>
      <c r="C80" s="38" t="s">
        <v>11</v>
      </c>
      <c r="D80" s="37"/>
      <c r="E80" s="37" t="s">
        <v>12</v>
      </c>
      <c r="F80" s="43">
        <v>1981.65</v>
      </c>
      <c r="G80" s="40">
        <v>5.2011620000000001E-2</v>
      </c>
      <c r="H80" s="36" t="s">
        <v>12</v>
      </c>
    </row>
    <row r="81" spans="1:16" x14ac:dyDescent="0.2">
      <c r="A81" s="37"/>
      <c r="B81" s="37"/>
      <c r="C81" s="41"/>
      <c r="D81" s="37"/>
      <c r="E81" s="37"/>
      <c r="F81" s="42"/>
      <c r="G81" s="42"/>
      <c r="H81" s="36" t="s">
        <v>12</v>
      </c>
    </row>
    <row r="82" spans="1:16" x14ac:dyDescent="0.2">
      <c r="A82" s="37"/>
      <c r="B82" s="37"/>
      <c r="C82" s="38" t="s">
        <v>102</v>
      </c>
      <c r="D82" s="37"/>
      <c r="E82" s="37"/>
      <c r="F82" s="42"/>
      <c r="G82" s="42"/>
      <c r="H82" s="36" t="s">
        <v>12</v>
      </c>
    </row>
    <row r="83" spans="1:16" x14ac:dyDescent="0.2">
      <c r="A83" s="44">
        <v>1</v>
      </c>
      <c r="B83" s="45"/>
      <c r="C83" s="45" t="s">
        <v>103</v>
      </c>
      <c r="D83" s="45"/>
      <c r="E83" s="49"/>
      <c r="F83" s="47">
        <v>1664.473682007</v>
      </c>
      <c r="G83" s="48">
        <v>4.3686820000000001E-2</v>
      </c>
      <c r="H83" s="36">
        <v>5.15</v>
      </c>
    </row>
    <row r="84" spans="1:16" x14ac:dyDescent="0.2">
      <c r="A84" s="37"/>
      <c r="B84" s="37"/>
      <c r="C84" s="38" t="s">
        <v>11</v>
      </c>
      <c r="D84" s="37"/>
      <c r="E84" s="37" t="s">
        <v>12</v>
      </c>
      <c r="F84" s="43">
        <v>1664.473682007</v>
      </c>
      <c r="G84" s="40">
        <v>4.3686820000000001E-2</v>
      </c>
      <c r="H84" s="36" t="s">
        <v>12</v>
      </c>
    </row>
    <row r="85" spans="1:16" x14ac:dyDescent="0.2">
      <c r="A85" s="37"/>
      <c r="B85" s="37"/>
      <c r="C85" s="41"/>
      <c r="D85" s="37"/>
      <c r="E85" s="37"/>
      <c r="F85" s="42"/>
      <c r="G85" s="42"/>
      <c r="H85" s="36" t="s">
        <v>12</v>
      </c>
    </row>
    <row r="86" spans="1:16" x14ac:dyDescent="0.2">
      <c r="A86" s="37"/>
      <c r="B86" s="37"/>
      <c r="C86" s="38" t="s">
        <v>104</v>
      </c>
      <c r="D86" s="37"/>
      <c r="E86" s="37"/>
      <c r="F86" s="43">
        <v>23108.965682007001</v>
      </c>
      <c r="G86" s="40">
        <v>0.60653235000000005</v>
      </c>
      <c r="H86" s="36" t="s">
        <v>12</v>
      </c>
    </row>
    <row r="87" spans="1:16" x14ac:dyDescent="0.2">
      <c r="A87" s="37"/>
      <c r="B87" s="37"/>
      <c r="C87" s="42"/>
      <c r="D87" s="37"/>
      <c r="E87" s="37"/>
      <c r="F87" s="37"/>
      <c r="G87" s="37"/>
      <c r="H87" s="36" t="s">
        <v>12</v>
      </c>
    </row>
    <row r="88" spans="1:16" x14ac:dyDescent="0.2">
      <c r="A88" s="37"/>
      <c r="B88" s="37"/>
      <c r="C88" s="38" t="s">
        <v>105</v>
      </c>
      <c r="D88" s="37"/>
      <c r="E88" s="37"/>
      <c r="F88" s="37"/>
      <c r="G88" s="37"/>
      <c r="H88" s="36" t="s">
        <v>12</v>
      </c>
    </row>
    <row r="89" spans="1:16" x14ac:dyDescent="0.2">
      <c r="A89" s="37"/>
      <c r="B89" s="37"/>
      <c r="C89" s="38" t="s">
        <v>106</v>
      </c>
      <c r="D89" s="37"/>
      <c r="E89" s="37"/>
      <c r="F89" s="37"/>
      <c r="G89" s="37"/>
      <c r="H89" s="36" t="s">
        <v>12</v>
      </c>
    </row>
    <row r="90" spans="1:16" x14ac:dyDescent="0.2">
      <c r="A90" s="37"/>
      <c r="B90" s="37"/>
      <c r="C90" s="38" t="s">
        <v>11</v>
      </c>
      <c r="D90" s="37"/>
      <c r="E90" s="37" t="s">
        <v>12</v>
      </c>
      <c r="F90" s="39" t="s">
        <v>13</v>
      </c>
      <c r="G90" s="40">
        <v>0</v>
      </c>
      <c r="H90" s="36" t="s">
        <v>12</v>
      </c>
    </row>
    <row r="91" spans="1:16" x14ac:dyDescent="0.2">
      <c r="A91" s="34"/>
      <c r="B91" s="34"/>
      <c r="C91" s="96"/>
      <c r="D91" s="34"/>
      <c r="E91" s="34"/>
      <c r="F91" s="62"/>
      <c r="G91" s="62"/>
      <c r="H91" s="36" t="s">
        <v>12</v>
      </c>
    </row>
    <row r="92" spans="1:16" x14ac:dyDescent="0.2">
      <c r="A92" s="34"/>
      <c r="B92" s="34"/>
      <c r="C92" s="35" t="s">
        <v>516</v>
      </c>
      <c r="D92" s="34"/>
      <c r="E92" s="34"/>
      <c r="F92" s="62"/>
      <c r="G92" s="62"/>
      <c r="H92" s="36" t="s">
        <v>12</v>
      </c>
      <c r="I92" s="78"/>
      <c r="J92" s="78"/>
      <c r="K92" s="78"/>
      <c r="L92" s="78"/>
      <c r="M92" s="78"/>
      <c r="N92" s="97"/>
      <c r="O92" s="97"/>
      <c r="P92" s="97"/>
    </row>
    <row r="93" spans="1:16" x14ac:dyDescent="0.2">
      <c r="A93" s="98">
        <v>1</v>
      </c>
      <c r="B93" s="67" t="s">
        <v>107</v>
      </c>
      <c r="C93" s="67" t="s">
        <v>108</v>
      </c>
      <c r="D93" s="67"/>
      <c r="E93" s="99">
        <v>1158.5250000000001</v>
      </c>
      <c r="F93" s="100">
        <v>139.09698688200001</v>
      </c>
      <c r="G93" s="101">
        <v>3.6508299999999999E-3</v>
      </c>
      <c r="H93" s="36"/>
    </row>
    <row r="94" spans="1:16" x14ac:dyDescent="0.2">
      <c r="A94" s="34"/>
      <c r="B94" s="34"/>
      <c r="C94" s="35" t="s">
        <v>11</v>
      </c>
      <c r="D94" s="34"/>
      <c r="E94" s="34" t="s">
        <v>12</v>
      </c>
      <c r="F94" s="102">
        <f>SUM(F93)</f>
        <v>139.09698688200001</v>
      </c>
      <c r="G94" s="103">
        <f>SUM(G93)</f>
        <v>3.6508299999999999E-3</v>
      </c>
      <c r="H94" s="36" t="s">
        <v>12</v>
      </c>
    </row>
    <row r="95" spans="1:16" x14ac:dyDescent="0.2">
      <c r="A95" s="37"/>
      <c r="B95" s="37"/>
      <c r="C95" s="41"/>
      <c r="D95" s="37"/>
      <c r="E95" s="37"/>
      <c r="F95" s="42"/>
      <c r="G95" s="42"/>
      <c r="H95" s="36" t="s">
        <v>12</v>
      </c>
    </row>
    <row r="96" spans="1:16" x14ac:dyDescent="0.2">
      <c r="A96" s="37"/>
      <c r="B96" s="37"/>
      <c r="C96" s="38" t="s">
        <v>109</v>
      </c>
      <c r="D96" s="37"/>
      <c r="E96" s="37"/>
      <c r="F96" s="37"/>
      <c r="G96" s="37"/>
      <c r="H96" s="36" t="s">
        <v>12</v>
      </c>
    </row>
    <row r="97" spans="1:8" x14ac:dyDescent="0.2">
      <c r="A97" s="37"/>
      <c r="B97" s="37"/>
      <c r="C97" s="38" t="s">
        <v>110</v>
      </c>
      <c r="D97" s="37"/>
      <c r="E97" s="37"/>
      <c r="F97" s="37"/>
      <c r="G97" s="37"/>
      <c r="H97" s="36" t="s">
        <v>12</v>
      </c>
    </row>
    <row r="98" spans="1:8" x14ac:dyDescent="0.2">
      <c r="A98" s="37"/>
      <c r="B98" s="37"/>
      <c r="C98" s="38" t="s">
        <v>11</v>
      </c>
      <c r="D98" s="37"/>
      <c r="E98" s="37" t="s">
        <v>12</v>
      </c>
      <c r="F98" s="39" t="s">
        <v>13</v>
      </c>
      <c r="G98" s="40">
        <v>0</v>
      </c>
      <c r="H98" s="36" t="s">
        <v>12</v>
      </c>
    </row>
    <row r="99" spans="1:8" x14ac:dyDescent="0.2">
      <c r="A99" s="37"/>
      <c r="B99" s="37"/>
      <c r="C99" s="41"/>
      <c r="D99" s="37"/>
      <c r="E99" s="37"/>
      <c r="F99" s="42"/>
      <c r="G99" s="42"/>
      <c r="H99" s="36" t="s">
        <v>12</v>
      </c>
    </row>
    <row r="100" spans="1:8" x14ac:dyDescent="0.2">
      <c r="A100" s="37"/>
      <c r="B100" s="37"/>
      <c r="C100" s="38" t="s">
        <v>111</v>
      </c>
      <c r="D100" s="37"/>
      <c r="E100" s="37"/>
      <c r="F100" s="42"/>
      <c r="G100" s="42"/>
      <c r="H100" s="36" t="s">
        <v>12</v>
      </c>
    </row>
    <row r="101" spans="1:8" x14ac:dyDescent="0.2">
      <c r="A101" s="37"/>
      <c r="B101" s="37"/>
      <c r="C101" s="38" t="s">
        <v>11</v>
      </c>
      <c r="D101" s="37"/>
      <c r="E101" s="37" t="s">
        <v>12</v>
      </c>
      <c r="F101" s="39" t="s">
        <v>13</v>
      </c>
      <c r="G101" s="40">
        <v>0</v>
      </c>
      <c r="H101" s="36" t="s">
        <v>12</v>
      </c>
    </row>
    <row r="102" spans="1:8" x14ac:dyDescent="0.2">
      <c r="A102" s="37"/>
      <c r="B102" s="37"/>
      <c r="C102" s="41"/>
      <c r="D102" s="37"/>
      <c r="E102" s="37"/>
      <c r="F102" s="42"/>
      <c r="G102" s="42"/>
      <c r="H102" s="36" t="s">
        <v>12</v>
      </c>
    </row>
    <row r="103" spans="1:8" x14ac:dyDescent="0.2">
      <c r="A103" s="49"/>
      <c r="B103" s="45"/>
      <c r="C103" s="45" t="s">
        <v>112</v>
      </c>
      <c r="D103" s="45"/>
      <c r="E103" s="49"/>
      <c r="F103" s="47">
        <v>384.17858171</v>
      </c>
      <c r="G103" s="48">
        <v>1.0083389999999999E-2</v>
      </c>
      <c r="H103" s="36" t="s">
        <v>12</v>
      </c>
    </row>
    <row r="104" spans="1:8" x14ac:dyDescent="0.2">
      <c r="A104" s="41"/>
      <c r="B104" s="41"/>
      <c r="C104" s="38" t="s">
        <v>113</v>
      </c>
      <c r="D104" s="42"/>
      <c r="E104" s="42"/>
      <c r="F104" s="43">
        <v>38100.137750599002</v>
      </c>
      <c r="G104" s="50">
        <v>1.00000003</v>
      </c>
      <c r="H104" s="36" t="s">
        <v>12</v>
      </c>
    </row>
    <row r="105" spans="1:8" x14ac:dyDescent="0.2">
      <c r="A105" s="51"/>
      <c r="B105" s="51"/>
      <c r="C105" s="51"/>
      <c r="D105" s="52"/>
      <c r="E105" s="52"/>
      <c r="F105" s="52"/>
      <c r="G105" s="52"/>
    </row>
    <row r="106" spans="1:8" x14ac:dyDescent="0.2">
      <c r="A106" s="53"/>
      <c r="B106" s="54" t="s">
        <v>517</v>
      </c>
      <c r="C106" s="54"/>
      <c r="D106" s="54"/>
      <c r="E106" s="54"/>
      <c r="F106" s="54"/>
      <c r="G106" s="54"/>
      <c r="H106" s="54"/>
    </row>
    <row r="107" spans="1:8" x14ac:dyDescent="0.2">
      <c r="A107" s="53"/>
      <c r="B107" s="54" t="s">
        <v>518</v>
      </c>
      <c r="C107" s="54"/>
      <c r="D107" s="54"/>
      <c r="E107" s="54"/>
      <c r="F107" s="54"/>
      <c r="G107" s="54"/>
      <c r="H107" s="54"/>
    </row>
    <row r="108" spans="1:8" x14ac:dyDescent="0.2">
      <c r="A108" s="53"/>
      <c r="B108" s="54" t="s">
        <v>519</v>
      </c>
      <c r="C108" s="54"/>
      <c r="D108" s="54"/>
      <c r="E108" s="54"/>
      <c r="F108" s="54"/>
      <c r="G108" s="54"/>
      <c r="H108" s="54"/>
    </row>
    <row r="109" spans="1:8" x14ac:dyDescent="0.2">
      <c r="A109" s="53"/>
      <c r="B109" s="53"/>
      <c r="C109" s="53"/>
      <c r="D109" s="55"/>
      <c r="E109" s="55"/>
      <c r="F109" s="55"/>
      <c r="G109" s="55"/>
    </row>
    <row r="110" spans="1:8" x14ac:dyDescent="0.2">
      <c r="A110" s="53"/>
      <c r="B110" s="56" t="s">
        <v>114</v>
      </c>
      <c r="C110" s="57"/>
      <c r="D110" s="58"/>
      <c r="E110" s="59"/>
      <c r="F110" s="55"/>
      <c r="G110" s="55"/>
    </row>
    <row r="111" spans="1:8" ht="25.5" customHeight="1" x14ac:dyDescent="0.2">
      <c r="A111" s="53"/>
      <c r="B111" s="60" t="s">
        <v>115</v>
      </c>
      <c r="C111" s="61"/>
      <c r="D111" s="35" t="s">
        <v>539</v>
      </c>
      <c r="E111" s="59"/>
      <c r="F111" s="55"/>
      <c r="G111" s="55"/>
    </row>
    <row r="112" spans="1:8" x14ac:dyDescent="0.2">
      <c r="A112" s="53"/>
      <c r="B112" s="60" t="s">
        <v>117</v>
      </c>
      <c r="C112" s="61"/>
      <c r="D112" s="35" t="s">
        <v>116</v>
      </c>
      <c r="E112" s="59"/>
      <c r="F112" s="55"/>
      <c r="G112" s="55"/>
    </row>
    <row r="113" spans="1:15" x14ac:dyDescent="0.2">
      <c r="A113" s="53"/>
      <c r="B113" s="60" t="s">
        <v>118</v>
      </c>
      <c r="C113" s="61"/>
      <c r="D113" s="62" t="s">
        <v>12</v>
      </c>
      <c r="E113" s="59"/>
      <c r="F113" s="55"/>
      <c r="G113" s="55"/>
    </row>
    <row r="114" spans="1:15" x14ac:dyDescent="0.2">
      <c r="A114" s="63"/>
      <c r="B114" s="64" t="s">
        <v>12</v>
      </c>
      <c r="C114" s="64" t="s">
        <v>520</v>
      </c>
      <c r="D114" s="64" t="s">
        <v>119</v>
      </c>
      <c r="E114" s="63"/>
      <c r="F114" s="63"/>
      <c r="G114" s="63"/>
    </row>
    <row r="115" spans="1:15" x14ac:dyDescent="0.2">
      <c r="A115" s="63"/>
      <c r="B115" s="65" t="s">
        <v>120</v>
      </c>
      <c r="C115" s="66">
        <v>46265</v>
      </c>
      <c r="D115" s="66">
        <v>46295</v>
      </c>
      <c r="E115" s="63"/>
      <c r="F115" s="63"/>
      <c r="G115" s="63"/>
    </row>
    <row r="116" spans="1:15" x14ac:dyDescent="0.2">
      <c r="A116" s="63"/>
      <c r="B116" s="67" t="s">
        <v>121</v>
      </c>
      <c r="C116" s="68">
        <v>3984.0203999999999</v>
      </c>
      <c r="D116" s="68">
        <v>4001.741</v>
      </c>
      <c r="E116" s="63"/>
      <c r="F116" s="69"/>
      <c r="G116" s="70"/>
    </row>
    <row r="117" spans="1:15" x14ac:dyDescent="0.2">
      <c r="A117" s="63"/>
      <c r="B117" s="67" t="s">
        <v>521</v>
      </c>
      <c r="C117" s="68">
        <v>1119.559</v>
      </c>
      <c r="D117" s="68">
        <v>1124.5388</v>
      </c>
      <c r="E117" s="63"/>
      <c r="F117" s="69"/>
      <c r="G117" s="70"/>
    </row>
    <row r="118" spans="1:15" x14ac:dyDescent="0.2">
      <c r="A118" s="63"/>
      <c r="B118" s="67" t="s">
        <v>122</v>
      </c>
      <c r="C118" s="68">
        <v>3682.752</v>
      </c>
      <c r="D118" s="68">
        <v>3696.8710000000001</v>
      </c>
      <c r="E118" s="63"/>
      <c r="F118" s="69"/>
      <c r="G118" s="70"/>
    </row>
    <row r="119" spans="1:15" x14ac:dyDescent="0.2">
      <c r="A119" s="63"/>
      <c r="B119" s="67" t="s">
        <v>522</v>
      </c>
      <c r="C119" s="68">
        <v>1096.5400999999999</v>
      </c>
      <c r="D119" s="68">
        <v>1100.7437</v>
      </c>
      <c r="E119" s="63"/>
      <c r="F119" s="69"/>
      <c r="G119" s="70"/>
    </row>
    <row r="120" spans="1:15" x14ac:dyDescent="0.2">
      <c r="A120" s="63"/>
      <c r="B120" s="63"/>
      <c r="C120" s="63"/>
      <c r="D120" s="63"/>
      <c r="E120" s="63"/>
      <c r="F120" s="63"/>
      <c r="G120" s="63"/>
    </row>
    <row r="121" spans="1:15" x14ac:dyDescent="0.2">
      <c r="A121" s="63"/>
      <c r="B121" s="60" t="s">
        <v>123</v>
      </c>
      <c r="C121" s="61"/>
      <c r="D121" s="35" t="s">
        <v>116</v>
      </c>
      <c r="E121" s="63"/>
      <c r="F121" s="63"/>
      <c r="G121" s="63"/>
    </row>
    <row r="122" spans="1:15" x14ac:dyDescent="0.2">
      <c r="A122" s="63"/>
      <c r="B122" s="72"/>
      <c r="C122" s="72"/>
      <c r="D122" s="72"/>
      <c r="E122" s="63"/>
      <c r="F122" s="63"/>
      <c r="G122" s="63"/>
    </row>
    <row r="123" spans="1:15" x14ac:dyDescent="0.2">
      <c r="A123" s="63"/>
      <c r="B123" s="60" t="s">
        <v>124</v>
      </c>
      <c r="C123" s="61"/>
      <c r="D123" s="35" t="s">
        <v>116</v>
      </c>
      <c r="E123" s="77"/>
      <c r="F123" s="63"/>
      <c r="G123" s="63"/>
    </row>
    <row r="124" spans="1:15" x14ac:dyDescent="0.2">
      <c r="A124" s="63"/>
      <c r="B124" s="60" t="s">
        <v>125</v>
      </c>
      <c r="C124" s="61"/>
      <c r="D124" s="35" t="s">
        <v>116</v>
      </c>
      <c r="E124" s="77"/>
      <c r="F124" s="63"/>
      <c r="G124" s="63"/>
    </row>
    <row r="125" spans="1:15" x14ac:dyDescent="0.2">
      <c r="A125" s="63"/>
      <c r="B125" s="60" t="s">
        <v>524</v>
      </c>
      <c r="C125" s="61"/>
      <c r="D125" s="35" t="s">
        <v>116</v>
      </c>
      <c r="E125" s="77"/>
      <c r="F125" s="63"/>
      <c r="G125" s="63"/>
    </row>
    <row r="126" spans="1:15" x14ac:dyDescent="0.2">
      <c r="A126" s="63"/>
      <c r="B126" s="69"/>
      <c r="C126" s="69"/>
      <c r="D126" s="206"/>
      <c r="E126" s="63"/>
      <c r="F126" s="63"/>
      <c r="G126" s="63"/>
      <c r="J126" s="33"/>
    </row>
    <row r="127" spans="1:15" s="79" customFormat="1" x14ac:dyDescent="0.2">
      <c r="B127" s="80" t="s">
        <v>525</v>
      </c>
      <c r="C127" s="81"/>
      <c r="D127" s="82"/>
      <c r="I127" s="31"/>
      <c r="J127" s="33"/>
      <c r="K127" s="78"/>
      <c r="L127" s="78"/>
      <c r="M127" s="78"/>
      <c r="N127" s="78"/>
      <c r="O127" s="83"/>
    </row>
    <row r="128" spans="1:15" s="79" customFormat="1" ht="51" x14ac:dyDescent="0.2">
      <c r="B128" s="84" t="s">
        <v>526</v>
      </c>
      <c r="C128" s="84"/>
      <c r="D128" s="85" t="s">
        <v>221</v>
      </c>
      <c r="I128" s="31"/>
      <c r="J128" s="33"/>
      <c r="K128" s="78"/>
      <c r="L128" s="78"/>
      <c r="M128" s="78"/>
      <c r="N128" s="78"/>
      <c r="O128" s="83"/>
    </row>
    <row r="129" spans="1:20" s="79" customFormat="1" x14ac:dyDescent="0.2">
      <c r="B129" s="73" t="s">
        <v>527</v>
      </c>
      <c r="C129" s="73"/>
      <c r="D129" s="86"/>
      <c r="I129" s="31"/>
      <c r="J129" s="33"/>
      <c r="K129" s="78"/>
      <c r="L129" s="78"/>
      <c r="M129" s="78"/>
      <c r="N129" s="78"/>
      <c r="O129" s="83"/>
    </row>
    <row r="130" spans="1:20" s="79" customFormat="1" x14ac:dyDescent="0.2">
      <c r="B130" s="73"/>
      <c r="C130" s="73"/>
      <c r="D130" s="87"/>
      <c r="I130" s="31"/>
      <c r="J130" s="33"/>
      <c r="K130" s="78"/>
      <c r="L130" s="78"/>
      <c r="M130" s="78"/>
      <c r="N130" s="78"/>
      <c r="O130" s="83"/>
    </row>
    <row r="131" spans="1:20" s="79" customFormat="1" x14ac:dyDescent="0.2">
      <c r="B131" s="73" t="s">
        <v>528</v>
      </c>
      <c r="C131" s="73"/>
      <c r="D131" s="88">
        <v>7.1833355654922473</v>
      </c>
      <c r="I131" s="31"/>
      <c r="J131" s="33"/>
      <c r="K131" s="78"/>
      <c r="L131" s="78"/>
      <c r="M131" s="78"/>
      <c r="N131" s="78"/>
      <c r="O131" s="83"/>
    </row>
    <row r="132" spans="1:20" s="79" customFormat="1" x14ac:dyDescent="0.2">
      <c r="B132" s="73"/>
      <c r="C132" s="73"/>
      <c r="D132" s="87"/>
      <c r="I132" s="31"/>
      <c r="J132" s="33"/>
      <c r="K132" s="78"/>
      <c r="L132" s="78"/>
      <c r="M132" s="78"/>
      <c r="N132" s="78"/>
      <c r="O132" s="83"/>
      <c r="P132" s="31"/>
      <c r="Q132" s="31"/>
    </row>
    <row r="133" spans="1:20" s="79" customFormat="1" x14ac:dyDescent="0.2">
      <c r="B133" s="73" t="s">
        <v>529</v>
      </c>
      <c r="C133" s="73"/>
      <c r="D133" s="88">
        <v>0.68943469686751258</v>
      </c>
      <c r="I133" s="31"/>
      <c r="J133" s="33"/>
      <c r="K133" s="78"/>
      <c r="L133" s="78"/>
      <c r="M133" s="78"/>
      <c r="N133" s="78"/>
      <c r="O133" s="83"/>
      <c r="P133" s="31"/>
      <c r="Q133" s="31"/>
    </row>
    <row r="134" spans="1:20" s="79" customFormat="1" x14ac:dyDescent="0.2">
      <c r="B134" s="73" t="s">
        <v>540</v>
      </c>
      <c r="C134" s="73"/>
      <c r="D134" s="88">
        <v>0.71171876306053206</v>
      </c>
      <c r="I134" s="31"/>
      <c r="J134" s="33"/>
      <c r="K134" s="78"/>
      <c r="L134" s="78"/>
      <c r="M134" s="78"/>
      <c r="N134" s="78"/>
      <c r="O134" s="31"/>
      <c r="P134" s="31"/>
      <c r="Q134" s="31"/>
    </row>
    <row r="135" spans="1:20" s="79" customFormat="1" x14ac:dyDescent="0.2">
      <c r="B135" s="73"/>
      <c r="C135" s="73"/>
      <c r="D135" s="87"/>
      <c r="I135" s="31"/>
      <c r="J135" s="33"/>
      <c r="K135" s="78"/>
      <c r="L135" s="78"/>
      <c r="M135" s="78"/>
      <c r="N135" s="78"/>
      <c r="O135" s="31"/>
      <c r="P135" s="31"/>
      <c r="Q135" s="31"/>
    </row>
    <row r="136" spans="1:20" s="79" customFormat="1" x14ac:dyDescent="0.2">
      <c r="B136" s="73" t="s">
        <v>531</v>
      </c>
      <c r="C136" s="73"/>
      <c r="D136" s="90" t="s">
        <v>642</v>
      </c>
      <c r="I136" s="31"/>
      <c r="J136" s="33"/>
      <c r="K136" s="78"/>
      <c r="L136" s="78"/>
      <c r="M136" s="78"/>
      <c r="N136" s="78"/>
      <c r="O136" s="83"/>
    </row>
    <row r="137" spans="1:20" s="79" customFormat="1" x14ac:dyDescent="0.2">
      <c r="B137" s="91" t="s">
        <v>532</v>
      </c>
      <c r="C137" s="92"/>
      <c r="D137" s="93"/>
      <c r="I137" s="31"/>
      <c r="J137" s="33"/>
      <c r="K137" s="78"/>
      <c r="L137" s="78"/>
      <c r="M137" s="78"/>
      <c r="N137" s="78"/>
      <c r="O137" s="31"/>
      <c r="P137" s="31"/>
      <c r="Q137" s="31"/>
      <c r="R137" s="31"/>
      <c r="S137" s="31"/>
      <c r="T137" s="31"/>
    </row>
    <row r="138" spans="1:20" x14ac:dyDescent="0.2">
      <c r="A138" s="72"/>
      <c r="B138" s="72"/>
      <c r="C138" s="72"/>
      <c r="D138" s="72"/>
      <c r="E138" s="72"/>
      <c r="F138" s="72"/>
      <c r="G138" s="72"/>
      <c r="J138" s="33"/>
    </row>
    <row r="139" spans="1:20" s="79" customFormat="1" x14ac:dyDescent="0.2">
      <c r="B139" s="164" t="s">
        <v>643</v>
      </c>
      <c r="C139" s="164"/>
      <c r="D139" s="164"/>
      <c r="E139" s="164"/>
      <c r="F139" s="164"/>
      <c r="G139" s="164"/>
      <c r="H139" s="164"/>
      <c r="I139" s="31"/>
      <c r="J139" s="33"/>
      <c r="K139" s="78"/>
      <c r="L139" s="78"/>
      <c r="M139" s="78"/>
      <c r="N139" s="78"/>
      <c r="O139" s="83"/>
    </row>
    <row r="140" spans="1:20" s="79" customFormat="1" ht="6.75" customHeight="1" x14ac:dyDescent="0.2">
      <c r="B140" s="164"/>
      <c r="C140" s="164"/>
      <c r="D140" s="164"/>
      <c r="E140" s="164"/>
      <c r="F140" s="164"/>
      <c r="G140" s="164"/>
      <c r="H140" s="164"/>
      <c r="I140" s="31"/>
      <c r="J140" s="33"/>
      <c r="K140" s="78"/>
      <c r="L140" s="78"/>
      <c r="M140" s="78"/>
      <c r="N140" s="78"/>
      <c r="O140" s="83"/>
    </row>
    <row r="141" spans="1:20" ht="13.5" x14ac:dyDescent="0.25">
      <c r="B141" s="194" t="s">
        <v>541</v>
      </c>
      <c r="C141" s="194" t="s">
        <v>542</v>
      </c>
      <c r="D141" s="207" t="s">
        <v>543</v>
      </c>
      <c r="E141" s="207"/>
      <c r="F141" s="207"/>
      <c r="G141" s="113" t="s">
        <v>544</v>
      </c>
      <c r="H141" s="113"/>
      <c r="J141" s="33"/>
      <c r="K141" s="78"/>
      <c r="L141" s="78"/>
      <c r="M141" s="78"/>
      <c r="N141" s="78"/>
      <c r="P141" s="78"/>
    </row>
    <row r="142" spans="1:20" ht="13.5" x14ac:dyDescent="0.25">
      <c r="B142" s="111" t="s">
        <v>545</v>
      </c>
      <c r="C142" s="110" t="s">
        <v>546</v>
      </c>
      <c r="D142" s="20">
        <v>0</v>
      </c>
      <c r="E142" s="20"/>
      <c r="F142" s="20"/>
      <c r="G142" s="20">
        <v>0</v>
      </c>
      <c r="H142" s="20"/>
      <c r="J142" s="33"/>
      <c r="K142" s="78"/>
      <c r="L142" s="78"/>
      <c r="M142" s="78"/>
      <c r="N142" s="78"/>
      <c r="P142" s="78"/>
    </row>
    <row r="143" spans="1:20" ht="13.5" x14ac:dyDescent="0.25">
      <c r="B143" s="111" t="s">
        <v>547</v>
      </c>
      <c r="C143" s="110" t="s">
        <v>548</v>
      </c>
      <c r="D143" s="20">
        <v>0</v>
      </c>
      <c r="E143" s="20"/>
      <c r="F143" s="20"/>
      <c r="G143" s="20">
        <v>0</v>
      </c>
      <c r="H143" s="20"/>
      <c r="J143" s="33"/>
      <c r="K143" s="78"/>
      <c r="L143" s="78"/>
      <c r="M143" s="78"/>
      <c r="N143" s="78"/>
      <c r="P143" s="78"/>
    </row>
    <row r="144" spans="1:20" ht="13.5" x14ac:dyDescent="0.25">
      <c r="B144" s="111" t="s">
        <v>549</v>
      </c>
      <c r="C144" s="110" t="s">
        <v>550</v>
      </c>
      <c r="D144" s="20">
        <v>0</v>
      </c>
      <c r="E144" s="20"/>
      <c r="F144" s="20"/>
      <c r="G144" s="20">
        <v>0</v>
      </c>
      <c r="H144" s="20"/>
      <c r="J144" s="33"/>
      <c r="K144" s="78"/>
      <c r="L144" s="78"/>
      <c r="M144" s="78"/>
      <c r="N144" s="78"/>
      <c r="P144" s="78"/>
    </row>
    <row r="145" spans="2:16" ht="13.5" x14ac:dyDescent="0.25">
      <c r="B145" s="111"/>
      <c r="C145" s="111"/>
      <c r="D145" s="112"/>
      <c r="E145" s="112"/>
      <c r="F145" s="112"/>
      <c r="G145" s="112"/>
      <c r="H145" s="112"/>
      <c r="J145" s="33"/>
      <c r="K145" s="78"/>
      <c r="L145" s="78"/>
      <c r="M145" s="78"/>
      <c r="N145" s="78"/>
      <c r="P145" s="78"/>
    </row>
    <row r="146" spans="2:16" ht="13.5" x14ac:dyDescent="0.25">
      <c r="B146" s="113" t="s">
        <v>551</v>
      </c>
      <c r="C146" s="113"/>
      <c r="D146" s="113"/>
      <c r="E146" s="113"/>
      <c r="F146" s="113"/>
      <c r="G146" s="113"/>
      <c r="H146" s="113"/>
      <c r="J146" s="33"/>
      <c r="K146" s="78"/>
      <c r="L146" s="78"/>
      <c r="M146" s="78"/>
      <c r="N146" s="78"/>
      <c r="P146" s="78"/>
    </row>
    <row r="147" spans="2:16" ht="13.5" customHeight="1" x14ac:dyDescent="0.2">
      <c r="B147" s="107" t="s">
        <v>541</v>
      </c>
      <c r="C147" s="107" t="s">
        <v>542</v>
      </c>
      <c r="D147" s="107" t="s">
        <v>552</v>
      </c>
      <c r="E147" s="107"/>
      <c r="F147" s="107"/>
      <c r="G147" s="107"/>
      <c r="H147" s="106" t="s">
        <v>553</v>
      </c>
      <c r="I147" s="106" t="s">
        <v>554</v>
      </c>
      <c r="J147" s="173" t="s">
        <v>555</v>
      </c>
      <c r="K147" s="78"/>
      <c r="L147" s="78"/>
      <c r="M147" s="78"/>
      <c r="N147" s="78"/>
      <c r="O147" s="78"/>
      <c r="P147" s="78"/>
    </row>
    <row r="148" spans="2:16" ht="108" x14ac:dyDescent="0.2">
      <c r="B148" s="107"/>
      <c r="C148" s="107"/>
      <c r="D148" s="114" t="s">
        <v>556</v>
      </c>
      <c r="E148" s="114" t="s">
        <v>557</v>
      </c>
      <c r="F148" s="114" t="s">
        <v>558</v>
      </c>
      <c r="G148" s="114" t="s">
        <v>559</v>
      </c>
      <c r="H148" s="106"/>
      <c r="I148" s="106"/>
      <c r="J148" s="175"/>
      <c r="K148" s="78"/>
      <c r="L148" s="78"/>
      <c r="M148" s="78"/>
      <c r="N148" s="78"/>
      <c r="O148" s="78"/>
      <c r="P148" s="78"/>
    </row>
    <row r="149" spans="2:16" ht="13.5" x14ac:dyDescent="0.25">
      <c r="B149" s="111" t="s">
        <v>545</v>
      </c>
      <c r="C149" s="110" t="s">
        <v>546</v>
      </c>
      <c r="D149" s="115">
        <v>1500</v>
      </c>
      <c r="E149" s="115">
        <v>99.850684900000005</v>
      </c>
      <c r="F149" s="18">
        <v>36.275342200000004</v>
      </c>
      <c r="G149" s="177">
        <v>1636.1260271000001</v>
      </c>
      <c r="H149" s="2">
        <v>726.67232000000001</v>
      </c>
      <c r="I149" s="2">
        <f>1250521/10^5</f>
        <v>12.50521</v>
      </c>
      <c r="J149" s="2">
        <f>H149+I149</f>
        <v>739.17753000000005</v>
      </c>
      <c r="K149" s="78"/>
      <c r="L149" s="78"/>
      <c r="M149" s="78"/>
      <c r="N149" s="78"/>
      <c r="O149" s="78"/>
      <c r="P149" s="78"/>
    </row>
    <row r="150" spans="2:16" ht="13.5" x14ac:dyDescent="0.25">
      <c r="B150" s="111" t="s">
        <v>547</v>
      </c>
      <c r="C150" s="110" t="s">
        <v>548</v>
      </c>
      <c r="D150" s="115">
        <v>2517.2199999999998</v>
      </c>
      <c r="E150" s="115">
        <v>183.25361600000002</v>
      </c>
      <c r="F150" s="18">
        <v>45.813405699999997</v>
      </c>
      <c r="G150" s="177">
        <v>2746.2870217</v>
      </c>
      <c r="H150" s="2">
        <v>1225.53333</v>
      </c>
      <c r="I150" s="2">
        <f>2109013/10^5</f>
        <v>21.090129999999998</v>
      </c>
      <c r="J150" s="2">
        <f>H150+I150</f>
        <v>1246.62346</v>
      </c>
      <c r="K150" s="78"/>
      <c r="L150" s="78"/>
      <c r="M150" s="78"/>
      <c r="N150" s="78"/>
      <c r="O150" s="78"/>
      <c r="P150" s="78"/>
    </row>
    <row r="151" spans="2:16" ht="14.25" customHeight="1" x14ac:dyDescent="0.25">
      <c r="B151" s="111" t="s">
        <v>549</v>
      </c>
      <c r="C151" s="110" t="s">
        <v>550</v>
      </c>
      <c r="D151" s="115">
        <v>4882.25</v>
      </c>
      <c r="E151" s="115">
        <v>323.21163799999999</v>
      </c>
      <c r="F151" s="18">
        <v>117.42144879999999</v>
      </c>
      <c r="G151" s="177">
        <v>5322.8830868000005</v>
      </c>
      <c r="H151" s="2">
        <v>2364.0489899999998</v>
      </c>
      <c r="I151" s="2">
        <f>4068280/10^5</f>
        <v>40.6828</v>
      </c>
      <c r="J151" s="2">
        <f>H151+I151</f>
        <v>2404.7317899999998</v>
      </c>
      <c r="K151" s="78"/>
      <c r="L151" s="78"/>
      <c r="M151" s="78"/>
      <c r="N151" s="78"/>
      <c r="O151" s="78"/>
      <c r="P151" s="78"/>
    </row>
    <row r="152" spans="2:16" ht="13.5" x14ac:dyDescent="0.25">
      <c r="B152" s="178"/>
      <c r="C152" s="179"/>
      <c r="D152" s="202"/>
      <c r="E152" s="202"/>
      <c r="F152" s="5"/>
      <c r="G152" s="181"/>
      <c r="H152" s="3"/>
      <c r="I152" s="3"/>
      <c r="J152" s="3"/>
      <c r="K152" s="78"/>
      <c r="L152" s="78"/>
      <c r="M152" s="78"/>
      <c r="N152" s="78"/>
      <c r="O152" s="78"/>
      <c r="P152" s="78"/>
    </row>
    <row r="153" spans="2:16" ht="13.5" customHeight="1" x14ac:dyDescent="0.2">
      <c r="B153" s="165" t="s">
        <v>541</v>
      </c>
      <c r="C153" s="165" t="s">
        <v>542</v>
      </c>
      <c r="D153" s="166" t="s">
        <v>552</v>
      </c>
      <c r="E153" s="167"/>
      <c r="F153" s="168"/>
      <c r="G153" s="169" t="s">
        <v>560</v>
      </c>
      <c r="H153" s="170"/>
      <c r="I153" s="171"/>
      <c r="J153" s="78"/>
      <c r="K153" s="78"/>
      <c r="L153" s="78"/>
      <c r="M153" s="78"/>
      <c r="N153" s="78"/>
      <c r="O153" s="78"/>
    </row>
    <row r="154" spans="2:16" ht="46.5" customHeight="1" x14ac:dyDescent="0.2">
      <c r="B154" s="172"/>
      <c r="C154" s="172"/>
      <c r="D154" s="173" t="s">
        <v>561</v>
      </c>
      <c r="E154" s="173" t="s">
        <v>562</v>
      </c>
      <c r="F154" s="173" t="s">
        <v>563</v>
      </c>
      <c r="G154" s="203" t="s">
        <v>564</v>
      </c>
      <c r="H154" s="204"/>
      <c r="I154" s="173" t="s">
        <v>565</v>
      </c>
      <c r="J154" s="78"/>
      <c r="K154" s="78"/>
      <c r="L154" s="78"/>
      <c r="M154" s="78"/>
      <c r="N154" s="78"/>
      <c r="O154" s="78"/>
    </row>
    <row r="155" spans="2:16" ht="21" customHeight="1" x14ac:dyDescent="0.2">
      <c r="B155" s="174"/>
      <c r="C155" s="174"/>
      <c r="D155" s="175"/>
      <c r="E155" s="175"/>
      <c r="F155" s="175"/>
      <c r="G155" s="114" t="s">
        <v>566</v>
      </c>
      <c r="H155" s="114" t="s">
        <v>567</v>
      </c>
      <c r="I155" s="175"/>
      <c r="J155" s="78"/>
      <c r="K155" s="78"/>
      <c r="L155" s="78"/>
      <c r="M155" s="78"/>
      <c r="N155" s="78"/>
      <c r="O155" s="78"/>
    </row>
    <row r="156" spans="2:16" ht="13.5" x14ac:dyDescent="0.25">
      <c r="B156" s="111" t="s">
        <v>568</v>
      </c>
      <c r="C156" s="110" t="s">
        <v>569</v>
      </c>
      <c r="D156" s="176">
        <v>293.30880000000002</v>
      </c>
      <c r="E156" s="4">
        <v>6.6912000000000003</v>
      </c>
      <c r="F156" s="177">
        <f>D156+E156</f>
        <v>300</v>
      </c>
      <c r="G156" s="2">
        <v>12.699082800000001</v>
      </c>
      <c r="H156" s="2">
        <v>8</v>
      </c>
      <c r="I156" s="2">
        <f>G156+H156</f>
        <v>20.699082799999999</v>
      </c>
      <c r="J156" s="78"/>
      <c r="K156" s="78"/>
      <c r="L156" s="78"/>
      <c r="M156" s="78"/>
      <c r="N156" s="78"/>
      <c r="O156" s="78"/>
    </row>
    <row r="157" spans="2:16" ht="6.75" customHeight="1" x14ac:dyDescent="0.25">
      <c r="B157" s="178"/>
      <c r="C157" s="179"/>
      <c r="D157" s="180"/>
      <c r="E157" s="5"/>
      <c r="F157" s="181"/>
      <c r="G157" s="3"/>
      <c r="H157" s="3"/>
      <c r="I157" s="3"/>
      <c r="J157" s="78"/>
      <c r="K157" s="78"/>
      <c r="L157" s="78"/>
      <c r="M157" s="78"/>
      <c r="N157" s="78"/>
      <c r="O157" s="78"/>
    </row>
    <row r="158" spans="2:16" ht="45" customHeight="1" x14ac:dyDescent="0.2">
      <c r="B158" s="205" t="s">
        <v>570</v>
      </c>
      <c r="C158" s="205"/>
      <c r="D158" s="205"/>
      <c r="E158" s="205"/>
      <c r="F158" s="205"/>
      <c r="G158" s="205"/>
      <c r="H158" s="205"/>
      <c r="I158" s="205"/>
      <c r="J158" s="183"/>
      <c r="K158" s="78"/>
      <c r="L158" s="78"/>
      <c r="M158" s="78"/>
      <c r="N158" s="78"/>
      <c r="O158" s="78"/>
    </row>
    <row r="159" spans="2:16" ht="13.5" x14ac:dyDescent="0.25">
      <c r="B159" s="118" t="s">
        <v>571</v>
      </c>
      <c r="I159" s="78"/>
      <c r="J159" s="33"/>
      <c r="K159" s="78"/>
      <c r="L159" s="78"/>
      <c r="M159" s="78"/>
      <c r="N159" s="78"/>
      <c r="O159" s="78"/>
      <c r="P159" s="78"/>
    </row>
    <row r="160" spans="2:16" x14ac:dyDescent="0.2">
      <c r="B160" s="78"/>
      <c r="C160" s="78"/>
      <c r="D160" s="78"/>
      <c r="E160" s="78"/>
      <c r="F160" s="78"/>
      <c r="G160" s="78"/>
      <c r="H160" s="78"/>
      <c r="I160" s="78"/>
      <c r="J160" s="33"/>
      <c r="K160" s="78"/>
      <c r="L160" s="78"/>
      <c r="M160" s="78"/>
      <c r="N160" s="78"/>
      <c r="O160" s="78"/>
      <c r="P160" s="78"/>
    </row>
    <row r="161" spans="2:16" x14ac:dyDescent="0.2">
      <c r="B161" s="9" t="s">
        <v>572</v>
      </c>
      <c r="C161" s="78"/>
      <c r="D161" s="78"/>
      <c r="E161" s="78"/>
      <c r="F161" s="78"/>
      <c r="G161" s="78"/>
      <c r="H161" s="78"/>
      <c r="I161" s="78"/>
      <c r="J161" s="33"/>
      <c r="K161" s="78"/>
      <c r="L161" s="78"/>
      <c r="M161" s="78"/>
      <c r="N161" s="78"/>
      <c r="O161" s="78"/>
      <c r="P161" s="78"/>
    </row>
    <row r="162" spans="2:16" x14ac:dyDescent="0.2">
      <c r="B162" s="78"/>
      <c r="C162" s="78"/>
      <c r="D162" s="78"/>
      <c r="E162" s="78"/>
      <c r="F162" s="78"/>
      <c r="G162" s="78"/>
      <c r="H162" s="78"/>
      <c r="I162" s="78"/>
      <c r="J162" s="33"/>
      <c r="K162" s="78"/>
      <c r="L162" s="78"/>
      <c r="M162" s="78"/>
      <c r="N162" s="78"/>
      <c r="O162" s="78"/>
      <c r="P162" s="78"/>
    </row>
    <row r="163" spans="2:16" x14ac:dyDescent="0.2">
      <c r="B163" s="9" t="s">
        <v>573</v>
      </c>
      <c r="C163" s="78"/>
      <c r="D163" s="78"/>
      <c r="E163" s="78"/>
      <c r="F163" s="78"/>
      <c r="G163" s="78"/>
      <c r="H163" s="78"/>
      <c r="I163" s="78"/>
      <c r="J163" s="33"/>
      <c r="K163" s="78"/>
      <c r="L163" s="78"/>
      <c r="M163" s="78"/>
      <c r="N163" s="78"/>
      <c r="O163" s="78"/>
      <c r="P163" s="78"/>
    </row>
    <row r="164" spans="2:16" x14ac:dyDescent="0.2">
      <c r="J164" s="33"/>
    </row>
    <row r="165" spans="2:16" x14ac:dyDescent="0.2">
      <c r="B165" s="9" t="s">
        <v>574</v>
      </c>
      <c r="J165" s="33"/>
      <c r="K165" s="78"/>
      <c r="L165" s="78"/>
      <c r="M165" s="78"/>
      <c r="N165" s="78"/>
      <c r="O165" s="78"/>
    </row>
    <row r="166" spans="2:16" x14ac:dyDescent="0.2">
      <c r="B166" s="9"/>
      <c r="J166" s="33"/>
      <c r="K166" s="78"/>
      <c r="L166" s="78"/>
      <c r="M166" s="78"/>
      <c r="N166" s="78"/>
      <c r="O166" s="78"/>
    </row>
    <row r="167" spans="2:16" x14ac:dyDescent="0.2">
      <c r="B167" s="9" t="s">
        <v>575</v>
      </c>
      <c r="J167" s="33"/>
      <c r="K167" s="78"/>
      <c r="L167" s="78"/>
      <c r="M167" s="78"/>
      <c r="N167" s="78"/>
      <c r="O167" s="78"/>
    </row>
    <row r="168" spans="2:16" x14ac:dyDescent="0.2">
      <c r="B168" s="9"/>
      <c r="J168" s="33"/>
      <c r="K168" s="78"/>
      <c r="L168" s="78"/>
      <c r="M168" s="78"/>
      <c r="N168" s="78"/>
      <c r="O168" s="78"/>
    </row>
    <row r="169" spans="2:16" x14ac:dyDescent="0.2">
      <c r="B169" s="9" t="s">
        <v>576</v>
      </c>
      <c r="J169" s="33"/>
      <c r="K169" s="78"/>
      <c r="L169" s="78"/>
      <c r="M169" s="78"/>
      <c r="N169" s="78"/>
      <c r="O169" s="78"/>
    </row>
    <row r="170" spans="2:16" x14ac:dyDescent="0.2">
      <c r="B170" s="9"/>
      <c r="J170" s="33"/>
      <c r="K170" s="78"/>
      <c r="L170" s="78"/>
      <c r="M170" s="78"/>
      <c r="N170" s="78"/>
      <c r="O170" s="78"/>
    </row>
    <row r="171" spans="2:16" x14ac:dyDescent="0.2">
      <c r="B171" s="9" t="s">
        <v>577</v>
      </c>
      <c r="J171" s="33"/>
    </row>
    <row r="172" spans="2:16" x14ac:dyDescent="0.2">
      <c r="J172" s="33"/>
    </row>
    <row r="173" spans="2:16" x14ac:dyDescent="0.2">
      <c r="B173" s="94" t="s">
        <v>533</v>
      </c>
    </row>
    <row r="175" spans="2:16" ht="153.75" customHeight="1" x14ac:dyDescent="0.2"/>
    <row r="178" spans="2:4" x14ac:dyDescent="0.2">
      <c r="B178" s="94" t="s">
        <v>534</v>
      </c>
      <c r="C178" s="95"/>
      <c r="D178" s="94"/>
    </row>
    <row r="179" spans="2:4" x14ac:dyDescent="0.2">
      <c r="B179" s="94" t="s">
        <v>578</v>
      </c>
      <c r="D179" s="94"/>
    </row>
    <row r="180" spans="2:4" ht="180" customHeight="1" x14ac:dyDescent="0.2"/>
  </sheetData>
  <mergeCells count="52">
    <mergeCell ref="B158:I158"/>
    <mergeCell ref="J147:J148"/>
    <mergeCell ref="B153:B155"/>
    <mergeCell ref="C153:C155"/>
    <mergeCell ref="D153:F153"/>
    <mergeCell ref="G153:I153"/>
    <mergeCell ref="D154:D155"/>
    <mergeCell ref="E154:E155"/>
    <mergeCell ref="F154:F155"/>
    <mergeCell ref="G154:H154"/>
    <mergeCell ref="I154:I155"/>
    <mergeCell ref="B147:B148"/>
    <mergeCell ref="C147:C148"/>
    <mergeCell ref="D147:G147"/>
    <mergeCell ref="H147:H148"/>
    <mergeCell ref="I147:I148"/>
    <mergeCell ref="D144:F144"/>
    <mergeCell ref="G144:H144"/>
    <mergeCell ref="D145:F145"/>
    <mergeCell ref="G145:H145"/>
    <mergeCell ref="B146:H146"/>
    <mergeCell ref="G141:H141"/>
    <mergeCell ref="D142:F142"/>
    <mergeCell ref="G142:H142"/>
    <mergeCell ref="D143:F143"/>
    <mergeCell ref="G143:H143"/>
    <mergeCell ref="D141:F141"/>
    <mergeCell ref="A1:H1"/>
    <mergeCell ref="A2:H2"/>
    <mergeCell ref="A3:H3"/>
    <mergeCell ref="B106:H106"/>
    <mergeCell ref="B107:H107"/>
    <mergeCell ref="B108:H108"/>
    <mergeCell ref="B110:D110"/>
    <mergeCell ref="B111:C111"/>
    <mergeCell ref="B112:C112"/>
    <mergeCell ref="B113:C113"/>
    <mergeCell ref="B121:C121"/>
    <mergeCell ref="B123:C123"/>
    <mergeCell ref="B124:C124"/>
    <mergeCell ref="B125:C125"/>
    <mergeCell ref="B127:D127"/>
    <mergeCell ref="B128:C128"/>
    <mergeCell ref="B129:C129"/>
    <mergeCell ref="B130:C130"/>
    <mergeCell ref="B131:C131"/>
    <mergeCell ref="B132:C132"/>
    <mergeCell ref="B133:C133"/>
    <mergeCell ref="B134:C134"/>
    <mergeCell ref="B135:C135"/>
    <mergeCell ref="B136:C136"/>
    <mergeCell ref="B137:D137"/>
  </mergeCells>
  <hyperlinks>
    <hyperlink ref="I1" location="Index!B2" display="Index" xr:uid="{1738F9F0-D978-4E7A-990A-AD064312AFE9}"/>
    <hyperlink ref="B161" r:id="rId1" xr:uid="{5A1D7833-E334-4383-BF2D-1F3E1BA75FAF}"/>
    <hyperlink ref="B163" r:id="rId2" xr:uid="{03DB3504-EA1D-4A12-BB90-93F0E53EC48A}"/>
    <hyperlink ref="B165" r:id="rId3" xr:uid="{86A8CFCE-B1FC-45B5-AB04-2D8DB0675114}"/>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C772-EB3A-4BCB-979A-5C75B4E8BC13}">
  <sheetPr>
    <outlinePr summaryBelow="0" summaryRight="0"/>
  </sheetPr>
  <dimension ref="A1:R191"/>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10.42578125" style="31" bestFit="1" customWidth="1"/>
    <col min="6" max="6" width="10.140625" style="31" bestFit="1" customWidth="1"/>
    <col min="7" max="7" width="14" style="31" bestFit="1" customWidth="1"/>
    <col min="8" max="8" width="8.85546875" style="31" bestFit="1" customWidth="1"/>
    <col min="9" max="9" width="9.5703125" style="31" customWidth="1"/>
    <col min="10" max="16384" width="8.85546875" style="31"/>
  </cols>
  <sheetData>
    <row r="1" spans="1:9" ht="15" x14ac:dyDescent="0.2">
      <c r="A1" s="26" t="s">
        <v>0</v>
      </c>
      <c r="B1" s="26"/>
      <c r="C1" s="26"/>
      <c r="D1" s="26"/>
      <c r="E1" s="26"/>
      <c r="F1" s="26"/>
      <c r="G1" s="26"/>
      <c r="H1" s="26"/>
      <c r="I1" s="1" t="s">
        <v>513</v>
      </c>
    </row>
    <row r="2" spans="1:9" ht="15" x14ac:dyDescent="0.2">
      <c r="A2" s="26" t="s">
        <v>259</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511</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x14ac:dyDescent="0.2">
      <c r="A28" s="37"/>
      <c r="B28" s="37"/>
      <c r="C28" s="38" t="s">
        <v>11</v>
      </c>
      <c r="D28" s="37"/>
      <c r="E28" s="37" t="s">
        <v>12</v>
      </c>
      <c r="F28" s="39" t="s">
        <v>13</v>
      </c>
      <c r="G28" s="40">
        <v>0</v>
      </c>
      <c r="H28" s="36" t="s">
        <v>12</v>
      </c>
    </row>
    <row r="29" spans="1:8" x14ac:dyDescent="0.2">
      <c r="A29" s="37"/>
      <c r="B29" s="37"/>
      <c r="C29" s="41"/>
      <c r="D29" s="37"/>
      <c r="E29" s="37"/>
      <c r="F29" s="42"/>
      <c r="G29" s="42"/>
      <c r="H29" s="36" t="s">
        <v>12</v>
      </c>
    </row>
    <row r="30" spans="1:8" x14ac:dyDescent="0.2">
      <c r="A30" s="37"/>
      <c r="B30" s="37"/>
      <c r="C30" s="38" t="s">
        <v>77</v>
      </c>
      <c r="D30" s="37"/>
      <c r="E30" s="37"/>
      <c r="F30" s="37"/>
      <c r="G30" s="37"/>
      <c r="H30" s="36" t="s">
        <v>12</v>
      </c>
    </row>
    <row r="31" spans="1:8" x14ac:dyDescent="0.2">
      <c r="A31" s="37"/>
      <c r="B31" s="37"/>
      <c r="C31" s="38" t="s">
        <v>11</v>
      </c>
      <c r="D31" s="37"/>
      <c r="E31" s="37" t="s">
        <v>12</v>
      </c>
      <c r="F31" s="39" t="s">
        <v>13</v>
      </c>
      <c r="G31" s="40">
        <v>0</v>
      </c>
      <c r="H31" s="36" t="s">
        <v>12</v>
      </c>
    </row>
    <row r="32" spans="1:8" x14ac:dyDescent="0.2">
      <c r="A32" s="37"/>
      <c r="B32" s="37"/>
      <c r="C32" s="41"/>
      <c r="D32" s="37"/>
      <c r="E32" s="37"/>
      <c r="F32" s="42"/>
      <c r="G32" s="42"/>
      <c r="H32" s="36" t="s">
        <v>12</v>
      </c>
    </row>
    <row r="33" spans="1:8" x14ac:dyDescent="0.2">
      <c r="A33" s="37"/>
      <c r="B33" s="37"/>
      <c r="C33" s="38" t="s">
        <v>78</v>
      </c>
      <c r="D33" s="37"/>
      <c r="E33" s="37"/>
      <c r="F33" s="37"/>
      <c r="G33" s="37"/>
      <c r="H33" s="36" t="s">
        <v>12</v>
      </c>
    </row>
    <row r="34" spans="1:8" x14ac:dyDescent="0.2">
      <c r="A34" s="37"/>
      <c r="B34" s="37"/>
      <c r="C34" s="38" t="s">
        <v>11</v>
      </c>
      <c r="D34" s="37"/>
      <c r="E34" s="37" t="s">
        <v>12</v>
      </c>
      <c r="F34" s="39" t="s">
        <v>13</v>
      </c>
      <c r="G34" s="40">
        <v>0</v>
      </c>
      <c r="H34" s="36" t="s">
        <v>12</v>
      </c>
    </row>
    <row r="35" spans="1:8" x14ac:dyDescent="0.2">
      <c r="A35" s="37"/>
      <c r="B35" s="37"/>
      <c r="C35" s="41"/>
      <c r="D35" s="37"/>
      <c r="E35" s="37"/>
      <c r="F35" s="42"/>
      <c r="G35" s="42"/>
      <c r="H35" s="36" t="s">
        <v>12</v>
      </c>
    </row>
    <row r="36" spans="1:8" x14ac:dyDescent="0.2">
      <c r="A36" s="37"/>
      <c r="B36" s="37"/>
      <c r="C36" s="38" t="s">
        <v>88</v>
      </c>
      <c r="D36" s="37"/>
      <c r="E36" s="37"/>
      <c r="F36" s="42"/>
      <c r="G36" s="42"/>
      <c r="H36" s="36" t="s">
        <v>12</v>
      </c>
    </row>
    <row r="37" spans="1:8" x14ac:dyDescent="0.2">
      <c r="A37" s="37"/>
      <c r="B37" s="37"/>
      <c r="C37" s="38" t="s">
        <v>11</v>
      </c>
      <c r="D37" s="37"/>
      <c r="E37" s="37" t="s">
        <v>12</v>
      </c>
      <c r="F37" s="39" t="s">
        <v>13</v>
      </c>
      <c r="G37" s="40">
        <v>0</v>
      </c>
      <c r="H37" s="36" t="s">
        <v>12</v>
      </c>
    </row>
    <row r="38" spans="1:8" x14ac:dyDescent="0.2">
      <c r="A38" s="37"/>
      <c r="B38" s="37"/>
      <c r="C38" s="41"/>
      <c r="D38" s="37"/>
      <c r="E38" s="37"/>
      <c r="F38" s="42"/>
      <c r="G38" s="42"/>
      <c r="H38" s="36" t="s">
        <v>12</v>
      </c>
    </row>
    <row r="39" spans="1:8" x14ac:dyDescent="0.2">
      <c r="A39" s="37"/>
      <c r="B39" s="37"/>
      <c r="C39" s="38" t="s">
        <v>89</v>
      </c>
      <c r="D39" s="37"/>
      <c r="E39" s="37"/>
      <c r="F39" s="43">
        <v>0</v>
      </c>
      <c r="G39" s="40">
        <v>0</v>
      </c>
      <c r="H39" s="36" t="s">
        <v>12</v>
      </c>
    </row>
    <row r="40" spans="1:8" x14ac:dyDescent="0.2">
      <c r="A40" s="37"/>
      <c r="B40" s="37"/>
      <c r="C40" s="41"/>
      <c r="D40" s="37"/>
      <c r="E40" s="37"/>
      <c r="F40" s="42"/>
      <c r="G40" s="42"/>
      <c r="H40" s="36" t="s">
        <v>12</v>
      </c>
    </row>
    <row r="41" spans="1:8" x14ac:dyDescent="0.2">
      <c r="A41" s="37"/>
      <c r="B41" s="37"/>
      <c r="C41" s="38" t="s">
        <v>90</v>
      </c>
      <c r="D41" s="37"/>
      <c r="E41" s="37"/>
      <c r="F41" s="42"/>
      <c r="G41" s="42"/>
      <c r="H41" s="36" t="s">
        <v>12</v>
      </c>
    </row>
    <row r="42" spans="1:8" x14ac:dyDescent="0.2">
      <c r="A42" s="37"/>
      <c r="B42" s="37"/>
      <c r="C42" s="38" t="s">
        <v>91</v>
      </c>
      <c r="D42" s="37"/>
      <c r="E42" s="37"/>
      <c r="F42" s="42"/>
      <c r="G42" s="42"/>
      <c r="H42" s="36" t="s">
        <v>12</v>
      </c>
    </row>
    <row r="43" spans="1:8" x14ac:dyDescent="0.2">
      <c r="A43" s="44">
        <v>1</v>
      </c>
      <c r="B43" s="45" t="s">
        <v>260</v>
      </c>
      <c r="C43" s="45" t="s">
        <v>261</v>
      </c>
      <c r="D43" s="45" t="s">
        <v>99</v>
      </c>
      <c r="E43" s="46">
        <v>6000</v>
      </c>
      <c r="F43" s="47">
        <v>29672.43</v>
      </c>
      <c r="G43" s="48">
        <v>4.4107489999999999E-2</v>
      </c>
      <c r="H43" s="36">
        <v>6.3959000000000001</v>
      </c>
    </row>
    <row r="44" spans="1:8" x14ac:dyDescent="0.2">
      <c r="A44" s="44">
        <v>2</v>
      </c>
      <c r="B44" s="45" t="s">
        <v>262</v>
      </c>
      <c r="C44" s="45" t="s">
        <v>263</v>
      </c>
      <c r="D44" s="45" t="s">
        <v>99</v>
      </c>
      <c r="E44" s="46">
        <v>6000</v>
      </c>
      <c r="F44" s="47">
        <v>29657.82</v>
      </c>
      <c r="G44" s="48">
        <v>4.4085770000000003E-2</v>
      </c>
      <c r="H44" s="36">
        <v>6.5801999999999996</v>
      </c>
    </row>
    <row r="45" spans="1:8" x14ac:dyDescent="0.2">
      <c r="A45" s="44">
        <v>3</v>
      </c>
      <c r="B45" s="45" t="s">
        <v>264</v>
      </c>
      <c r="C45" s="45" t="s">
        <v>265</v>
      </c>
      <c r="D45" s="45" t="s">
        <v>99</v>
      </c>
      <c r="E45" s="46">
        <v>4000</v>
      </c>
      <c r="F45" s="47">
        <v>19785.54</v>
      </c>
      <c r="G45" s="48">
        <v>2.9410820000000001E-2</v>
      </c>
      <c r="H45" s="36">
        <v>6.2801</v>
      </c>
    </row>
    <row r="46" spans="1:8" x14ac:dyDescent="0.2">
      <c r="A46" s="44">
        <v>4</v>
      </c>
      <c r="B46" s="45" t="s">
        <v>266</v>
      </c>
      <c r="C46" s="45" t="s">
        <v>267</v>
      </c>
      <c r="D46" s="45" t="s">
        <v>99</v>
      </c>
      <c r="E46" s="46">
        <v>2000</v>
      </c>
      <c r="F46" s="47">
        <v>9993.65</v>
      </c>
      <c r="G46" s="48">
        <v>1.485537E-2</v>
      </c>
      <c r="H46" s="36">
        <v>5.8</v>
      </c>
    </row>
    <row r="47" spans="1:8" x14ac:dyDescent="0.2">
      <c r="A47" s="44">
        <v>5</v>
      </c>
      <c r="B47" s="45" t="s">
        <v>268</v>
      </c>
      <c r="C47" s="45" t="s">
        <v>269</v>
      </c>
      <c r="D47" s="45" t="s">
        <v>180</v>
      </c>
      <c r="E47" s="46">
        <v>2000</v>
      </c>
      <c r="F47" s="47">
        <v>9953.5400000000009</v>
      </c>
      <c r="G47" s="48">
        <v>1.479574E-2</v>
      </c>
      <c r="H47" s="36">
        <v>5.8746999999999998</v>
      </c>
    </row>
    <row r="48" spans="1:8" x14ac:dyDescent="0.2">
      <c r="A48" s="44">
        <v>6</v>
      </c>
      <c r="B48" s="45" t="s">
        <v>270</v>
      </c>
      <c r="C48" s="45" t="s">
        <v>271</v>
      </c>
      <c r="D48" s="45" t="s">
        <v>99</v>
      </c>
      <c r="E48" s="46">
        <v>2000</v>
      </c>
      <c r="F48" s="47">
        <v>9945.85</v>
      </c>
      <c r="G48" s="48">
        <v>1.478431E-2</v>
      </c>
      <c r="H48" s="36">
        <v>6.21</v>
      </c>
    </row>
    <row r="49" spans="1:8" x14ac:dyDescent="0.2">
      <c r="A49" s="44">
        <v>7</v>
      </c>
      <c r="B49" s="45" t="s">
        <v>272</v>
      </c>
      <c r="C49" s="45" t="s">
        <v>273</v>
      </c>
      <c r="D49" s="45" t="s">
        <v>99</v>
      </c>
      <c r="E49" s="46">
        <v>2000</v>
      </c>
      <c r="F49" s="47">
        <v>9930.73</v>
      </c>
      <c r="G49" s="48">
        <v>1.476184E-2</v>
      </c>
      <c r="H49" s="36">
        <v>6.21</v>
      </c>
    </row>
    <row r="50" spans="1:8" x14ac:dyDescent="0.2">
      <c r="A50" s="44">
        <v>8</v>
      </c>
      <c r="B50" s="45" t="s">
        <v>274</v>
      </c>
      <c r="C50" s="45" t="s">
        <v>275</v>
      </c>
      <c r="D50" s="45" t="s">
        <v>99</v>
      </c>
      <c r="E50" s="46">
        <v>2000</v>
      </c>
      <c r="F50" s="47">
        <v>9910.6</v>
      </c>
      <c r="G50" s="48">
        <v>1.4731910000000001E-2</v>
      </c>
      <c r="H50" s="36">
        <v>6.2125000000000004</v>
      </c>
    </row>
    <row r="51" spans="1:8" x14ac:dyDescent="0.2">
      <c r="A51" s="44">
        <v>9</v>
      </c>
      <c r="B51" s="45" t="s">
        <v>276</v>
      </c>
      <c r="C51" s="45" t="s">
        <v>277</v>
      </c>
      <c r="D51" s="45" t="s">
        <v>99</v>
      </c>
      <c r="E51" s="46">
        <v>2000</v>
      </c>
      <c r="F51" s="47">
        <v>9906.7900000000009</v>
      </c>
      <c r="G51" s="48">
        <v>1.472625E-2</v>
      </c>
      <c r="H51" s="36">
        <v>6.48</v>
      </c>
    </row>
    <row r="52" spans="1:8" x14ac:dyDescent="0.2">
      <c r="A52" s="44">
        <v>10</v>
      </c>
      <c r="B52" s="45" t="s">
        <v>278</v>
      </c>
      <c r="C52" s="45" t="s">
        <v>279</v>
      </c>
      <c r="D52" s="45" t="s">
        <v>99</v>
      </c>
      <c r="E52" s="46">
        <v>2000</v>
      </c>
      <c r="F52" s="47">
        <v>9902.9599999999991</v>
      </c>
      <c r="G52" s="48">
        <v>1.4720560000000001E-2</v>
      </c>
      <c r="H52" s="36">
        <v>6.2750000000000004</v>
      </c>
    </row>
    <row r="53" spans="1:8" x14ac:dyDescent="0.2">
      <c r="A53" s="44">
        <v>11</v>
      </c>
      <c r="B53" s="45" t="s">
        <v>280</v>
      </c>
      <c r="C53" s="45" t="s">
        <v>281</v>
      </c>
      <c r="D53" s="45" t="s">
        <v>99</v>
      </c>
      <c r="E53" s="46">
        <v>2000</v>
      </c>
      <c r="F53" s="47">
        <v>9898.23</v>
      </c>
      <c r="G53" s="48">
        <v>1.4713530000000001E-2</v>
      </c>
      <c r="H53" s="36">
        <v>6.2549999999999999</v>
      </c>
    </row>
    <row r="54" spans="1:8" x14ac:dyDescent="0.2">
      <c r="A54" s="44">
        <v>12</v>
      </c>
      <c r="B54" s="45" t="s">
        <v>282</v>
      </c>
      <c r="C54" s="45" t="s">
        <v>283</v>
      </c>
      <c r="D54" s="45" t="s">
        <v>180</v>
      </c>
      <c r="E54" s="46">
        <v>2000</v>
      </c>
      <c r="F54" s="47">
        <v>9890.35</v>
      </c>
      <c r="G54" s="48">
        <v>1.4701809999999999E-2</v>
      </c>
      <c r="H54" s="36">
        <v>6.3230000000000004</v>
      </c>
    </row>
    <row r="55" spans="1:8" x14ac:dyDescent="0.2">
      <c r="A55" s="44">
        <v>13</v>
      </c>
      <c r="B55" s="45" t="s">
        <v>284</v>
      </c>
      <c r="C55" s="45" t="s">
        <v>285</v>
      </c>
      <c r="D55" s="45" t="s">
        <v>99</v>
      </c>
      <c r="E55" s="46">
        <v>1000</v>
      </c>
      <c r="F55" s="47">
        <v>5000</v>
      </c>
      <c r="G55" s="48">
        <v>7.4323999999999996E-3</v>
      </c>
      <c r="H55" s="36">
        <v>5.1837</v>
      </c>
    </row>
    <row r="56" spans="1:8" x14ac:dyDescent="0.2">
      <c r="A56" s="44">
        <v>14</v>
      </c>
      <c r="B56" s="45" t="s">
        <v>286</v>
      </c>
      <c r="C56" s="45" t="s">
        <v>287</v>
      </c>
      <c r="D56" s="45" t="s">
        <v>180</v>
      </c>
      <c r="E56" s="46">
        <v>1000</v>
      </c>
      <c r="F56" s="47">
        <v>4985.5600000000004</v>
      </c>
      <c r="G56" s="48">
        <v>7.4109400000000004E-3</v>
      </c>
      <c r="H56" s="36">
        <v>5.8746999999999998</v>
      </c>
    </row>
    <row r="57" spans="1:8" x14ac:dyDescent="0.2">
      <c r="A57" s="37"/>
      <c r="B57" s="37"/>
      <c r="C57" s="38" t="s">
        <v>11</v>
      </c>
      <c r="D57" s="37"/>
      <c r="E57" s="37" t="s">
        <v>12</v>
      </c>
      <c r="F57" s="43">
        <v>178434.05</v>
      </c>
      <c r="G57" s="40">
        <v>0.26523873999999997</v>
      </c>
      <c r="H57" s="36" t="s">
        <v>12</v>
      </c>
    </row>
    <row r="58" spans="1:8" x14ac:dyDescent="0.2">
      <c r="A58" s="37"/>
      <c r="B58" s="37"/>
      <c r="C58" s="41"/>
      <c r="D58" s="37"/>
      <c r="E58" s="37"/>
      <c r="F58" s="42"/>
      <c r="G58" s="42"/>
      <c r="H58" s="36" t="s">
        <v>12</v>
      </c>
    </row>
    <row r="59" spans="1:8" x14ac:dyDescent="0.2">
      <c r="A59" s="37"/>
      <c r="B59" s="37"/>
      <c r="C59" s="38" t="s">
        <v>100</v>
      </c>
      <c r="D59" s="37"/>
      <c r="E59" s="37"/>
      <c r="F59" s="42"/>
      <c r="G59" s="42"/>
      <c r="H59" s="36" t="s">
        <v>12</v>
      </c>
    </row>
    <row r="60" spans="1:8" x14ac:dyDescent="0.2">
      <c r="A60" s="44">
        <v>1</v>
      </c>
      <c r="B60" s="45" t="s">
        <v>288</v>
      </c>
      <c r="C60" s="45" t="s">
        <v>289</v>
      </c>
      <c r="D60" s="45" t="s">
        <v>99</v>
      </c>
      <c r="E60" s="46">
        <v>6000</v>
      </c>
      <c r="F60" s="47">
        <v>29829.119999999999</v>
      </c>
      <c r="G60" s="48">
        <v>4.4340400000000002E-2</v>
      </c>
      <c r="H60" s="36">
        <v>6.1502999999999997</v>
      </c>
    </row>
    <row r="61" spans="1:8" x14ac:dyDescent="0.2">
      <c r="A61" s="44">
        <v>2</v>
      </c>
      <c r="B61" s="45" t="s">
        <v>290</v>
      </c>
      <c r="C61" s="45" t="s">
        <v>291</v>
      </c>
      <c r="D61" s="45" t="s">
        <v>99</v>
      </c>
      <c r="E61" s="46">
        <v>4000</v>
      </c>
      <c r="F61" s="47">
        <v>19821.560000000001</v>
      </c>
      <c r="G61" s="48">
        <v>2.9464359999999998E-2</v>
      </c>
      <c r="H61" s="36">
        <v>6.2</v>
      </c>
    </row>
    <row r="62" spans="1:8" x14ac:dyDescent="0.2">
      <c r="A62" s="44">
        <v>3</v>
      </c>
      <c r="B62" s="45" t="s">
        <v>292</v>
      </c>
      <c r="C62" s="45" t="s">
        <v>293</v>
      </c>
      <c r="D62" s="45" t="s">
        <v>99</v>
      </c>
      <c r="E62" s="46">
        <v>4000</v>
      </c>
      <c r="F62" s="47">
        <v>19815.14</v>
      </c>
      <c r="G62" s="48">
        <v>2.945482E-2</v>
      </c>
      <c r="H62" s="36">
        <v>6.4249999999999998</v>
      </c>
    </row>
    <row r="63" spans="1:8" x14ac:dyDescent="0.2">
      <c r="A63" s="44">
        <v>4</v>
      </c>
      <c r="B63" s="45" t="s">
        <v>294</v>
      </c>
      <c r="C63" s="45" t="s">
        <v>295</v>
      </c>
      <c r="D63" s="45" t="s">
        <v>99</v>
      </c>
      <c r="E63" s="46">
        <v>4000</v>
      </c>
      <c r="F63" s="47">
        <v>19783.18</v>
      </c>
      <c r="G63" s="48">
        <v>2.9407309999999999E-2</v>
      </c>
      <c r="H63" s="36">
        <v>6.35</v>
      </c>
    </row>
    <row r="64" spans="1:8" x14ac:dyDescent="0.2">
      <c r="A64" s="44">
        <v>5</v>
      </c>
      <c r="B64" s="45" t="s">
        <v>296</v>
      </c>
      <c r="C64" s="45" t="s">
        <v>297</v>
      </c>
      <c r="D64" s="45" t="s">
        <v>99</v>
      </c>
      <c r="E64" s="46">
        <v>4000</v>
      </c>
      <c r="F64" s="47">
        <v>19754.080000000002</v>
      </c>
      <c r="G64" s="48">
        <v>2.9364049999999999E-2</v>
      </c>
      <c r="H64" s="36">
        <v>6.4</v>
      </c>
    </row>
    <row r="65" spans="1:8" x14ac:dyDescent="0.2">
      <c r="A65" s="44">
        <v>6</v>
      </c>
      <c r="B65" s="45" t="s">
        <v>298</v>
      </c>
      <c r="C65" s="45" t="s">
        <v>299</v>
      </c>
      <c r="D65" s="45" t="s">
        <v>99</v>
      </c>
      <c r="E65" s="46">
        <v>3000</v>
      </c>
      <c r="F65" s="47">
        <v>14870.55</v>
      </c>
      <c r="G65" s="48">
        <v>2.2104780000000001E-2</v>
      </c>
      <c r="H65" s="36">
        <v>6.62</v>
      </c>
    </row>
    <row r="66" spans="1:8" x14ac:dyDescent="0.2">
      <c r="A66" s="44">
        <v>7</v>
      </c>
      <c r="B66" s="45" t="s">
        <v>300</v>
      </c>
      <c r="C66" s="45" t="s">
        <v>301</v>
      </c>
      <c r="D66" s="45" t="s">
        <v>99</v>
      </c>
      <c r="E66" s="46">
        <v>3000</v>
      </c>
      <c r="F66" s="47">
        <v>14839.934999999999</v>
      </c>
      <c r="G66" s="48">
        <v>2.2059269999999999E-2</v>
      </c>
      <c r="H66" s="36">
        <v>6.35</v>
      </c>
    </row>
    <row r="67" spans="1:8" x14ac:dyDescent="0.2">
      <c r="A67" s="44">
        <v>8</v>
      </c>
      <c r="B67" s="45" t="s">
        <v>302</v>
      </c>
      <c r="C67" s="45" t="s">
        <v>303</v>
      </c>
      <c r="D67" s="45" t="s">
        <v>99</v>
      </c>
      <c r="E67" s="46">
        <v>2000</v>
      </c>
      <c r="F67" s="47">
        <v>9961.7900000000009</v>
      </c>
      <c r="G67" s="48">
        <v>1.480801E-2</v>
      </c>
      <c r="H67" s="36">
        <v>7</v>
      </c>
    </row>
    <row r="68" spans="1:8" x14ac:dyDescent="0.2">
      <c r="A68" s="44">
        <v>9</v>
      </c>
      <c r="B68" s="45" t="s">
        <v>304</v>
      </c>
      <c r="C68" s="45" t="s">
        <v>305</v>
      </c>
      <c r="D68" s="45" t="s">
        <v>99</v>
      </c>
      <c r="E68" s="46">
        <v>2000</v>
      </c>
      <c r="F68" s="47">
        <v>9936.84</v>
      </c>
      <c r="G68" s="48">
        <v>1.477092E-2</v>
      </c>
      <c r="H68" s="36">
        <v>6.4450000000000003</v>
      </c>
    </row>
    <row r="69" spans="1:8" x14ac:dyDescent="0.2">
      <c r="A69" s="44">
        <v>10</v>
      </c>
      <c r="B69" s="45" t="s">
        <v>306</v>
      </c>
      <c r="C69" s="45" t="s">
        <v>307</v>
      </c>
      <c r="D69" s="45" t="s">
        <v>99</v>
      </c>
      <c r="E69" s="46">
        <v>2000</v>
      </c>
      <c r="F69" s="47">
        <v>9935.08</v>
      </c>
      <c r="G69" s="48">
        <v>1.47683E-2</v>
      </c>
      <c r="H69" s="36">
        <v>7.0151000000000003</v>
      </c>
    </row>
    <row r="70" spans="1:8" x14ac:dyDescent="0.2">
      <c r="A70" s="44">
        <v>11</v>
      </c>
      <c r="B70" s="45" t="s">
        <v>308</v>
      </c>
      <c r="C70" s="45" t="s">
        <v>309</v>
      </c>
      <c r="D70" s="45" t="s">
        <v>99</v>
      </c>
      <c r="E70" s="46">
        <v>2000</v>
      </c>
      <c r="F70" s="47">
        <v>9930.32</v>
      </c>
      <c r="G70" s="48">
        <v>1.476123E-2</v>
      </c>
      <c r="H70" s="36">
        <v>7.1151</v>
      </c>
    </row>
    <row r="71" spans="1:8" x14ac:dyDescent="0.2">
      <c r="A71" s="44">
        <v>12</v>
      </c>
      <c r="B71" s="45" t="s">
        <v>203</v>
      </c>
      <c r="C71" s="45" t="s">
        <v>204</v>
      </c>
      <c r="D71" s="45" t="s">
        <v>99</v>
      </c>
      <c r="E71" s="46">
        <v>2000</v>
      </c>
      <c r="F71" s="47">
        <v>9925.52</v>
      </c>
      <c r="G71" s="48">
        <v>1.4754089999999999E-2</v>
      </c>
      <c r="H71" s="36">
        <v>8.56</v>
      </c>
    </row>
    <row r="72" spans="1:8" x14ac:dyDescent="0.2">
      <c r="A72" s="44">
        <v>13</v>
      </c>
      <c r="B72" s="45" t="s">
        <v>310</v>
      </c>
      <c r="C72" s="45" t="s">
        <v>311</v>
      </c>
      <c r="D72" s="45" t="s">
        <v>99</v>
      </c>
      <c r="E72" s="46">
        <v>2000</v>
      </c>
      <c r="F72" s="47">
        <v>9916.74</v>
      </c>
      <c r="G72" s="48">
        <v>1.474104E-2</v>
      </c>
      <c r="H72" s="36">
        <v>6.52</v>
      </c>
    </row>
    <row r="73" spans="1:8" x14ac:dyDescent="0.2">
      <c r="A73" s="44">
        <v>14</v>
      </c>
      <c r="B73" s="45" t="s">
        <v>312</v>
      </c>
      <c r="C73" s="45" t="s">
        <v>313</v>
      </c>
      <c r="D73" s="45" t="s">
        <v>99</v>
      </c>
      <c r="E73" s="46">
        <v>2000</v>
      </c>
      <c r="F73" s="47">
        <v>9915.67</v>
      </c>
      <c r="G73" s="48">
        <v>1.4739449999999999E-2</v>
      </c>
      <c r="H73" s="36">
        <v>6.6050000000000004</v>
      </c>
    </row>
    <row r="74" spans="1:8" x14ac:dyDescent="0.2">
      <c r="A74" s="44">
        <v>15</v>
      </c>
      <c r="B74" s="45" t="s">
        <v>314</v>
      </c>
      <c r="C74" s="45" t="s">
        <v>315</v>
      </c>
      <c r="D74" s="45" t="s">
        <v>180</v>
      </c>
      <c r="E74" s="46">
        <v>2000</v>
      </c>
      <c r="F74" s="47">
        <v>9910.67</v>
      </c>
      <c r="G74" s="48">
        <v>1.473202E-2</v>
      </c>
      <c r="H74" s="36">
        <v>6.58</v>
      </c>
    </row>
    <row r="75" spans="1:8" x14ac:dyDescent="0.2">
      <c r="A75" s="44">
        <v>16</v>
      </c>
      <c r="B75" s="45" t="s">
        <v>316</v>
      </c>
      <c r="C75" s="45" t="s">
        <v>317</v>
      </c>
      <c r="D75" s="45" t="s">
        <v>99</v>
      </c>
      <c r="E75" s="46">
        <v>2000</v>
      </c>
      <c r="F75" s="47">
        <v>9892.2099999999991</v>
      </c>
      <c r="G75" s="48">
        <v>1.470458E-2</v>
      </c>
      <c r="H75" s="36">
        <v>6.415</v>
      </c>
    </row>
    <row r="76" spans="1:8" x14ac:dyDescent="0.2">
      <c r="A76" s="44">
        <v>17</v>
      </c>
      <c r="B76" s="45" t="s">
        <v>318</v>
      </c>
      <c r="C76" s="45" t="s">
        <v>319</v>
      </c>
      <c r="D76" s="45" t="s">
        <v>99</v>
      </c>
      <c r="E76" s="46">
        <v>2000</v>
      </c>
      <c r="F76" s="47">
        <v>9891.26</v>
      </c>
      <c r="G76" s="48">
        <v>1.470316E-2</v>
      </c>
      <c r="H76" s="36">
        <v>6.2698999999999998</v>
      </c>
    </row>
    <row r="77" spans="1:8" x14ac:dyDescent="0.2">
      <c r="A77" s="44">
        <v>18</v>
      </c>
      <c r="B77" s="45" t="s">
        <v>320</v>
      </c>
      <c r="C77" s="45" t="s">
        <v>321</v>
      </c>
      <c r="D77" s="45" t="s">
        <v>99</v>
      </c>
      <c r="E77" s="46">
        <v>2000</v>
      </c>
      <c r="F77" s="47">
        <v>9889.98</v>
      </c>
      <c r="G77" s="48">
        <v>1.4701260000000001E-2</v>
      </c>
      <c r="H77" s="36">
        <v>6.4450000000000003</v>
      </c>
    </row>
    <row r="78" spans="1:8" x14ac:dyDescent="0.2">
      <c r="A78" s="44">
        <v>19</v>
      </c>
      <c r="B78" s="45" t="s">
        <v>322</v>
      </c>
      <c r="C78" s="45" t="s">
        <v>323</v>
      </c>
      <c r="D78" s="45" t="s">
        <v>99</v>
      </c>
      <c r="E78" s="46">
        <v>2000</v>
      </c>
      <c r="F78" s="47">
        <v>9881.7199999999993</v>
      </c>
      <c r="G78" s="48">
        <v>1.4688980000000001E-2</v>
      </c>
      <c r="H78" s="36">
        <v>6.4249999999999998</v>
      </c>
    </row>
    <row r="79" spans="1:8" x14ac:dyDescent="0.2">
      <c r="A79" s="44">
        <v>20</v>
      </c>
      <c r="B79" s="45" t="s">
        <v>324</v>
      </c>
      <c r="C79" s="45" t="s">
        <v>325</v>
      </c>
      <c r="D79" s="45" t="s">
        <v>99</v>
      </c>
      <c r="E79" s="46">
        <v>2000</v>
      </c>
      <c r="F79" s="47">
        <v>9881.11</v>
      </c>
      <c r="G79" s="48">
        <v>1.4688079999999999E-2</v>
      </c>
      <c r="H79" s="36">
        <v>6.3651</v>
      </c>
    </row>
    <row r="80" spans="1:8" x14ac:dyDescent="0.2">
      <c r="A80" s="44">
        <v>21</v>
      </c>
      <c r="B80" s="45" t="s">
        <v>326</v>
      </c>
      <c r="C80" s="45" t="s">
        <v>327</v>
      </c>
      <c r="D80" s="45" t="s">
        <v>99</v>
      </c>
      <c r="E80" s="46">
        <v>2000</v>
      </c>
      <c r="F80" s="47">
        <v>9876.3700000000008</v>
      </c>
      <c r="G80" s="48">
        <v>1.4681029999999999E-2</v>
      </c>
      <c r="H80" s="36">
        <v>7.2525000000000004</v>
      </c>
    </row>
    <row r="81" spans="1:8" x14ac:dyDescent="0.2">
      <c r="A81" s="44">
        <v>22</v>
      </c>
      <c r="B81" s="45" t="s">
        <v>328</v>
      </c>
      <c r="C81" s="45" t="s">
        <v>329</v>
      </c>
      <c r="D81" s="45" t="s">
        <v>99</v>
      </c>
      <c r="E81" s="46">
        <v>2000</v>
      </c>
      <c r="F81" s="47">
        <v>9869.2199999999993</v>
      </c>
      <c r="G81" s="48">
        <v>1.46704E-2</v>
      </c>
      <c r="H81" s="36">
        <v>7.01</v>
      </c>
    </row>
    <row r="82" spans="1:8" x14ac:dyDescent="0.2">
      <c r="A82" s="44">
        <v>23</v>
      </c>
      <c r="B82" s="45" t="s">
        <v>330</v>
      </c>
      <c r="C82" s="45" t="s">
        <v>331</v>
      </c>
      <c r="D82" s="45" t="s">
        <v>99</v>
      </c>
      <c r="E82" s="46">
        <v>1500</v>
      </c>
      <c r="F82" s="47">
        <v>7443.3824999999997</v>
      </c>
      <c r="G82" s="48">
        <v>1.106444E-2</v>
      </c>
      <c r="H82" s="36">
        <v>6.61</v>
      </c>
    </row>
    <row r="83" spans="1:8" x14ac:dyDescent="0.2">
      <c r="A83" s="44">
        <v>24</v>
      </c>
      <c r="B83" s="45" t="s">
        <v>332</v>
      </c>
      <c r="C83" s="45" t="s">
        <v>333</v>
      </c>
      <c r="D83" s="45" t="s">
        <v>99</v>
      </c>
      <c r="E83" s="46">
        <v>1500</v>
      </c>
      <c r="F83" s="47">
        <v>7433.625</v>
      </c>
      <c r="G83" s="48">
        <v>1.1049939999999999E-2</v>
      </c>
      <c r="H83" s="36">
        <v>7.085</v>
      </c>
    </row>
    <row r="84" spans="1:8" x14ac:dyDescent="0.2">
      <c r="A84" s="44">
        <v>25</v>
      </c>
      <c r="B84" s="45" t="s">
        <v>334</v>
      </c>
      <c r="C84" s="45" t="s">
        <v>335</v>
      </c>
      <c r="D84" s="45" t="s">
        <v>99</v>
      </c>
      <c r="E84" s="46">
        <v>1500</v>
      </c>
      <c r="F84" s="47">
        <v>7429.6875</v>
      </c>
      <c r="G84" s="48">
        <v>1.1044089999999999E-2</v>
      </c>
      <c r="H84" s="36">
        <v>7.35</v>
      </c>
    </row>
    <row r="85" spans="1:8" x14ac:dyDescent="0.2">
      <c r="A85" s="44">
        <v>26</v>
      </c>
      <c r="B85" s="45" t="s">
        <v>336</v>
      </c>
      <c r="C85" s="45" t="s">
        <v>337</v>
      </c>
      <c r="D85" s="45" t="s">
        <v>99</v>
      </c>
      <c r="E85" s="46">
        <v>1500</v>
      </c>
      <c r="F85" s="47">
        <v>7406.6774999999998</v>
      </c>
      <c r="G85" s="48">
        <v>1.100988E-2</v>
      </c>
      <c r="H85" s="36">
        <v>6.57</v>
      </c>
    </row>
    <row r="86" spans="1:8" x14ac:dyDescent="0.2">
      <c r="A86" s="44">
        <v>27</v>
      </c>
      <c r="B86" s="45" t="s">
        <v>338</v>
      </c>
      <c r="C86" s="45" t="s">
        <v>339</v>
      </c>
      <c r="D86" s="45" t="s">
        <v>99</v>
      </c>
      <c r="E86" s="46">
        <v>1500</v>
      </c>
      <c r="F86" s="47">
        <v>7371.915</v>
      </c>
      <c r="G86" s="48">
        <v>1.0958209999999999E-2</v>
      </c>
      <c r="H86" s="36">
        <v>8.3449000000000009</v>
      </c>
    </row>
    <row r="87" spans="1:8" x14ac:dyDescent="0.2">
      <c r="A87" s="44">
        <v>28</v>
      </c>
      <c r="B87" s="45" t="s">
        <v>340</v>
      </c>
      <c r="C87" s="45" t="s">
        <v>341</v>
      </c>
      <c r="D87" s="45" t="s">
        <v>99</v>
      </c>
      <c r="E87" s="46">
        <v>1200</v>
      </c>
      <c r="F87" s="47">
        <v>5968.8419999999996</v>
      </c>
      <c r="G87" s="48">
        <v>8.8725699999999998E-3</v>
      </c>
      <c r="H87" s="36">
        <v>6.8049999999999997</v>
      </c>
    </row>
    <row r="88" spans="1:8" x14ac:dyDescent="0.2">
      <c r="A88" s="44">
        <v>29</v>
      </c>
      <c r="B88" s="45" t="s">
        <v>342</v>
      </c>
      <c r="C88" s="45" t="s">
        <v>343</v>
      </c>
      <c r="D88" s="45" t="s">
        <v>99</v>
      </c>
      <c r="E88" s="46">
        <v>1000</v>
      </c>
      <c r="F88" s="47">
        <v>4987.375</v>
      </c>
      <c r="G88" s="48">
        <v>7.41364E-3</v>
      </c>
      <c r="H88" s="36">
        <v>6.6002999999999998</v>
      </c>
    </row>
    <row r="89" spans="1:8" x14ac:dyDescent="0.2">
      <c r="A89" s="44">
        <v>30</v>
      </c>
      <c r="B89" s="45" t="s">
        <v>344</v>
      </c>
      <c r="C89" s="45" t="s">
        <v>345</v>
      </c>
      <c r="D89" s="45" t="s">
        <v>99</v>
      </c>
      <c r="E89" s="46">
        <v>1000</v>
      </c>
      <c r="F89" s="47">
        <v>4982.9849999999997</v>
      </c>
      <c r="G89" s="48">
        <v>7.4071099999999997E-3</v>
      </c>
      <c r="H89" s="36">
        <v>5.9349999999999996</v>
      </c>
    </row>
    <row r="90" spans="1:8" x14ac:dyDescent="0.2">
      <c r="A90" s="44">
        <v>31</v>
      </c>
      <c r="B90" s="45" t="s">
        <v>346</v>
      </c>
      <c r="C90" s="45" t="s">
        <v>347</v>
      </c>
      <c r="D90" s="45" t="s">
        <v>99</v>
      </c>
      <c r="E90" s="46">
        <v>1000</v>
      </c>
      <c r="F90" s="47">
        <v>4966.3050000000003</v>
      </c>
      <c r="G90" s="48">
        <v>7.3823200000000004E-3</v>
      </c>
      <c r="H90" s="36">
        <v>6.3502000000000001</v>
      </c>
    </row>
    <row r="91" spans="1:8" x14ac:dyDescent="0.2">
      <c r="A91" s="44">
        <v>32</v>
      </c>
      <c r="B91" s="45" t="s">
        <v>348</v>
      </c>
      <c r="C91" s="45" t="s">
        <v>349</v>
      </c>
      <c r="D91" s="45" t="s">
        <v>99</v>
      </c>
      <c r="E91" s="46">
        <v>1000</v>
      </c>
      <c r="F91" s="47">
        <v>4965.41</v>
      </c>
      <c r="G91" s="48">
        <v>7.3809899999999996E-3</v>
      </c>
      <c r="H91" s="36">
        <v>7.2649999999999997</v>
      </c>
    </row>
    <row r="92" spans="1:8" x14ac:dyDescent="0.2">
      <c r="A92" s="44">
        <v>33</v>
      </c>
      <c r="B92" s="45" t="s">
        <v>350</v>
      </c>
      <c r="C92" s="45" t="s">
        <v>351</v>
      </c>
      <c r="D92" s="45" t="s">
        <v>99</v>
      </c>
      <c r="E92" s="46">
        <v>1000</v>
      </c>
      <c r="F92" s="47">
        <v>4953.09</v>
      </c>
      <c r="G92" s="48">
        <v>7.36267E-3</v>
      </c>
      <c r="H92" s="36">
        <v>7.3550000000000004</v>
      </c>
    </row>
    <row r="93" spans="1:8" x14ac:dyDescent="0.2">
      <c r="A93" s="44">
        <v>34</v>
      </c>
      <c r="B93" s="45" t="s">
        <v>352</v>
      </c>
      <c r="C93" s="45" t="s">
        <v>353</v>
      </c>
      <c r="D93" s="45" t="s">
        <v>99</v>
      </c>
      <c r="E93" s="46">
        <v>1000</v>
      </c>
      <c r="F93" s="47">
        <v>4952.9750000000004</v>
      </c>
      <c r="G93" s="48">
        <v>7.3625000000000001E-3</v>
      </c>
      <c r="H93" s="36">
        <v>7.22</v>
      </c>
    </row>
    <row r="94" spans="1:8" x14ac:dyDescent="0.2">
      <c r="A94" s="44">
        <v>35</v>
      </c>
      <c r="B94" s="45" t="s">
        <v>354</v>
      </c>
      <c r="C94" s="45" t="s">
        <v>355</v>
      </c>
      <c r="D94" s="45" t="s">
        <v>99</v>
      </c>
      <c r="E94" s="46">
        <v>1000</v>
      </c>
      <c r="F94" s="47">
        <v>4952.3100000000004</v>
      </c>
      <c r="G94" s="48">
        <v>7.3615099999999999E-3</v>
      </c>
      <c r="H94" s="36">
        <v>7.0301</v>
      </c>
    </row>
    <row r="95" spans="1:8" x14ac:dyDescent="0.2">
      <c r="A95" s="44">
        <v>36</v>
      </c>
      <c r="B95" s="45" t="s">
        <v>356</v>
      </c>
      <c r="C95" s="45" t="s">
        <v>357</v>
      </c>
      <c r="D95" s="45" t="s">
        <v>99</v>
      </c>
      <c r="E95" s="46">
        <v>1000</v>
      </c>
      <c r="F95" s="47">
        <v>4951.03</v>
      </c>
      <c r="G95" s="48">
        <v>7.3596099999999999E-3</v>
      </c>
      <c r="H95" s="36">
        <v>7.22</v>
      </c>
    </row>
    <row r="96" spans="1:8" x14ac:dyDescent="0.2">
      <c r="A96" s="44">
        <v>37</v>
      </c>
      <c r="B96" s="45" t="s">
        <v>358</v>
      </c>
      <c r="C96" s="45" t="s">
        <v>359</v>
      </c>
      <c r="D96" s="45" t="s">
        <v>99</v>
      </c>
      <c r="E96" s="46">
        <v>1000</v>
      </c>
      <c r="F96" s="47">
        <v>4949.3249999999998</v>
      </c>
      <c r="G96" s="48">
        <v>7.3570800000000002E-3</v>
      </c>
      <c r="H96" s="36">
        <v>7.0513000000000003</v>
      </c>
    </row>
    <row r="97" spans="1:8" x14ac:dyDescent="0.2">
      <c r="A97" s="44">
        <v>38</v>
      </c>
      <c r="B97" s="45" t="s">
        <v>360</v>
      </c>
      <c r="C97" s="45" t="s">
        <v>361</v>
      </c>
      <c r="D97" s="45" t="s">
        <v>99</v>
      </c>
      <c r="E97" s="46">
        <v>1000</v>
      </c>
      <c r="F97" s="47">
        <v>4941.33</v>
      </c>
      <c r="G97" s="48">
        <v>7.3451899999999997E-3</v>
      </c>
      <c r="H97" s="36">
        <v>7.1050000000000004</v>
      </c>
    </row>
    <row r="98" spans="1:8" x14ac:dyDescent="0.2">
      <c r="A98" s="44">
        <v>39</v>
      </c>
      <c r="B98" s="45" t="s">
        <v>362</v>
      </c>
      <c r="C98" s="45" t="s">
        <v>363</v>
      </c>
      <c r="D98" s="45" t="s">
        <v>99</v>
      </c>
      <c r="E98" s="46">
        <v>1000</v>
      </c>
      <c r="F98" s="47">
        <v>4940.38</v>
      </c>
      <c r="G98" s="48">
        <v>7.3437800000000003E-3</v>
      </c>
      <c r="H98" s="36">
        <v>7.1050000000000004</v>
      </c>
    </row>
    <row r="99" spans="1:8" x14ac:dyDescent="0.2">
      <c r="A99" s="44">
        <v>40</v>
      </c>
      <c r="B99" s="45" t="s">
        <v>364</v>
      </c>
      <c r="C99" s="45" t="s">
        <v>365</v>
      </c>
      <c r="D99" s="45" t="s">
        <v>99</v>
      </c>
      <c r="E99" s="46">
        <v>1000</v>
      </c>
      <c r="F99" s="47">
        <v>4937.8900000000003</v>
      </c>
      <c r="G99" s="48">
        <v>7.3400799999999997E-3</v>
      </c>
      <c r="H99" s="36">
        <v>7.4050000000000002</v>
      </c>
    </row>
    <row r="100" spans="1:8" x14ac:dyDescent="0.2">
      <c r="A100" s="44">
        <v>41</v>
      </c>
      <c r="B100" s="45" t="s">
        <v>257</v>
      </c>
      <c r="C100" s="45" t="s">
        <v>258</v>
      </c>
      <c r="D100" s="45" t="s">
        <v>99</v>
      </c>
      <c r="E100" s="46">
        <v>1000</v>
      </c>
      <c r="F100" s="47">
        <v>4926.45</v>
      </c>
      <c r="G100" s="48">
        <v>7.3230700000000001E-3</v>
      </c>
      <c r="H100" s="36">
        <v>7.6749999999999998</v>
      </c>
    </row>
    <row r="101" spans="1:8" x14ac:dyDescent="0.2">
      <c r="A101" s="44">
        <v>42</v>
      </c>
      <c r="B101" s="45" t="s">
        <v>366</v>
      </c>
      <c r="C101" s="45" t="s">
        <v>367</v>
      </c>
      <c r="D101" s="45" t="s">
        <v>99</v>
      </c>
      <c r="E101" s="46">
        <v>500</v>
      </c>
      <c r="F101" s="47">
        <v>2463.8625000000002</v>
      </c>
      <c r="G101" s="48">
        <v>3.6624800000000001E-3</v>
      </c>
      <c r="H101" s="36">
        <v>8.6349999999999998</v>
      </c>
    </row>
    <row r="102" spans="1:8" x14ac:dyDescent="0.2">
      <c r="A102" s="37"/>
      <c r="B102" s="37"/>
      <c r="C102" s="38" t="s">
        <v>11</v>
      </c>
      <c r="D102" s="37"/>
      <c r="E102" s="37" t="s">
        <v>12</v>
      </c>
      <c r="F102" s="43">
        <v>397252.91200000001</v>
      </c>
      <c r="G102" s="40">
        <v>0.5905087</v>
      </c>
      <c r="H102" s="36" t="s">
        <v>12</v>
      </c>
    </row>
    <row r="103" spans="1:8" x14ac:dyDescent="0.2">
      <c r="A103" s="37"/>
      <c r="B103" s="37"/>
      <c r="C103" s="41"/>
      <c r="D103" s="37"/>
      <c r="E103" s="37"/>
      <c r="F103" s="42"/>
      <c r="G103" s="42"/>
      <c r="H103" s="36" t="s">
        <v>12</v>
      </c>
    </row>
    <row r="104" spans="1:8" x14ac:dyDescent="0.2">
      <c r="A104" s="37"/>
      <c r="B104" s="37"/>
      <c r="C104" s="38" t="s">
        <v>101</v>
      </c>
      <c r="D104" s="37"/>
      <c r="E104" s="37"/>
      <c r="F104" s="42"/>
      <c r="G104" s="42"/>
      <c r="H104" s="36" t="s">
        <v>12</v>
      </c>
    </row>
    <row r="105" spans="1:8" x14ac:dyDescent="0.2">
      <c r="A105" s="44">
        <v>1</v>
      </c>
      <c r="B105" s="45" t="s">
        <v>217</v>
      </c>
      <c r="C105" s="45" t="s">
        <v>218</v>
      </c>
      <c r="D105" s="45" t="s">
        <v>81</v>
      </c>
      <c r="E105" s="46">
        <v>38000000</v>
      </c>
      <c r="F105" s="47">
        <v>37808.555999999997</v>
      </c>
      <c r="G105" s="48">
        <v>5.6201679999999997E-2</v>
      </c>
      <c r="H105" s="36">
        <v>5.28</v>
      </c>
    </row>
    <row r="106" spans="1:8" x14ac:dyDescent="0.2">
      <c r="A106" s="44">
        <v>2</v>
      </c>
      <c r="B106" s="45" t="s">
        <v>368</v>
      </c>
      <c r="C106" s="45" t="s">
        <v>369</v>
      </c>
      <c r="D106" s="45" t="s">
        <v>81</v>
      </c>
      <c r="E106" s="46">
        <v>23000000</v>
      </c>
      <c r="F106" s="47">
        <v>22931.367999999999</v>
      </c>
      <c r="G106" s="48">
        <v>3.4087029999999997E-2</v>
      </c>
      <c r="H106" s="36">
        <v>5.2035</v>
      </c>
    </row>
    <row r="107" spans="1:8" x14ac:dyDescent="0.2">
      <c r="A107" s="44">
        <v>3</v>
      </c>
      <c r="B107" s="45" t="s">
        <v>370</v>
      </c>
      <c r="C107" s="45" t="s">
        <v>371</v>
      </c>
      <c r="D107" s="45" t="s">
        <v>81</v>
      </c>
      <c r="E107" s="46">
        <v>10000000</v>
      </c>
      <c r="F107" s="47">
        <v>9960.65</v>
      </c>
      <c r="G107" s="48">
        <v>1.480631E-2</v>
      </c>
      <c r="H107" s="36">
        <v>5.15</v>
      </c>
    </row>
    <row r="108" spans="1:8" x14ac:dyDescent="0.2">
      <c r="A108" s="37"/>
      <c r="B108" s="37"/>
      <c r="C108" s="38" t="s">
        <v>11</v>
      </c>
      <c r="D108" s="37"/>
      <c r="E108" s="37" t="s">
        <v>12</v>
      </c>
      <c r="F108" s="43">
        <v>70700.573999999993</v>
      </c>
      <c r="G108" s="40">
        <v>0.10509502</v>
      </c>
      <c r="H108" s="36" t="s">
        <v>12</v>
      </c>
    </row>
    <row r="109" spans="1:8" x14ac:dyDescent="0.2">
      <c r="A109" s="37"/>
      <c r="B109" s="37"/>
      <c r="C109" s="41"/>
      <c r="D109" s="37"/>
      <c r="E109" s="37"/>
      <c r="F109" s="42"/>
      <c r="G109" s="42"/>
      <c r="H109" s="36" t="s">
        <v>12</v>
      </c>
    </row>
    <row r="110" spans="1:8" x14ac:dyDescent="0.2">
      <c r="A110" s="37"/>
      <c r="B110" s="37"/>
      <c r="C110" s="38" t="s">
        <v>102</v>
      </c>
      <c r="D110" s="37"/>
      <c r="E110" s="37"/>
      <c r="F110" s="42"/>
      <c r="G110" s="42"/>
      <c r="H110" s="36" t="s">
        <v>12</v>
      </c>
    </row>
    <row r="111" spans="1:8" x14ac:dyDescent="0.2">
      <c r="A111" s="44">
        <v>1</v>
      </c>
      <c r="B111" s="45"/>
      <c r="C111" s="45" t="s">
        <v>103</v>
      </c>
      <c r="D111" s="45"/>
      <c r="E111" s="49"/>
      <c r="F111" s="47">
        <v>25394.349047995001</v>
      </c>
      <c r="G111" s="48">
        <v>3.7748200000000003E-2</v>
      </c>
      <c r="H111" s="36">
        <v>5.15</v>
      </c>
    </row>
    <row r="112" spans="1:8" x14ac:dyDescent="0.2">
      <c r="A112" s="37"/>
      <c r="B112" s="37"/>
      <c r="C112" s="38" t="s">
        <v>11</v>
      </c>
      <c r="D112" s="37"/>
      <c r="E112" s="37" t="s">
        <v>12</v>
      </c>
      <c r="F112" s="43">
        <v>25394.349047995001</v>
      </c>
      <c r="G112" s="40">
        <v>3.7748200000000003E-2</v>
      </c>
      <c r="H112" s="36" t="s">
        <v>12</v>
      </c>
    </row>
    <row r="113" spans="1:16" x14ac:dyDescent="0.2">
      <c r="A113" s="37"/>
      <c r="B113" s="37"/>
      <c r="C113" s="41"/>
      <c r="D113" s="37"/>
      <c r="E113" s="37"/>
      <c r="F113" s="42"/>
      <c r="G113" s="42"/>
      <c r="H113" s="36" t="s">
        <v>12</v>
      </c>
    </row>
    <row r="114" spans="1:16" x14ac:dyDescent="0.2">
      <c r="A114" s="37"/>
      <c r="B114" s="37"/>
      <c r="C114" s="38" t="s">
        <v>104</v>
      </c>
      <c r="D114" s="37"/>
      <c r="E114" s="37"/>
      <c r="F114" s="43">
        <v>671781.88504799502</v>
      </c>
      <c r="G114" s="40">
        <v>0.99859065999999996</v>
      </c>
      <c r="H114" s="36" t="s">
        <v>12</v>
      </c>
    </row>
    <row r="115" spans="1:16" x14ac:dyDescent="0.2">
      <c r="A115" s="37"/>
      <c r="B115" s="37"/>
      <c r="C115" s="42"/>
      <c r="D115" s="37"/>
      <c r="E115" s="37"/>
      <c r="F115" s="37"/>
      <c r="G115" s="37"/>
      <c r="H115" s="36" t="s">
        <v>12</v>
      </c>
    </row>
    <row r="116" spans="1:16" x14ac:dyDescent="0.2">
      <c r="A116" s="37"/>
      <c r="B116" s="37"/>
      <c r="C116" s="38" t="s">
        <v>105</v>
      </c>
      <c r="D116" s="37"/>
      <c r="E116" s="37"/>
      <c r="F116" s="37"/>
      <c r="G116" s="37"/>
      <c r="H116" s="36" t="s">
        <v>12</v>
      </c>
    </row>
    <row r="117" spans="1:16" x14ac:dyDescent="0.2">
      <c r="A117" s="37"/>
      <c r="B117" s="37"/>
      <c r="C117" s="38" t="s">
        <v>106</v>
      </c>
      <c r="D117" s="37"/>
      <c r="E117" s="37"/>
      <c r="F117" s="37"/>
      <c r="G117" s="37"/>
      <c r="H117" s="36" t="s">
        <v>12</v>
      </c>
    </row>
    <row r="118" spans="1:16" x14ac:dyDescent="0.2">
      <c r="A118" s="37"/>
      <c r="B118" s="37"/>
      <c r="C118" s="38" t="s">
        <v>11</v>
      </c>
      <c r="D118" s="37"/>
      <c r="E118" s="37" t="s">
        <v>12</v>
      </c>
      <c r="F118" s="39" t="s">
        <v>13</v>
      </c>
      <c r="G118" s="40">
        <v>0</v>
      </c>
      <c r="H118" s="36" t="s">
        <v>12</v>
      </c>
    </row>
    <row r="119" spans="1:16" x14ac:dyDescent="0.2">
      <c r="A119" s="34"/>
      <c r="B119" s="34"/>
      <c r="C119" s="96"/>
      <c r="D119" s="34"/>
      <c r="E119" s="34"/>
      <c r="F119" s="62"/>
      <c r="G119" s="62"/>
      <c r="H119" s="36" t="s">
        <v>12</v>
      </c>
    </row>
    <row r="120" spans="1:16" x14ac:dyDescent="0.2">
      <c r="A120" s="34"/>
      <c r="B120" s="34"/>
      <c r="C120" s="35" t="s">
        <v>516</v>
      </c>
      <c r="D120" s="34"/>
      <c r="E120" s="34"/>
      <c r="F120" s="62"/>
      <c r="G120" s="62"/>
      <c r="H120" s="36" t="s">
        <v>12</v>
      </c>
      <c r="I120" s="78"/>
      <c r="J120" s="78"/>
      <c r="K120" s="78"/>
      <c r="L120" s="78"/>
      <c r="M120" s="78"/>
      <c r="N120" s="97"/>
      <c r="O120" s="97"/>
      <c r="P120" s="97"/>
    </row>
    <row r="121" spans="1:16" x14ac:dyDescent="0.2">
      <c r="A121" s="98">
        <v>1</v>
      </c>
      <c r="B121" s="67" t="s">
        <v>107</v>
      </c>
      <c r="C121" s="67" t="s">
        <v>108</v>
      </c>
      <c r="D121" s="67"/>
      <c r="E121" s="99">
        <v>15367.556399999999</v>
      </c>
      <c r="F121" s="100">
        <v>1845.088186254</v>
      </c>
      <c r="G121" s="101">
        <v>2.7426899999999999E-3</v>
      </c>
      <c r="H121" s="36"/>
    </row>
    <row r="122" spans="1:16" x14ac:dyDescent="0.2">
      <c r="A122" s="34"/>
      <c r="B122" s="34"/>
      <c r="C122" s="35" t="s">
        <v>11</v>
      </c>
      <c r="D122" s="34"/>
      <c r="E122" s="34" t="s">
        <v>12</v>
      </c>
      <c r="F122" s="102">
        <f>SUM(F121)</f>
        <v>1845.088186254</v>
      </c>
      <c r="G122" s="103">
        <f>SUM(G121)</f>
        <v>2.7426899999999999E-3</v>
      </c>
      <c r="H122" s="36" t="s">
        <v>12</v>
      </c>
    </row>
    <row r="123" spans="1:16" x14ac:dyDescent="0.2">
      <c r="A123" s="37"/>
      <c r="B123" s="37"/>
      <c r="C123" s="41"/>
      <c r="D123" s="37"/>
      <c r="E123" s="37"/>
      <c r="F123" s="42"/>
      <c r="G123" s="42"/>
      <c r="H123" s="36" t="s">
        <v>12</v>
      </c>
    </row>
    <row r="124" spans="1:16" x14ac:dyDescent="0.2">
      <c r="A124" s="37"/>
      <c r="B124" s="37"/>
      <c r="C124" s="38" t="s">
        <v>109</v>
      </c>
      <c r="D124" s="37"/>
      <c r="E124" s="37"/>
      <c r="F124" s="37"/>
      <c r="G124" s="37"/>
      <c r="H124" s="36" t="s">
        <v>12</v>
      </c>
    </row>
    <row r="125" spans="1:16" x14ac:dyDescent="0.2">
      <c r="A125" s="37"/>
      <c r="B125" s="37"/>
      <c r="C125" s="38" t="s">
        <v>110</v>
      </c>
      <c r="D125" s="37"/>
      <c r="E125" s="37"/>
      <c r="F125" s="37"/>
      <c r="G125" s="37"/>
      <c r="H125" s="36" t="s">
        <v>12</v>
      </c>
    </row>
    <row r="126" spans="1:16" x14ac:dyDescent="0.2">
      <c r="A126" s="37"/>
      <c r="B126" s="37"/>
      <c r="C126" s="38" t="s">
        <v>11</v>
      </c>
      <c r="D126" s="37"/>
      <c r="E126" s="37" t="s">
        <v>12</v>
      </c>
      <c r="F126" s="39" t="s">
        <v>13</v>
      </c>
      <c r="G126" s="40">
        <v>0</v>
      </c>
      <c r="H126" s="36" t="s">
        <v>12</v>
      </c>
    </row>
    <row r="127" spans="1:16" x14ac:dyDescent="0.2">
      <c r="A127" s="37"/>
      <c r="B127" s="37"/>
      <c r="C127" s="41"/>
      <c r="D127" s="37"/>
      <c r="E127" s="37"/>
      <c r="F127" s="42"/>
      <c r="G127" s="42"/>
      <c r="H127" s="36" t="s">
        <v>12</v>
      </c>
    </row>
    <row r="128" spans="1:16" x14ac:dyDescent="0.2">
      <c r="A128" s="37"/>
      <c r="B128" s="37"/>
      <c r="C128" s="38" t="s">
        <v>111</v>
      </c>
      <c r="D128" s="37"/>
      <c r="E128" s="37"/>
      <c r="F128" s="42"/>
      <c r="G128" s="42"/>
      <c r="H128" s="36" t="s">
        <v>12</v>
      </c>
    </row>
    <row r="129" spans="1:9" x14ac:dyDescent="0.2">
      <c r="A129" s="37"/>
      <c r="B129" s="37"/>
      <c r="C129" s="38" t="s">
        <v>11</v>
      </c>
      <c r="D129" s="37"/>
      <c r="E129" s="37" t="s">
        <v>12</v>
      </c>
      <c r="F129" s="39" t="s">
        <v>13</v>
      </c>
      <c r="G129" s="40">
        <v>0</v>
      </c>
      <c r="H129" s="36" t="s">
        <v>12</v>
      </c>
    </row>
    <row r="130" spans="1:9" x14ac:dyDescent="0.2">
      <c r="A130" s="37"/>
      <c r="B130" s="45"/>
      <c r="C130" s="45"/>
      <c r="D130" s="38"/>
      <c r="E130" s="37"/>
      <c r="F130" s="45"/>
      <c r="G130" s="49"/>
      <c r="H130" s="36" t="s">
        <v>12</v>
      </c>
    </row>
    <row r="131" spans="1:9" x14ac:dyDescent="0.2">
      <c r="A131" s="49"/>
      <c r="B131" s="45"/>
      <c r="C131" s="45" t="s">
        <v>112</v>
      </c>
      <c r="D131" s="45"/>
      <c r="E131" s="49"/>
      <c r="F131" s="47">
        <v>-896.96249451000006</v>
      </c>
      <c r="G131" s="48">
        <v>-1.33332E-3</v>
      </c>
      <c r="H131" s="36" t="s">
        <v>12</v>
      </c>
    </row>
    <row r="132" spans="1:9" x14ac:dyDescent="0.2">
      <c r="A132" s="41"/>
      <c r="B132" s="41"/>
      <c r="C132" s="38" t="s">
        <v>113</v>
      </c>
      <c r="D132" s="42"/>
      <c r="E132" s="42"/>
      <c r="F132" s="43">
        <v>672730.01073973905</v>
      </c>
      <c r="G132" s="50">
        <v>1.00000003</v>
      </c>
      <c r="H132" s="36" t="s">
        <v>12</v>
      </c>
    </row>
    <row r="133" spans="1:9" x14ac:dyDescent="0.2">
      <c r="A133" s="51"/>
      <c r="B133" s="51"/>
      <c r="C133" s="51"/>
      <c r="D133" s="52"/>
      <c r="E133" s="52"/>
      <c r="F133" s="52"/>
      <c r="G133" s="52"/>
    </row>
    <row r="134" spans="1:9" x14ac:dyDescent="0.2">
      <c r="A134" s="53"/>
      <c r="B134" s="54" t="s">
        <v>517</v>
      </c>
      <c r="C134" s="54"/>
      <c r="D134" s="54"/>
      <c r="E134" s="54"/>
      <c r="F134" s="54"/>
      <c r="G134" s="54"/>
      <c r="H134" s="54"/>
    </row>
    <row r="135" spans="1:9" x14ac:dyDescent="0.2">
      <c r="A135" s="53"/>
      <c r="B135" s="54" t="s">
        <v>518</v>
      </c>
      <c r="C135" s="54"/>
      <c r="D135" s="54"/>
      <c r="E135" s="54"/>
      <c r="F135" s="54"/>
      <c r="G135" s="54"/>
      <c r="H135" s="54"/>
    </row>
    <row r="136" spans="1:9" x14ac:dyDescent="0.2">
      <c r="A136" s="53"/>
      <c r="B136" s="54" t="s">
        <v>519</v>
      </c>
      <c r="C136" s="54"/>
      <c r="D136" s="54"/>
      <c r="E136" s="54"/>
      <c r="F136" s="54"/>
      <c r="G136" s="54"/>
      <c r="H136" s="54"/>
    </row>
    <row r="137" spans="1:9" ht="12.75" customHeight="1" x14ac:dyDescent="0.2">
      <c r="A137" s="53"/>
      <c r="B137" s="152" t="s">
        <v>581</v>
      </c>
      <c r="C137" s="54"/>
      <c r="D137" s="54"/>
      <c r="E137" s="54"/>
      <c r="F137" s="54"/>
      <c r="G137" s="54"/>
      <c r="H137" s="54"/>
      <c r="I137" s="13"/>
    </row>
    <row r="138" spans="1:9" x14ac:dyDescent="0.2">
      <c r="A138" s="53"/>
      <c r="B138" s="53"/>
      <c r="C138" s="53"/>
      <c r="D138" s="55"/>
      <c r="E138" s="55"/>
      <c r="F138" s="55"/>
      <c r="G138" s="55"/>
    </row>
    <row r="139" spans="1:9" x14ac:dyDescent="0.2">
      <c r="A139" s="53"/>
      <c r="B139" s="56" t="s">
        <v>114</v>
      </c>
      <c r="C139" s="57"/>
      <c r="D139" s="58"/>
      <c r="E139" s="59"/>
      <c r="F139" s="55"/>
      <c r="G139" s="55"/>
    </row>
    <row r="140" spans="1:9" ht="25.5" x14ac:dyDescent="0.2">
      <c r="A140" s="53"/>
      <c r="B140" s="60" t="s">
        <v>115</v>
      </c>
      <c r="C140" s="61"/>
      <c r="D140" s="35" t="s">
        <v>539</v>
      </c>
      <c r="E140" s="59"/>
      <c r="F140" s="55"/>
      <c r="G140" s="55"/>
    </row>
    <row r="141" spans="1:9" x14ac:dyDescent="0.2">
      <c r="A141" s="53"/>
      <c r="B141" s="60" t="s">
        <v>117</v>
      </c>
      <c r="C141" s="61"/>
      <c r="D141" s="35" t="s">
        <v>116</v>
      </c>
      <c r="E141" s="59"/>
      <c r="F141" s="55"/>
      <c r="G141" s="55"/>
    </row>
    <row r="142" spans="1:9" x14ac:dyDescent="0.2">
      <c r="A142" s="53"/>
      <c r="B142" s="60" t="s">
        <v>118</v>
      </c>
      <c r="C142" s="61"/>
      <c r="D142" s="62" t="s">
        <v>12</v>
      </c>
      <c r="E142" s="59"/>
      <c r="F142" s="55"/>
      <c r="G142" s="55"/>
    </row>
    <row r="143" spans="1:9" x14ac:dyDescent="0.2">
      <c r="A143" s="63"/>
      <c r="B143" s="64" t="s">
        <v>12</v>
      </c>
      <c r="C143" s="64" t="s">
        <v>520</v>
      </c>
      <c r="D143" s="64" t="s">
        <v>119</v>
      </c>
      <c r="E143" s="63"/>
      <c r="F143" s="63"/>
      <c r="G143" s="63"/>
    </row>
    <row r="144" spans="1:9" x14ac:dyDescent="0.2">
      <c r="A144" s="63"/>
      <c r="B144" s="65" t="s">
        <v>120</v>
      </c>
      <c r="C144" s="66">
        <v>46265</v>
      </c>
      <c r="D144" s="66">
        <v>46295</v>
      </c>
      <c r="E144" s="63"/>
      <c r="F144" s="63"/>
      <c r="G144" s="63"/>
    </row>
    <row r="145" spans="1:15" x14ac:dyDescent="0.2">
      <c r="A145" s="63"/>
      <c r="B145" s="67" t="s">
        <v>121</v>
      </c>
      <c r="C145" s="68">
        <v>2506.9699999999998</v>
      </c>
      <c r="D145" s="68">
        <v>2518.8548000000001</v>
      </c>
      <c r="E145" s="63"/>
      <c r="F145" s="69"/>
      <c r="G145" s="70"/>
    </row>
    <row r="146" spans="1:15" x14ac:dyDescent="0.2">
      <c r="A146" s="63"/>
      <c r="B146" s="67" t="s">
        <v>521</v>
      </c>
      <c r="C146" s="68">
        <v>1049.0060000000001</v>
      </c>
      <c r="D146" s="68">
        <v>1053.9793999999999</v>
      </c>
      <c r="E146" s="63"/>
      <c r="F146" s="69"/>
      <c r="G146" s="70"/>
    </row>
    <row r="147" spans="1:15" x14ac:dyDescent="0.2">
      <c r="A147" s="63"/>
      <c r="B147" s="67" t="s">
        <v>122</v>
      </c>
      <c r="C147" s="68">
        <v>2472.1297</v>
      </c>
      <c r="D147" s="68">
        <v>2483.3973000000001</v>
      </c>
      <c r="E147" s="63"/>
      <c r="F147" s="69"/>
      <c r="G147" s="70"/>
    </row>
    <row r="148" spans="1:15" x14ac:dyDescent="0.2">
      <c r="A148" s="63"/>
      <c r="B148" s="67" t="s">
        <v>522</v>
      </c>
      <c r="C148" s="68">
        <v>1045.7046</v>
      </c>
      <c r="D148" s="68">
        <v>1050.4707000000001</v>
      </c>
      <c r="E148" s="63"/>
      <c r="F148" s="69"/>
      <c r="G148" s="70"/>
    </row>
    <row r="149" spans="1:15" x14ac:dyDescent="0.2">
      <c r="A149" s="63"/>
      <c r="B149" s="63"/>
      <c r="C149" s="63"/>
      <c r="D149" s="63"/>
      <c r="E149" s="63"/>
      <c r="F149" s="63"/>
      <c r="G149" s="63"/>
    </row>
    <row r="150" spans="1:15" x14ac:dyDescent="0.2">
      <c r="A150" s="63"/>
      <c r="B150" s="60" t="s">
        <v>123</v>
      </c>
      <c r="C150" s="61"/>
      <c r="D150" s="35" t="s">
        <v>116</v>
      </c>
      <c r="E150" s="63"/>
      <c r="F150" s="63"/>
      <c r="G150" s="63"/>
    </row>
    <row r="151" spans="1:15" x14ac:dyDescent="0.2">
      <c r="A151" s="63"/>
      <c r="B151" s="120"/>
      <c r="C151" s="120"/>
      <c r="D151" s="121"/>
      <c r="E151" s="63"/>
      <c r="F151" s="69"/>
      <c r="G151" s="70"/>
    </row>
    <row r="152" spans="1:15" x14ac:dyDescent="0.2">
      <c r="A152" s="63"/>
      <c r="B152" s="60" t="s">
        <v>124</v>
      </c>
      <c r="C152" s="61"/>
      <c r="D152" s="35" t="s">
        <v>116</v>
      </c>
      <c r="E152" s="77"/>
      <c r="F152" s="63"/>
      <c r="G152" s="63"/>
    </row>
    <row r="153" spans="1:15" x14ac:dyDescent="0.2">
      <c r="A153" s="63"/>
      <c r="B153" s="60" t="s">
        <v>125</v>
      </c>
      <c r="C153" s="61"/>
      <c r="D153" s="35" t="s">
        <v>116</v>
      </c>
      <c r="E153" s="77"/>
      <c r="F153" s="63"/>
      <c r="G153" s="63"/>
    </row>
    <row r="154" spans="1:15" x14ac:dyDescent="0.2">
      <c r="A154" s="63"/>
      <c r="B154" s="60" t="s">
        <v>524</v>
      </c>
      <c r="C154" s="61"/>
      <c r="D154" s="35" t="s">
        <v>116</v>
      </c>
      <c r="E154" s="77"/>
      <c r="F154" s="63"/>
      <c r="G154" s="63"/>
    </row>
    <row r="155" spans="1:15" x14ac:dyDescent="0.2">
      <c r="A155" s="72"/>
      <c r="B155" s="72"/>
      <c r="C155" s="72"/>
      <c r="D155" s="72"/>
      <c r="E155" s="72"/>
      <c r="F155" s="72"/>
      <c r="G155" s="72"/>
      <c r="I155" s="13"/>
      <c r="J155" s="33"/>
    </row>
    <row r="156" spans="1:15" s="79" customFormat="1" x14ac:dyDescent="0.2">
      <c r="B156" s="164" t="s">
        <v>643</v>
      </c>
      <c r="C156" s="164"/>
      <c r="D156" s="164"/>
      <c r="E156" s="164"/>
      <c r="F156" s="164"/>
      <c r="G156" s="164"/>
      <c r="I156" s="13"/>
      <c r="J156" s="33"/>
      <c r="K156" s="78"/>
      <c r="L156" s="78"/>
      <c r="M156" s="78"/>
      <c r="N156" s="78"/>
      <c r="O156" s="31"/>
    </row>
    <row r="157" spans="1:15" ht="13.5" customHeight="1" x14ac:dyDescent="0.2">
      <c r="B157" s="165" t="s">
        <v>541</v>
      </c>
      <c r="C157" s="165" t="s">
        <v>542</v>
      </c>
      <c r="D157" s="166" t="s">
        <v>552</v>
      </c>
      <c r="E157" s="167"/>
      <c r="F157" s="168"/>
      <c r="G157" s="169" t="s">
        <v>560</v>
      </c>
      <c r="H157" s="170"/>
      <c r="I157" s="171"/>
      <c r="J157" s="78"/>
      <c r="K157" s="78"/>
      <c r="L157" s="78"/>
      <c r="M157" s="78"/>
      <c r="N157" s="78"/>
      <c r="O157" s="78"/>
    </row>
    <row r="158" spans="1:15" ht="46.5" customHeight="1" x14ac:dyDescent="0.2">
      <c r="B158" s="172"/>
      <c r="C158" s="172"/>
      <c r="D158" s="173" t="s">
        <v>561</v>
      </c>
      <c r="E158" s="173" t="s">
        <v>562</v>
      </c>
      <c r="F158" s="173" t="s">
        <v>563</v>
      </c>
      <c r="G158" s="203" t="s">
        <v>579</v>
      </c>
      <c r="H158" s="204"/>
      <c r="I158" s="173" t="s">
        <v>565</v>
      </c>
      <c r="J158" s="78"/>
      <c r="K158" s="78"/>
      <c r="L158" s="78"/>
      <c r="M158" s="78"/>
      <c r="N158" s="78"/>
      <c r="O158" s="78"/>
    </row>
    <row r="159" spans="1:15" ht="22.5" customHeight="1" x14ac:dyDescent="0.2">
      <c r="B159" s="174"/>
      <c r="C159" s="174"/>
      <c r="D159" s="175"/>
      <c r="E159" s="175"/>
      <c r="F159" s="175"/>
      <c r="G159" s="114" t="s">
        <v>566</v>
      </c>
      <c r="H159" s="114" t="s">
        <v>567</v>
      </c>
      <c r="I159" s="175"/>
      <c r="J159" s="78"/>
      <c r="K159" s="78"/>
      <c r="L159" s="78"/>
      <c r="M159" s="78"/>
      <c r="N159" s="78"/>
      <c r="O159" s="78"/>
    </row>
    <row r="160" spans="1:15" ht="13.5" x14ac:dyDescent="0.25">
      <c r="B160" s="111" t="s">
        <v>568</v>
      </c>
      <c r="C160" s="110" t="s">
        <v>569</v>
      </c>
      <c r="D160" s="176">
        <v>5523.9823999999999</v>
      </c>
      <c r="E160" s="4">
        <v>126.0176</v>
      </c>
      <c r="F160" s="177">
        <f>D160+E160</f>
        <v>5650</v>
      </c>
      <c r="G160" s="2">
        <v>239.15547683099999</v>
      </c>
      <c r="H160" s="2">
        <v>150.66</v>
      </c>
      <c r="I160" s="2">
        <f>G160+H160</f>
        <v>389.81547683099996</v>
      </c>
      <c r="J160" s="78"/>
      <c r="K160" s="78"/>
      <c r="L160" s="78"/>
      <c r="M160" s="78"/>
      <c r="N160" s="78"/>
      <c r="O160" s="78"/>
    </row>
    <row r="161" spans="2:18" ht="6.75" customHeight="1" x14ac:dyDescent="0.25">
      <c r="B161" s="178"/>
      <c r="C161" s="179"/>
      <c r="D161" s="180"/>
      <c r="E161" s="5"/>
      <c r="F161" s="181"/>
      <c r="G161" s="3"/>
      <c r="H161" s="3"/>
      <c r="I161" s="3"/>
      <c r="J161" s="78"/>
      <c r="K161" s="78"/>
      <c r="L161" s="78"/>
      <c r="M161" s="78"/>
      <c r="N161" s="78"/>
      <c r="O161" s="78"/>
    </row>
    <row r="162" spans="2:18" ht="51" customHeight="1" x14ac:dyDescent="0.2">
      <c r="B162" s="205" t="s">
        <v>570</v>
      </c>
      <c r="C162" s="205"/>
      <c r="D162" s="205"/>
      <c r="E162" s="205"/>
      <c r="F162" s="205"/>
      <c r="G162" s="205"/>
      <c r="H162" s="205"/>
      <c r="I162" s="205"/>
      <c r="J162" s="183"/>
      <c r="K162" s="78"/>
      <c r="L162" s="78"/>
      <c r="M162" s="78"/>
      <c r="N162" s="78"/>
      <c r="O162" s="78"/>
    </row>
    <row r="163" spans="2:18" ht="13.5" x14ac:dyDescent="0.25">
      <c r="B163" s="118" t="s">
        <v>571</v>
      </c>
      <c r="I163" s="78"/>
      <c r="J163" s="33"/>
      <c r="K163" s="78"/>
      <c r="L163" s="78"/>
      <c r="M163" s="78"/>
      <c r="N163" s="78"/>
      <c r="O163" s="78"/>
      <c r="P163" s="78"/>
    </row>
    <row r="164" spans="2:18" x14ac:dyDescent="0.2">
      <c r="B164" s="9"/>
      <c r="J164" s="33"/>
      <c r="K164" s="78"/>
      <c r="L164" s="78"/>
      <c r="M164" s="78"/>
      <c r="N164" s="78"/>
      <c r="O164" s="78"/>
    </row>
    <row r="165" spans="2:18" x14ac:dyDescent="0.2">
      <c r="B165" s="9" t="s">
        <v>575</v>
      </c>
      <c r="J165" s="33"/>
      <c r="K165" s="78"/>
      <c r="L165" s="78"/>
      <c r="M165" s="78"/>
      <c r="N165" s="78"/>
      <c r="O165" s="78"/>
    </row>
    <row r="166" spans="2:18" x14ac:dyDescent="0.2">
      <c r="B166" s="9"/>
      <c r="J166" s="33"/>
      <c r="K166" s="78"/>
      <c r="L166" s="78"/>
      <c r="M166" s="78"/>
      <c r="N166" s="78"/>
      <c r="O166" s="78"/>
    </row>
    <row r="167" spans="2:18" x14ac:dyDescent="0.2">
      <c r="B167" s="9" t="s">
        <v>576</v>
      </c>
      <c r="J167" s="33"/>
      <c r="K167" s="78"/>
      <c r="L167" s="78"/>
      <c r="M167" s="78"/>
      <c r="N167" s="78"/>
      <c r="O167" s="78"/>
    </row>
    <row r="168" spans="2:18" x14ac:dyDescent="0.2">
      <c r="B168" s="9"/>
      <c r="J168" s="33"/>
      <c r="K168" s="78"/>
      <c r="L168" s="78"/>
      <c r="M168" s="78"/>
      <c r="N168" s="78"/>
      <c r="O168" s="78"/>
    </row>
    <row r="169" spans="2:18" x14ac:dyDescent="0.2">
      <c r="B169" s="9" t="s">
        <v>577</v>
      </c>
      <c r="J169" s="33"/>
    </row>
    <row r="170" spans="2:18" s="79" customFormat="1" x14ac:dyDescent="0.2">
      <c r="I170" s="13"/>
      <c r="J170" s="33"/>
      <c r="K170" s="78"/>
      <c r="L170" s="78"/>
      <c r="M170" s="78"/>
      <c r="N170" s="78"/>
      <c r="O170" s="31"/>
      <c r="R170" s="31"/>
    </row>
    <row r="171" spans="2:18" s="79" customFormat="1" x14ac:dyDescent="0.2">
      <c r="B171" s="80" t="s">
        <v>525</v>
      </c>
      <c r="C171" s="81"/>
      <c r="D171" s="82"/>
      <c r="I171" s="13"/>
      <c r="J171" s="33"/>
      <c r="K171" s="78"/>
      <c r="L171" s="78"/>
      <c r="M171" s="78"/>
      <c r="N171" s="78"/>
      <c r="O171" s="31"/>
      <c r="R171" s="31"/>
    </row>
    <row r="172" spans="2:18" s="79" customFormat="1" ht="25.5" x14ac:dyDescent="0.2">
      <c r="B172" s="84" t="s">
        <v>526</v>
      </c>
      <c r="C172" s="84"/>
      <c r="D172" s="85" t="s">
        <v>259</v>
      </c>
      <c r="I172" s="13"/>
      <c r="J172" s="33"/>
      <c r="K172" s="78"/>
      <c r="L172" s="78"/>
      <c r="M172" s="78"/>
      <c r="N172" s="78"/>
      <c r="O172" s="31"/>
      <c r="R172" s="31"/>
    </row>
    <row r="173" spans="2:18" s="79" customFormat="1" x14ac:dyDescent="0.2">
      <c r="B173" s="73" t="s">
        <v>527</v>
      </c>
      <c r="C173" s="73"/>
      <c r="D173" s="86"/>
      <c r="I173" s="13"/>
      <c r="J173" s="33"/>
      <c r="K173" s="78"/>
      <c r="L173" s="78"/>
      <c r="M173" s="78"/>
      <c r="N173" s="78"/>
      <c r="O173" s="31"/>
      <c r="R173" s="31"/>
    </row>
    <row r="174" spans="2:18" s="79" customFormat="1" x14ac:dyDescent="0.2">
      <c r="B174" s="73"/>
      <c r="C174" s="73"/>
      <c r="D174" s="87"/>
      <c r="I174" s="13"/>
      <c r="J174" s="33"/>
      <c r="K174" s="78"/>
      <c r="L174" s="78"/>
      <c r="M174" s="78"/>
      <c r="N174" s="78"/>
      <c r="O174" s="31"/>
      <c r="R174" s="31"/>
    </row>
    <row r="175" spans="2:18" s="79" customFormat="1" x14ac:dyDescent="0.2">
      <c r="B175" s="73" t="s">
        <v>528</v>
      </c>
      <c r="C175" s="73"/>
      <c r="D175" s="88">
        <v>6.3843850338184644</v>
      </c>
      <c r="I175" s="13"/>
      <c r="J175" s="33"/>
      <c r="K175" s="78"/>
      <c r="L175" s="78"/>
      <c r="M175" s="78"/>
      <c r="N175" s="78"/>
      <c r="O175" s="31"/>
      <c r="R175" s="31"/>
    </row>
    <row r="176" spans="2:18" s="79" customFormat="1" x14ac:dyDescent="0.2">
      <c r="B176" s="73"/>
      <c r="C176" s="73"/>
      <c r="D176" s="87"/>
      <c r="I176" s="13"/>
      <c r="J176" s="33"/>
      <c r="K176" s="78"/>
      <c r="L176" s="78"/>
      <c r="M176" s="78"/>
      <c r="N176" s="78"/>
      <c r="O176" s="31"/>
      <c r="R176" s="31"/>
    </row>
    <row r="177" spans="2:18" s="79" customFormat="1" x14ac:dyDescent="0.2">
      <c r="B177" s="73" t="s">
        <v>529</v>
      </c>
      <c r="C177" s="73"/>
      <c r="D177" s="88">
        <v>0.13201933429639262</v>
      </c>
      <c r="I177" s="13"/>
      <c r="J177" s="33"/>
      <c r="K177" s="78"/>
      <c r="L177" s="78"/>
      <c r="M177" s="78"/>
      <c r="N177" s="78"/>
      <c r="O177" s="31"/>
      <c r="R177" s="31"/>
    </row>
    <row r="178" spans="2:18" s="79" customFormat="1" x14ac:dyDescent="0.2">
      <c r="B178" s="73" t="s">
        <v>530</v>
      </c>
      <c r="C178" s="73"/>
      <c r="D178" s="88">
        <v>0.13201933429639262</v>
      </c>
      <c r="I178" s="13"/>
      <c r="J178" s="33"/>
      <c r="K178" s="78"/>
      <c r="L178" s="78"/>
      <c r="M178" s="78"/>
      <c r="N178" s="78"/>
      <c r="O178" s="31"/>
      <c r="R178" s="31"/>
    </row>
    <row r="179" spans="2:18" s="79" customFormat="1" x14ac:dyDescent="0.2">
      <c r="B179" s="73"/>
      <c r="C179" s="73"/>
      <c r="D179" s="87"/>
      <c r="I179" s="13"/>
      <c r="J179" s="33"/>
      <c r="K179" s="78"/>
      <c r="L179" s="78"/>
      <c r="M179" s="78"/>
      <c r="N179" s="78"/>
      <c r="O179" s="31"/>
      <c r="P179" s="31"/>
      <c r="Q179" s="31"/>
      <c r="R179" s="31"/>
    </row>
    <row r="180" spans="2:18" s="79" customFormat="1" x14ac:dyDescent="0.2">
      <c r="B180" s="73" t="s">
        <v>531</v>
      </c>
      <c r="C180" s="73"/>
      <c r="D180" s="90" t="s">
        <v>642</v>
      </c>
      <c r="I180" s="13"/>
      <c r="J180" s="33"/>
      <c r="K180" s="78"/>
      <c r="L180" s="78"/>
      <c r="M180" s="78"/>
      <c r="N180" s="78"/>
      <c r="O180" s="83"/>
    </row>
    <row r="181" spans="2:18" s="79" customFormat="1" x14ac:dyDescent="0.2">
      <c r="B181" s="91" t="s">
        <v>532</v>
      </c>
      <c r="C181" s="92"/>
      <c r="D181" s="93"/>
      <c r="I181" s="13"/>
      <c r="J181" s="33"/>
      <c r="K181" s="78"/>
      <c r="L181" s="78"/>
      <c r="M181" s="78"/>
      <c r="N181" s="78"/>
      <c r="O181" s="31"/>
      <c r="P181" s="31"/>
      <c r="Q181" s="31"/>
      <c r="R181" s="31"/>
    </row>
    <row r="182" spans="2:18" x14ac:dyDescent="0.2">
      <c r="I182" s="13"/>
      <c r="J182" s="33"/>
    </row>
    <row r="183" spans="2:18" x14ac:dyDescent="0.2">
      <c r="B183" s="94" t="s">
        <v>533</v>
      </c>
      <c r="I183" s="13"/>
    </row>
    <row r="184" spans="2:18" x14ac:dyDescent="0.2">
      <c r="I184" s="13"/>
    </row>
    <row r="185" spans="2:18" ht="153.75" customHeight="1" x14ac:dyDescent="0.2">
      <c r="I185" s="13"/>
    </row>
    <row r="186" spans="2:18" x14ac:dyDescent="0.2">
      <c r="I186" s="13"/>
    </row>
    <row r="187" spans="2:18" x14ac:dyDescent="0.2">
      <c r="I187" s="13"/>
    </row>
    <row r="188" spans="2:18" x14ac:dyDescent="0.2">
      <c r="B188" s="94" t="s">
        <v>534</v>
      </c>
      <c r="C188" s="95"/>
      <c r="D188" s="94"/>
      <c r="I188" s="13"/>
    </row>
    <row r="189" spans="2:18" x14ac:dyDescent="0.2">
      <c r="B189" s="94" t="s">
        <v>580</v>
      </c>
      <c r="D189" s="94"/>
      <c r="I189" s="13"/>
    </row>
    <row r="190" spans="2:18" ht="165" customHeight="1" x14ac:dyDescent="0.2">
      <c r="I190" s="13"/>
    </row>
    <row r="191" spans="2:18" x14ac:dyDescent="0.2">
      <c r="I191" s="13"/>
    </row>
  </sheetData>
  <mergeCells count="36">
    <mergeCell ref="B177:C177"/>
    <mergeCell ref="B178:C178"/>
    <mergeCell ref="B179:C179"/>
    <mergeCell ref="B180:C180"/>
    <mergeCell ref="B181:D181"/>
    <mergeCell ref="B172:C172"/>
    <mergeCell ref="B173:C173"/>
    <mergeCell ref="B174:C174"/>
    <mergeCell ref="B175:C175"/>
    <mergeCell ref="B176:C176"/>
    <mergeCell ref="A1:H1"/>
    <mergeCell ref="A2:H2"/>
    <mergeCell ref="A3:H3"/>
    <mergeCell ref="B134:H134"/>
    <mergeCell ref="B135:H135"/>
    <mergeCell ref="B136:H136"/>
    <mergeCell ref="B137:H137"/>
    <mergeCell ref="B139:D139"/>
    <mergeCell ref="B140:C140"/>
    <mergeCell ref="B141:C141"/>
    <mergeCell ref="B142:C142"/>
    <mergeCell ref="B150:C150"/>
    <mergeCell ref="B152:C152"/>
    <mergeCell ref="B153:C153"/>
    <mergeCell ref="B154:C154"/>
    <mergeCell ref="B162:I162"/>
    <mergeCell ref="B171:D171"/>
    <mergeCell ref="B157:B159"/>
    <mergeCell ref="C157:C159"/>
    <mergeCell ref="D157:F157"/>
    <mergeCell ref="G157:I157"/>
    <mergeCell ref="D158:D159"/>
    <mergeCell ref="E158:E159"/>
    <mergeCell ref="F158:F159"/>
    <mergeCell ref="G158:H158"/>
    <mergeCell ref="I158:I159"/>
  </mergeCells>
  <hyperlinks>
    <hyperlink ref="I1" location="Index!B2" display="Index" xr:uid="{19EE857B-9F0B-4F02-B8D3-543B1554031B}"/>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F159-070F-4249-A388-C02E11646E29}">
  <sheetPr>
    <outlinePr summaryBelow="0" summaryRight="0"/>
  </sheetPr>
  <dimension ref="A1:S166"/>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8.7109375" style="31" bestFit="1" customWidth="1"/>
    <col min="6" max="6" width="10.140625" style="31" bestFit="1" customWidth="1"/>
    <col min="7" max="7" width="14" style="31" bestFit="1" customWidth="1"/>
    <col min="8" max="8" width="9.140625" style="31" customWidth="1"/>
    <col min="9" max="9" width="10.28515625" style="31" customWidth="1"/>
    <col min="10" max="16384" width="8.85546875" style="31"/>
  </cols>
  <sheetData>
    <row r="1" spans="1:9" ht="15" x14ac:dyDescent="0.2">
      <c r="A1" s="26" t="s">
        <v>0</v>
      </c>
      <c r="B1" s="26"/>
      <c r="C1" s="26"/>
      <c r="D1" s="26"/>
      <c r="E1" s="26"/>
      <c r="F1" s="26"/>
      <c r="G1" s="26"/>
      <c r="H1" s="26"/>
      <c r="I1" s="1" t="s">
        <v>513</v>
      </c>
    </row>
    <row r="2" spans="1:9" ht="15" customHeight="1" x14ac:dyDescent="0.2">
      <c r="A2" s="26" t="s">
        <v>662</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512</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x14ac:dyDescent="0.2">
      <c r="A28" s="44">
        <v>1</v>
      </c>
      <c r="B28" s="45" t="s">
        <v>228</v>
      </c>
      <c r="C28" s="45" t="s">
        <v>229</v>
      </c>
      <c r="D28" s="45" t="s">
        <v>230</v>
      </c>
      <c r="E28" s="46">
        <v>1000</v>
      </c>
      <c r="F28" s="47">
        <v>1000.63</v>
      </c>
      <c r="G28" s="48">
        <v>5.6824630000000001E-2</v>
      </c>
      <c r="H28" s="36">
        <v>7.9550000000000001</v>
      </c>
    </row>
    <row r="29" spans="1:8" x14ac:dyDescent="0.2">
      <c r="A29" s="44">
        <v>2</v>
      </c>
      <c r="B29" s="45" t="s">
        <v>373</v>
      </c>
      <c r="C29" s="45" t="s">
        <v>374</v>
      </c>
      <c r="D29" s="45" t="s">
        <v>23</v>
      </c>
      <c r="E29" s="46">
        <v>1000</v>
      </c>
      <c r="F29" s="47">
        <v>1000.36</v>
      </c>
      <c r="G29" s="48">
        <v>5.68093E-2</v>
      </c>
      <c r="H29" s="36">
        <v>7.7</v>
      </c>
    </row>
    <row r="30" spans="1:8" x14ac:dyDescent="0.2">
      <c r="A30" s="44">
        <v>3</v>
      </c>
      <c r="B30" s="45" t="s">
        <v>51</v>
      </c>
      <c r="C30" s="45" t="s">
        <v>52</v>
      </c>
      <c r="D30" s="45" t="s">
        <v>23</v>
      </c>
      <c r="E30" s="46">
        <v>1000</v>
      </c>
      <c r="F30" s="47">
        <v>996.38199999999995</v>
      </c>
      <c r="G30" s="48">
        <v>5.6583389999999997E-2</v>
      </c>
      <c r="H30" s="36">
        <v>7.57</v>
      </c>
    </row>
    <row r="31" spans="1:8" x14ac:dyDescent="0.2">
      <c r="A31" s="44">
        <v>4</v>
      </c>
      <c r="B31" s="45" t="s">
        <v>139</v>
      </c>
      <c r="C31" s="45" t="s">
        <v>140</v>
      </c>
      <c r="D31" s="45" t="s">
        <v>26</v>
      </c>
      <c r="E31" s="46">
        <v>1000</v>
      </c>
      <c r="F31" s="47">
        <v>987.04300000000001</v>
      </c>
      <c r="G31" s="48">
        <v>5.6053039999999998E-2</v>
      </c>
      <c r="H31" s="36">
        <v>7.7750000000000004</v>
      </c>
    </row>
    <row r="32" spans="1:8" ht="25.5" x14ac:dyDescent="0.2">
      <c r="A32" s="44">
        <v>5</v>
      </c>
      <c r="B32" s="45" t="s">
        <v>29</v>
      </c>
      <c r="C32" s="45" t="s">
        <v>30</v>
      </c>
      <c r="D32" s="45" t="s">
        <v>23</v>
      </c>
      <c r="E32" s="46">
        <v>1000</v>
      </c>
      <c r="F32" s="47">
        <v>979.07799999999997</v>
      </c>
      <c r="G32" s="48">
        <v>5.5600719999999999E-2</v>
      </c>
      <c r="H32" s="36">
        <v>7.81</v>
      </c>
    </row>
    <row r="33" spans="1:8" x14ac:dyDescent="0.2">
      <c r="A33" s="44">
        <v>6</v>
      </c>
      <c r="B33" s="45" t="s">
        <v>135</v>
      </c>
      <c r="C33" s="45" t="s">
        <v>136</v>
      </c>
      <c r="D33" s="45" t="s">
        <v>26</v>
      </c>
      <c r="E33" s="46">
        <v>800</v>
      </c>
      <c r="F33" s="47">
        <v>791.99199999999996</v>
      </c>
      <c r="G33" s="48">
        <v>4.497632E-2</v>
      </c>
      <c r="H33" s="36">
        <v>7.8537999999999997</v>
      </c>
    </row>
    <row r="34" spans="1:8" x14ac:dyDescent="0.2">
      <c r="A34" s="44">
        <v>7</v>
      </c>
      <c r="B34" s="45" t="s">
        <v>233</v>
      </c>
      <c r="C34" s="45" t="s">
        <v>234</v>
      </c>
      <c r="D34" s="45" t="s">
        <v>23</v>
      </c>
      <c r="E34" s="46">
        <v>500</v>
      </c>
      <c r="F34" s="47">
        <v>500.4375</v>
      </c>
      <c r="G34" s="48">
        <v>2.841927E-2</v>
      </c>
      <c r="H34" s="36">
        <v>7.31</v>
      </c>
    </row>
    <row r="35" spans="1:8" x14ac:dyDescent="0.2">
      <c r="A35" s="44">
        <v>8</v>
      </c>
      <c r="B35" s="45" t="s">
        <v>129</v>
      </c>
      <c r="C35" s="45" t="s">
        <v>130</v>
      </c>
      <c r="D35" s="45" t="s">
        <v>26</v>
      </c>
      <c r="E35" s="46">
        <v>500</v>
      </c>
      <c r="F35" s="47">
        <v>500.40350000000001</v>
      </c>
      <c r="G35" s="48">
        <v>2.8417339999999999E-2</v>
      </c>
      <c r="H35" s="36">
        <v>7.4349999999999996</v>
      </c>
    </row>
    <row r="36" spans="1:8" ht="25.5" x14ac:dyDescent="0.2">
      <c r="A36" s="44">
        <v>9</v>
      </c>
      <c r="B36" s="45" t="s">
        <v>375</v>
      </c>
      <c r="C36" s="45" t="s">
        <v>376</v>
      </c>
      <c r="D36" s="45" t="s">
        <v>62</v>
      </c>
      <c r="E36" s="46">
        <v>500</v>
      </c>
      <c r="F36" s="47">
        <v>500.28100000000001</v>
      </c>
      <c r="G36" s="48">
        <v>2.8410390000000001E-2</v>
      </c>
      <c r="H36" s="36">
        <v>8.4749999999999996</v>
      </c>
    </row>
    <row r="37" spans="1:8" x14ac:dyDescent="0.2">
      <c r="A37" s="44">
        <v>10</v>
      </c>
      <c r="B37" s="45" t="s">
        <v>377</v>
      </c>
      <c r="C37" s="45" t="s">
        <v>378</v>
      </c>
      <c r="D37" s="45" t="s">
        <v>26</v>
      </c>
      <c r="E37" s="46">
        <v>50</v>
      </c>
      <c r="F37" s="47">
        <v>500.245</v>
      </c>
      <c r="G37" s="48">
        <v>2.8408340000000001E-2</v>
      </c>
      <c r="H37" s="36">
        <v>7.8550000000000004</v>
      </c>
    </row>
    <row r="38" spans="1:8" x14ac:dyDescent="0.2">
      <c r="A38" s="44">
        <v>11</v>
      </c>
      <c r="B38" s="45" t="s">
        <v>43</v>
      </c>
      <c r="C38" s="45" t="s">
        <v>44</v>
      </c>
      <c r="D38" s="45" t="s">
        <v>26</v>
      </c>
      <c r="E38" s="46">
        <v>500</v>
      </c>
      <c r="F38" s="47">
        <v>500.18049999999999</v>
      </c>
      <c r="G38" s="48">
        <v>2.8404680000000002E-2</v>
      </c>
      <c r="H38" s="36">
        <v>8.1838999999999995</v>
      </c>
    </row>
    <row r="39" spans="1:8" x14ac:dyDescent="0.2">
      <c r="A39" s="44">
        <v>12</v>
      </c>
      <c r="B39" s="45" t="s">
        <v>240</v>
      </c>
      <c r="C39" s="45" t="s">
        <v>241</v>
      </c>
      <c r="D39" s="45" t="s">
        <v>242</v>
      </c>
      <c r="E39" s="46">
        <v>500</v>
      </c>
      <c r="F39" s="47">
        <v>500.12</v>
      </c>
      <c r="G39" s="48">
        <v>2.8401240000000001E-2</v>
      </c>
      <c r="H39" s="36">
        <v>8.6638999999999999</v>
      </c>
    </row>
    <row r="40" spans="1:8" x14ac:dyDescent="0.2">
      <c r="A40" s="44">
        <v>13</v>
      </c>
      <c r="B40" s="45" t="s">
        <v>379</v>
      </c>
      <c r="C40" s="45" t="s">
        <v>380</v>
      </c>
      <c r="D40" s="45" t="s">
        <v>381</v>
      </c>
      <c r="E40" s="46">
        <v>500</v>
      </c>
      <c r="F40" s="47">
        <v>499.60250000000002</v>
      </c>
      <c r="G40" s="48">
        <v>2.8371850000000001E-2</v>
      </c>
      <c r="H40" s="36">
        <v>8.2591000000000001</v>
      </c>
    </row>
    <row r="41" spans="1:8" ht="25.5" x14ac:dyDescent="0.2">
      <c r="A41" s="44">
        <v>14</v>
      </c>
      <c r="B41" s="45" t="s">
        <v>35</v>
      </c>
      <c r="C41" s="45" t="s">
        <v>36</v>
      </c>
      <c r="D41" s="45" t="s">
        <v>26</v>
      </c>
      <c r="E41" s="46">
        <v>500</v>
      </c>
      <c r="F41" s="47">
        <v>497.226</v>
      </c>
      <c r="G41" s="48">
        <v>2.8236899999999999E-2</v>
      </c>
      <c r="H41" s="36">
        <v>7.79</v>
      </c>
    </row>
    <row r="42" spans="1:8" x14ac:dyDescent="0.2">
      <c r="A42" s="44">
        <v>15</v>
      </c>
      <c r="B42" s="45" t="s">
        <v>71</v>
      </c>
      <c r="C42" s="45" t="s">
        <v>72</v>
      </c>
      <c r="D42" s="45" t="s">
        <v>26</v>
      </c>
      <c r="E42" s="46">
        <v>500</v>
      </c>
      <c r="F42" s="47">
        <v>495.88200000000001</v>
      </c>
      <c r="G42" s="48">
        <v>2.8160569999999999E-2</v>
      </c>
      <c r="H42" s="36">
        <v>7.8</v>
      </c>
    </row>
    <row r="43" spans="1:8" ht="25.5" x14ac:dyDescent="0.2">
      <c r="A43" s="44">
        <v>16</v>
      </c>
      <c r="B43" s="45" t="s">
        <v>73</v>
      </c>
      <c r="C43" s="45" t="s">
        <v>74</v>
      </c>
      <c r="D43" s="45" t="s">
        <v>26</v>
      </c>
      <c r="E43" s="46">
        <v>500</v>
      </c>
      <c r="F43" s="47">
        <v>493.935</v>
      </c>
      <c r="G43" s="48">
        <v>2.8049999999999999E-2</v>
      </c>
      <c r="H43" s="36">
        <v>7.8521000000000001</v>
      </c>
    </row>
    <row r="44" spans="1:8" x14ac:dyDescent="0.2">
      <c r="A44" s="44">
        <v>17</v>
      </c>
      <c r="B44" s="45" t="s">
        <v>65</v>
      </c>
      <c r="C44" s="45" t="s">
        <v>66</v>
      </c>
      <c r="D44" s="45" t="s">
        <v>26</v>
      </c>
      <c r="E44" s="46">
        <v>500</v>
      </c>
      <c r="F44" s="47">
        <v>491.23050000000001</v>
      </c>
      <c r="G44" s="48">
        <v>2.7896420000000002E-2</v>
      </c>
      <c r="H44" s="36">
        <v>7.8537999999999997</v>
      </c>
    </row>
    <row r="45" spans="1:8" x14ac:dyDescent="0.2">
      <c r="A45" s="44">
        <v>18</v>
      </c>
      <c r="B45" s="45" t="s">
        <v>49</v>
      </c>
      <c r="C45" s="45" t="s">
        <v>50</v>
      </c>
      <c r="D45" s="45" t="s">
        <v>26</v>
      </c>
      <c r="E45" s="46">
        <v>300</v>
      </c>
      <c r="F45" s="47">
        <v>297.18599999999998</v>
      </c>
      <c r="G45" s="48">
        <v>1.6876849999999999E-2</v>
      </c>
      <c r="H45" s="36">
        <v>7.6356000000000002</v>
      </c>
    </row>
    <row r="46" spans="1:8" x14ac:dyDescent="0.2">
      <c r="A46" s="37"/>
      <c r="B46" s="37"/>
      <c r="C46" s="38" t="s">
        <v>11</v>
      </c>
      <c r="D46" s="37"/>
      <c r="E46" s="37" t="s">
        <v>12</v>
      </c>
      <c r="F46" s="43">
        <v>11532.2145</v>
      </c>
      <c r="G46" s="40">
        <v>0.65490124999999999</v>
      </c>
      <c r="H46" s="36" t="s">
        <v>12</v>
      </c>
    </row>
    <row r="47" spans="1:8" x14ac:dyDescent="0.2">
      <c r="A47" s="37"/>
      <c r="B47" s="37"/>
      <c r="C47" s="41"/>
      <c r="D47" s="37"/>
      <c r="E47" s="37"/>
      <c r="F47" s="42"/>
      <c r="G47" s="42"/>
      <c r="H47" s="36" t="s">
        <v>12</v>
      </c>
    </row>
    <row r="48" spans="1:8" x14ac:dyDescent="0.2">
      <c r="A48" s="37"/>
      <c r="B48" s="37"/>
      <c r="C48" s="38" t="s">
        <v>77</v>
      </c>
      <c r="D48" s="37"/>
      <c r="E48" s="37"/>
      <c r="F48" s="37"/>
      <c r="G48" s="37"/>
      <c r="H48" s="36" t="s">
        <v>12</v>
      </c>
    </row>
    <row r="49" spans="1:8" x14ac:dyDescent="0.2">
      <c r="A49" s="37"/>
      <c r="B49" s="37"/>
      <c r="C49" s="38" t="s">
        <v>11</v>
      </c>
      <c r="D49" s="37"/>
      <c r="E49" s="37" t="s">
        <v>12</v>
      </c>
      <c r="F49" s="39" t="s">
        <v>13</v>
      </c>
      <c r="G49" s="40">
        <v>0</v>
      </c>
      <c r="H49" s="36" t="s">
        <v>12</v>
      </c>
    </row>
    <row r="50" spans="1:8" x14ac:dyDescent="0.2">
      <c r="A50" s="37"/>
      <c r="B50" s="37"/>
      <c r="C50" s="41"/>
      <c r="D50" s="37"/>
      <c r="E50" s="37"/>
      <c r="F50" s="42"/>
      <c r="G50" s="42"/>
      <c r="H50" s="36" t="s">
        <v>12</v>
      </c>
    </row>
    <row r="51" spans="1:8" x14ac:dyDescent="0.2">
      <c r="A51" s="37"/>
      <c r="B51" s="37"/>
      <c r="C51" s="38" t="s">
        <v>78</v>
      </c>
      <c r="D51" s="37"/>
      <c r="E51" s="37"/>
      <c r="F51" s="37"/>
      <c r="G51" s="37"/>
      <c r="H51" s="36" t="s">
        <v>12</v>
      </c>
    </row>
    <row r="52" spans="1:8" x14ac:dyDescent="0.2">
      <c r="A52" s="44">
        <v>1</v>
      </c>
      <c r="B52" s="45" t="s">
        <v>84</v>
      </c>
      <c r="C52" s="45" t="s">
        <v>85</v>
      </c>
      <c r="D52" s="45" t="s">
        <v>81</v>
      </c>
      <c r="E52" s="46">
        <v>1000000</v>
      </c>
      <c r="F52" s="47">
        <v>974.07899999999995</v>
      </c>
      <c r="G52" s="48">
        <v>5.5316829999999997E-2</v>
      </c>
      <c r="H52" s="36">
        <v>7.4878</v>
      </c>
    </row>
    <row r="53" spans="1:8" x14ac:dyDescent="0.2">
      <c r="A53" s="44">
        <v>2</v>
      </c>
      <c r="B53" s="45" t="s">
        <v>382</v>
      </c>
      <c r="C53" s="45" t="s">
        <v>383</v>
      </c>
      <c r="D53" s="45" t="s">
        <v>81</v>
      </c>
      <c r="E53" s="46">
        <v>500000</v>
      </c>
      <c r="F53" s="47">
        <v>507.81650000000002</v>
      </c>
      <c r="G53" s="48">
        <v>2.8838320000000001E-2</v>
      </c>
      <c r="H53" s="36">
        <v>6.9924999999999997</v>
      </c>
    </row>
    <row r="54" spans="1:8" x14ac:dyDescent="0.2">
      <c r="A54" s="44">
        <v>3</v>
      </c>
      <c r="B54" s="45" t="s">
        <v>384</v>
      </c>
      <c r="C54" s="45" t="s">
        <v>385</v>
      </c>
      <c r="D54" s="45" t="s">
        <v>81</v>
      </c>
      <c r="E54" s="46">
        <v>500000</v>
      </c>
      <c r="F54" s="47">
        <v>504.3005</v>
      </c>
      <c r="G54" s="48">
        <v>2.8638650000000002E-2</v>
      </c>
      <c r="H54" s="36">
        <v>6.7892999999999999</v>
      </c>
    </row>
    <row r="55" spans="1:8" x14ac:dyDescent="0.2">
      <c r="A55" s="44">
        <v>4</v>
      </c>
      <c r="B55" s="45" t="s">
        <v>82</v>
      </c>
      <c r="C55" s="45" t="s">
        <v>83</v>
      </c>
      <c r="D55" s="45" t="s">
        <v>81</v>
      </c>
      <c r="E55" s="46">
        <v>500000</v>
      </c>
      <c r="F55" s="47">
        <v>483.92399999999998</v>
      </c>
      <c r="G55" s="48">
        <v>2.7481490000000001E-2</v>
      </c>
      <c r="H55" s="36">
        <v>7.5570000000000004</v>
      </c>
    </row>
    <row r="56" spans="1:8" x14ac:dyDescent="0.2">
      <c r="A56" s="37"/>
      <c r="B56" s="37"/>
      <c r="C56" s="38" t="s">
        <v>11</v>
      </c>
      <c r="D56" s="37"/>
      <c r="E56" s="37" t="s">
        <v>12</v>
      </c>
      <c r="F56" s="43">
        <v>2470.12</v>
      </c>
      <c r="G56" s="40">
        <v>0.14027529</v>
      </c>
      <c r="H56" s="36" t="s">
        <v>12</v>
      </c>
    </row>
    <row r="57" spans="1:8" x14ac:dyDescent="0.2">
      <c r="A57" s="37"/>
      <c r="B57" s="37"/>
      <c r="C57" s="41"/>
      <c r="D57" s="37"/>
      <c r="E57" s="37"/>
      <c r="F57" s="42"/>
      <c r="G57" s="42"/>
      <c r="H57" s="36" t="s">
        <v>12</v>
      </c>
    </row>
    <row r="58" spans="1:8" x14ac:dyDescent="0.2">
      <c r="A58" s="37"/>
      <c r="B58" s="37"/>
      <c r="C58" s="38" t="s">
        <v>88</v>
      </c>
      <c r="D58" s="37"/>
      <c r="E58" s="37"/>
      <c r="F58" s="42"/>
      <c r="G58" s="42"/>
      <c r="H58" s="36" t="s">
        <v>12</v>
      </c>
    </row>
    <row r="59" spans="1:8" x14ac:dyDescent="0.2">
      <c r="A59" s="37"/>
      <c r="B59" s="37"/>
      <c r="C59" s="38" t="s">
        <v>11</v>
      </c>
      <c r="D59" s="37"/>
      <c r="E59" s="37" t="s">
        <v>12</v>
      </c>
      <c r="F59" s="39" t="s">
        <v>13</v>
      </c>
      <c r="G59" s="40">
        <v>0</v>
      </c>
      <c r="H59" s="36" t="s">
        <v>12</v>
      </c>
    </row>
    <row r="60" spans="1:8" x14ac:dyDescent="0.2">
      <c r="A60" s="37"/>
      <c r="B60" s="37"/>
      <c r="C60" s="41"/>
      <c r="D60" s="37"/>
      <c r="E60" s="37"/>
      <c r="F60" s="42"/>
      <c r="G60" s="42"/>
      <c r="H60" s="36" t="s">
        <v>12</v>
      </c>
    </row>
    <row r="61" spans="1:8" x14ac:dyDescent="0.2">
      <c r="A61" s="37"/>
      <c r="B61" s="37"/>
      <c r="C61" s="38" t="s">
        <v>89</v>
      </c>
      <c r="D61" s="37"/>
      <c r="E61" s="37"/>
      <c r="F61" s="43">
        <v>14002.334500000001</v>
      </c>
      <c r="G61" s="40">
        <v>0.79517654000000004</v>
      </c>
      <c r="H61" s="36" t="s">
        <v>12</v>
      </c>
    </row>
    <row r="62" spans="1:8" x14ac:dyDescent="0.2">
      <c r="A62" s="37"/>
      <c r="B62" s="37"/>
      <c r="C62" s="41"/>
      <c r="D62" s="37"/>
      <c r="E62" s="37"/>
      <c r="F62" s="42"/>
      <c r="G62" s="42"/>
      <c r="H62" s="36" t="s">
        <v>12</v>
      </c>
    </row>
    <row r="63" spans="1:8" x14ac:dyDescent="0.2">
      <c r="A63" s="37"/>
      <c r="B63" s="37"/>
      <c r="C63" s="38" t="s">
        <v>90</v>
      </c>
      <c r="D63" s="37"/>
      <c r="E63" s="37"/>
      <c r="F63" s="42"/>
      <c r="G63" s="42"/>
      <c r="H63" s="36" t="s">
        <v>12</v>
      </c>
    </row>
    <row r="64" spans="1:8" x14ac:dyDescent="0.2">
      <c r="A64" s="37"/>
      <c r="B64" s="37"/>
      <c r="C64" s="38" t="s">
        <v>91</v>
      </c>
      <c r="D64" s="37"/>
      <c r="E64" s="37"/>
      <c r="F64" s="42"/>
      <c r="G64" s="42"/>
      <c r="H64" s="36" t="s">
        <v>12</v>
      </c>
    </row>
    <row r="65" spans="1:8" x14ac:dyDescent="0.2">
      <c r="A65" s="44">
        <v>1</v>
      </c>
      <c r="B65" s="45" t="s">
        <v>176</v>
      </c>
      <c r="C65" s="45" t="s">
        <v>177</v>
      </c>
      <c r="D65" s="45" t="s">
        <v>99</v>
      </c>
      <c r="E65" s="46">
        <v>200</v>
      </c>
      <c r="F65" s="47">
        <v>977.08100000000002</v>
      </c>
      <c r="G65" s="48">
        <v>5.5487309999999998E-2</v>
      </c>
      <c r="H65" s="36">
        <v>6.7416999999999998</v>
      </c>
    </row>
    <row r="66" spans="1:8" x14ac:dyDescent="0.2">
      <c r="A66" s="44">
        <v>2</v>
      </c>
      <c r="B66" s="45" t="s">
        <v>253</v>
      </c>
      <c r="C66" s="45" t="s">
        <v>254</v>
      </c>
      <c r="D66" s="45" t="s">
        <v>180</v>
      </c>
      <c r="E66" s="46">
        <v>200</v>
      </c>
      <c r="F66" s="47">
        <v>969.87300000000005</v>
      </c>
      <c r="G66" s="48">
        <v>5.5077979999999999E-2</v>
      </c>
      <c r="H66" s="36">
        <v>6.8300999999999998</v>
      </c>
    </row>
    <row r="67" spans="1:8" x14ac:dyDescent="0.2">
      <c r="A67" s="37"/>
      <c r="B67" s="37"/>
      <c r="C67" s="38" t="s">
        <v>11</v>
      </c>
      <c r="D67" s="37"/>
      <c r="E67" s="37" t="s">
        <v>12</v>
      </c>
      <c r="F67" s="43">
        <v>1946.954</v>
      </c>
      <c r="G67" s="40">
        <v>0.11056529</v>
      </c>
      <c r="H67" s="36" t="s">
        <v>12</v>
      </c>
    </row>
    <row r="68" spans="1:8" x14ac:dyDescent="0.2">
      <c r="A68" s="37"/>
      <c r="B68" s="37"/>
      <c r="C68" s="41"/>
      <c r="D68" s="37"/>
      <c r="E68" s="37"/>
      <c r="F68" s="42"/>
      <c r="G68" s="42"/>
      <c r="H68" s="36" t="s">
        <v>12</v>
      </c>
    </row>
    <row r="69" spans="1:8" x14ac:dyDescent="0.2">
      <c r="A69" s="37"/>
      <c r="B69" s="37"/>
      <c r="C69" s="38" t="s">
        <v>100</v>
      </c>
      <c r="D69" s="37"/>
      <c r="E69" s="37"/>
      <c r="F69" s="42"/>
      <c r="G69" s="42"/>
      <c r="H69" s="36" t="s">
        <v>12</v>
      </c>
    </row>
    <row r="70" spans="1:8" x14ac:dyDescent="0.2">
      <c r="A70" s="37"/>
      <c r="B70" s="37"/>
      <c r="C70" s="38" t="s">
        <v>11</v>
      </c>
      <c r="D70" s="37"/>
      <c r="E70" s="37" t="s">
        <v>12</v>
      </c>
      <c r="F70" s="39" t="s">
        <v>13</v>
      </c>
      <c r="G70" s="40">
        <v>0</v>
      </c>
      <c r="H70" s="36" t="s">
        <v>12</v>
      </c>
    </row>
    <row r="71" spans="1:8" x14ac:dyDescent="0.2">
      <c r="A71" s="37"/>
      <c r="B71" s="37"/>
      <c r="C71" s="41"/>
      <c r="D71" s="37"/>
      <c r="E71" s="37"/>
      <c r="F71" s="42"/>
      <c r="G71" s="42"/>
      <c r="H71" s="36" t="s">
        <v>12</v>
      </c>
    </row>
    <row r="72" spans="1:8" x14ac:dyDescent="0.2">
      <c r="A72" s="37"/>
      <c r="B72" s="37"/>
      <c r="C72" s="38" t="s">
        <v>101</v>
      </c>
      <c r="D72" s="37"/>
      <c r="E72" s="37"/>
      <c r="F72" s="42"/>
      <c r="G72" s="42"/>
      <c r="H72" s="36" t="s">
        <v>12</v>
      </c>
    </row>
    <row r="73" spans="1:8" x14ac:dyDescent="0.2">
      <c r="A73" s="37"/>
      <c r="B73" s="37"/>
      <c r="C73" s="38" t="s">
        <v>11</v>
      </c>
      <c r="D73" s="37"/>
      <c r="E73" s="37" t="s">
        <v>12</v>
      </c>
      <c r="F73" s="39" t="s">
        <v>13</v>
      </c>
      <c r="G73" s="40">
        <v>0</v>
      </c>
      <c r="H73" s="36" t="s">
        <v>12</v>
      </c>
    </row>
    <row r="74" spans="1:8" x14ac:dyDescent="0.2">
      <c r="A74" s="37"/>
      <c r="B74" s="37"/>
      <c r="C74" s="41"/>
      <c r="D74" s="37"/>
      <c r="E74" s="37"/>
      <c r="F74" s="42"/>
      <c r="G74" s="42"/>
      <c r="H74" s="36" t="s">
        <v>12</v>
      </c>
    </row>
    <row r="75" spans="1:8" x14ac:dyDescent="0.2">
      <c r="A75" s="37"/>
      <c r="B75" s="37"/>
      <c r="C75" s="38" t="s">
        <v>102</v>
      </c>
      <c r="D75" s="37"/>
      <c r="E75" s="37"/>
      <c r="F75" s="42"/>
      <c r="G75" s="42"/>
      <c r="H75" s="36" t="s">
        <v>12</v>
      </c>
    </row>
    <row r="76" spans="1:8" x14ac:dyDescent="0.2">
      <c r="A76" s="44">
        <v>1</v>
      </c>
      <c r="B76" s="45"/>
      <c r="C76" s="45" t="s">
        <v>103</v>
      </c>
      <c r="D76" s="45"/>
      <c r="E76" s="49"/>
      <c r="F76" s="47">
        <v>718.20733499799996</v>
      </c>
      <c r="G76" s="48">
        <v>4.0786169999999997E-2</v>
      </c>
      <c r="H76" s="36">
        <v>5.15</v>
      </c>
    </row>
    <row r="77" spans="1:8" x14ac:dyDescent="0.2">
      <c r="A77" s="37"/>
      <c r="B77" s="37"/>
      <c r="C77" s="38" t="s">
        <v>11</v>
      </c>
      <c r="D77" s="37"/>
      <c r="E77" s="37" t="s">
        <v>12</v>
      </c>
      <c r="F77" s="43">
        <v>718.20733499799996</v>
      </c>
      <c r="G77" s="40">
        <v>4.0786169999999997E-2</v>
      </c>
      <c r="H77" s="36" t="s">
        <v>12</v>
      </c>
    </row>
    <row r="78" spans="1:8" x14ac:dyDescent="0.2">
      <c r="A78" s="37"/>
      <c r="B78" s="37"/>
      <c r="C78" s="41"/>
      <c r="D78" s="37"/>
      <c r="E78" s="37"/>
      <c r="F78" s="42"/>
      <c r="G78" s="42"/>
      <c r="H78" s="36" t="s">
        <v>12</v>
      </c>
    </row>
    <row r="79" spans="1:8" x14ac:dyDescent="0.2">
      <c r="A79" s="37"/>
      <c r="B79" s="37"/>
      <c r="C79" s="38" t="s">
        <v>104</v>
      </c>
      <c r="D79" s="37"/>
      <c r="E79" s="37"/>
      <c r="F79" s="43">
        <v>2665.1613349979998</v>
      </c>
      <c r="G79" s="40">
        <v>0.15135145999999999</v>
      </c>
      <c r="H79" s="36" t="s">
        <v>12</v>
      </c>
    </row>
    <row r="80" spans="1:8" x14ac:dyDescent="0.2">
      <c r="A80" s="37"/>
      <c r="B80" s="37"/>
      <c r="C80" s="42"/>
      <c r="D80" s="37"/>
      <c r="E80" s="37"/>
      <c r="F80" s="37"/>
      <c r="G80" s="37"/>
      <c r="H80" s="36" t="s">
        <v>12</v>
      </c>
    </row>
    <row r="81" spans="1:16" x14ac:dyDescent="0.2">
      <c r="A81" s="37"/>
      <c r="B81" s="37"/>
      <c r="C81" s="38" t="s">
        <v>105</v>
      </c>
      <c r="D81" s="37"/>
      <c r="E81" s="37"/>
      <c r="F81" s="37"/>
      <c r="G81" s="37"/>
      <c r="H81" s="36" t="s">
        <v>12</v>
      </c>
    </row>
    <row r="82" spans="1:16" x14ac:dyDescent="0.2">
      <c r="A82" s="37"/>
      <c r="B82" s="37"/>
      <c r="C82" s="38" t="s">
        <v>106</v>
      </c>
      <c r="D82" s="37"/>
      <c r="E82" s="37"/>
      <c r="F82" s="37"/>
      <c r="G82" s="37"/>
      <c r="H82" s="36" t="s">
        <v>12</v>
      </c>
    </row>
    <row r="83" spans="1:16" x14ac:dyDescent="0.2">
      <c r="A83" s="37"/>
      <c r="B83" s="37"/>
      <c r="C83" s="38" t="s">
        <v>11</v>
      </c>
      <c r="D83" s="37"/>
      <c r="E83" s="37" t="s">
        <v>12</v>
      </c>
      <c r="F83" s="39" t="s">
        <v>13</v>
      </c>
      <c r="G83" s="40">
        <v>0</v>
      </c>
      <c r="H83" s="36" t="s">
        <v>12</v>
      </c>
    </row>
    <row r="84" spans="1:16" x14ac:dyDescent="0.2">
      <c r="A84" s="34"/>
      <c r="B84" s="34"/>
      <c r="C84" s="96"/>
      <c r="D84" s="34"/>
      <c r="E84" s="34"/>
      <c r="F84" s="62"/>
      <c r="G84" s="62"/>
      <c r="H84" s="36" t="s">
        <v>12</v>
      </c>
    </row>
    <row r="85" spans="1:16" x14ac:dyDescent="0.2">
      <c r="A85" s="34"/>
      <c r="B85" s="34"/>
      <c r="C85" s="35" t="s">
        <v>516</v>
      </c>
      <c r="D85" s="34"/>
      <c r="E85" s="34"/>
      <c r="F85" s="62"/>
      <c r="G85" s="62"/>
      <c r="H85" s="36" t="s">
        <v>12</v>
      </c>
      <c r="I85" s="78"/>
      <c r="J85" s="78"/>
      <c r="K85" s="78"/>
      <c r="L85" s="78"/>
      <c r="M85" s="78"/>
      <c r="N85" s="97"/>
      <c r="O85" s="97"/>
      <c r="P85" s="97"/>
    </row>
    <row r="86" spans="1:16" x14ac:dyDescent="0.2">
      <c r="A86" s="98">
        <v>1</v>
      </c>
      <c r="B86" s="67" t="s">
        <v>107</v>
      </c>
      <c r="C86" s="67" t="s">
        <v>108</v>
      </c>
      <c r="D86" s="67"/>
      <c r="E86" s="99">
        <v>543.85400000000004</v>
      </c>
      <c r="F86" s="100">
        <v>65.297212148</v>
      </c>
      <c r="G86" s="101">
        <v>3.7081499999999999E-3</v>
      </c>
      <c r="H86" s="36"/>
    </row>
    <row r="87" spans="1:16" x14ac:dyDescent="0.2">
      <c r="A87" s="34"/>
      <c r="B87" s="34"/>
      <c r="C87" s="35" t="s">
        <v>11</v>
      </c>
      <c r="D87" s="34"/>
      <c r="E87" s="34" t="s">
        <v>12</v>
      </c>
      <c r="F87" s="102">
        <f>SUM(F86)</f>
        <v>65.297212148</v>
      </c>
      <c r="G87" s="103">
        <f>SUM(G86)</f>
        <v>3.7081499999999999E-3</v>
      </c>
      <c r="H87" s="36" t="s">
        <v>12</v>
      </c>
    </row>
    <row r="88" spans="1:16" x14ac:dyDescent="0.2">
      <c r="A88" s="37"/>
      <c r="B88" s="37"/>
      <c r="C88" s="41"/>
      <c r="D88" s="37"/>
      <c r="E88" s="37"/>
      <c r="F88" s="42"/>
      <c r="G88" s="42"/>
      <c r="H88" s="36" t="s">
        <v>12</v>
      </c>
    </row>
    <row r="89" spans="1:16" x14ac:dyDescent="0.2">
      <c r="A89" s="37"/>
      <c r="B89" s="37"/>
      <c r="C89" s="38" t="s">
        <v>109</v>
      </c>
      <c r="D89" s="37"/>
      <c r="E89" s="37"/>
      <c r="F89" s="37"/>
      <c r="G89" s="37"/>
      <c r="H89" s="36" t="s">
        <v>12</v>
      </c>
    </row>
    <row r="90" spans="1:16" x14ac:dyDescent="0.2">
      <c r="A90" s="37"/>
      <c r="B90" s="37"/>
      <c r="C90" s="38" t="s">
        <v>110</v>
      </c>
      <c r="D90" s="37"/>
      <c r="E90" s="37"/>
      <c r="F90" s="37"/>
      <c r="G90" s="37"/>
      <c r="H90" s="36" t="s">
        <v>12</v>
      </c>
    </row>
    <row r="91" spans="1:16" x14ac:dyDescent="0.2">
      <c r="A91" s="37"/>
      <c r="B91" s="37"/>
      <c r="C91" s="38" t="s">
        <v>11</v>
      </c>
      <c r="D91" s="37"/>
      <c r="E91" s="37" t="s">
        <v>12</v>
      </c>
      <c r="F91" s="39" t="s">
        <v>13</v>
      </c>
      <c r="G91" s="40">
        <v>0</v>
      </c>
      <c r="H91" s="36" t="s">
        <v>12</v>
      </c>
    </row>
    <row r="92" spans="1:16" x14ac:dyDescent="0.2">
      <c r="A92" s="37"/>
      <c r="B92" s="37"/>
      <c r="C92" s="41"/>
      <c r="D92" s="37"/>
      <c r="E92" s="37"/>
      <c r="F92" s="42"/>
      <c r="G92" s="42"/>
      <c r="H92" s="36" t="s">
        <v>12</v>
      </c>
    </row>
    <row r="93" spans="1:16" x14ac:dyDescent="0.2">
      <c r="A93" s="37"/>
      <c r="B93" s="37"/>
      <c r="C93" s="38" t="s">
        <v>111</v>
      </c>
      <c r="D93" s="37"/>
      <c r="E93" s="37"/>
      <c r="F93" s="42"/>
      <c r="G93" s="42"/>
      <c r="H93" s="36" t="s">
        <v>12</v>
      </c>
    </row>
    <row r="94" spans="1:16" x14ac:dyDescent="0.2">
      <c r="A94" s="37"/>
      <c r="B94" s="37"/>
      <c r="C94" s="38" t="s">
        <v>11</v>
      </c>
      <c r="D94" s="37"/>
      <c r="E94" s="37" t="s">
        <v>12</v>
      </c>
      <c r="F94" s="39" t="s">
        <v>13</v>
      </c>
      <c r="G94" s="40">
        <v>0</v>
      </c>
      <c r="H94" s="36" t="s">
        <v>12</v>
      </c>
    </row>
    <row r="95" spans="1:16" x14ac:dyDescent="0.2">
      <c r="A95" s="37"/>
      <c r="B95" s="45"/>
      <c r="C95" s="45"/>
      <c r="D95" s="38"/>
      <c r="E95" s="37"/>
      <c r="F95" s="45"/>
      <c r="G95" s="49"/>
      <c r="H95" s="36" t="s">
        <v>12</v>
      </c>
    </row>
    <row r="96" spans="1:16" x14ac:dyDescent="0.2">
      <c r="A96" s="49"/>
      <c r="B96" s="45"/>
      <c r="C96" s="45" t="s">
        <v>112</v>
      </c>
      <c r="D96" s="45"/>
      <c r="E96" s="49"/>
      <c r="F96" s="47">
        <v>876.29612311000005</v>
      </c>
      <c r="G96" s="48">
        <v>4.9763849999999998E-2</v>
      </c>
      <c r="H96" s="36" t="s">
        <v>12</v>
      </c>
    </row>
    <row r="97" spans="1:9" x14ac:dyDescent="0.2">
      <c r="A97" s="41"/>
      <c r="B97" s="41"/>
      <c r="C97" s="38" t="s">
        <v>113</v>
      </c>
      <c r="D97" s="42"/>
      <c r="E97" s="42"/>
      <c r="F97" s="43">
        <v>17609.089170256</v>
      </c>
      <c r="G97" s="50">
        <v>1</v>
      </c>
      <c r="H97" s="36" t="s">
        <v>12</v>
      </c>
    </row>
    <row r="98" spans="1:9" x14ac:dyDescent="0.2">
      <c r="A98" s="51"/>
      <c r="B98" s="51"/>
      <c r="C98" s="51"/>
      <c r="D98" s="52"/>
      <c r="E98" s="52"/>
      <c r="F98" s="52"/>
      <c r="G98" s="52"/>
    </row>
    <row r="99" spans="1:9" x14ac:dyDescent="0.2">
      <c r="A99" s="53"/>
      <c r="B99" s="54" t="s">
        <v>517</v>
      </c>
      <c r="C99" s="54"/>
      <c r="D99" s="54"/>
      <c r="E99" s="54"/>
      <c r="F99" s="54"/>
      <c r="G99" s="54"/>
      <c r="H99" s="54"/>
    </row>
    <row r="100" spans="1:9" x14ac:dyDescent="0.2">
      <c r="A100" s="53"/>
      <c r="B100" s="54" t="s">
        <v>518</v>
      </c>
      <c r="C100" s="54"/>
      <c r="D100" s="54"/>
      <c r="E100" s="54"/>
      <c r="F100" s="54"/>
      <c r="G100" s="54"/>
      <c r="H100" s="54"/>
    </row>
    <row r="101" spans="1:9" x14ac:dyDescent="0.2">
      <c r="A101" s="53"/>
      <c r="B101" s="54" t="s">
        <v>519</v>
      </c>
      <c r="C101" s="54"/>
      <c r="D101" s="54"/>
      <c r="E101" s="54"/>
      <c r="F101" s="54"/>
      <c r="G101" s="54"/>
      <c r="H101" s="54"/>
    </row>
    <row r="102" spans="1:9" ht="12.75" customHeight="1" x14ac:dyDescent="0.2">
      <c r="A102" s="53"/>
      <c r="B102" s="152" t="s">
        <v>598</v>
      </c>
      <c r="C102" s="54"/>
      <c r="D102" s="54"/>
      <c r="E102" s="54"/>
      <c r="F102" s="54"/>
      <c r="G102" s="54"/>
      <c r="H102" s="54"/>
      <c r="I102" s="13"/>
    </row>
    <row r="103" spans="1:9" x14ac:dyDescent="0.2">
      <c r="A103" s="53"/>
      <c r="B103" s="53"/>
      <c r="C103" s="53"/>
      <c r="D103" s="55"/>
      <c r="E103" s="55"/>
      <c r="F103" s="55"/>
      <c r="G103" s="55"/>
    </row>
    <row r="104" spans="1:9" x14ac:dyDescent="0.2">
      <c r="A104" s="53"/>
      <c r="B104" s="56" t="s">
        <v>114</v>
      </c>
      <c r="C104" s="57"/>
      <c r="D104" s="58"/>
      <c r="E104" s="59"/>
      <c r="F104" s="55"/>
      <c r="G104" s="55"/>
    </row>
    <row r="105" spans="1:9" ht="25.5" customHeight="1" x14ac:dyDescent="0.2">
      <c r="A105" s="53"/>
      <c r="B105" s="60" t="s">
        <v>115</v>
      </c>
      <c r="C105" s="61"/>
      <c r="D105" s="35" t="s">
        <v>539</v>
      </c>
      <c r="E105" s="59"/>
      <c r="F105" s="55"/>
      <c r="G105" s="55"/>
    </row>
    <row r="106" spans="1:9" x14ac:dyDescent="0.2">
      <c r="A106" s="53"/>
      <c r="B106" s="60" t="s">
        <v>117</v>
      </c>
      <c r="C106" s="61"/>
      <c r="D106" s="35" t="s">
        <v>116</v>
      </c>
      <c r="E106" s="59"/>
      <c r="F106" s="55"/>
      <c r="G106" s="55"/>
    </row>
    <row r="107" spans="1:9" x14ac:dyDescent="0.2">
      <c r="A107" s="53"/>
      <c r="B107" s="60" t="s">
        <v>118</v>
      </c>
      <c r="C107" s="61"/>
      <c r="D107" s="62" t="s">
        <v>12</v>
      </c>
      <c r="E107" s="59"/>
      <c r="F107" s="55"/>
      <c r="G107" s="55"/>
    </row>
    <row r="108" spans="1:9" x14ac:dyDescent="0.2">
      <c r="A108" s="63"/>
      <c r="B108" s="64" t="s">
        <v>12</v>
      </c>
      <c r="C108" s="64" t="s">
        <v>520</v>
      </c>
      <c r="D108" s="64" t="s">
        <v>119</v>
      </c>
      <c r="E108" s="63"/>
      <c r="F108" s="63"/>
      <c r="G108" s="63"/>
    </row>
    <row r="109" spans="1:9" x14ac:dyDescent="0.2">
      <c r="A109" s="63"/>
      <c r="B109" s="65" t="s">
        <v>120</v>
      </c>
      <c r="C109" s="66">
        <v>46265</v>
      </c>
      <c r="D109" s="66">
        <v>46295</v>
      </c>
      <c r="E109" s="63"/>
      <c r="F109" s="63"/>
      <c r="G109" s="63"/>
    </row>
    <row r="110" spans="1:9" x14ac:dyDescent="0.2">
      <c r="A110" s="63"/>
      <c r="B110" s="67" t="s">
        <v>121</v>
      </c>
      <c r="C110" s="68">
        <v>51.197600000000001</v>
      </c>
      <c r="D110" s="68">
        <v>51.334499999999998</v>
      </c>
      <c r="E110" s="63"/>
      <c r="F110" s="69"/>
      <c r="G110" s="70"/>
    </row>
    <row r="111" spans="1:9" x14ac:dyDescent="0.2">
      <c r="A111" s="63"/>
      <c r="B111" s="67" t="s">
        <v>521</v>
      </c>
      <c r="C111" s="68">
        <v>13.169</v>
      </c>
      <c r="D111" s="68">
        <v>13.2042</v>
      </c>
      <c r="E111" s="63"/>
      <c r="F111" s="69"/>
      <c r="G111" s="70"/>
    </row>
    <row r="112" spans="1:9" x14ac:dyDescent="0.2">
      <c r="A112" s="63"/>
      <c r="B112" s="67" t="s">
        <v>122</v>
      </c>
      <c r="C112" s="68">
        <v>47.023499999999999</v>
      </c>
      <c r="D112" s="68">
        <v>47.129399999999997</v>
      </c>
      <c r="E112" s="63"/>
      <c r="F112" s="69"/>
      <c r="G112" s="70"/>
    </row>
    <row r="113" spans="1:19" x14ac:dyDescent="0.2">
      <c r="A113" s="63"/>
      <c r="B113" s="67" t="s">
        <v>522</v>
      </c>
      <c r="C113" s="68">
        <v>13.0204</v>
      </c>
      <c r="D113" s="68">
        <v>13.049799999999999</v>
      </c>
      <c r="E113" s="63"/>
      <c r="F113" s="69"/>
      <c r="G113" s="70"/>
    </row>
    <row r="114" spans="1:19" x14ac:dyDescent="0.2">
      <c r="A114" s="63"/>
      <c r="B114" s="63"/>
      <c r="C114" s="63"/>
      <c r="D114" s="63"/>
      <c r="E114" s="63"/>
      <c r="F114" s="63"/>
      <c r="G114" s="63"/>
    </row>
    <row r="115" spans="1:19" x14ac:dyDescent="0.2">
      <c r="A115" s="63"/>
      <c r="B115" s="60" t="s">
        <v>123</v>
      </c>
      <c r="C115" s="61"/>
      <c r="D115" s="35" t="s">
        <v>116</v>
      </c>
      <c r="E115" s="63"/>
      <c r="F115" s="63"/>
      <c r="G115" s="63"/>
    </row>
    <row r="116" spans="1:19" x14ac:dyDescent="0.2">
      <c r="A116" s="63"/>
      <c r="B116" s="120"/>
      <c r="C116" s="120"/>
      <c r="D116" s="121"/>
      <c r="E116" s="63"/>
      <c r="F116" s="69"/>
      <c r="G116" s="70"/>
    </row>
    <row r="117" spans="1:19" x14ac:dyDescent="0.2">
      <c r="A117" s="63"/>
      <c r="B117" s="60" t="s">
        <v>124</v>
      </c>
      <c r="C117" s="61"/>
      <c r="D117" s="35" t="s">
        <v>116</v>
      </c>
      <c r="E117" s="77"/>
      <c r="F117" s="63"/>
      <c r="G117" s="63"/>
    </row>
    <row r="118" spans="1:19" x14ac:dyDescent="0.2">
      <c r="A118" s="63"/>
      <c r="B118" s="60" t="s">
        <v>125</v>
      </c>
      <c r="C118" s="61"/>
      <c r="D118" s="35" t="s">
        <v>116</v>
      </c>
      <c r="E118" s="77"/>
      <c r="F118" s="63"/>
      <c r="G118" s="63"/>
    </row>
    <row r="119" spans="1:19" x14ac:dyDescent="0.2">
      <c r="A119" s="63"/>
      <c r="B119" s="60" t="s">
        <v>524</v>
      </c>
      <c r="C119" s="61"/>
      <c r="D119" s="35" t="s">
        <v>116</v>
      </c>
      <c r="E119" s="77"/>
      <c r="F119" s="63"/>
      <c r="G119" s="63"/>
    </row>
    <row r="120" spans="1:19" x14ac:dyDescent="0.2">
      <c r="A120" s="72"/>
      <c r="B120" s="72"/>
      <c r="C120" s="72"/>
      <c r="D120" s="72"/>
      <c r="E120" s="72"/>
      <c r="F120" s="72"/>
      <c r="G120" s="72"/>
      <c r="J120" s="33"/>
    </row>
    <row r="121" spans="1:19" s="79" customFormat="1" x14ac:dyDescent="0.2">
      <c r="B121" s="80" t="s">
        <v>525</v>
      </c>
      <c r="C121" s="81"/>
      <c r="D121" s="82"/>
      <c r="I121" s="31"/>
      <c r="J121" s="33"/>
      <c r="K121" s="31"/>
      <c r="L121" s="78"/>
      <c r="M121" s="78"/>
      <c r="N121" s="78"/>
      <c r="O121" s="83"/>
      <c r="R121" s="31"/>
      <c r="S121" s="31"/>
    </row>
    <row r="122" spans="1:19" s="79" customFormat="1" ht="38.25" x14ac:dyDescent="0.2">
      <c r="B122" s="84" t="s">
        <v>526</v>
      </c>
      <c r="C122" s="84"/>
      <c r="D122" s="85" t="s">
        <v>372</v>
      </c>
      <c r="I122" s="31"/>
      <c r="J122" s="33"/>
      <c r="K122" s="31"/>
      <c r="L122" s="78"/>
      <c r="M122" s="78"/>
      <c r="N122" s="78"/>
      <c r="O122" s="83"/>
      <c r="R122" s="31"/>
      <c r="S122" s="31"/>
    </row>
    <row r="123" spans="1:19" s="79" customFormat="1" x14ac:dyDescent="0.2">
      <c r="B123" s="73" t="s">
        <v>527</v>
      </c>
      <c r="C123" s="73"/>
      <c r="D123" s="86"/>
      <c r="I123" s="31"/>
      <c r="J123" s="33"/>
      <c r="K123" s="31"/>
      <c r="L123" s="78"/>
      <c r="M123" s="78"/>
      <c r="N123" s="78"/>
      <c r="O123" s="83"/>
      <c r="R123" s="31"/>
      <c r="S123" s="31"/>
    </row>
    <row r="124" spans="1:19" s="79" customFormat="1" x14ac:dyDescent="0.2">
      <c r="B124" s="73"/>
      <c r="C124" s="73"/>
      <c r="D124" s="87"/>
      <c r="I124" s="31"/>
      <c r="J124" s="33"/>
      <c r="K124" s="31"/>
      <c r="L124" s="78"/>
      <c r="M124" s="78"/>
      <c r="N124" s="78"/>
      <c r="O124" s="83"/>
      <c r="R124" s="31"/>
      <c r="S124" s="31"/>
    </row>
    <row r="125" spans="1:19" s="79" customFormat="1" x14ac:dyDescent="0.2">
      <c r="B125" s="73" t="s">
        <v>528</v>
      </c>
      <c r="C125" s="73"/>
      <c r="D125" s="88">
        <v>7.5314694513790901</v>
      </c>
      <c r="I125" s="31"/>
      <c r="J125" s="33"/>
      <c r="K125" s="31"/>
      <c r="L125" s="78"/>
      <c r="M125" s="78"/>
      <c r="N125" s="78"/>
      <c r="O125" s="83"/>
    </row>
    <row r="126" spans="1:19" s="79" customFormat="1" x14ac:dyDescent="0.2">
      <c r="B126" s="73"/>
      <c r="C126" s="73"/>
      <c r="D126" s="87"/>
      <c r="I126" s="31"/>
      <c r="J126" s="33"/>
      <c r="K126" s="31"/>
      <c r="L126" s="78"/>
      <c r="M126" s="78"/>
      <c r="N126" s="78"/>
      <c r="O126" s="83"/>
    </row>
    <row r="127" spans="1:19" s="79" customFormat="1" x14ac:dyDescent="0.2">
      <c r="B127" s="73" t="s">
        <v>529</v>
      </c>
      <c r="C127" s="73"/>
      <c r="D127" s="88">
        <v>1.7912407572582061</v>
      </c>
      <c r="I127" s="31"/>
      <c r="J127" s="33"/>
      <c r="K127" s="31"/>
      <c r="L127" s="78"/>
      <c r="M127" s="78"/>
      <c r="N127" s="78"/>
      <c r="O127" s="83"/>
    </row>
    <row r="128" spans="1:19" s="79" customFormat="1" x14ac:dyDescent="0.2">
      <c r="B128" s="73" t="s">
        <v>540</v>
      </c>
      <c r="C128" s="73"/>
      <c r="D128" s="88">
        <v>2.0039234899761662</v>
      </c>
      <c r="I128" s="31"/>
      <c r="J128" s="33"/>
      <c r="K128" s="31"/>
      <c r="L128" s="78"/>
      <c r="M128" s="78"/>
      <c r="N128" s="78"/>
      <c r="O128" s="83"/>
    </row>
    <row r="129" spans="2:15" s="79" customFormat="1" x14ac:dyDescent="0.2">
      <c r="B129" s="73"/>
      <c r="C129" s="73"/>
      <c r="D129" s="87"/>
      <c r="I129" s="31"/>
      <c r="J129" s="33"/>
      <c r="K129" s="31"/>
      <c r="L129" s="78"/>
      <c r="M129" s="78"/>
      <c r="N129" s="78"/>
      <c r="O129" s="83"/>
    </row>
    <row r="130" spans="2:15" s="79" customFormat="1" x14ac:dyDescent="0.2">
      <c r="B130" s="73" t="s">
        <v>531</v>
      </c>
      <c r="C130" s="73"/>
      <c r="D130" s="90" t="s">
        <v>642</v>
      </c>
      <c r="I130" s="31"/>
      <c r="J130" s="33"/>
      <c r="K130" s="78"/>
      <c r="L130" s="78"/>
      <c r="M130" s="78"/>
      <c r="N130" s="78"/>
      <c r="O130" s="83"/>
    </row>
    <row r="131" spans="2:15" s="79" customFormat="1" x14ac:dyDescent="0.2">
      <c r="B131" s="91" t="s">
        <v>532</v>
      </c>
      <c r="C131" s="92"/>
      <c r="D131" s="93"/>
      <c r="I131" s="31"/>
      <c r="J131" s="33"/>
      <c r="K131" s="31"/>
      <c r="L131" s="78"/>
      <c r="M131" s="78"/>
      <c r="N131" s="78"/>
      <c r="O131" s="83"/>
    </row>
    <row r="132" spans="2:15" x14ac:dyDescent="0.2">
      <c r="J132" s="33"/>
    </row>
    <row r="133" spans="2:15" ht="13.5" x14ac:dyDescent="0.2">
      <c r="B133" s="192" t="s">
        <v>643</v>
      </c>
      <c r="C133" s="192"/>
      <c r="D133" s="192"/>
      <c r="E133" s="192"/>
      <c r="F133" s="192"/>
      <c r="G133" s="192"/>
      <c r="H133" s="192"/>
    </row>
    <row r="134" spans="2:15" ht="13.5" x14ac:dyDescent="0.2">
      <c r="B134" s="193"/>
      <c r="C134" s="193"/>
      <c r="D134" s="193"/>
      <c r="E134" s="193"/>
      <c r="F134" s="193"/>
      <c r="G134" s="193"/>
      <c r="H134" s="193"/>
      <c r="J134" s="78"/>
      <c r="K134" s="78"/>
      <c r="L134" s="78"/>
      <c r="M134" s="78"/>
      <c r="N134" s="78"/>
      <c r="O134" s="78"/>
    </row>
    <row r="135" spans="2:15" ht="13.5" x14ac:dyDescent="0.25">
      <c r="B135" s="194" t="s">
        <v>541</v>
      </c>
      <c r="C135" s="194" t="s">
        <v>542</v>
      </c>
      <c r="D135" s="195" t="s">
        <v>543</v>
      </c>
      <c r="E135" s="196"/>
      <c r="F135" s="197"/>
      <c r="G135" s="198" t="s">
        <v>544</v>
      </c>
      <c r="H135" s="199"/>
      <c r="J135" s="78"/>
      <c r="K135" s="78"/>
      <c r="L135" s="78"/>
      <c r="M135" s="78"/>
      <c r="N135" s="78"/>
      <c r="O135" s="78"/>
    </row>
    <row r="136" spans="2:15" ht="13.5" x14ac:dyDescent="0.25">
      <c r="B136" s="111" t="s">
        <v>549</v>
      </c>
      <c r="C136" s="110" t="s">
        <v>582</v>
      </c>
      <c r="D136" s="21">
        <v>0</v>
      </c>
      <c r="E136" s="22"/>
      <c r="F136" s="23"/>
      <c r="G136" s="21">
        <v>0</v>
      </c>
      <c r="H136" s="23"/>
      <c r="J136" s="78"/>
      <c r="K136" s="78"/>
      <c r="L136" s="78"/>
      <c r="M136" s="78"/>
      <c r="N136" s="78"/>
      <c r="O136" s="78"/>
    </row>
    <row r="137" spans="2:15" ht="13.5" x14ac:dyDescent="0.25">
      <c r="B137" s="111" t="s">
        <v>545</v>
      </c>
      <c r="C137" s="110" t="s">
        <v>583</v>
      </c>
      <c r="D137" s="21">
        <v>0</v>
      </c>
      <c r="E137" s="22"/>
      <c r="F137" s="23"/>
      <c r="G137" s="21">
        <v>0</v>
      </c>
      <c r="H137" s="23"/>
      <c r="J137" s="78"/>
      <c r="K137" s="78"/>
      <c r="L137" s="78"/>
      <c r="M137" s="78"/>
      <c r="N137" s="78"/>
      <c r="O137" s="78"/>
    </row>
    <row r="138" spans="2:15" ht="13.5" x14ac:dyDescent="0.25">
      <c r="B138" s="111" t="s">
        <v>584</v>
      </c>
      <c r="C138" s="110" t="s">
        <v>585</v>
      </c>
      <c r="D138" s="21">
        <v>0</v>
      </c>
      <c r="E138" s="22"/>
      <c r="F138" s="23"/>
      <c r="G138" s="21">
        <v>0</v>
      </c>
      <c r="H138" s="23"/>
      <c r="J138" s="78"/>
      <c r="K138" s="78"/>
      <c r="L138" s="78"/>
      <c r="M138" s="78"/>
      <c r="N138" s="78"/>
      <c r="O138" s="78"/>
    </row>
    <row r="139" spans="2:15" ht="16.5" customHeight="1" x14ac:dyDescent="0.25">
      <c r="B139" s="111" t="s">
        <v>547</v>
      </c>
      <c r="C139" s="110" t="s">
        <v>586</v>
      </c>
      <c r="D139" s="20">
        <v>0</v>
      </c>
      <c r="E139" s="20"/>
      <c r="F139" s="20"/>
      <c r="G139" s="20">
        <v>0</v>
      </c>
      <c r="H139" s="20"/>
      <c r="J139" s="78"/>
      <c r="K139" s="78"/>
      <c r="L139" s="78"/>
      <c r="M139" s="78"/>
      <c r="N139" s="78"/>
      <c r="O139" s="78"/>
    </row>
    <row r="140" spans="2:15" ht="13.5" x14ac:dyDescent="0.25">
      <c r="B140" s="178"/>
      <c r="C140" s="178"/>
      <c r="D140" s="200"/>
      <c r="E140" s="200"/>
      <c r="F140" s="200"/>
      <c r="G140" s="200"/>
      <c r="H140" s="200"/>
      <c r="J140" s="78"/>
      <c r="K140" s="78"/>
      <c r="L140" s="78"/>
      <c r="M140" s="78"/>
      <c r="N140" s="78"/>
      <c r="O140" s="78"/>
    </row>
    <row r="141" spans="2:15" ht="13.5" x14ac:dyDescent="0.25">
      <c r="B141" s="201" t="s">
        <v>551</v>
      </c>
      <c r="C141" s="201"/>
      <c r="D141" s="201"/>
      <c r="E141" s="201"/>
      <c r="F141" s="201"/>
      <c r="G141" s="201"/>
      <c r="H141" s="201"/>
      <c r="J141" s="78"/>
      <c r="K141" s="78"/>
      <c r="L141" s="78"/>
      <c r="M141" s="78"/>
      <c r="N141" s="78"/>
      <c r="O141" s="78"/>
    </row>
    <row r="142" spans="2:15" ht="13.5" x14ac:dyDescent="0.2">
      <c r="B142" s="107" t="s">
        <v>541</v>
      </c>
      <c r="C142" s="107" t="s">
        <v>542</v>
      </c>
      <c r="D142" s="107" t="s">
        <v>587</v>
      </c>
      <c r="E142" s="107"/>
      <c r="F142" s="107"/>
      <c r="G142" s="107"/>
      <c r="H142" s="106" t="s">
        <v>588</v>
      </c>
      <c r="I142" s="106" t="s">
        <v>589</v>
      </c>
      <c r="J142" s="106" t="s">
        <v>590</v>
      </c>
      <c r="K142" s="78"/>
      <c r="L142" s="78"/>
      <c r="M142" s="78"/>
      <c r="N142" s="78"/>
      <c r="O142" s="78"/>
    </row>
    <row r="143" spans="2:15" ht="121.5" x14ac:dyDescent="0.2">
      <c r="B143" s="107"/>
      <c r="C143" s="107"/>
      <c r="D143" s="114" t="s">
        <v>591</v>
      </c>
      <c r="E143" s="114" t="s">
        <v>592</v>
      </c>
      <c r="F143" s="114" t="s">
        <v>593</v>
      </c>
      <c r="G143" s="114" t="s">
        <v>594</v>
      </c>
      <c r="H143" s="106"/>
      <c r="I143" s="106"/>
      <c r="J143" s="106"/>
      <c r="K143" s="78"/>
      <c r="L143" s="78"/>
      <c r="M143" s="78"/>
      <c r="N143" s="78"/>
      <c r="O143" s="78"/>
    </row>
    <row r="144" spans="2:15" ht="13.5" x14ac:dyDescent="0.25">
      <c r="B144" s="111" t="s">
        <v>549</v>
      </c>
      <c r="C144" s="110" t="s">
        <v>582</v>
      </c>
      <c r="D144" s="115">
        <v>3000</v>
      </c>
      <c r="E144" s="115">
        <v>198.60410960000002</v>
      </c>
      <c r="F144" s="18">
        <v>72.152053199999997</v>
      </c>
      <c r="G144" s="177">
        <v>3270.7561627999999</v>
      </c>
      <c r="H144" s="2">
        <v>1452.6372699999999</v>
      </c>
      <c r="I144" s="2">
        <f>2499839/10^5</f>
        <v>24.998390000000001</v>
      </c>
      <c r="J144" s="2">
        <f>H144+I144</f>
        <v>1477.6356599999999</v>
      </c>
      <c r="K144" s="78"/>
      <c r="L144" s="78"/>
      <c r="M144" s="78"/>
      <c r="N144" s="78"/>
      <c r="O144" s="78"/>
    </row>
    <row r="145" spans="2:15" ht="13.5" x14ac:dyDescent="0.25">
      <c r="B145" s="111" t="s">
        <v>545</v>
      </c>
      <c r="C145" s="110" t="s">
        <v>583</v>
      </c>
      <c r="D145" s="115">
        <v>500</v>
      </c>
      <c r="E145" s="115">
        <v>33.283561599999999</v>
      </c>
      <c r="F145" s="18">
        <v>12.091777499999999</v>
      </c>
      <c r="G145" s="177">
        <f>D145+E145+F145</f>
        <v>545.37533910000002</v>
      </c>
      <c r="H145" s="2">
        <v>242.22076999999999</v>
      </c>
      <c r="I145" s="2">
        <f>416840/10^5</f>
        <v>4.1684000000000001</v>
      </c>
      <c r="J145" s="2">
        <f>H145+I145</f>
        <v>246.38916999999998</v>
      </c>
      <c r="K145" s="78"/>
      <c r="L145" s="78"/>
      <c r="M145" s="78"/>
      <c r="N145" s="78"/>
      <c r="O145" s="78"/>
    </row>
    <row r="146" spans="2:15" ht="13.5" x14ac:dyDescent="0.25">
      <c r="B146" s="111" t="s">
        <v>584</v>
      </c>
      <c r="C146" s="110" t="s">
        <v>595</v>
      </c>
      <c r="D146" s="115">
        <v>2000</v>
      </c>
      <c r="E146" s="115">
        <v>39.762295099999996</v>
      </c>
      <c r="F146" s="18">
        <v>64.029485721917808</v>
      </c>
      <c r="G146" s="177">
        <v>2103.7917808219199</v>
      </c>
      <c r="H146" s="2">
        <v>933.64715000000001</v>
      </c>
      <c r="I146" s="2">
        <f>1606686/10^5</f>
        <v>16.066859999999998</v>
      </c>
      <c r="J146" s="2">
        <f>H146+I146</f>
        <v>949.71401000000003</v>
      </c>
      <c r="K146" s="78"/>
      <c r="L146" s="78"/>
      <c r="M146" s="78"/>
      <c r="N146" s="78"/>
      <c r="O146" s="78"/>
    </row>
    <row r="147" spans="2:15" ht="17.25" customHeight="1" x14ac:dyDescent="0.25">
      <c r="B147" s="111" t="s">
        <v>547</v>
      </c>
      <c r="C147" s="110" t="s">
        <v>586</v>
      </c>
      <c r="D147" s="115">
        <v>1882.78</v>
      </c>
      <c r="E147" s="115">
        <v>137.066384</v>
      </c>
      <c r="F147" s="18">
        <v>34.266601500000007</v>
      </c>
      <c r="G147" s="177">
        <v>2054.1129854999999</v>
      </c>
      <c r="H147" s="2">
        <v>916.65184999999997</v>
      </c>
      <c r="I147" s="2">
        <f>1577458/10^5</f>
        <v>15.77458</v>
      </c>
      <c r="J147" s="2">
        <f>H147+I147</f>
        <v>932.42642999999998</v>
      </c>
      <c r="K147" s="78"/>
      <c r="L147" s="78"/>
      <c r="M147" s="78"/>
      <c r="N147" s="78"/>
      <c r="O147" s="78"/>
    </row>
    <row r="148" spans="2:15" ht="13.5" x14ac:dyDescent="0.25">
      <c r="B148" s="178"/>
      <c r="C148" s="179"/>
      <c r="D148" s="202"/>
      <c r="E148" s="202"/>
      <c r="F148" s="5"/>
      <c r="G148" s="181"/>
      <c r="H148" s="3"/>
      <c r="J148" s="33"/>
      <c r="K148" s="78"/>
      <c r="L148" s="78"/>
      <c r="M148" s="78"/>
      <c r="N148" s="78"/>
      <c r="O148" s="78"/>
    </row>
    <row r="149" spans="2:15" ht="39" customHeight="1" x14ac:dyDescent="0.2">
      <c r="B149" s="182" t="s">
        <v>596</v>
      </c>
      <c r="C149" s="182"/>
      <c r="D149" s="182"/>
      <c r="E149" s="182"/>
      <c r="F149" s="182"/>
      <c r="G149" s="182"/>
      <c r="H149" s="182"/>
      <c r="I149" s="182"/>
      <c r="J149" s="33"/>
      <c r="K149" s="78"/>
      <c r="L149" s="78"/>
      <c r="M149" s="78"/>
      <c r="N149" s="78"/>
      <c r="O149" s="78"/>
    </row>
    <row r="150" spans="2:15" x14ac:dyDescent="0.2">
      <c r="B150" s="78"/>
      <c r="C150" s="78"/>
      <c r="D150" s="78"/>
      <c r="E150" s="78"/>
      <c r="F150" s="78"/>
      <c r="G150" s="78"/>
      <c r="H150" s="78"/>
      <c r="J150" s="33"/>
      <c r="K150" s="78"/>
      <c r="L150" s="78"/>
      <c r="M150" s="78"/>
      <c r="N150" s="78"/>
      <c r="O150" s="78"/>
    </row>
    <row r="151" spans="2:15" ht="13.5" x14ac:dyDescent="0.25">
      <c r="B151" s="118" t="s">
        <v>571</v>
      </c>
      <c r="C151" s="78"/>
      <c r="D151" s="78"/>
      <c r="E151" s="78"/>
      <c r="F151" s="78"/>
      <c r="G151" s="78"/>
      <c r="H151" s="78"/>
      <c r="J151" s="33"/>
      <c r="K151" s="78"/>
      <c r="L151" s="78"/>
      <c r="M151" s="78"/>
      <c r="N151" s="78"/>
      <c r="O151" s="78"/>
    </row>
    <row r="152" spans="2:15" x14ac:dyDescent="0.2">
      <c r="B152" s="78"/>
      <c r="C152" s="78"/>
      <c r="D152" s="78"/>
      <c r="E152" s="78"/>
      <c r="F152" s="78"/>
      <c r="G152" s="78"/>
      <c r="H152" s="78"/>
      <c r="I152" s="78"/>
      <c r="J152" s="33"/>
      <c r="K152" s="78"/>
      <c r="L152" s="78"/>
      <c r="M152" s="78"/>
      <c r="N152" s="78"/>
      <c r="O152" s="78"/>
    </row>
    <row r="153" spans="2:15" x14ac:dyDescent="0.2">
      <c r="B153" s="9" t="s">
        <v>572</v>
      </c>
      <c r="C153" s="78"/>
      <c r="D153" s="78"/>
      <c r="E153" s="78"/>
      <c r="F153" s="78"/>
      <c r="G153" s="78"/>
      <c r="H153" s="78"/>
      <c r="I153" s="78"/>
      <c r="J153" s="33"/>
      <c r="K153" s="78"/>
      <c r="L153" s="78"/>
      <c r="M153" s="78"/>
      <c r="N153" s="78"/>
      <c r="O153" s="78"/>
    </row>
    <row r="154" spans="2:15" x14ac:dyDescent="0.2">
      <c r="B154" s="78"/>
      <c r="C154" s="78"/>
      <c r="D154" s="78"/>
      <c r="E154" s="78"/>
      <c r="F154" s="78"/>
      <c r="G154" s="78"/>
      <c r="H154" s="78"/>
      <c r="I154" s="78"/>
      <c r="J154" s="33"/>
      <c r="K154" s="78"/>
      <c r="L154" s="78"/>
      <c r="M154" s="78"/>
      <c r="N154" s="78"/>
      <c r="O154" s="78"/>
    </row>
    <row r="155" spans="2:15" x14ac:dyDescent="0.2">
      <c r="B155" s="9" t="s">
        <v>573</v>
      </c>
      <c r="C155" s="78"/>
      <c r="D155" s="78"/>
      <c r="E155" s="78"/>
      <c r="F155" s="78"/>
      <c r="G155" s="78"/>
      <c r="H155" s="78"/>
      <c r="I155" s="78"/>
      <c r="J155" s="33"/>
      <c r="K155" s="78"/>
      <c r="L155" s="78"/>
      <c r="M155" s="78"/>
      <c r="N155" s="78"/>
      <c r="O155" s="78"/>
    </row>
    <row r="156" spans="2:15" x14ac:dyDescent="0.2">
      <c r="I156" s="78"/>
      <c r="J156" s="33"/>
      <c r="K156" s="78"/>
      <c r="L156" s="78"/>
      <c r="M156" s="78"/>
      <c r="N156" s="78"/>
      <c r="O156" s="78"/>
    </row>
    <row r="157" spans="2:15" x14ac:dyDescent="0.2">
      <c r="B157" s="9" t="s">
        <v>574</v>
      </c>
      <c r="J157" s="33"/>
      <c r="K157" s="78"/>
      <c r="L157" s="78"/>
      <c r="M157" s="78"/>
      <c r="N157" s="78"/>
      <c r="O157" s="78"/>
    </row>
    <row r="158" spans="2:15" x14ac:dyDescent="0.2">
      <c r="I158" s="78"/>
      <c r="J158" s="33"/>
      <c r="K158" s="78"/>
      <c r="L158" s="78"/>
      <c r="M158" s="78"/>
      <c r="N158" s="78"/>
      <c r="O158" s="78"/>
    </row>
    <row r="159" spans="2:15" x14ac:dyDescent="0.2">
      <c r="B159" s="94" t="s">
        <v>533</v>
      </c>
    </row>
    <row r="161" spans="2:4" ht="153.75" customHeight="1" x14ac:dyDescent="0.2"/>
    <row r="164" spans="2:4" x14ac:dyDescent="0.2">
      <c r="B164" s="94" t="s">
        <v>534</v>
      </c>
      <c r="C164" s="95"/>
      <c r="D164" s="94"/>
    </row>
    <row r="165" spans="2:4" x14ac:dyDescent="0.2">
      <c r="B165" s="94" t="s">
        <v>597</v>
      </c>
      <c r="D165" s="94"/>
    </row>
    <row r="166" spans="2:4" ht="165" customHeight="1" x14ac:dyDescent="0.2"/>
  </sheetData>
  <mergeCells count="47">
    <mergeCell ref="I142:I143"/>
    <mergeCell ref="J142:J143"/>
    <mergeCell ref="B149:I149"/>
    <mergeCell ref="D140:F140"/>
    <mergeCell ref="G140:H140"/>
    <mergeCell ref="B141:H141"/>
    <mergeCell ref="B142:B143"/>
    <mergeCell ref="C142:C143"/>
    <mergeCell ref="D142:G142"/>
    <mergeCell ref="H142:H143"/>
    <mergeCell ref="D137:F137"/>
    <mergeCell ref="G137:H137"/>
    <mergeCell ref="D138:F138"/>
    <mergeCell ref="G138:H138"/>
    <mergeCell ref="D139:F139"/>
    <mergeCell ref="G139:H139"/>
    <mergeCell ref="B133:H133"/>
    <mergeCell ref="D135:F135"/>
    <mergeCell ref="G135:H135"/>
    <mergeCell ref="D136:F136"/>
    <mergeCell ref="G136:H136"/>
    <mergeCell ref="A1:H1"/>
    <mergeCell ref="A2:H2"/>
    <mergeCell ref="A3:H3"/>
    <mergeCell ref="B99:H99"/>
    <mergeCell ref="B100:H100"/>
    <mergeCell ref="B101:H101"/>
    <mergeCell ref="B102:H102"/>
    <mergeCell ref="B104:D104"/>
    <mergeCell ref="B105:C105"/>
    <mergeCell ref="B106:C106"/>
    <mergeCell ref="B107:C107"/>
    <mergeCell ref="B115:C115"/>
    <mergeCell ref="B117:C117"/>
    <mergeCell ref="B118:C118"/>
    <mergeCell ref="B119:C119"/>
    <mergeCell ref="B121:D121"/>
    <mergeCell ref="B122:C122"/>
    <mergeCell ref="B123:C123"/>
    <mergeCell ref="B124:C124"/>
    <mergeCell ref="B125:C125"/>
    <mergeCell ref="B131:D131"/>
    <mergeCell ref="B126:C126"/>
    <mergeCell ref="B127:C127"/>
    <mergeCell ref="B128:C128"/>
    <mergeCell ref="B129:C129"/>
    <mergeCell ref="B130:C130"/>
  </mergeCells>
  <hyperlinks>
    <hyperlink ref="I1" location="Index!B2" display="Index" xr:uid="{642413D0-A5B8-49FD-8E00-A59B0ED6D0B2}"/>
    <hyperlink ref="B153" r:id="rId1" xr:uid="{0A219C65-BAF2-4D30-83D1-D71DB20B9025}"/>
    <hyperlink ref="B155" r:id="rId2" xr:uid="{FE21FFC2-678F-466A-8FC3-81D8DB64945B}"/>
    <hyperlink ref="B157" r:id="rId3" xr:uid="{4674428B-9F55-4CFA-8C4F-F9B226F34A0F}"/>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3E356-A28B-43DF-9D20-705610BEFCDE}">
  <sheetPr>
    <outlinePr summaryBelow="0" summaryRight="0"/>
  </sheetPr>
  <dimension ref="A1:Q203"/>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2.85546875" style="31" customWidth="1"/>
    <col min="5" max="5" width="9.42578125" style="31" bestFit="1" customWidth="1"/>
    <col min="6" max="6" width="10.140625" style="31" bestFit="1" customWidth="1"/>
    <col min="7" max="7" width="14" style="31" bestFit="1" customWidth="1"/>
    <col min="8" max="8" width="8.85546875" style="31" bestFit="1" customWidth="1"/>
    <col min="9" max="9" width="5.7109375" style="31" bestFit="1" customWidth="1"/>
    <col min="10" max="16384" width="8.85546875" style="31"/>
  </cols>
  <sheetData>
    <row r="1" spans="1:9" ht="15" x14ac:dyDescent="0.2">
      <c r="A1" s="26" t="s">
        <v>0</v>
      </c>
      <c r="B1" s="26"/>
      <c r="C1" s="26"/>
      <c r="D1" s="26"/>
      <c r="E1" s="26"/>
      <c r="F1" s="26"/>
      <c r="G1" s="26"/>
      <c r="H1" s="26"/>
      <c r="I1" s="1" t="s">
        <v>513</v>
      </c>
    </row>
    <row r="2" spans="1:9" ht="15" customHeight="1" x14ac:dyDescent="0.2">
      <c r="A2" s="26" t="s">
        <v>663</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511</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ht="25.5" x14ac:dyDescent="0.2">
      <c r="A28" s="44">
        <v>1</v>
      </c>
      <c r="B28" s="45" t="s">
        <v>226</v>
      </c>
      <c r="C28" s="45" t="s">
        <v>227</v>
      </c>
      <c r="D28" s="45" t="s">
        <v>23</v>
      </c>
      <c r="E28" s="46">
        <v>4000</v>
      </c>
      <c r="F28" s="47">
        <v>4004.3879999999999</v>
      </c>
      <c r="G28" s="48">
        <v>1.8996220000000001E-2</v>
      </c>
      <c r="H28" s="36">
        <v>7.24</v>
      </c>
    </row>
    <row r="29" spans="1:8" x14ac:dyDescent="0.2">
      <c r="A29" s="44">
        <v>2</v>
      </c>
      <c r="B29" s="45" t="s">
        <v>240</v>
      </c>
      <c r="C29" s="45" t="s">
        <v>241</v>
      </c>
      <c r="D29" s="45" t="s">
        <v>242</v>
      </c>
      <c r="E29" s="46">
        <v>3100</v>
      </c>
      <c r="F29" s="47">
        <v>3100.7440000000001</v>
      </c>
      <c r="G29" s="48">
        <v>1.4709460000000001E-2</v>
      </c>
      <c r="H29" s="36">
        <v>8.6638999999999999</v>
      </c>
    </row>
    <row r="30" spans="1:8" ht="25.5" x14ac:dyDescent="0.2">
      <c r="A30" s="44">
        <v>3</v>
      </c>
      <c r="B30" s="45" t="s">
        <v>387</v>
      </c>
      <c r="C30" s="45" t="s">
        <v>388</v>
      </c>
      <c r="D30" s="45" t="s">
        <v>62</v>
      </c>
      <c r="E30" s="46">
        <v>2500</v>
      </c>
      <c r="F30" s="47">
        <v>2504.6799999999998</v>
      </c>
      <c r="G30" s="48">
        <v>1.1881829999999999E-2</v>
      </c>
      <c r="H30" s="36">
        <v>7.9950000000000001</v>
      </c>
    </row>
    <row r="31" spans="1:8" x14ac:dyDescent="0.2">
      <c r="A31" s="44">
        <v>4</v>
      </c>
      <c r="B31" s="45" t="s">
        <v>389</v>
      </c>
      <c r="C31" s="45" t="s">
        <v>390</v>
      </c>
      <c r="D31" s="45" t="s">
        <v>26</v>
      </c>
      <c r="E31" s="46">
        <v>250</v>
      </c>
      <c r="F31" s="47">
        <v>2504.0774999999999</v>
      </c>
      <c r="G31" s="48">
        <v>1.1878970000000001E-2</v>
      </c>
      <c r="H31" s="36">
        <v>6.5</v>
      </c>
    </row>
    <row r="32" spans="1:8" x14ac:dyDescent="0.2">
      <c r="A32" s="44">
        <v>5</v>
      </c>
      <c r="B32" s="45" t="s">
        <v>391</v>
      </c>
      <c r="C32" s="45" t="s">
        <v>392</v>
      </c>
      <c r="D32" s="45" t="s">
        <v>26</v>
      </c>
      <c r="E32" s="46">
        <v>250</v>
      </c>
      <c r="F32" s="47">
        <v>2501.3649999999998</v>
      </c>
      <c r="G32" s="48">
        <v>1.1866099999999999E-2</v>
      </c>
      <c r="H32" s="36">
        <v>7.6550000000000002</v>
      </c>
    </row>
    <row r="33" spans="1:8" x14ac:dyDescent="0.2">
      <c r="A33" s="44">
        <v>6</v>
      </c>
      <c r="B33" s="45" t="s">
        <v>393</v>
      </c>
      <c r="C33" s="45" t="s">
        <v>394</v>
      </c>
      <c r="D33" s="45" t="s">
        <v>381</v>
      </c>
      <c r="E33" s="46">
        <v>2500</v>
      </c>
      <c r="F33" s="47">
        <v>2491.85</v>
      </c>
      <c r="G33" s="48">
        <v>1.182096E-2</v>
      </c>
      <c r="H33" s="36">
        <v>8.7949999999999999</v>
      </c>
    </row>
    <row r="34" spans="1:8" ht="25.5" x14ac:dyDescent="0.2">
      <c r="A34" s="44">
        <v>7</v>
      </c>
      <c r="B34" s="45" t="s">
        <v>395</v>
      </c>
      <c r="C34" s="45" t="s">
        <v>396</v>
      </c>
      <c r="D34" s="45" t="s">
        <v>26</v>
      </c>
      <c r="E34" s="46">
        <v>2500</v>
      </c>
      <c r="F34" s="47">
        <v>2489.37</v>
      </c>
      <c r="G34" s="48">
        <v>1.1809200000000001E-2</v>
      </c>
      <c r="H34" s="36">
        <v>7.72</v>
      </c>
    </row>
    <row r="35" spans="1:8" x14ac:dyDescent="0.2">
      <c r="A35" s="44">
        <v>8</v>
      </c>
      <c r="B35" s="45" t="s">
        <v>141</v>
      </c>
      <c r="C35" s="45" t="s">
        <v>142</v>
      </c>
      <c r="D35" s="45" t="s">
        <v>26</v>
      </c>
      <c r="E35" s="46">
        <v>2000</v>
      </c>
      <c r="F35" s="47">
        <v>1982.4</v>
      </c>
      <c r="G35" s="48">
        <v>9.4042099999999997E-3</v>
      </c>
      <c r="H35" s="36">
        <v>8.2575000000000003</v>
      </c>
    </row>
    <row r="36" spans="1:8" ht="25.5" x14ac:dyDescent="0.2">
      <c r="A36" s="44">
        <v>9</v>
      </c>
      <c r="B36" s="45" t="s">
        <v>224</v>
      </c>
      <c r="C36" s="45" t="s">
        <v>225</v>
      </c>
      <c r="D36" s="45" t="s">
        <v>62</v>
      </c>
      <c r="E36" s="46">
        <v>1500</v>
      </c>
      <c r="F36" s="47">
        <v>1502.1765</v>
      </c>
      <c r="G36" s="48">
        <v>7.1260999999999998E-3</v>
      </c>
      <c r="H36" s="36">
        <v>8.2149999999999999</v>
      </c>
    </row>
    <row r="37" spans="1:8" x14ac:dyDescent="0.2">
      <c r="A37" s="44">
        <v>10</v>
      </c>
      <c r="B37" s="45" t="s">
        <v>397</v>
      </c>
      <c r="C37" s="45" t="s">
        <v>398</v>
      </c>
      <c r="D37" s="45" t="s">
        <v>23</v>
      </c>
      <c r="E37" s="46">
        <v>1500</v>
      </c>
      <c r="F37" s="47">
        <v>1499.5065</v>
      </c>
      <c r="G37" s="48">
        <v>7.1134299999999996E-3</v>
      </c>
      <c r="H37" s="36">
        <v>7.55</v>
      </c>
    </row>
    <row r="38" spans="1:8" x14ac:dyDescent="0.2">
      <c r="A38" s="44">
        <v>11</v>
      </c>
      <c r="B38" s="45" t="s">
        <v>60</v>
      </c>
      <c r="C38" s="45" t="s">
        <v>61</v>
      </c>
      <c r="D38" s="45" t="s">
        <v>62</v>
      </c>
      <c r="E38" s="46">
        <v>1500</v>
      </c>
      <c r="F38" s="47">
        <v>1496.1479999999999</v>
      </c>
      <c r="G38" s="48">
        <v>7.0974999999999996E-3</v>
      </c>
      <c r="H38" s="36">
        <v>8.7949999999999999</v>
      </c>
    </row>
    <row r="39" spans="1:8" ht="25.5" x14ac:dyDescent="0.2">
      <c r="A39" s="44">
        <v>12</v>
      </c>
      <c r="B39" s="45" t="s">
        <v>399</v>
      </c>
      <c r="C39" s="45" t="s">
        <v>400</v>
      </c>
      <c r="D39" s="45" t="s">
        <v>62</v>
      </c>
      <c r="E39" s="46">
        <v>1300</v>
      </c>
      <c r="F39" s="47">
        <v>1293.3778</v>
      </c>
      <c r="G39" s="48">
        <v>6.1355899999999998E-3</v>
      </c>
      <c r="H39" s="36">
        <v>7.9950000000000001</v>
      </c>
    </row>
    <row r="40" spans="1:8" x14ac:dyDescent="0.2">
      <c r="A40" s="37"/>
      <c r="B40" s="37"/>
      <c r="C40" s="38" t="s">
        <v>11</v>
      </c>
      <c r="D40" s="37"/>
      <c r="E40" s="37" t="s">
        <v>12</v>
      </c>
      <c r="F40" s="43">
        <v>27370.083299999998</v>
      </c>
      <c r="G40" s="40">
        <v>0.12983956999999999</v>
      </c>
      <c r="H40" s="36" t="s">
        <v>12</v>
      </c>
    </row>
    <row r="41" spans="1:8" x14ac:dyDescent="0.2">
      <c r="A41" s="37"/>
      <c r="B41" s="37"/>
      <c r="C41" s="41"/>
      <c r="D41" s="37"/>
      <c r="E41" s="37"/>
      <c r="F41" s="42"/>
      <c r="G41" s="42"/>
      <c r="H41" s="36" t="s">
        <v>12</v>
      </c>
    </row>
    <row r="42" spans="1:8" x14ac:dyDescent="0.2">
      <c r="A42" s="37"/>
      <c r="B42" s="37"/>
      <c r="C42" s="38" t="s">
        <v>77</v>
      </c>
      <c r="D42" s="37"/>
      <c r="E42" s="37"/>
      <c r="F42" s="37"/>
      <c r="G42" s="37"/>
      <c r="H42" s="36" t="s">
        <v>12</v>
      </c>
    </row>
    <row r="43" spans="1:8" x14ac:dyDescent="0.2">
      <c r="A43" s="37"/>
      <c r="B43" s="37"/>
      <c r="C43" s="38" t="s">
        <v>11</v>
      </c>
      <c r="D43" s="37"/>
      <c r="E43" s="37" t="s">
        <v>12</v>
      </c>
      <c r="F43" s="39" t="s">
        <v>13</v>
      </c>
      <c r="G43" s="40">
        <v>0</v>
      </c>
      <c r="H43" s="36" t="s">
        <v>12</v>
      </c>
    </row>
    <row r="44" spans="1:8" x14ac:dyDescent="0.2">
      <c r="A44" s="37"/>
      <c r="B44" s="37"/>
      <c r="C44" s="41"/>
      <c r="D44" s="37"/>
      <c r="E44" s="37"/>
      <c r="F44" s="42"/>
      <c r="G44" s="42"/>
      <c r="H44" s="36" t="s">
        <v>12</v>
      </c>
    </row>
    <row r="45" spans="1:8" x14ac:dyDescent="0.2">
      <c r="A45" s="37"/>
      <c r="B45" s="37"/>
      <c r="C45" s="38" t="s">
        <v>78</v>
      </c>
      <c r="D45" s="37"/>
      <c r="E45" s="37"/>
      <c r="F45" s="37"/>
      <c r="G45" s="37"/>
      <c r="H45" s="36" t="s">
        <v>12</v>
      </c>
    </row>
    <row r="46" spans="1:8" x14ac:dyDescent="0.2">
      <c r="A46" s="37"/>
      <c r="B46" s="37"/>
      <c r="C46" s="38" t="s">
        <v>11</v>
      </c>
      <c r="D46" s="37"/>
      <c r="E46" s="37" t="s">
        <v>12</v>
      </c>
      <c r="F46" s="39" t="s">
        <v>13</v>
      </c>
      <c r="G46" s="40">
        <v>0</v>
      </c>
      <c r="H46" s="36" t="s">
        <v>12</v>
      </c>
    </row>
    <row r="47" spans="1:8" x14ac:dyDescent="0.2">
      <c r="A47" s="37"/>
      <c r="B47" s="37"/>
      <c r="C47" s="41"/>
      <c r="D47" s="37"/>
      <c r="E47" s="37"/>
      <c r="F47" s="42"/>
      <c r="G47" s="42"/>
      <c r="H47" s="36" t="s">
        <v>12</v>
      </c>
    </row>
    <row r="48" spans="1:8" x14ac:dyDescent="0.2">
      <c r="A48" s="37"/>
      <c r="B48" s="37"/>
      <c r="C48" s="38" t="s">
        <v>88</v>
      </c>
      <c r="D48" s="37"/>
      <c r="E48" s="37"/>
      <c r="F48" s="42"/>
      <c r="G48" s="42"/>
      <c r="H48" s="36" t="s">
        <v>12</v>
      </c>
    </row>
    <row r="49" spans="1:8" x14ac:dyDescent="0.2">
      <c r="A49" s="37"/>
      <c r="B49" s="37"/>
      <c r="C49" s="38" t="s">
        <v>11</v>
      </c>
      <c r="D49" s="37"/>
      <c r="E49" s="37" t="s">
        <v>12</v>
      </c>
      <c r="F49" s="39" t="s">
        <v>13</v>
      </c>
      <c r="G49" s="40">
        <v>0</v>
      </c>
      <c r="H49" s="36" t="s">
        <v>12</v>
      </c>
    </row>
    <row r="50" spans="1:8" x14ac:dyDescent="0.2">
      <c r="A50" s="37"/>
      <c r="B50" s="37"/>
      <c r="C50" s="41"/>
      <c r="D50" s="37"/>
      <c r="E50" s="37"/>
      <c r="F50" s="42"/>
      <c r="G50" s="42"/>
      <c r="H50" s="36" t="s">
        <v>12</v>
      </c>
    </row>
    <row r="51" spans="1:8" x14ac:dyDescent="0.2">
      <c r="A51" s="37"/>
      <c r="B51" s="37"/>
      <c r="C51" s="38" t="s">
        <v>89</v>
      </c>
      <c r="D51" s="37"/>
      <c r="E51" s="37"/>
      <c r="F51" s="43">
        <v>27370.083299999998</v>
      </c>
      <c r="G51" s="40">
        <v>0.12983956999999999</v>
      </c>
      <c r="H51" s="36" t="s">
        <v>12</v>
      </c>
    </row>
    <row r="52" spans="1:8" x14ac:dyDescent="0.2">
      <c r="A52" s="37"/>
      <c r="B52" s="37"/>
      <c r="C52" s="41"/>
      <c r="D52" s="37"/>
      <c r="E52" s="37"/>
      <c r="F52" s="42"/>
      <c r="G52" s="42"/>
      <c r="H52" s="36" t="s">
        <v>12</v>
      </c>
    </row>
    <row r="53" spans="1:8" x14ac:dyDescent="0.2">
      <c r="A53" s="37"/>
      <c r="B53" s="37"/>
      <c r="C53" s="38" t="s">
        <v>90</v>
      </c>
      <c r="D53" s="37"/>
      <c r="E53" s="37"/>
      <c r="F53" s="42"/>
      <c r="G53" s="42"/>
      <c r="H53" s="36" t="s">
        <v>12</v>
      </c>
    </row>
    <row r="54" spans="1:8" x14ac:dyDescent="0.2">
      <c r="A54" s="37"/>
      <c r="B54" s="37"/>
      <c r="C54" s="38" t="s">
        <v>91</v>
      </c>
      <c r="D54" s="37"/>
      <c r="E54" s="37"/>
      <c r="F54" s="42"/>
      <c r="G54" s="42"/>
      <c r="H54" s="36" t="s">
        <v>12</v>
      </c>
    </row>
    <row r="55" spans="1:8" x14ac:dyDescent="0.2">
      <c r="A55" s="44">
        <v>1</v>
      </c>
      <c r="B55" s="45" t="s">
        <v>176</v>
      </c>
      <c r="C55" s="45" t="s">
        <v>177</v>
      </c>
      <c r="D55" s="45" t="s">
        <v>99</v>
      </c>
      <c r="E55" s="46">
        <v>2300</v>
      </c>
      <c r="F55" s="47">
        <v>11236.431500000001</v>
      </c>
      <c r="G55" s="48">
        <v>5.3303940000000001E-2</v>
      </c>
      <c r="H55" s="36">
        <v>6.7416999999999998</v>
      </c>
    </row>
    <row r="56" spans="1:8" x14ac:dyDescent="0.2">
      <c r="A56" s="44">
        <v>2</v>
      </c>
      <c r="B56" s="45" t="s">
        <v>401</v>
      </c>
      <c r="C56" s="45" t="s">
        <v>402</v>
      </c>
      <c r="D56" s="45" t="s">
        <v>99</v>
      </c>
      <c r="E56" s="46">
        <v>2000</v>
      </c>
      <c r="F56" s="47">
        <v>9886.2199999999993</v>
      </c>
      <c r="G56" s="48">
        <v>4.6898740000000001E-2</v>
      </c>
      <c r="H56" s="36">
        <v>6.27</v>
      </c>
    </row>
    <row r="57" spans="1:8" x14ac:dyDescent="0.2">
      <c r="A57" s="44">
        <v>3</v>
      </c>
      <c r="B57" s="45" t="s">
        <v>403</v>
      </c>
      <c r="C57" s="45" t="s">
        <v>404</v>
      </c>
      <c r="D57" s="45" t="s">
        <v>99</v>
      </c>
      <c r="E57" s="46">
        <v>1500</v>
      </c>
      <c r="F57" s="47">
        <v>7408.4324999999999</v>
      </c>
      <c r="G57" s="48">
        <v>3.514449E-2</v>
      </c>
      <c r="H57" s="36">
        <v>6.4450000000000003</v>
      </c>
    </row>
    <row r="58" spans="1:8" x14ac:dyDescent="0.2">
      <c r="A58" s="44">
        <v>4</v>
      </c>
      <c r="B58" s="45" t="s">
        <v>164</v>
      </c>
      <c r="C58" s="45" t="s">
        <v>165</v>
      </c>
      <c r="D58" s="45" t="s">
        <v>99</v>
      </c>
      <c r="E58" s="46">
        <v>1500</v>
      </c>
      <c r="F58" s="47">
        <v>7305.3975</v>
      </c>
      <c r="G58" s="48">
        <v>3.4655709999999999E-2</v>
      </c>
      <c r="H58" s="36">
        <v>6.9451000000000001</v>
      </c>
    </row>
    <row r="59" spans="1:8" x14ac:dyDescent="0.2">
      <c r="A59" s="44">
        <v>5</v>
      </c>
      <c r="B59" s="45" t="s">
        <v>255</v>
      </c>
      <c r="C59" s="45" t="s">
        <v>256</v>
      </c>
      <c r="D59" s="45" t="s">
        <v>99</v>
      </c>
      <c r="E59" s="46">
        <v>1400</v>
      </c>
      <c r="F59" s="47">
        <v>6907.5929999999998</v>
      </c>
      <c r="G59" s="48">
        <v>3.2768579999999999E-2</v>
      </c>
      <c r="H59" s="36">
        <v>6.26</v>
      </c>
    </row>
    <row r="60" spans="1:8" x14ac:dyDescent="0.2">
      <c r="A60" s="44">
        <v>6</v>
      </c>
      <c r="B60" s="45" t="s">
        <v>154</v>
      </c>
      <c r="C60" s="45" t="s">
        <v>155</v>
      </c>
      <c r="D60" s="45" t="s">
        <v>99</v>
      </c>
      <c r="E60" s="46">
        <v>1200</v>
      </c>
      <c r="F60" s="47">
        <v>5863.5420000000004</v>
      </c>
      <c r="G60" s="48">
        <v>2.7815759999999998E-2</v>
      </c>
      <c r="H60" s="36">
        <v>6.7416999999999998</v>
      </c>
    </row>
    <row r="61" spans="1:8" x14ac:dyDescent="0.2">
      <c r="A61" s="44">
        <v>7</v>
      </c>
      <c r="B61" s="45" t="s">
        <v>405</v>
      </c>
      <c r="C61" s="45" t="s">
        <v>406</v>
      </c>
      <c r="D61" s="45" t="s">
        <v>99</v>
      </c>
      <c r="E61" s="46">
        <v>1000</v>
      </c>
      <c r="F61" s="47">
        <v>4933.58</v>
      </c>
      <c r="G61" s="48">
        <v>2.340416E-2</v>
      </c>
      <c r="H61" s="36">
        <v>6.3</v>
      </c>
    </row>
    <row r="62" spans="1:8" x14ac:dyDescent="0.2">
      <c r="A62" s="44">
        <v>8</v>
      </c>
      <c r="B62" s="45" t="s">
        <v>407</v>
      </c>
      <c r="C62" s="45" t="s">
        <v>408</v>
      </c>
      <c r="D62" s="45" t="s">
        <v>99</v>
      </c>
      <c r="E62" s="46">
        <v>1000</v>
      </c>
      <c r="F62" s="47">
        <v>4892.4750000000004</v>
      </c>
      <c r="G62" s="48">
        <v>2.3209170000000001E-2</v>
      </c>
      <c r="H62" s="36">
        <v>6.6851000000000003</v>
      </c>
    </row>
    <row r="63" spans="1:8" x14ac:dyDescent="0.2">
      <c r="A63" s="44">
        <v>9</v>
      </c>
      <c r="B63" s="45" t="s">
        <v>409</v>
      </c>
      <c r="C63" s="45" t="s">
        <v>410</v>
      </c>
      <c r="D63" s="45" t="s">
        <v>99</v>
      </c>
      <c r="E63" s="46">
        <v>1000</v>
      </c>
      <c r="F63" s="47">
        <v>4888.0749999999998</v>
      </c>
      <c r="G63" s="48">
        <v>2.318829E-2</v>
      </c>
      <c r="H63" s="36">
        <v>6.74</v>
      </c>
    </row>
    <row r="64" spans="1:8" x14ac:dyDescent="0.2">
      <c r="A64" s="44">
        <v>10</v>
      </c>
      <c r="B64" s="45" t="s">
        <v>411</v>
      </c>
      <c r="C64" s="45" t="s">
        <v>412</v>
      </c>
      <c r="D64" s="45" t="s">
        <v>99</v>
      </c>
      <c r="E64" s="46">
        <v>1000</v>
      </c>
      <c r="F64" s="47">
        <v>4878.83</v>
      </c>
      <c r="G64" s="48">
        <v>2.3144439999999999E-2</v>
      </c>
      <c r="H64" s="36">
        <v>6.7649999999999997</v>
      </c>
    </row>
    <row r="65" spans="1:8" x14ac:dyDescent="0.2">
      <c r="A65" s="44">
        <v>11</v>
      </c>
      <c r="B65" s="45" t="s">
        <v>166</v>
      </c>
      <c r="C65" s="45" t="s">
        <v>167</v>
      </c>
      <c r="D65" s="45" t="s">
        <v>99</v>
      </c>
      <c r="E65" s="46">
        <v>1000</v>
      </c>
      <c r="F65" s="47">
        <v>4860.375</v>
      </c>
      <c r="G65" s="48">
        <v>2.305689E-2</v>
      </c>
      <c r="H65" s="36">
        <v>6.7649999999999997</v>
      </c>
    </row>
    <row r="66" spans="1:8" x14ac:dyDescent="0.2">
      <c r="A66" s="44">
        <v>12</v>
      </c>
      <c r="B66" s="45" t="s">
        <v>413</v>
      </c>
      <c r="C66" s="45" t="s">
        <v>414</v>
      </c>
      <c r="D66" s="45" t="s">
        <v>99</v>
      </c>
      <c r="E66" s="46">
        <v>1000</v>
      </c>
      <c r="F66" s="47">
        <v>4857.9849999999997</v>
      </c>
      <c r="G66" s="48">
        <v>2.3045550000000001E-2</v>
      </c>
      <c r="H66" s="36">
        <v>7.02</v>
      </c>
    </row>
    <row r="67" spans="1:8" x14ac:dyDescent="0.2">
      <c r="A67" s="44">
        <v>13</v>
      </c>
      <c r="B67" s="45" t="s">
        <v>415</v>
      </c>
      <c r="C67" s="45" t="s">
        <v>416</v>
      </c>
      <c r="D67" s="45" t="s">
        <v>99</v>
      </c>
      <c r="E67" s="46">
        <v>1000</v>
      </c>
      <c r="F67" s="47">
        <v>4856.8649999999998</v>
      </c>
      <c r="G67" s="48">
        <v>2.304024E-2</v>
      </c>
      <c r="H67" s="36">
        <v>6.9850000000000003</v>
      </c>
    </row>
    <row r="68" spans="1:8" x14ac:dyDescent="0.2">
      <c r="A68" s="44">
        <v>14</v>
      </c>
      <c r="B68" s="45" t="s">
        <v>417</v>
      </c>
      <c r="C68" s="45" t="s">
        <v>418</v>
      </c>
      <c r="D68" s="45" t="s">
        <v>94</v>
      </c>
      <c r="E68" s="46">
        <v>1000</v>
      </c>
      <c r="F68" s="47">
        <v>4854.3950000000004</v>
      </c>
      <c r="G68" s="48">
        <v>2.302852E-2</v>
      </c>
      <c r="H68" s="36">
        <v>6.8000999999999996</v>
      </c>
    </row>
    <row r="69" spans="1:8" x14ac:dyDescent="0.2">
      <c r="A69" s="44">
        <v>15</v>
      </c>
      <c r="B69" s="45" t="s">
        <v>419</v>
      </c>
      <c r="C69" s="45" t="s">
        <v>420</v>
      </c>
      <c r="D69" s="45" t="s">
        <v>99</v>
      </c>
      <c r="E69" s="46">
        <v>1000</v>
      </c>
      <c r="F69" s="47">
        <v>4843.5050000000001</v>
      </c>
      <c r="G69" s="48">
        <v>2.2976860000000002E-2</v>
      </c>
      <c r="H69" s="36">
        <v>7.0198999999999998</v>
      </c>
    </row>
    <row r="70" spans="1:8" x14ac:dyDescent="0.2">
      <c r="A70" s="44">
        <v>16</v>
      </c>
      <c r="B70" s="45" t="s">
        <v>191</v>
      </c>
      <c r="C70" s="45" t="s">
        <v>192</v>
      </c>
      <c r="D70" s="45" t="s">
        <v>99</v>
      </c>
      <c r="E70" s="46">
        <v>1000</v>
      </c>
      <c r="F70" s="47">
        <v>4778.05</v>
      </c>
      <c r="G70" s="48">
        <v>2.2666349999999998E-2</v>
      </c>
      <c r="H70" s="36">
        <v>7.2149999999999999</v>
      </c>
    </row>
    <row r="71" spans="1:8" x14ac:dyDescent="0.2">
      <c r="A71" s="44">
        <v>17</v>
      </c>
      <c r="B71" s="45" t="s">
        <v>251</v>
      </c>
      <c r="C71" s="45" t="s">
        <v>252</v>
      </c>
      <c r="D71" s="45" t="s">
        <v>99</v>
      </c>
      <c r="E71" s="46">
        <v>800</v>
      </c>
      <c r="F71" s="47">
        <v>3908.3119999999999</v>
      </c>
      <c r="G71" s="48">
        <v>1.8540439999999998E-2</v>
      </c>
      <c r="H71" s="36">
        <v>6.7424999999999997</v>
      </c>
    </row>
    <row r="72" spans="1:8" x14ac:dyDescent="0.2">
      <c r="A72" s="44">
        <v>18</v>
      </c>
      <c r="B72" s="45" t="s">
        <v>187</v>
      </c>
      <c r="C72" s="45" t="s">
        <v>188</v>
      </c>
      <c r="D72" s="45" t="s">
        <v>94</v>
      </c>
      <c r="E72" s="46">
        <v>600</v>
      </c>
      <c r="F72" s="47">
        <v>2913.4259999999999</v>
      </c>
      <c r="G72" s="48">
        <v>1.3820860000000001E-2</v>
      </c>
      <c r="H72" s="36">
        <v>6.8646000000000003</v>
      </c>
    </row>
    <row r="73" spans="1:8" x14ac:dyDescent="0.2">
      <c r="A73" s="44">
        <v>19</v>
      </c>
      <c r="B73" s="45" t="s">
        <v>278</v>
      </c>
      <c r="C73" s="45" t="s">
        <v>279</v>
      </c>
      <c r="D73" s="45" t="s">
        <v>99</v>
      </c>
      <c r="E73" s="46">
        <v>500</v>
      </c>
      <c r="F73" s="47">
        <v>2475.7399999999998</v>
      </c>
      <c r="G73" s="48">
        <v>1.1744539999999999E-2</v>
      </c>
      <c r="H73" s="36">
        <v>6.2750000000000004</v>
      </c>
    </row>
    <row r="74" spans="1:8" x14ac:dyDescent="0.2">
      <c r="A74" s="44">
        <v>20</v>
      </c>
      <c r="B74" s="45" t="s">
        <v>92</v>
      </c>
      <c r="C74" s="45" t="s">
        <v>93</v>
      </c>
      <c r="D74" s="45" t="s">
        <v>94</v>
      </c>
      <c r="E74" s="46">
        <v>500</v>
      </c>
      <c r="F74" s="47">
        <v>2442.7150000000001</v>
      </c>
      <c r="G74" s="48">
        <v>1.158787E-2</v>
      </c>
      <c r="H74" s="36">
        <v>6.7401</v>
      </c>
    </row>
    <row r="75" spans="1:8" x14ac:dyDescent="0.2">
      <c r="A75" s="44">
        <v>21</v>
      </c>
      <c r="B75" s="45" t="s">
        <v>421</v>
      </c>
      <c r="C75" s="45" t="s">
        <v>422</v>
      </c>
      <c r="D75" s="45" t="s">
        <v>99</v>
      </c>
      <c r="E75" s="46">
        <v>500</v>
      </c>
      <c r="F75" s="47">
        <v>2441.0124999999998</v>
      </c>
      <c r="G75" s="48">
        <v>1.1579799999999999E-2</v>
      </c>
      <c r="H75" s="36">
        <v>6.9451000000000001</v>
      </c>
    </row>
    <row r="76" spans="1:8" x14ac:dyDescent="0.2">
      <c r="A76" s="44">
        <v>22</v>
      </c>
      <c r="B76" s="45" t="s">
        <v>178</v>
      </c>
      <c r="C76" s="45" t="s">
        <v>179</v>
      </c>
      <c r="D76" s="45" t="s">
        <v>180</v>
      </c>
      <c r="E76" s="46">
        <v>500</v>
      </c>
      <c r="F76" s="47">
        <v>2440.4850000000001</v>
      </c>
      <c r="G76" s="48">
        <v>1.157729E-2</v>
      </c>
      <c r="H76" s="36">
        <v>6.7432999999999996</v>
      </c>
    </row>
    <row r="77" spans="1:8" x14ac:dyDescent="0.2">
      <c r="A77" s="44">
        <v>23</v>
      </c>
      <c r="B77" s="45" t="s">
        <v>423</v>
      </c>
      <c r="C77" s="45" t="s">
        <v>424</v>
      </c>
      <c r="D77" s="45" t="s">
        <v>99</v>
      </c>
      <c r="E77" s="46">
        <v>500</v>
      </c>
      <c r="F77" s="47">
        <v>2437.915</v>
      </c>
      <c r="G77" s="48">
        <v>1.15651E-2</v>
      </c>
      <c r="H77" s="36">
        <v>6.7850000000000001</v>
      </c>
    </row>
    <row r="78" spans="1:8" x14ac:dyDescent="0.2">
      <c r="A78" s="44">
        <v>24</v>
      </c>
      <c r="B78" s="45" t="s">
        <v>243</v>
      </c>
      <c r="C78" s="45" t="s">
        <v>244</v>
      </c>
      <c r="D78" s="45" t="s">
        <v>99</v>
      </c>
      <c r="E78" s="46">
        <v>500</v>
      </c>
      <c r="F78" s="47">
        <v>2431.3525</v>
      </c>
      <c r="G78" s="48">
        <v>1.1533969999999999E-2</v>
      </c>
      <c r="H78" s="36">
        <v>6.8250999999999999</v>
      </c>
    </row>
    <row r="79" spans="1:8" x14ac:dyDescent="0.2">
      <c r="A79" s="44">
        <v>25</v>
      </c>
      <c r="B79" s="45" t="s">
        <v>425</v>
      </c>
      <c r="C79" s="45" t="s">
        <v>426</v>
      </c>
      <c r="D79" s="45" t="s">
        <v>99</v>
      </c>
      <c r="E79" s="46">
        <v>500</v>
      </c>
      <c r="F79" s="47">
        <v>2425.3649999999998</v>
      </c>
      <c r="G79" s="48">
        <v>1.150557E-2</v>
      </c>
      <c r="H79" s="36">
        <v>7.02</v>
      </c>
    </row>
    <row r="80" spans="1:8" x14ac:dyDescent="0.2">
      <c r="A80" s="44">
        <v>26</v>
      </c>
      <c r="B80" s="45" t="s">
        <v>427</v>
      </c>
      <c r="C80" s="45" t="s">
        <v>428</v>
      </c>
      <c r="D80" s="45" t="s">
        <v>180</v>
      </c>
      <c r="E80" s="46">
        <v>500</v>
      </c>
      <c r="F80" s="47">
        <v>2425.125</v>
      </c>
      <c r="G80" s="48">
        <v>1.150443E-2</v>
      </c>
      <c r="H80" s="36">
        <v>6.83</v>
      </c>
    </row>
    <row r="81" spans="1:8" x14ac:dyDescent="0.2">
      <c r="A81" s="44">
        <v>27</v>
      </c>
      <c r="B81" s="45" t="s">
        <v>183</v>
      </c>
      <c r="C81" s="45" t="s">
        <v>184</v>
      </c>
      <c r="D81" s="45" t="s">
        <v>180</v>
      </c>
      <c r="E81" s="46">
        <v>500</v>
      </c>
      <c r="F81" s="47">
        <v>2421.0300000000002</v>
      </c>
      <c r="G81" s="48">
        <v>1.1485E-2</v>
      </c>
      <c r="H81" s="36">
        <v>6.8033000000000001</v>
      </c>
    </row>
    <row r="82" spans="1:8" x14ac:dyDescent="0.2">
      <c r="A82" s="44">
        <v>28</v>
      </c>
      <c r="B82" s="45" t="s">
        <v>185</v>
      </c>
      <c r="C82" s="45" t="s">
        <v>186</v>
      </c>
      <c r="D82" s="45" t="s">
        <v>99</v>
      </c>
      <c r="E82" s="46">
        <v>500</v>
      </c>
      <c r="F82" s="47">
        <v>2379.1374999999998</v>
      </c>
      <c r="G82" s="48">
        <v>1.1286269999999999E-2</v>
      </c>
      <c r="H82" s="36">
        <v>7.2149999999999999</v>
      </c>
    </row>
    <row r="83" spans="1:8" x14ac:dyDescent="0.2">
      <c r="A83" s="44">
        <v>29</v>
      </c>
      <c r="B83" s="45" t="s">
        <v>97</v>
      </c>
      <c r="C83" s="45" t="s">
        <v>98</v>
      </c>
      <c r="D83" s="45" t="s">
        <v>99</v>
      </c>
      <c r="E83" s="46">
        <v>400</v>
      </c>
      <c r="F83" s="47">
        <v>1942.0920000000001</v>
      </c>
      <c r="G83" s="48">
        <v>9.2129900000000008E-3</v>
      </c>
      <c r="H83" s="36">
        <v>6.8449999999999998</v>
      </c>
    </row>
    <row r="84" spans="1:8" x14ac:dyDescent="0.2">
      <c r="A84" s="44">
        <v>30</v>
      </c>
      <c r="B84" s="45" t="s">
        <v>189</v>
      </c>
      <c r="C84" s="45" t="s">
        <v>190</v>
      </c>
      <c r="D84" s="45" t="s">
        <v>99</v>
      </c>
      <c r="E84" s="46">
        <v>300</v>
      </c>
      <c r="F84" s="47">
        <v>1479.8985</v>
      </c>
      <c r="G84" s="48">
        <v>7.0204200000000003E-3</v>
      </c>
      <c r="H84" s="36">
        <v>6.7</v>
      </c>
    </row>
    <row r="85" spans="1:8" x14ac:dyDescent="0.2">
      <c r="A85" s="44">
        <v>31</v>
      </c>
      <c r="B85" s="45" t="s">
        <v>249</v>
      </c>
      <c r="C85" s="45" t="s">
        <v>250</v>
      </c>
      <c r="D85" s="45" t="s">
        <v>99</v>
      </c>
      <c r="E85" s="46">
        <v>300</v>
      </c>
      <c r="F85" s="47">
        <v>1467.951</v>
      </c>
      <c r="G85" s="48">
        <v>6.9637400000000004E-3</v>
      </c>
      <c r="H85" s="36">
        <v>6.6966999999999999</v>
      </c>
    </row>
    <row r="86" spans="1:8" x14ac:dyDescent="0.2">
      <c r="A86" s="44">
        <v>32</v>
      </c>
      <c r="B86" s="45" t="s">
        <v>156</v>
      </c>
      <c r="C86" s="45" t="s">
        <v>157</v>
      </c>
      <c r="D86" s="45" t="s">
        <v>99</v>
      </c>
      <c r="E86" s="46">
        <v>300</v>
      </c>
      <c r="F86" s="47">
        <v>1460.097</v>
      </c>
      <c r="G86" s="48">
        <v>6.9264799999999996E-3</v>
      </c>
      <c r="H86" s="36">
        <v>6.74</v>
      </c>
    </row>
    <row r="87" spans="1:8" x14ac:dyDescent="0.2">
      <c r="A87" s="37"/>
      <c r="B87" s="37"/>
      <c r="C87" s="38" t="s">
        <v>11</v>
      </c>
      <c r="D87" s="37"/>
      <c r="E87" s="37" t="s">
        <v>12</v>
      </c>
      <c r="F87" s="43">
        <v>134743.40549999999</v>
      </c>
      <c r="G87" s="40">
        <v>0.63920246000000003</v>
      </c>
      <c r="H87" s="36" t="s">
        <v>12</v>
      </c>
    </row>
    <row r="88" spans="1:8" x14ac:dyDescent="0.2">
      <c r="A88" s="37"/>
      <c r="B88" s="37"/>
      <c r="C88" s="41"/>
      <c r="D88" s="37"/>
      <c r="E88" s="37"/>
      <c r="F88" s="42"/>
      <c r="G88" s="42"/>
      <c r="H88" s="36" t="s">
        <v>12</v>
      </c>
    </row>
    <row r="89" spans="1:8" x14ac:dyDescent="0.2">
      <c r="A89" s="37"/>
      <c r="B89" s="37"/>
      <c r="C89" s="38" t="s">
        <v>100</v>
      </c>
      <c r="D89" s="37"/>
      <c r="E89" s="37"/>
      <c r="F89" s="42"/>
      <c r="G89" s="42"/>
      <c r="H89" s="36" t="s">
        <v>12</v>
      </c>
    </row>
    <row r="90" spans="1:8" x14ac:dyDescent="0.2">
      <c r="A90" s="44">
        <v>1</v>
      </c>
      <c r="B90" s="45" t="s">
        <v>429</v>
      </c>
      <c r="C90" s="45" t="s">
        <v>430</v>
      </c>
      <c r="D90" s="45" t="s">
        <v>99</v>
      </c>
      <c r="E90" s="46">
        <v>2000</v>
      </c>
      <c r="F90" s="47">
        <v>9676.98</v>
      </c>
      <c r="G90" s="48">
        <v>4.5906139999999998E-2</v>
      </c>
      <c r="H90" s="36">
        <v>7.5674999999999999</v>
      </c>
    </row>
    <row r="91" spans="1:8" x14ac:dyDescent="0.2">
      <c r="A91" s="44">
        <v>2</v>
      </c>
      <c r="B91" s="45" t="s">
        <v>320</v>
      </c>
      <c r="C91" s="45" t="s">
        <v>321</v>
      </c>
      <c r="D91" s="45" t="s">
        <v>99</v>
      </c>
      <c r="E91" s="46">
        <v>1000</v>
      </c>
      <c r="F91" s="47">
        <v>4944.99</v>
      </c>
      <c r="G91" s="48">
        <v>2.345829E-2</v>
      </c>
      <c r="H91" s="36">
        <v>6.4450000000000003</v>
      </c>
    </row>
    <row r="92" spans="1:8" x14ac:dyDescent="0.2">
      <c r="A92" s="44">
        <v>3</v>
      </c>
      <c r="B92" s="45" t="s">
        <v>431</v>
      </c>
      <c r="C92" s="45" t="s">
        <v>432</v>
      </c>
      <c r="D92" s="45" t="s">
        <v>99</v>
      </c>
      <c r="E92" s="46">
        <v>1000</v>
      </c>
      <c r="F92" s="47">
        <v>4866.51</v>
      </c>
      <c r="G92" s="48">
        <v>2.3085990000000001E-2</v>
      </c>
      <c r="H92" s="36">
        <v>6.9050000000000002</v>
      </c>
    </row>
    <row r="93" spans="1:8" x14ac:dyDescent="0.2">
      <c r="A93" s="44">
        <v>4</v>
      </c>
      <c r="B93" s="45" t="s">
        <v>433</v>
      </c>
      <c r="C93" s="45" t="s">
        <v>434</v>
      </c>
      <c r="D93" s="45" t="s">
        <v>99</v>
      </c>
      <c r="E93" s="46">
        <v>1000</v>
      </c>
      <c r="F93" s="47">
        <v>4839.38</v>
      </c>
      <c r="G93" s="48">
        <v>2.2957290000000002E-2</v>
      </c>
      <c r="H93" s="36">
        <v>7.6675000000000004</v>
      </c>
    </row>
    <row r="94" spans="1:8" x14ac:dyDescent="0.2">
      <c r="A94" s="44">
        <v>5</v>
      </c>
      <c r="B94" s="45" t="s">
        <v>257</v>
      </c>
      <c r="C94" s="45" t="s">
        <v>258</v>
      </c>
      <c r="D94" s="45" t="s">
        <v>99</v>
      </c>
      <c r="E94" s="46">
        <v>800</v>
      </c>
      <c r="F94" s="47">
        <v>3941.16</v>
      </c>
      <c r="G94" s="48">
        <v>1.8696270000000001E-2</v>
      </c>
      <c r="H94" s="36">
        <v>7.6749999999999998</v>
      </c>
    </row>
    <row r="95" spans="1:8" x14ac:dyDescent="0.2">
      <c r="A95" s="44">
        <v>6</v>
      </c>
      <c r="B95" s="45" t="s">
        <v>203</v>
      </c>
      <c r="C95" s="45" t="s">
        <v>204</v>
      </c>
      <c r="D95" s="45" t="s">
        <v>99</v>
      </c>
      <c r="E95" s="46">
        <v>700</v>
      </c>
      <c r="F95" s="47">
        <v>3473.9319999999998</v>
      </c>
      <c r="G95" s="48">
        <v>1.6479810000000001E-2</v>
      </c>
      <c r="H95" s="36">
        <v>8.56</v>
      </c>
    </row>
    <row r="96" spans="1:8" x14ac:dyDescent="0.2">
      <c r="A96" s="44">
        <v>7</v>
      </c>
      <c r="B96" s="45" t="s">
        <v>201</v>
      </c>
      <c r="C96" s="45" t="s">
        <v>202</v>
      </c>
      <c r="D96" s="45" t="s">
        <v>99</v>
      </c>
      <c r="E96" s="46">
        <v>700</v>
      </c>
      <c r="F96" s="47">
        <v>3389.3685</v>
      </c>
      <c r="G96" s="48">
        <v>1.607865E-2</v>
      </c>
      <c r="H96" s="36">
        <v>7.89</v>
      </c>
    </row>
    <row r="97" spans="1:8" x14ac:dyDescent="0.2">
      <c r="A97" s="44">
        <v>8</v>
      </c>
      <c r="B97" s="45" t="s">
        <v>435</v>
      </c>
      <c r="C97" s="45" t="s">
        <v>436</v>
      </c>
      <c r="D97" s="45" t="s">
        <v>99</v>
      </c>
      <c r="E97" s="46">
        <v>500</v>
      </c>
      <c r="F97" s="47">
        <v>2423.335</v>
      </c>
      <c r="G97" s="48">
        <v>1.149594E-2</v>
      </c>
      <c r="H97" s="36">
        <v>7.45</v>
      </c>
    </row>
    <row r="98" spans="1:8" x14ac:dyDescent="0.2">
      <c r="A98" s="44">
        <v>9</v>
      </c>
      <c r="B98" s="45" t="s">
        <v>215</v>
      </c>
      <c r="C98" s="45" t="s">
        <v>216</v>
      </c>
      <c r="D98" s="45" t="s">
        <v>99</v>
      </c>
      <c r="E98" s="46">
        <v>400</v>
      </c>
      <c r="F98" s="47">
        <v>1954.558</v>
      </c>
      <c r="G98" s="48">
        <v>9.27213E-3</v>
      </c>
      <c r="H98" s="36">
        <v>7.6449999999999996</v>
      </c>
    </row>
    <row r="99" spans="1:8" x14ac:dyDescent="0.2">
      <c r="A99" s="44">
        <v>10</v>
      </c>
      <c r="B99" s="45" t="s">
        <v>193</v>
      </c>
      <c r="C99" s="45" t="s">
        <v>194</v>
      </c>
      <c r="D99" s="45" t="s">
        <v>99</v>
      </c>
      <c r="E99" s="46">
        <v>400</v>
      </c>
      <c r="F99" s="47">
        <v>1950.914</v>
      </c>
      <c r="G99" s="48">
        <v>9.2548400000000003E-3</v>
      </c>
      <c r="H99" s="36">
        <v>6.9050000000000002</v>
      </c>
    </row>
    <row r="100" spans="1:8" x14ac:dyDescent="0.2">
      <c r="A100" s="37"/>
      <c r="B100" s="37"/>
      <c r="C100" s="38" t="s">
        <v>11</v>
      </c>
      <c r="D100" s="37"/>
      <c r="E100" s="37" t="s">
        <v>12</v>
      </c>
      <c r="F100" s="43">
        <v>41461.127500000002</v>
      </c>
      <c r="G100" s="40">
        <v>0.19668535000000001</v>
      </c>
      <c r="H100" s="36" t="s">
        <v>12</v>
      </c>
    </row>
    <row r="101" spans="1:8" x14ac:dyDescent="0.2">
      <c r="A101" s="37"/>
      <c r="B101" s="37"/>
      <c r="C101" s="41"/>
      <c r="D101" s="37"/>
      <c r="E101" s="37"/>
      <c r="F101" s="42"/>
      <c r="G101" s="42"/>
      <c r="H101" s="36" t="s">
        <v>12</v>
      </c>
    </row>
    <row r="102" spans="1:8" x14ac:dyDescent="0.2">
      <c r="A102" s="37"/>
      <c r="B102" s="37"/>
      <c r="C102" s="38" t="s">
        <v>101</v>
      </c>
      <c r="D102" s="37"/>
      <c r="E102" s="37"/>
      <c r="F102" s="42"/>
      <c r="G102" s="42"/>
      <c r="H102" s="36" t="s">
        <v>12</v>
      </c>
    </row>
    <row r="103" spans="1:8" x14ac:dyDescent="0.2">
      <c r="A103" s="44">
        <v>1</v>
      </c>
      <c r="B103" s="45" t="s">
        <v>217</v>
      </c>
      <c r="C103" s="45" t="s">
        <v>218</v>
      </c>
      <c r="D103" s="45" t="s">
        <v>81</v>
      </c>
      <c r="E103" s="46">
        <v>5000000</v>
      </c>
      <c r="F103" s="47">
        <v>4974.8100000000004</v>
      </c>
      <c r="G103" s="48">
        <v>2.3599749999999999E-2</v>
      </c>
      <c r="H103" s="36">
        <v>5.28</v>
      </c>
    </row>
    <row r="104" spans="1:8" x14ac:dyDescent="0.2">
      <c r="A104" s="37"/>
      <c r="B104" s="37"/>
      <c r="C104" s="38" t="s">
        <v>11</v>
      </c>
      <c r="D104" s="37"/>
      <c r="E104" s="37" t="s">
        <v>12</v>
      </c>
      <c r="F104" s="43">
        <v>4974.8100000000004</v>
      </c>
      <c r="G104" s="40">
        <v>2.3599749999999999E-2</v>
      </c>
      <c r="H104" s="36" t="s">
        <v>12</v>
      </c>
    </row>
    <row r="105" spans="1:8" x14ac:dyDescent="0.2">
      <c r="A105" s="37"/>
      <c r="B105" s="37"/>
      <c r="C105" s="41"/>
      <c r="D105" s="37"/>
      <c r="E105" s="37"/>
      <c r="F105" s="42"/>
      <c r="G105" s="42"/>
      <c r="H105" s="36" t="s">
        <v>12</v>
      </c>
    </row>
    <row r="106" spans="1:8" x14ac:dyDescent="0.2">
      <c r="A106" s="37"/>
      <c r="B106" s="37"/>
      <c r="C106" s="38" t="s">
        <v>102</v>
      </c>
      <c r="D106" s="37"/>
      <c r="E106" s="37"/>
      <c r="F106" s="42"/>
      <c r="G106" s="42"/>
      <c r="H106" s="36" t="s">
        <v>12</v>
      </c>
    </row>
    <row r="107" spans="1:8" x14ac:dyDescent="0.2">
      <c r="A107" s="44">
        <v>1</v>
      </c>
      <c r="B107" s="45"/>
      <c r="C107" s="45" t="s">
        <v>103</v>
      </c>
      <c r="D107" s="45"/>
      <c r="E107" s="49"/>
      <c r="F107" s="47">
        <v>663.89397400200005</v>
      </c>
      <c r="G107" s="48">
        <v>3.1494100000000001E-3</v>
      </c>
      <c r="H107" s="36">
        <v>5.15</v>
      </c>
    </row>
    <row r="108" spans="1:8" x14ac:dyDescent="0.2">
      <c r="A108" s="37"/>
      <c r="B108" s="37"/>
      <c r="C108" s="38" t="s">
        <v>11</v>
      </c>
      <c r="D108" s="37"/>
      <c r="E108" s="37" t="s">
        <v>12</v>
      </c>
      <c r="F108" s="43">
        <v>663.89397400200005</v>
      </c>
      <c r="G108" s="40">
        <v>3.1494100000000001E-3</v>
      </c>
      <c r="H108" s="36" t="s">
        <v>12</v>
      </c>
    </row>
    <row r="109" spans="1:8" x14ac:dyDescent="0.2">
      <c r="A109" s="37"/>
      <c r="B109" s="37"/>
      <c r="C109" s="41"/>
      <c r="D109" s="37"/>
      <c r="E109" s="37"/>
      <c r="F109" s="42"/>
      <c r="G109" s="42"/>
      <c r="H109" s="36" t="s">
        <v>12</v>
      </c>
    </row>
    <row r="110" spans="1:8" x14ac:dyDescent="0.2">
      <c r="A110" s="37"/>
      <c r="B110" s="37"/>
      <c r="C110" s="38" t="s">
        <v>104</v>
      </c>
      <c r="D110" s="37"/>
      <c r="E110" s="37"/>
      <c r="F110" s="43">
        <v>181843.23697400201</v>
      </c>
      <c r="G110" s="40">
        <v>0.86263696999999995</v>
      </c>
      <c r="H110" s="36" t="s">
        <v>12</v>
      </c>
    </row>
    <row r="111" spans="1:8" x14ac:dyDescent="0.2">
      <c r="A111" s="37"/>
      <c r="B111" s="37"/>
      <c r="C111" s="42"/>
      <c r="D111" s="37"/>
      <c r="E111" s="37"/>
      <c r="F111" s="37"/>
      <c r="G111" s="37"/>
      <c r="H111" s="36" t="s">
        <v>12</v>
      </c>
    </row>
    <row r="112" spans="1:8" x14ac:dyDescent="0.2">
      <c r="A112" s="37"/>
      <c r="B112" s="37"/>
      <c r="C112" s="38" t="s">
        <v>105</v>
      </c>
      <c r="D112" s="37"/>
      <c r="E112" s="37"/>
      <c r="F112" s="37"/>
      <c r="G112" s="37"/>
      <c r="H112" s="36" t="s">
        <v>12</v>
      </c>
    </row>
    <row r="113" spans="1:16" x14ac:dyDescent="0.2">
      <c r="A113" s="37"/>
      <c r="B113" s="37"/>
      <c r="C113" s="38" t="s">
        <v>106</v>
      </c>
      <c r="D113" s="37"/>
      <c r="E113" s="37"/>
      <c r="F113" s="37"/>
      <c r="G113" s="37"/>
      <c r="H113" s="36" t="s">
        <v>12</v>
      </c>
    </row>
    <row r="114" spans="1:16" x14ac:dyDescent="0.2">
      <c r="A114" s="37"/>
      <c r="B114" s="37"/>
      <c r="C114" s="38" t="s">
        <v>11</v>
      </c>
      <c r="D114" s="37"/>
      <c r="E114" s="37" t="s">
        <v>12</v>
      </c>
      <c r="F114" s="39" t="s">
        <v>13</v>
      </c>
      <c r="G114" s="40">
        <v>0</v>
      </c>
      <c r="H114" s="36" t="s">
        <v>12</v>
      </c>
    </row>
    <row r="115" spans="1:16" x14ac:dyDescent="0.2">
      <c r="A115" s="34"/>
      <c r="B115" s="34"/>
      <c r="C115" s="96"/>
      <c r="D115" s="34"/>
      <c r="E115" s="34"/>
      <c r="F115" s="62"/>
      <c r="G115" s="62"/>
      <c r="H115" s="36" t="s">
        <v>12</v>
      </c>
    </row>
    <row r="116" spans="1:16" x14ac:dyDescent="0.2">
      <c r="A116" s="34"/>
      <c r="B116" s="34"/>
      <c r="C116" s="35" t="s">
        <v>516</v>
      </c>
      <c r="D116" s="34"/>
      <c r="E116" s="34"/>
      <c r="F116" s="62"/>
      <c r="G116" s="62"/>
      <c r="H116" s="36" t="s">
        <v>12</v>
      </c>
      <c r="I116" s="78"/>
      <c r="J116" s="78"/>
      <c r="K116" s="78"/>
      <c r="L116" s="78"/>
      <c r="M116" s="78"/>
      <c r="N116" s="97"/>
      <c r="O116" s="97"/>
      <c r="P116" s="97"/>
    </row>
    <row r="117" spans="1:16" x14ac:dyDescent="0.2">
      <c r="A117" s="98">
        <v>1</v>
      </c>
      <c r="B117" s="67" t="s">
        <v>107</v>
      </c>
      <c r="C117" s="67" t="s">
        <v>108</v>
      </c>
      <c r="D117" s="67"/>
      <c r="E117" s="99">
        <v>5925.4179999999997</v>
      </c>
      <c r="F117" s="100">
        <v>711.42857497</v>
      </c>
      <c r="G117" s="101">
        <v>3.3749100000000001E-3</v>
      </c>
      <c r="H117" s="36"/>
    </row>
    <row r="118" spans="1:16" x14ac:dyDescent="0.2">
      <c r="A118" s="34"/>
      <c r="B118" s="34"/>
      <c r="C118" s="35" t="s">
        <v>11</v>
      </c>
      <c r="D118" s="34"/>
      <c r="E118" s="34" t="s">
        <v>12</v>
      </c>
      <c r="F118" s="102">
        <f>SUM(F117)</f>
        <v>711.42857497</v>
      </c>
      <c r="G118" s="103">
        <f>SUM(G117)</f>
        <v>3.3749100000000001E-3</v>
      </c>
      <c r="H118" s="36" t="s">
        <v>12</v>
      </c>
    </row>
    <row r="119" spans="1:16" ht="12" customHeight="1" x14ac:dyDescent="0.2">
      <c r="A119" s="37"/>
      <c r="B119" s="37"/>
      <c r="C119" s="41"/>
      <c r="D119" s="37"/>
      <c r="E119" s="37"/>
      <c r="F119" s="42"/>
      <c r="G119" s="42"/>
      <c r="H119" s="36" t="s">
        <v>12</v>
      </c>
    </row>
    <row r="120" spans="1:16" x14ac:dyDescent="0.2">
      <c r="A120" s="37"/>
      <c r="B120" s="37"/>
      <c r="C120" s="38" t="s">
        <v>109</v>
      </c>
      <c r="D120" s="37"/>
      <c r="E120" s="37"/>
      <c r="F120" s="37"/>
      <c r="G120" s="37"/>
      <c r="H120" s="36" t="s">
        <v>12</v>
      </c>
    </row>
    <row r="121" spans="1:16" x14ac:dyDescent="0.2">
      <c r="A121" s="37"/>
      <c r="B121" s="37"/>
      <c r="C121" s="38" t="s">
        <v>110</v>
      </c>
      <c r="D121" s="37"/>
      <c r="E121" s="37"/>
      <c r="F121" s="37"/>
      <c r="G121" s="37"/>
      <c r="H121" s="36" t="s">
        <v>12</v>
      </c>
    </row>
    <row r="122" spans="1:16" x14ac:dyDescent="0.2">
      <c r="A122" s="37"/>
      <c r="B122" s="37"/>
      <c r="C122" s="38" t="s">
        <v>11</v>
      </c>
      <c r="D122" s="37"/>
      <c r="E122" s="37" t="s">
        <v>12</v>
      </c>
      <c r="F122" s="39" t="s">
        <v>13</v>
      </c>
      <c r="G122" s="40">
        <v>0</v>
      </c>
      <c r="H122" s="36" t="s">
        <v>12</v>
      </c>
    </row>
    <row r="123" spans="1:16" x14ac:dyDescent="0.2">
      <c r="A123" s="37"/>
      <c r="B123" s="37"/>
      <c r="C123" s="41"/>
      <c r="D123" s="37"/>
      <c r="E123" s="37"/>
      <c r="F123" s="42"/>
      <c r="G123" s="42"/>
      <c r="H123" s="36" t="s">
        <v>12</v>
      </c>
    </row>
    <row r="124" spans="1:16" x14ac:dyDescent="0.2">
      <c r="A124" s="37"/>
      <c r="B124" s="37"/>
      <c r="C124" s="38" t="s">
        <v>111</v>
      </c>
      <c r="D124" s="37"/>
      <c r="E124" s="37"/>
      <c r="F124" s="42"/>
      <c r="G124" s="42"/>
      <c r="H124" s="36" t="s">
        <v>12</v>
      </c>
    </row>
    <row r="125" spans="1:16" x14ac:dyDescent="0.2">
      <c r="A125" s="37"/>
      <c r="B125" s="37"/>
      <c r="C125" s="38" t="s">
        <v>11</v>
      </c>
      <c r="D125" s="37"/>
      <c r="E125" s="37" t="s">
        <v>12</v>
      </c>
      <c r="F125" s="39" t="s">
        <v>13</v>
      </c>
      <c r="G125" s="40">
        <v>0</v>
      </c>
      <c r="H125" s="36" t="s">
        <v>12</v>
      </c>
    </row>
    <row r="126" spans="1:16" x14ac:dyDescent="0.2">
      <c r="A126" s="34"/>
      <c r="B126" s="34"/>
      <c r="C126" s="96"/>
      <c r="D126" s="34"/>
      <c r="E126" s="34"/>
      <c r="F126" s="62"/>
      <c r="G126" s="62"/>
      <c r="H126" s="36" t="s">
        <v>12</v>
      </c>
    </row>
    <row r="127" spans="1:16" x14ac:dyDescent="0.2">
      <c r="A127" s="145"/>
      <c r="B127" s="145"/>
      <c r="C127" s="146" t="s">
        <v>599</v>
      </c>
      <c r="D127" s="147"/>
      <c r="E127" s="148"/>
      <c r="F127" s="148"/>
      <c r="G127" s="147"/>
      <c r="H127" s="148" t="s">
        <v>12</v>
      </c>
    </row>
    <row r="128" spans="1:16" ht="25.5" x14ac:dyDescent="0.2">
      <c r="A128" s="98"/>
      <c r="B128" s="67"/>
      <c r="C128" s="67" t="s">
        <v>600</v>
      </c>
      <c r="D128" s="67"/>
      <c r="E128" s="149">
        <v>2500000</v>
      </c>
      <c r="F128" s="100">
        <f>7250/10^5</f>
        <v>7.2499999999999995E-2</v>
      </c>
      <c r="G128" s="101" t="s">
        <v>601</v>
      </c>
      <c r="H128" s="36"/>
      <c r="J128" s="150"/>
    </row>
    <row r="129" spans="1:9" ht="25.5" x14ac:dyDescent="0.2">
      <c r="A129" s="98"/>
      <c r="B129" s="67"/>
      <c r="C129" s="67" t="s">
        <v>602</v>
      </c>
      <c r="D129" s="67"/>
      <c r="E129" s="149">
        <v>5000000</v>
      </c>
      <c r="F129" s="100">
        <f>878000/10^5</f>
        <v>8.7799999999999994</v>
      </c>
      <c r="G129" s="101" t="s">
        <v>601</v>
      </c>
      <c r="H129" s="36"/>
    </row>
    <row r="130" spans="1:9" ht="25.5" x14ac:dyDescent="0.2">
      <c r="A130" s="98"/>
      <c r="B130" s="67"/>
      <c r="C130" s="67" t="s">
        <v>603</v>
      </c>
      <c r="D130" s="67"/>
      <c r="E130" s="149">
        <v>5000000</v>
      </c>
      <c r="F130" s="100">
        <f>853500/10^5</f>
        <v>8.5350000000000001</v>
      </c>
      <c r="G130" s="101" t="s">
        <v>601</v>
      </c>
      <c r="H130" s="36"/>
    </row>
    <row r="131" spans="1:9" ht="25.5" x14ac:dyDescent="0.2">
      <c r="A131" s="98"/>
      <c r="B131" s="67"/>
      <c r="C131" s="67" t="s">
        <v>604</v>
      </c>
      <c r="D131" s="67"/>
      <c r="E131" s="149">
        <v>5000000</v>
      </c>
      <c r="F131" s="100">
        <f>786000/10^5</f>
        <v>7.86</v>
      </c>
      <c r="G131" s="101" t="s">
        <v>601</v>
      </c>
      <c r="H131" s="36"/>
    </row>
    <row r="132" spans="1:9" x14ac:dyDescent="0.2">
      <c r="A132" s="37"/>
      <c r="B132" s="45"/>
      <c r="C132" s="45"/>
      <c r="D132" s="38"/>
      <c r="E132" s="37"/>
      <c r="F132" s="45"/>
      <c r="G132" s="49"/>
      <c r="H132" s="36" t="s">
        <v>12</v>
      </c>
    </row>
    <row r="133" spans="1:9" x14ac:dyDescent="0.2">
      <c r="A133" s="49"/>
      <c r="B133" s="45"/>
      <c r="C133" s="45" t="s">
        <v>112</v>
      </c>
      <c r="D133" s="45"/>
      <c r="E133" s="49"/>
      <c r="F133" s="47">
        <f>874.51326776-(F128+F129+F130+F131)</f>
        <v>849.26576776000002</v>
      </c>
      <c r="G133" s="48">
        <v>4.1485599999999999E-3</v>
      </c>
      <c r="H133" s="36" t="s">
        <v>12</v>
      </c>
    </row>
    <row r="134" spans="1:9" x14ac:dyDescent="0.2">
      <c r="A134" s="41"/>
      <c r="B134" s="41"/>
      <c r="C134" s="38" t="s">
        <v>113</v>
      </c>
      <c r="D134" s="42"/>
      <c r="E134" s="42"/>
      <c r="F134" s="43">
        <v>210799.26211673199</v>
      </c>
      <c r="G134" s="50">
        <v>1.0000000099999999</v>
      </c>
      <c r="H134" s="36" t="s">
        <v>12</v>
      </c>
    </row>
    <row r="135" spans="1:9" x14ac:dyDescent="0.2">
      <c r="A135" s="51"/>
      <c r="B135" s="51"/>
      <c r="C135" s="51"/>
      <c r="D135" s="52"/>
      <c r="E135" s="52"/>
      <c r="F135" s="52"/>
      <c r="G135" s="52"/>
    </row>
    <row r="136" spans="1:9" x14ac:dyDescent="0.2">
      <c r="A136" s="53"/>
      <c r="B136" s="54" t="s">
        <v>517</v>
      </c>
      <c r="C136" s="54"/>
      <c r="D136" s="54"/>
      <c r="E136" s="54"/>
      <c r="F136" s="54"/>
      <c r="G136" s="54"/>
      <c r="H136" s="54"/>
    </row>
    <row r="137" spans="1:9" x14ac:dyDescent="0.2">
      <c r="A137" s="53"/>
      <c r="B137" s="54" t="s">
        <v>518</v>
      </c>
      <c r="C137" s="54"/>
      <c r="D137" s="54"/>
      <c r="E137" s="54"/>
      <c r="F137" s="54"/>
      <c r="G137" s="54"/>
      <c r="H137" s="54"/>
    </row>
    <row r="138" spans="1:9" x14ac:dyDescent="0.2">
      <c r="A138" s="53"/>
      <c r="B138" s="54" t="s">
        <v>519</v>
      </c>
      <c r="C138" s="54"/>
      <c r="D138" s="54"/>
      <c r="E138" s="54"/>
      <c r="F138" s="54"/>
      <c r="G138" s="54"/>
      <c r="H138" s="54"/>
    </row>
    <row r="139" spans="1:9" ht="54.75" customHeight="1" x14ac:dyDescent="0.2">
      <c r="A139" s="53"/>
      <c r="B139" s="151" t="s">
        <v>605</v>
      </c>
      <c r="C139" s="151"/>
      <c r="D139" s="151"/>
      <c r="E139" s="151"/>
      <c r="F139" s="151"/>
      <c r="G139" s="151"/>
      <c r="H139" s="151"/>
      <c r="I139" s="13"/>
    </row>
    <row r="140" spans="1:9" ht="12.75" customHeight="1" x14ac:dyDescent="0.2">
      <c r="A140" s="53"/>
      <c r="B140" s="152" t="s">
        <v>623</v>
      </c>
      <c r="C140" s="54"/>
      <c r="D140" s="54"/>
      <c r="E140" s="54"/>
      <c r="F140" s="54"/>
      <c r="G140" s="54"/>
      <c r="H140" s="54"/>
      <c r="I140" s="13"/>
    </row>
    <row r="141" spans="1:9" x14ac:dyDescent="0.2">
      <c r="A141" s="53"/>
      <c r="B141" s="53"/>
      <c r="C141" s="53"/>
      <c r="D141" s="55"/>
      <c r="E141" s="55"/>
      <c r="F141" s="55"/>
      <c r="G141" s="55"/>
    </row>
    <row r="142" spans="1:9" x14ac:dyDescent="0.2">
      <c r="A142" s="53"/>
      <c r="B142" s="56" t="s">
        <v>114</v>
      </c>
      <c r="C142" s="57"/>
      <c r="D142" s="58"/>
      <c r="E142" s="59"/>
      <c r="F142" s="55"/>
      <c r="G142" s="55"/>
    </row>
    <row r="143" spans="1:9" ht="25.5" x14ac:dyDescent="0.2">
      <c r="A143" s="53"/>
      <c r="B143" s="60" t="s">
        <v>115</v>
      </c>
      <c r="C143" s="61"/>
      <c r="D143" s="35" t="s">
        <v>606</v>
      </c>
      <c r="E143" s="59"/>
      <c r="F143" s="55"/>
      <c r="G143" s="55"/>
    </row>
    <row r="144" spans="1:9" x14ac:dyDescent="0.2">
      <c r="A144" s="53"/>
      <c r="B144" s="60" t="s">
        <v>117</v>
      </c>
      <c r="C144" s="61"/>
      <c r="D144" s="35" t="s">
        <v>116</v>
      </c>
      <c r="E144" s="59"/>
      <c r="F144" s="55"/>
      <c r="G144" s="55"/>
    </row>
    <row r="145" spans="1:10" x14ac:dyDescent="0.2">
      <c r="A145" s="53"/>
      <c r="B145" s="60" t="s">
        <v>118</v>
      </c>
      <c r="C145" s="61"/>
      <c r="D145" s="62" t="s">
        <v>12</v>
      </c>
      <c r="E145" s="59"/>
      <c r="F145" s="55"/>
      <c r="G145" s="55"/>
    </row>
    <row r="146" spans="1:10" x14ac:dyDescent="0.2">
      <c r="A146" s="63"/>
      <c r="B146" s="64" t="s">
        <v>12</v>
      </c>
      <c r="C146" s="64" t="s">
        <v>520</v>
      </c>
      <c r="D146" s="64" t="s">
        <v>119</v>
      </c>
      <c r="E146" s="63"/>
      <c r="F146" s="63"/>
      <c r="G146" s="63"/>
    </row>
    <row r="147" spans="1:10" x14ac:dyDescent="0.2">
      <c r="A147" s="63"/>
      <c r="B147" s="65" t="s">
        <v>120</v>
      </c>
      <c r="C147" s="66">
        <v>46265</v>
      </c>
      <c r="D147" s="66">
        <v>46295</v>
      </c>
      <c r="E147" s="63"/>
      <c r="F147" s="63"/>
      <c r="G147" s="63"/>
    </row>
    <row r="148" spans="1:10" x14ac:dyDescent="0.2">
      <c r="A148" s="63"/>
      <c r="B148" s="67" t="s">
        <v>121</v>
      </c>
      <c r="C148" s="68">
        <v>3156.0904</v>
      </c>
      <c r="D148" s="68">
        <v>3172.1279</v>
      </c>
      <c r="E148" s="63"/>
      <c r="F148" s="69"/>
      <c r="G148" s="70"/>
    </row>
    <row r="149" spans="1:10" x14ac:dyDescent="0.2">
      <c r="A149" s="63"/>
      <c r="B149" s="67" t="s">
        <v>521</v>
      </c>
      <c r="C149" s="68">
        <v>1091.7583</v>
      </c>
      <c r="D149" s="68">
        <v>1097.3068000000001</v>
      </c>
      <c r="E149" s="63"/>
      <c r="F149" s="69"/>
      <c r="G149" s="70"/>
    </row>
    <row r="150" spans="1:10" x14ac:dyDescent="0.2">
      <c r="A150" s="63"/>
      <c r="B150" s="67" t="s">
        <v>122</v>
      </c>
      <c r="C150" s="68">
        <v>2853.1694000000002</v>
      </c>
      <c r="D150" s="68">
        <v>2864.9176000000002</v>
      </c>
      <c r="E150" s="63"/>
      <c r="F150" s="69"/>
      <c r="G150" s="70"/>
    </row>
    <row r="151" spans="1:10" x14ac:dyDescent="0.2">
      <c r="A151" s="63"/>
      <c r="B151" s="67" t="s">
        <v>522</v>
      </c>
      <c r="C151" s="68">
        <v>1070.9760000000001</v>
      </c>
      <c r="D151" s="68">
        <v>1075.3859</v>
      </c>
      <c r="E151" s="63"/>
      <c r="F151" s="69"/>
      <c r="G151" s="70"/>
    </row>
    <row r="152" spans="1:10" x14ac:dyDescent="0.2">
      <c r="A152" s="63"/>
      <c r="B152" s="63"/>
      <c r="C152" s="63"/>
      <c r="D152" s="63"/>
      <c r="E152" s="63"/>
      <c r="F152" s="63"/>
      <c r="G152" s="63"/>
    </row>
    <row r="153" spans="1:10" x14ac:dyDescent="0.2">
      <c r="A153" s="63"/>
      <c r="B153" s="60" t="s">
        <v>123</v>
      </c>
      <c r="C153" s="61"/>
      <c r="D153" s="35" t="s">
        <v>116</v>
      </c>
      <c r="E153" s="63"/>
      <c r="F153" s="63"/>
      <c r="G153" s="63"/>
    </row>
    <row r="154" spans="1:10" x14ac:dyDescent="0.2">
      <c r="A154" s="63"/>
      <c r="B154" s="72"/>
      <c r="C154" s="72"/>
      <c r="D154" s="72"/>
      <c r="E154" s="63"/>
      <c r="F154" s="63"/>
      <c r="G154" s="63"/>
    </row>
    <row r="155" spans="1:10" ht="25.5" x14ac:dyDescent="0.2">
      <c r="A155" s="63"/>
      <c r="B155" s="60" t="s">
        <v>124</v>
      </c>
      <c r="C155" s="61"/>
      <c r="D155" s="35" t="s">
        <v>539</v>
      </c>
      <c r="E155" s="77"/>
      <c r="F155" s="63"/>
      <c r="G155" s="63"/>
      <c r="I155" s="13"/>
    </row>
    <row r="156" spans="1:10" ht="12.75" customHeight="1" x14ac:dyDescent="0.2">
      <c r="A156" s="63"/>
      <c r="B156" s="60" t="s">
        <v>125</v>
      </c>
      <c r="C156" s="61"/>
      <c r="D156" s="35" t="s">
        <v>116</v>
      </c>
      <c r="E156" s="77"/>
      <c r="F156" s="63"/>
      <c r="G156" s="63"/>
      <c r="I156" s="13"/>
    </row>
    <row r="157" spans="1:10" ht="12.75" customHeight="1" x14ac:dyDescent="0.2">
      <c r="A157" s="63"/>
      <c r="B157" s="60" t="s">
        <v>524</v>
      </c>
      <c r="C157" s="61"/>
      <c r="D157" s="35" t="s">
        <v>116</v>
      </c>
      <c r="E157" s="77"/>
      <c r="F157" s="63"/>
      <c r="G157" s="63"/>
      <c r="I157" s="13"/>
      <c r="J157" s="33"/>
    </row>
    <row r="158" spans="1:10" ht="12.75" customHeight="1" x14ac:dyDescent="0.2">
      <c r="A158" s="72"/>
      <c r="B158" s="72"/>
      <c r="C158" s="72"/>
      <c r="D158" s="72"/>
      <c r="E158" s="72"/>
      <c r="F158" s="72"/>
      <c r="G158" s="72"/>
      <c r="I158" s="13"/>
      <c r="J158" s="33"/>
    </row>
    <row r="159" spans="1:10" ht="13.5" x14ac:dyDescent="0.25">
      <c r="A159" s="72"/>
      <c r="B159" s="153" t="s">
        <v>644</v>
      </c>
      <c r="C159" s="72"/>
      <c r="D159" s="72"/>
      <c r="E159" s="72"/>
      <c r="F159" s="72"/>
      <c r="G159" s="72"/>
      <c r="H159" s="72"/>
      <c r="I159" s="13"/>
      <c r="J159" s="33"/>
    </row>
    <row r="160" spans="1:10" s="33" customFormat="1" ht="51" x14ac:dyDescent="0.2">
      <c r="A160" s="154"/>
      <c r="B160" s="155" t="s">
        <v>607</v>
      </c>
      <c r="C160" s="155" t="s">
        <v>608</v>
      </c>
      <c r="D160" s="156" t="s">
        <v>609</v>
      </c>
      <c r="E160" s="156" t="s">
        <v>610</v>
      </c>
      <c r="F160" s="155" t="s">
        <v>611</v>
      </c>
      <c r="G160" s="155" t="s">
        <v>612</v>
      </c>
      <c r="H160" s="155" t="s">
        <v>8</v>
      </c>
      <c r="I160" s="14"/>
    </row>
    <row r="161" spans="1:16" s="83" customFormat="1" ht="25.5" x14ac:dyDescent="0.2">
      <c r="A161" s="157"/>
      <c r="B161" s="158" t="s">
        <v>613</v>
      </c>
      <c r="C161" s="158" t="s">
        <v>614</v>
      </c>
      <c r="D161" s="159" t="s">
        <v>615</v>
      </c>
      <c r="E161" s="160" t="s">
        <v>616</v>
      </c>
      <c r="F161" s="15">
        <v>5000</v>
      </c>
      <c r="G161" s="161">
        <v>46444</v>
      </c>
      <c r="H161" s="162">
        <f t="shared" ref="H161:H166" si="0">F161/$F$134</f>
        <v>2.3719248112126716E-2</v>
      </c>
      <c r="I161" s="16"/>
      <c r="J161" s="33"/>
    </row>
    <row r="162" spans="1:16" s="83" customFormat="1" ht="25.5" x14ac:dyDescent="0.2">
      <c r="A162" s="157"/>
      <c r="B162" s="158" t="s">
        <v>613</v>
      </c>
      <c r="C162" s="158" t="s">
        <v>617</v>
      </c>
      <c r="D162" s="159" t="s">
        <v>615</v>
      </c>
      <c r="E162" s="160" t="s">
        <v>616</v>
      </c>
      <c r="F162" s="15">
        <v>2500</v>
      </c>
      <c r="G162" s="161">
        <v>46452</v>
      </c>
      <c r="H162" s="162">
        <f t="shared" si="0"/>
        <v>1.1859624056063358E-2</v>
      </c>
      <c r="I162" s="16"/>
      <c r="J162" s="33"/>
    </row>
    <row r="163" spans="1:16" s="83" customFormat="1" ht="25.5" x14ac:dyDescent="0.2">
      <c r="A163" s="157"/>
      <c r="B163" s="158" t="s">
        <v>613</v>
      </c>
      <c r="C163" s="158" t="s">
        <v>618</v>
      </c>
      <c r="D163" s="159" t="s">
        <v>615</v>
      </c>
      <c r="E163" s="160" t="s">
        <v>616</v>
      </c>
      <c r="F163" s="15">
        <v>2500</v>
      </c>
      <c r="G163" s="161">
        <v>46452</v>
      </c>
      <c r="H163" s="162">
        <f t="shared" si="0"/>
        <v>1.1859624056063358E-2</v>
      </c>
      <c r="I163" s="16"/>
      <c r="J163" s="33"/>
    </row>
    <row r="164" spans="1:16" s="83" customFormat="1" ht="25.5" x14ac:dyDescent="0.2">
      <c r="A164" s="157"/>
      <c r="B164" s="158" t="s">
        <v>613</v>
      </c>
      <c r="C164" s="158" t="s">
        <v>619</v>
      </c>
      <c r="D164" s="159" t="s">
        <v>615</v>
      </c>
      <c r="E164" s="160" t="s">
        <v>616</v>
      </c>
      <c r="F164" s="15">
        <v>4500</v>
      </c>
      <c r="G164" s="161">
        <v>46455</v>
      </c>
      <c r="H164" s="162">
        <f t="shared" si="0"/>
        <v>2.1347323300914045E-2</v>
      </c>
      <c r="I164" s="16"/>
      <c r="J164" s="33"/>
    </row>
    <row r="165" spans="1:16" s="83" customFormat="1" ht="25.5" x14ac:dyDescent="0.2">
      <c r="A165" s="157"/>
      <c r="B165" s="158" t="s">
        <v>613</v>
      </c>
      <c r="C165" s="158" t="s">
        <v>620</v>
      </c>
      <c r="D165" s="159" t="s">
        <v>615</v>
      </c>
      <c r="E165" s="160" t="s">
        <v>616</v>
      </c>
      <c r="F165" s="15">
        <v>500</v>
      </c>
      <c r="G165" s="161">
        <v>46455</v>
      </c>
      <c r="H165" s="162">
        <f t="shared" si="0"/>
        <v>2.3719248112126718E-3</v>
      </c>
      <c r="I165" s="16"/>
      <c r="J165" s="33"/>
    </row>
    <row r="166" spans="1:16" s="83" customFormat="1" ht="25.5" x14ac:dyDescent="0.2">
      <c r="A166" s="157"/>
      <c r="B166" s="158" t="s">
        <v>613</v>
      </c>
      <c r="C166" s="158" t="s">
        <v>621</v>
      </c>
      <c r="D166" s="159" t="s">
        <v>615</v>
      </c>
      <c r="E166" s="160" t="s">
        <v>616</v>
      </c>
      <c r="F166" s="15">
        <v>2500</v>
      </c>
      <c r="G166" s="161">
        <v>46373</v>
      </c>
      <c r="H166" s="162">
        <f t="shared" si="0"/>
        <v>1.1859624056063358E-2</v>
      </c>
      <c r="I166" s="16"/>
      <c r="J166" s="33"/>
    </row>
    <row r="167" spans="1:16" s="95" customFormat="1" x14ac:dyDescent="0.2">
      <c r="A167" s="72"/>
      <c r="B167" s="72"/>
      <c r="C167" s="72"/>
      <c r="D167" s="72"/>
      <c r="E167" s="72"/>
      <c r="F167" s="72"/>
      <c r="G167" s="72"/>
      <c r="H167" s="31"/>
      <c r="I167" s="17"/>
      <c r="J167" s="163"/>
      <c r="K167" s="163"/>
      <c r="L167" s="163"/>
      <c r="M167" s="163"/>
      <c r="N167" s="163"/>
      <c r="O167" s="163"/>
    </row>
    <row r="168" spans="1:16" x14ac:dyDescent="0.2">
      <c r="A168" s="79"/>
      <c r="B168" s="164" t="s">
        <v>645</v>
      </c>
      <c r="C168" s="164"/>
      <c r="D168" s="164"/>
      <c r="E168" s="164"/>
      <c r="F168" s="164"/>
      <c r="G168" s="164"/>
      <c r="H168" s="79"/>
      <c r="I168" s="13"/>
      <c r="J168" s="33"/>
    </row>
    <row r="169" spans="1:16" ht="13.5" customHeight="1" x14ac:dyDescent="0.2">
      <c r="B169" s="165" t="s">
        <v>541</v>
      </c>
      <c r="C169" s="165" t="s">
        <v>542</v>
      </c>
      <c r="D169" s="166" t="s">
        <v>552</v>
      </c>
      <c r="E169" s="167"/>
      <c r="F169" s="168"/>
      <c r="G169" s="169" t="s">
        <v>560</v>
      </c>
      <c r="H169" s="170"/>
      <c r="I169" s="171"/>
      <c r="J169" s="78"/>
      <c r="K169" s="78"/>
      <c r="L169" s="78"/>
      <c r="M169" s="78"/>
      <c r="N169" s="78"/>
      <c r="O169" s="78"/>
    </row>
    <row r="170" spans="1:16" ht="46.5" customHeight="1" x14ac:dyDescent="0.2">
      <c r="B170" s="172"/>
      <c r="C170" s="172"/>
      <c r="D170" s="173" t="s">
        <v>561</v>
      </c>
      <c r="E170" s="173" t="s">
        <v>562</v>
      </c>
      <c r="F170" s="173" t="s">
        <v>563</v>
      </c>
      <c r="G170" s="169" t="s">
        <v>579</v>
      </c>
      <c r="H170" s="171"/>
      <c r="I170" s="173" t="s">
        <v>565</v>
      </c>
      <c r="J170" s="78"/>
      <c r="K170" s="78"/>
      <c r="L170" s="78"/>
      <c r="M170" s="78"/>
      <c r="N170" s="78"/>
      <c r="O170" s="78"/>
    </row>
    <row r="171" spans="1:16" ht="21.75" customHeight="1" x14ac:dyDescent="0.2">
      <c r="B171" s="174"/>
      <c r="C171" s="174"/>
      <c r="D171" s="175"/>
      <c r="E171" s="175"/>
      <c r="F171" s="175"/>
      <c r="G171" s="114" t="s">
        <v>566</v>
      </c>
      <c r="H171" s="114" t="s">
        <v>567</v>
      </c>
      <c r="I171" s="175"/>
      <c r="J171" s="78"/>
      <c r="K171" s="78"/>
      <c r="L171" s="78"/>
      <c r="M171" s="78"/>
      <c r="N171" s="78"/>
      <c r="O171" s="78"/>
    </row>
    <row r="172" spans="1:16" ht="13.5" x14ac:dyDescent="0.25">
      <c r="B172" s="111" t="s">
        <v>568</v>
      </c>
      <c r="C172" s="110" t="s">
        <v>569</v>
      </c>
      <c r="D172" s="176">
        <v>488.84800000000001</v>
      </c>
      <c r="E172" s="4">
        <v>11.151999999999999</v>
      </c>
      <c r="F172" s="177">
        <f>D172+E172</f>
        <v>500</v>
      </c>
      <c r="G172" s="2">
        <v>21.175720568999996</v>
      </c>
      <c r="H172" s="2">
        <v>13.34</v>
      </c>
      <c r="I172" s="2">
        <f>G172+H172</f>
        <v>34.515720568999996</v>
      </c>
      <c r="J172" s="78"/>
      <c r="K172" s="78"/>
      <c r="L172" s="78"/>
      <c r="M172" s="78"/>
      <c r="N172" s="78"/>
      <c r="O172" s="78"/>
    </row>
    <row r="173" spans="1:16" ht="6.75" customHeight="1" x14ac:dyDescent="0.25">
      <c r="B173" s="178"/>
      <c r="C173" s="179"/>
      <c r="D173" s="180"/>
      <c r="E173" s="5"/>
      <c r="F173" s="181"/>
      <c r="G173" s="3"/>
      <c r="H173" s="3"/>
      <c r="I173" s="3"/>
      <c r="J173" s="78"/>
      <c r="K173" s="78"/>
      <c r="L173" s="78"/>
      <c r="M173" s="78"/>
      <c r="N173" s="78"/>
      <c r="O173" s="78"/>
    </row>
    <row r="174" spans="1:16" ht="51" customHeight="1" x14ac:dyDescent="0.2">
      <c r="B174" s="182" t="s">
        <v>570</v>
      </c>
      <c r="C174" s="182"/>
      <c r="D174" s="182"/>
      <c r="E174" s="182"/>
      <c r="F174" s="182"/>
      <c r="G174" s="182"/>
      <c r="H174" s="182"/>
      <c r="I174" s="182"/>
      <c r="J174" s="183"/>
      <c r="K174" s="78"/>
      <c r="L174" s="78"/>
      <c r="M174" s="78"/>
      <c r="N174" s="78"/>
      <c r="O174" s="78"/>
    </row>
    <row r="175" spans="1:16" ht="13.5" x14ac:dyDescent="0.25">
      <c r="B175" s="118" t="s">
        <v>571</v>
      </c>
      <c r="I175" s="78"/>
      <c r="J175" s="33"/>
      <c r="K175" s="78"/>
      <c r="L175" s="78"/>
      <c r="M175" s="78"/>
      <c r="N175" s="78"/>
      <c r="O175" s="78"/>
      <c r="P175" s="78"/>
    </row>
    <row r="176" spans="1:16" ht="7.5" customHeight="1" x14ac:dyDescent="0.2">
      <c r="B176" s="9"/>
      <c r="J176" s="33"/>
      <c r="K176" s="78"/>
      <c r="L176" s="78"/>
      <c r="M176" s="78"/>
      <c r="N176" s="78"/>
      <c r="O176" s="78"/>
    </row>
    <row r="177" spans="2:15" x14ac:dyDescent="0.2">
      <c r="B177" s="9" t="s">
        <v>575</v>
      </c>
      <c r="J177" s="33"/>
      <c r="K177" s="78"/>
      <c r="L177" s="78"/>
      <c r="M177" s="78"/>
      <c r="N177" s="78"/>
      <c r="O177" s="78"/>
    </row>
    <row r="178" spans="2:15" x14ac:dyDescent="0.2">
      <c r="B178" s="9"/>
      <c r="J178" s="33"/>
      <c r="K178" s="78"/>
      <c r="L178" s="78"/>
      <c r="M178" s="78"/>
      <c r="N178" s="78"/>
      <c r="O178" s="78"/>
    </row>
    <row r="179" spans="2:15" x14ac:dyDescent="0.2">
      <c r="B179" s="9" t="s">
        <v>576</v>
      </c>
      <c r="J179" s="33"/>
      <c r="K179" s="78"/>
      <c r="L179" s="78"/>
      <c r="M179" s="78"/>
      <c r="N179" s="78"/>
      <c r="O179" s="78"/>
    </row>
    <row r="180" spans="2:15" x14ac:dyDescent="0.2">
      <c r="B180" s="9"/>
      <c r="J180" s="33"/>
      <c r="K180" s="78"/>
      <c r="L180" s="78"/>
      <c r="M180" s="78"/>
      <c r="N180" s="78"/>
      <c r="O180" s="78"/>
    </row>
    <row r="181" spans="2:15" x14ac:dyDescent="0.2">
      <c r="B181" s="9" t="s">
        <v>577</v>
      </c>
      <c r="J181" s="33"/>
    </row>
    <row r="182" spans="2:15" s="79" customFormat="1" x14ac:dyDescent="0.2">
      <c r="I182" s="13"/>
      <c r="J182" s="33"/>
      <c r="K182" s="78"/>
      <c r="L182" s="78"/>
      <c r="M182" s="78"/>
      <c r="N182" s="78"/>
      <c r="O182" s="83"/>
    </row>
    <row r="183" spans="2:15" s="79" customFormat="1" x14ac:dyDescent="0.2">
      <c r="B183" s="184" t="s">
        <v>525</v>
      </c>
      <c r="C183" s="185"/>
      <c r="D183" s="186"/>
      <c r="I183" s="13"/>
      <c r="J183" s="33"/>
      <c r="K183" s="78"/>
      <c r="L183" s="78"/>
      <c r="M183" s="78"/>
      <c r="N183" s="78"/>
      <c r="O183" s="83"/>
    </row>
    <row r="184" spans="2:15" s="79" customFormat="1" ht="38.25" x14ac:dyDescent="0.2">
      <c r="B184" s="187" t="s">
        <v>526</v>
      </c>
      <c r="C184" s="187"/>
      <c r="D184" s="85" t="s">
        <v>386</v>
      </c>
      <c r="I184" s="13"/>
      <c r="J184" s="33"/>
      <c r="K184" s="78"/>
      <c r="L184" s="78"/>
      <c r="M184" s="78"/>
      <c r="N184" s="78"/>
      <c r="O184" s="83"/>
    </row>
    <row r="185" spans="2:15" s="79" customFormat="1" x14ac:dyDescent="0.2">
      <c r="B185" s="188" t="s">
        <v>527</v>
      </c>
      <c r="C185" s="188"/>
      <c r="D185" s="86"/>
      <c r="I185" s="13"/>
      <c r="J185" s="33"/>
      <c r="K185" s="78"/>
      <c r="L185" s="78"/>
      <c r="M185" s="78"/>
      <c r="N185" s="78"/>
      <c r="O185" s="83"/>
    </row>
    <row r="186" spans="2:15" s="79" customFormat="1" x14ac:dyDescent="0.2">
      <c r="B186" s="188"/>
      <c r="C186" s="188"/>
      <c r="D186" s="87"/>
      <c r="I186" s="13"/>
      <c r="J186" s="33"/>
      <c r="K186" s="78"/>
      <c r="L186" s="78"/>
      <c r="M186" s="78"/>
      <c r="N186" s="78"/>
      <c r="O186" s="83"/>
    </row>
    <row r="187" spans="2:15" s="79" customFormat="1" ht="12.75" customHeight="1" x14ac:dyDescent="0.2">
      <c r="B187" s="188" t="s">
        <v>528</v>
      </c>
      <c r="C187" s="188"/>
      <c r="D187" s="88">
        <v>6.9880937516282495</v>
      </c>
      <c r="I187" s="13"/>
      <c r="J187" s="33"/>
      <c r="K187" s="78"/>
      <c r="L187" s="78"/>
      <c r="M187" s="78"/>
      <c r="N187" s="78"/>
      <c r="O187" s="83"/>
    </row>
    <row r="188" spans="2:15" s="79" customFormat="1" x14ac:dyDescent="0.2">
      <c r="B188" s="188"/>
      <c r="C188" s="188"/>
      <c r="D188" s="87"/>
      <c r="I188" s="13"/>
      <c r="J188" s="33"/>
      <c r="K188" s="78"/>
      <c r="L188" s="78"/>
      <c r="M188" s="78"/>
      <c r="N188" s="78"/>
      <c r="O188" s="83"/>
    </row>
    <row r="189" spans="2:15" s="79" customFormat="1" ht="12.75" customHeight="1" x14ac:dyDescent="0.2">
      <c r="B189" s="188" t="s">
        <v>529</v>
      </c>
      <c r="C189" s="188"/>
      <c r="D189" s="88">
        <v>0.40813437374073119</v>
      </c>
      <c r="I189" s="13"/>
      <c r="J189" s="33"/>
      <c r="K189" s="78"/>
      <c r="L189" s="78"/>
      <c r="M189" s="78"/>
      <c r="N189" s="78"/>
      <c r="O189" s="83"/>
    </row>
    <row r="190" spans="2:15" s="79" customFormat="1" ht="12.75" customHeight="1" x14ac:dyDescent="0.2">
      <c r="B190" s="188" t="s">
        <v>530</v>
      </c>
      <c r="C190" s="188"/>
      <c r="D190" s="88">
        <v>0.40813437374073119</v>
      </c>
      <c r="I190" s="13"/>
      <c r="J190" s="33"/>
      <c r="K190" s="78"/>
      <c r="L190" s="78"/>
      <c r="M190" s="78"/>
      <c r="N190" s="78"/>
      <c r="O190" s="83"/>
    </row>
    <row r="191" spans="2:15" s="79" customFormat="1" x14ac:dyDescent="0.2">
      <c r="B191" s="188"/>
      <c r="C191" s="188"/>
      <c r="D191" s="87"/>
      <c r="I191" s="13"/>
      <c r="J191" s="33"/>
      <c r="K191" s="78"/>
      <c r="L191" s="78"/>
      <c r="M191" s="78"/>
      <c r="N191" s="78"/>
      <c r="O191" s="83"/>
    </row>
    <row r="192" spans="2:15" s="79" customFormat="1" x14ac:dyDescent="0.2">
      <c r="B192" s="188" t="s">
        <v>531</v>
      </c>
      <c r="C192" s="188"/>
      <c r="D192" s="90" t="s">
        <v>642</v>
      </c>
      <c r="I192" s="13"/>
      <c r="J192" s="33"/>
      <c r="K192" s="78"/>
      <c r="L192" s="78"/>
      <c r="M192" s="78"/>
      <c r="N192" s="78"/>
      <c r="O192" s="83"/>
    </row>
    <row r="193" spans="1:17" s="79" customFormat="1" ht="12.75" customHeight="1" x14ac:dyDescent="0.2">
      <c r="B193" s="189" t="s">
        <v>532</v>
      </c>
      <c r="C193" s="190"/>
      <c r="D193" s="191"/>
      <c r="I193" s="13"/>
      <c r="J193" s="33"/>
      <c r="K193" s="78"/>
      <c r="L193" s="78"/>
      <c r="M193" s="78"/>
      <c r="N193" s="78"/>
      <c r="O193" s="83"/>
    </row>
    <row r="194" spans="1:17" s="79" customFormat="1" x14ac:dyDescent="0.2">
      <c r="B194" s="69"/>
      <c r="C194" s="69"/>
      <c r="D194" s="69"/>
      <c r="I194" s="13"/>
      <c r="J194" s="33"/>
      <c r="K194" s="78"/>
      <c r="L194" s="78"/>
      <c r="M194" s="78"/>
      <c r="N194" s="78"/>
      <c r="O194" s="83"/>
    </row>
    <row r="195" spans="1:17" s="79" customFormat="1" x14ac:dyDescent="0.2">
      <c r="A195" s="31"/>
      <c r="B195" s="94" t="s">
        <v>533</v>
      </c>
      <c r="C195" s="31"/>
      <c r="D195" s="31"/>
      <c r="E195" s="31"/>
      <c r="F195" s="31"/>
      <c r="G195" s="31"/>
      <c r="H195" s="31"/>
      <c r="I195" s="13"/>
      <c r="J195" s="33"/>
      <c r="K195" s="78"/>
      <c r="L195" s="78"/>
      <c r="M195" s="78"/>
      <c r="N195" s="78"/>
      <c r="O195" s="83"/>
      <c r="P195" s="31"/>
      <c r="Q195" s="31"/>
    </row>
    <row r="196" spans="1:17" x14ac:dyDescent="0.2">
      <c r="I196" s="13"/>
    </row>
    <row r="197" spans="1:17" ht="153.75" customHeight="1" x14ac:dyDescent="0.2">
      <c r="I197" s="13"/>
    </row>
    <row r="198" spans="1:17" ht="25.5" customHeight="1" x14ac:dyDescent="0.2">
      <c r="I198" s="13"/>
    </row>
    <row r="199" spans="1:17" x14ac:dyDescent="0.2">
      <c r="B199" s="94" t="s">
        <v>534</v>
      </c>
      <c r="C199" s="95"/>
      <c r="D199" s="94"/>
      <c r="I199" s="13"/>
    </row>
    <row r="200" spans="1:17" x14ac:dyDescent="0.2">
      <c r="B200" s="94" t="s">
        <v>622</v>
      </c>
      <c r="D200" s="94"/>
      <c r="I200" s="13"/>
    </row>
    <row r="201" spans="1:17" x14ac:dyDescent="0.2">
      <c r="I201" s="13"/>
    </row>
    <row r="202" spans="1:17" x14ac:dyDescent="0.2">
      <c r="I202" s="13"/>
    </row>
    <row r="203" spans="1:17" ht="165" customHeight="1" x14ac:dyDescent="0.2">
      <c r="I203" s="13"/>
    </row>
  </sheetData>
  <mergeCells count="26">
    <mergeCell ref="A1:H1"/>
    <mergeCell ref="A2:H2"/>
    <mergeCell ref="A3:H3"/>
    <mergeCell ref="B136:H136"/>
    <mergeCell ref="B137:H137"/>
    <mergeCell ref="B138:H138"/>
    <mergeCell ref="B139:H139"/>
    <mergeCell ref="B140:H140"/>
    <mergeCell ref="B142:D142"/>
    <mergeCell ref="B143:C143"/>
    <mergeCell ref="B144:C144"/>
    <mergeCell ref="B145:C145"/>
    <mergeCell ref="B153:C153"/>
    <mergeCell ref="B155:C155"/>
    <mergeCell ref="B156:C156"/>
    <mergeCell ref="B174:I174"/>
    <mergeCell ref="B157:C157"/>
    <mergeCell ref="B169:B171"/>
    <mergeCell ref="C169:C171"/>
    <mergeCell ref="D169:F169"/>
    <mergeCell ref="G169:I169"/>
    <mergeCell ref="D170:D171"/>
    <mergeCell ref="E170:E171"/>
    <mergeCell ref="F170:F171"/>
    <mergeCell ref="G170:H170"/>
    <mergeCell ref="I170:I171"/>
  </mergeCells>
  <hyperlinks>
    <hyperlink ref="I1" location="Index!B2" display="Index" xr:uid="{92B4D463-7696-4CE3-AAA7-84FB646221C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8509-B729-487F-9C5A-88B99EC5B7EA}">
  <sheetPr>
    <outlinePr summaryBelow="0" summaryRight="0"/>
  </sheetPr>
  <dimension ref="A1:P138"/>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8.7109375" style="31" bestFit="1" customWidth="1"/>
    <col min="6" max="6" width="10.140625" style="31" bestFit="1" customWidth="1"/>
    <col min="7" max="7" width="14" style="31" bestFit="1" customWidth="1"/>
    <col min="8" max="8" width="9.140625" style="31" customWidth="1"/>
    <col min="9" max="9" width="5.7109375" style="31" bestFit="1" customWidth="1"/>
    <col min="10" max="16384" width="8.85546875" style="31"/>
  </cols>
  <sheetData>
    <row r="1" spans="1:9" ht="15" x14ac:dyDescent="0.2">
      <c r="A1" s="26" t="s">
        <v>0</v>
      </c>
      <c r="B1" s="26"/>
      <c r="C1" s="26"/>
      <c r="D1" s="26"/>
      <c r="E1" s="26"/>
      <c r="F1" s="26"/>
      <c r="G1" s="26"/>
      <c r="H1" s="26"/>
      <c r="I1" s="1" t="s">
        <v>513</v>
      </c>
    </row>
    <row r="2" spans="1:9" ht="15" customHeight="1" x14ac:dyDescent="0.2">
      <c r="A2" s="26" t="s">
        <v>664</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512</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ht="25.5" x14ac:dyDescent="0.2">
      <c r="A28" s="44">
        <v>1</v>
      </c>
      <c r="B28" s="45" t="s">
        <v>399</v>
      </c>
      <c r="C28" s="45" t="s">
        <v>400</v>
      </c>
      <c r="D28" s="45" t="s">
        <v>62</v>
      </c>
      <c r="E28" s="46">
        <v>200</v>
      </c>
      <c r="F28" s="47">
        <v>198.9812</v>
      </c>
      <c r="G28" s="48">
        <v>6.1410930000000002E-2</v>
      </c>
      <c r="H28" s="36">
        <v>7.9950000000000001</v>
      </c>
    </row>
    <row r="29" spans="1:8" x14ac:dyDescent="0.2">
      <c r="A29" s="44">
        <v>2</v>
      </c>
      <c r="B29" s="45" t="s">
        <v>135</v>
      </c>
      <c r="C29" s="45" t="s">
        <v>136</v>
      </c>
      <c r="D29" s="45" t="s">
        <v>26</v>
      </c>
      <c r="E29" s="46">
        <v>200</v>
      </c>
      <c r="F29" s="47">
        <v>197.99799999999999</v>
      </c>
      <c r="G29" s="48">
        <v>6.110749E-2</v>
      </c>
      <c r="H29" s="36">
        <v>7.8537999999999997</v>
      </c>
    </row>
    <row r="30" spans="1:8" ht="25.5" x14ac:dyDescent="0.2">
      <c r="A30" s="44">
        <v>3</v>
      </c>
      <c r="B30" s="45" t="s">
        <v>235</v>
      </c>
      <c r="C30" s="45" t="s">
        <v>236</v>
      </c>
      <c r="D30" s="45" t="s">
        <v>26</v>
      </c>
      <c r="E30" s="46">
        <v>200</v>
      </c>
      <c r="F30" s="47">
        <v>196.3304</v>
      </c>
      <c r="G30" s="48">
        <v>6.059283E-2</v>
      </c>
      <c r="H30" s="36">
        <v>7.83</v>
      </c>
    </row>
    <row r="31" spans="1:8" x14ac:dyDescent="0.2">
      <c r="A31" s="44">
        <v>4</v>
      </c>
      <c r="B31" s="45" t="s">
        <v>139</v>
      </c>
      <c r="C31" s="45" t="s">
        <v>140</v>
      </c>
      <c r="D31" s="45" t="s">
        <v>26</v>
      </c>
      <c r="E31" s="46">
        <v>150</v>
      </c>
      <c r="F31" s="47">
        <v>148.05645000000001</v>
      </c>
      <c r="G31" s="48">
        <v>4.5694190000000003E-2</v>
      </c>
      <c r="H31" s="36">
        <v>7.7750000000000004</v>
      </c>
    </row>
    <row r="32" spans="1:8" x14ac:dyDescent="0.2">
      <c r="A32" s="44">
        <v>5</v>
      </c>
      <c r="B32" s="45" t="s">
        <v>233</v>
      </c>
      <c r="C32" s="45" t="s">
        <v>234</v>
      </c>
      <c r="D32" s="45" t="s">
        <v>23</v>
      </c>
      <c r="E32" s="46">
        <v>100</v>
      </c>
      <c r="F32" s="47">
        <v>100.08750000000001</v>
      </c>
      <c r="G32" s="48">
        <v>3.0889690000000001E-2</v>
      </c>
      <c r="H32" s="36">
        <v>7.31</v>
      </c>
    </row>
    <row r="33" spans="1:8" x14ac:dyDescent="0.2">
      <c r="A33" s="44">
        <v>6</v>
      </c>
      <c r="B33" s="45" t="s">
        <v>240</v>
      </c>
      <c r="C33" s="45" t="s">
        <v>241</v>
      </c>
      <c r="D33" s="45" t="s">
        <v>242</v>
      </c>
      <c r="E33" s="46">
        <v>100</v>
      </c>
      <c r="F33" s="47">
        <v>100.024</v>
      </c>
      <c r="G33" s="48">
        <v>3.0870089999999999E-2</v>
      </c>
      <c r="H33" s="36">
        <v>8.6638999999999999</v>
      </c>
    </row>
    <row r="34" spans="1:8" x14ac:dyDescent="0.2">
      <c r="A34" s="44">
        <v>7</v>
      </c>
      <c r="B34" s="45" t="s">
        <v>49</v>
      </c>
      <c r="C34" s="45" t="s">
        <v>50</v>
      </c>
      <c r="D34" s="45" t="s">
        <v>26</v>
      </c>
      <c r="E34" s="46">
        <v>100</v>
      </c>
      <c r="F34" s="47">
        <v>99.061999999999998</v>
      </c>
      <c r="G34" s="48">
        <v>3.057319E-2</v>
      </c>
      <c r="H34" s="36">
        <v>7.6356000000000002</v>
      </c>
    </row>
    <row r="35" spans="1:8" x14ac:dyDescent="0.2">
      <c r="A35" s="44">
        <v>8</v>
      </c>
      <c r="B35" s="45" t="s">
        <v>56</v>
      </c>
      <c r="C35" s="45" t="s">
        <v>57</v>
      </c>
      <c r="D35" s="45" t="s">
        <v>26</v>
      </c>
      <c r="E35" s="46">
        <v>100</v>
      </c>
      <c r="F35" s="47">
        <v>98.72</v>
      </c>
      <c r="G35" s="48">
        <v>3.0467640000000001E-2</v>
      </c>
      <c r="H35" s="36">
        <v>8.2149999999999999</v>
      </c>
    </row>
    <row r="36" spans="1:8" x14ac:dyDescent="0.2">
      <c r="A36" s="44">
        <v>9</v>
      </c>
      <c r="B36" s="45" t="s">
        <v>438</v>
      </c>
      <c r="C36" s="45" t="s">
        <v>439</v>
      </c>
      <c r="D36" s="45" t="s">
        <v>230</v>
      </c>
      <c r="E36" s="46">
        <v>100</v>
      </c>
      <c r="F36" s="47">
        <v>98.683899999999994</v>
      </c>
      <c r="G36" s="48">
        <v>3.0456500000000001E-2</v>
      </c>
      <c r="H36" s="36">
        <v>8.11</v>
      </c>
    </row>
    <row r="37" spans="1:8" x14ac:dyDescent="0.2">
      <c r="A37" s="44">
        <v>10</v>
      </c>
      <c r="B37" s="45" t="s">
        <v>75</v>
      </c>
      <c r="C37" s="45" t="s">
        <v>76</v>
      </c>
      <c r="D37" s="45" t="s">
        <v>23</v>
      </c>
      <c r="E37" s="46">
        <v>100</v>
      </c>
      <c r="F37" s="47">
        <v>98.544499999999999</v>
      </c>
      <c r="G37" s="48">
        <v>3.041348E-2</v>
      </c>
      <c r="H37" s="36">
        <v>7.665</v>
      </c>
    </row>
    <row r="38" spans="1:8" x14ac:dyDescent="0.2">
      <c r="A38" s="44">
        <v>11</v>
      </c>
      <c r="B38" s="45" t="s">
        <v>41</v>
      </c>
      <c r="C38" s="45" t="s">
        <v>42</v>
      </c>
      <c r="D38" s="45" t="s">
        <v>26</v>
      </c>
      <c r="E38" s="46">
        <v>50</v>
      </c>
      <c r="F38" s="47">
        <v>48.971350000000001</v>
      </c>
      <c r="G38" s="48">
        <v>1.511387E-2</v>
      </c>
      <c r="H38" s="36">
        <v>8.2825000000000006</v>
      </c>
    </row>
    <row r="39" spans="1:8" ht="25.5" x14ac:dyDescent="0.2">
      <c r="A39" s="44">
        <v>12</v>
      </c>
      <c r="B39" s="45" t="s">
        <v>131</v>
      </c>
      <c r="C39" s="45" t="s">
        <v>132</v>
      </c>
      <c r="D39" s="45" t="s">
        <v>23</v>
      </c>
      <c r="E39" s="46">
        <v>10</v>
      </c>
      <c r="F39" s="47">
        <v>9.9622700000000002</v>
      </c>
      <c r="G39" s="48">
        <v>3.0746200000000001E-3</v>
      </c>
      <c r="H39" s="36">
        <v>7.7580999999999998</v>
      </c>
    </row>
    <row r="40" spans="1:8" x14ac:dyDescent="0.2">
      <c r="A40" s="37"/>
      <c r="B40" s="37"/>
      <c r="C40" s="38" t="s">
        <v>11</v>
      </c>
      <c r="D40" s="37"/>
      <c r="E40" s="37" t="s">
        <v>12</v>
      </c>
      <c r="F40" s="43">
        <v>1395.42157</v>
      </c>
      <c r="G40" s="40">
        <v>0.43066452</v>
      </c>
      <c r="H40" s="36" t="s">
        <v>12</v>
      </c>
    </row>
    <row r="41" spans="1:8" x14ac:dyDescent="0.2">
      <c r="A41" s="37"/>
      <c r="B41" s="37"/>
      <c r="C41" s="41"/>
      <c r="D41" s="37"/>
      <c r="E41" s="37"/>
      <c r="F41" s="42"/>
      <c r="G41" s="42"/>
      <c r="H41" s="36" t="s">
        <v>12</v>
      </c>
    </row>
    <row r="42" spans="1:8" x14ac:dyDescent="0.2">
      <c r="A42" s="37"/>
      <c r="B42" s="37"/>
      <c r="C42" s="38" t="s">
        <v>77</v>
      </c>
      <c r="D42" s="37"/>
      <c r="E42" s="37"/>
      <c r="F42" s="37"/>
      <c r="G42" s="37"/>
      <c r="H42" s="36" t="s">
        <v>12</v>
      </c>
    </row>
    <row r="43" spans="1:8" x14ac:dyDescent="0.2">
      <c r="A43" s="37"/>
      <c r="B43" s="37"/>
      <c r="C43" s="38" t="s">
        <v>11</v>
      </c>
      <c r="D43" s="37"/>
      <c r="E43" s="37" t="s">
        <v>12</v>
      </c>
      <c r="F43" s="39" t="s">
        <v>13</v>
      </c>
      <c r="G43" s="40">
        <v>0</v>
      </c>
      <c r="H43" s="36" t="s">
        <v>12</v>
      </c>
    </row>
    <row r="44" spans="1:8" x14ac:dyDescent="0.2">
      <c r="A44" s="37"/>
      <c r="B44" s="37"/>
      <c r="C44" s="41"/>
      <c r="D44" s="37"/>
      <c r="E44" s="37"/>
      <c r="F44" s="42"/>
      <c r="G44" s="42"/>
      <c r="H44" s="36" t="s">
        <v>12</v>
      </c>
    </row>
    <row r="45" spans="1:8" x14ac:dyDescent="0.2">
      <c r="A45" s="37"/>
      <c r="B45" s="37"/>
      <c r="C45" s="38" t="s">
        <v>78</v>
      </c>
      <c r="D45" s="37"/>
      <c r="E45" s="37"/>
      <c r="F45" s="37"/>
      <c r="G45" s="37"/>
      <c r="H45" s="36" t="s">
        <v>12</v>
      </c>
    </row>
    <row r="46" spans="1:8" x14ac:dyDescent="0.2">
      <c r="A46" s="44">
        <v>1</v>
      </c>
      <c r="B46" s="45" t="s">
        <v>82</v>
      </c>
      <c r="C46" s="45" t="s">
        <v>83</v>
      </c>
      <c r="D46" s="45" t="s">
        <v>81</v>
      </c>
      <c r="E46" s="46">
        <v>600000</v>
      </c>
      <c r="F46" s="47">
        <v>580.7088</v>
      </c>
      <c r="G46" s="48">
        <v>0.1792223</v>
      </c>
      <c r="H46" s="36">
        <v>7.5570000000000004</v>
      </c>
    </row>
    <row r="47" spans="1:8" x14ac:dyDescent="0.2">
      <c r="A47" s="44">
        <v>2</v>
      </c>
      <c r="B47" s="45" t="s">
        <v>440</v>
      </c>
      <c r="C47" s="45" t="s">
        <v>441</v>
      </c>
      <c r="D47" s="45" t="s">
        <v>81</v>
      </c>
      <c r="E47" s="46">
        <v>600000</v>
      </c>
      <c r="F47" s="47">
        <v>573.12180000000001</v>
      </c>
      <c r="G47" s="48">
        <v>0.17688075</v>
      </c>
      <c r="H47" s="36">
        <v>7.2911999999999999</v>
      </c>
    </row>
    <row r="48" spans="1:8" x14ac:dyDescent="0.2">
      <c r="A48" s="44">
        <v>3</v>
      </c>
      <c r="B48" s="45" t="s">
        <v>86</v>
      </c>
      <c r="C48" s="45" t="s">
        <v>87</v>
      </c>
      <c r="D48" s="45" t="s">
        <v>81</v>
      </c>
      <c r="E48" s="46">
        <v>400000</v>
      </c>
      <c r="F48" s="47">
        <v>392.38319999999999</v>
      </c>
      <c r="G48" s="48">
        <v>0.12109998</v>
      </c>
      <c r="H48" s="36">
        <v>6.9865000000000004</v>
      </c>
    </row>
    <row r="49" spans="1:8" x14ac:dyDescent="0.2">
      <c r="A49" s="37"/>
      <c r="B49" s="37"/>
      <c r="C49" s="38" t="s">
        <v>11</v>
      </c>
      <c r="D49" s="37"/>
      <c r="E49" s="37" t="s">
        <v>12</v>
      </c>
      <c r="F49" s="43">
        <v>1546.2138</v>
      </c>
      <c r="G49" s="40">
        <v>0.47720302999999997</v>
      </c>
      <c r="H49" s="36" t="s">
        <v>12</v>
      </c>
    </row>
    <row r="50" spans="1:8" x14ac:dyDescent="0.2">
      <c r="A50" s="37"/>
      <c r="B50" s="37"/>
      <c r="C50" s="41"/>
      <c r="D50" s="37"/>
      <c r="E50" s="37"/>
      <c r="F50" s="42"/>
      <c r="G50" s="42"/>
      <c r="H50" s="36" t="s">
        <v>12</v>
      </c>
    </row>
    <row r="51" spans="1:8" x14ac:dyDescent="0.2">
      <c r="A51" s="37"/>
      <c r="B51" s="37"/>
      <c r="C51" s="38" t="s">
        <v>88</v>
      </c>
      <c r="D51" s="37"/>
      <c r="E51" s="37"/>
      <c r="F51" s="42"/>
      <c r="G51" s="42"/>
      <c r="H51" s="36" t="s">
        <v>12</v>
      </c>
    </row>
    <row r="52" spans="1:8" x14ac:dyDescent="0.2">
      <c r="A52" s="37"/>
      <c r="B52" s="37"/>
      <c r="C52" s="38" t="s">
        <v>11</v>
      </c>
      <c r="D52" s="37"/>
      <c r="E52" s="37" t="s">
        <v>12</v>
      </c>
      <c r="F52" s="39" t="s">
        <v>13</v>
      </c>
      <c r="G52" s="40">
        <v>0</v>
      </c>
      <c r="H52" s="36" t="s">
        <v>12</v>
      </c>
    </row>
    <row r="53" spans="1:8" x14ac:dyDescent="0.2">
      <c r="A53" s="37"/>
      <c r="B53" s="37"/>
      <c r="C53" s="41"/>
      <c r="D53" s="37"/>
      <c r="E53" s="37"/>
      <c r="F53" s="42"/>
      <c r="G53" s="42"/>
      <c r="H53" s="36" t="s">
        <v>12</v>
      </c>
    </row>
    <row r="54" spans="1:8" x14ac:dyDescent="0.2">
      <c r="A54" s="37"/>
      <c r="B54" s="37"/>
      <c r="C54" s="38" t="s">
        <v>89</v>
      </c>
      <c r="D54" s="37"/>
      <c r="E54" s="37"/>
      <c r="F54" s="43">
        <v>2941.63537</v>
      </c>
      <c r="G54" s="40">
        <v>0.90786754999999997</v>
      </c>
      <c r="H54" s="36" t="s">
        <v>12</v>
      </c>
    </row>
    <row r="55" spans="1:8" x14ac:dyDescent="0.2">
      <c r="A55" s="37"/>
      <c r="B55" s="37"/>
      <c r="C55" s="41"/>
      <c r="D55" s="37"/>
      <c r="E55" s="37"/>
      <c r="F55" s="42"/>
      <c r="G55" s="42"/>
      <c r="H55" s="36" t="s">
        <v>12</v>
      </c>
    </row>
    <row r="56" spans="1:8" x14ac:dyDescent="0.2">
      <c r="A56" s="37"/>
      <c r="B56" s="37"/>
      <c r="C56" s="38" t="s">
        <v>90</v>
      </c>
      <c r="D56" s="37"/>
      <c r="E56" s="37"/>
      <c r="F56" s="42"/>
      <c r="G56" s="42"/>
      <c r="H56" s="36" t="s">
        <v>12</v>
      </c>
    </row>
    <row r="57" spans="1:8" x14ac:dyDescent="0.2">
      <c r="A57" s="37"/>
      <c r="B57" s="37"/>
      <c r="C57" s="38" t="s">
        <v>91</v>
      </c>
      <c r="D57" s="37"/>
      <c r="E57" s="37"/>
      <c r="F57" s="42"/>
      <c r="G57" s="42"/>
      <c r="H57" s="36" t="s">
        <v>12</v>
      </c>
    </row>
    <row r="58" spans="1:8" x14ac:dyDescent="0.2">
      <c r="A58" s="37"/>
      <c r="B58" s="37"/>
      <c r="C58" s="38" t="s">
        <v>11</v>
      </c>
      <c r="D58" s="37"/>
      <c r="E58" s="37" t="s">
        <v>12</v>
      </c>
      <c r="F58" s="39" t="s">
        <v>13</v>
      </c>
      <c r="G58" s="40">
        <v>0</v>
      </c>
      <c r="H58" s="36" t="s">
        <v>12</v>
      </c>
    </row>
    <row r="59" spans="1:8" x14ac:dyDescent="0.2">
      <c r="A59" s="37"/>
      <c r="B59" s="37"/>
      <c r="C59" s="41"/>
      <c r="D59" s="37"/>
      <c r="E59" s="37"/>
      <c r="F59" s="42"/>
      <c r="G59" s="42"/>
      <c r="H59" s="36" t="s">
        <v>12</v>
      </c>
    </row>
    <row r="60" spans="1:8" x14ac:dyDescent="0.2">
      <c r="A60" s="37"/>
      <c r="B60" s="37"/>
      <c r="C60" s="38" t="s">
        <v>100</v>
      </c>
      <c r="D60" s="37"/>
      <c r="E60" s="37"/>
      <c r="F60" s="42"/>
      <c r="G60" s="42"/>
      <c r="H60" s="36" t="s">
        <v>12</v>
      </c>
    </row>
    <row r="61" spans="1:8" x14ac:dyDescent="0.2">
      <c r="A61" s="37"/>
      <c r="B61" s="37"/>
      <c r="C61" s="38" t="s">
        <v>11</v>
      </c>
      <c r="D61" s="37"/>
      <c r="E61" s="37" t="s">
        <v>12</v>
      </c>
      <c r="F61" s="39" t="s">
        <v>13</v>
      </c>
      <c r="G61" s="40">
        <v>0</v>
      </c>
      <c r="H61" s="36" t="s">
        <v>12</v>
      </c>
    </row>
    <row r="62" spans="1:8" x14ac:dyDescent="0.2">
      <c r="A62" s="37"/>
      <c r="B62" s="37"/>
      <c r="C62" s="41"/>
      <c r="D62" s="37"/>
      <c r="E62" s="37"/>
      <c r="F62" s="42"/>
      <c r="G62" s="42"/>
      <c r="H62" s="36" t="s">
        <v>12</v>
      </c>
    </row>
    <row r="63" spans="1:8" x14ac:dyDescent="0.2">
      <c r="A63" s="37"/>
      <c r="B63" s="37"/>
      <c r="C63" s="38" t="s">
        <v>101</v>
      </c>
      <c r="D63" s="37"/>
      <c r="E63" s="37"/>
      <c r="F63" s="42"/>
      <c r="G63" s="42"/>
      <c r="H63" s="36" t="s">
        <v>12</v>
      </c>
    </row>
    <row r="64" spans="1:8" x14ac:dyDescent="0.2">
      <c r="A64" s="37"/>
      <c r="B64" s="37"/>
      <c r="C64" s="38" t="s">
        <v>11</v>
      </c>
      <c r="D64" s="37"/>
      <c r="E64" s="37" t="s">
        <v>12</v>
      </c>
      <c r="F64" s="39" t="s">
        <v>13</v>
      </c>
      <c r="G64" s="40">
        <v>0</v>
      </c>
      <c r="H64" s="36" t="s">
        <v>12</v>
      </c>
    </row>
    <row r="65" spans="1:16" x14ac:dyDescent="0.2">
      <c r="A65" s="37"/>
      <c r="B65" s="37"/>
      <c r="C65" s="41"/>
      <c r="D65" s="37"/>
      <c r="E65" s="37"/>
      <c r="F65" s="42"/>
      <c r="G65" s="42"/>
      <c r="H65" s="36" t="s">
        <v>12</v>
      </c>
    </row>
    <row r="66" spans="1:16" x14ac:dyDescent="0.2">
      <c r="A66" s="37"/>
      <c r="B66" s="37"/>
      <c r="C66" s="38" t="s">
        <v>102</v>
      </c>
      <c r="D66" s="37"/>
      <c r="E66" s="37"/>
      <c r="F66" s="42"/>
      <c r="G66" s="42"/>
      <c r="H66" s="36" t="s">
        <v>12</v>
      </c>
    </row>
    <row r="67" spans="1:16" x14ac:dyDescent="0.2">
      <c r="A67" s="44">
        <v>1</v>
      </c>
      <c r="B67" s="45"/>
      <c r="C67" s="45" t="s">
        <v>103</v>
      </c>
      <c r="D67" s="45"/>
      <c r="E67" s="49"/>
      <c r="F67" s="47">
        <v>105.063587</v>
      </c>
      <c r="G67" s="48">
        <v>3.242544E-2</v>
      </c>
      <c r="H67" s="36">
        <v>5.15</v>
      </c>
    </row>
    <row r="68" spans="1:16" x14ac:dyDescent="0.2">
      <c r="A68" s="37"/>
      <c r="B68" s="37"/>
      <c r="C68" s="38" t="s">
        <v>11</v>
      </c>
      <c r="D68" s="37"/>
      <c r="E68" s="37" t="s">
        <v>12</v>
      </c>
      <c r="F68" s="43">
        <v>105.063587</v>
      </c>
      <c r="G68" s="40">
        <v>3.242544E-2</v>
      </c>
      <c r="H68" s="36" t="s">
        <v>12</v>
      </c>
    </row>
    <row r="69" spans="1:16" x14ac:dyDescent="0.2">
      <c r="A69" s="37"/>
      <c r="B69" s="37"/>
      <c r="C69" s="41"/>
      <c r="D69" s="37"/>
      <c r="E69" s="37"/>
      <c r="F69" s="42"/>
      <c r="G69" s="42"/>
      <c r="H69" s="36" t="s">
        <v>12</v>
      </c>
    </row>
    <row r="70" spans="1:16" x14ac:dyDescent="0.2">
      <c r="A70" s="37"/>
      <c r="B70" s="37"/>
      <c r="C70" s="38" t="s">
        <v>104</v>
      </c>
      <c r="D70" s="37"/>
      <c r="E70" s="37"/>
      <c r="F70" s="43">
        <v>105.063587</v>
      </c>
      <c r="G70" s="40">
        <v>3.242544E-2</v>
      </c>
      <c r="H70" s="36" t="s">
        <v>12</v>
      </c>
    </row>
    <row r="71" spans="1:16" x14ac:dyDescent="0.2">
      <c r="A71" s="37"/>
      <c r="B71" s="37"/>
      <c r="C71" s="42"/>
      <c r="D71" s="37"/>
      <c r="E71" s="37"/>
      <c r="F71" s="37"/>
      <c r="G71" s="37"/>
      <c r="H71" s="36" t="s">
        <v>12</v>
      </c>
    </row>
    <row r="72" spans="1:16" x14ac:dyDescent="0.2">
      <c r="A72" s="37"/>
      <c r="B72" s="37"/>
      <c r="C72" s="38" t="s">
        <v>105</v>
      </c>
      <c r="D72" s="37"/>
      <c r="E72" s="37"/>
      <c r="F72" s="37"/>
      <c r="G72" s="37"/>
      <c r="H72" s="36" t="s">
        <v>12</v>
      </c>
    </row>
    <row r="73" spans="1:16" x14ac:dyDescent="0.2">
      <c r="A73" s="37"/>
      <c r="B73" s="37"/>
      <c r="C73" s="38" t="s">
        <v>106</v>
      </c>
      <c r="D73" s="37"/>
      <c r="E73" s="37"/>
      <c r="F73" s="37"/>
      <c r="G73" s="37"/>
      <c r="H73" s="36" t="s">
        <v>12</v>
      </c>
    </row>
    <row r="74" spans="1:16" x14ac:dyDescent="0.2">
      <c r="A74" s="37"/>
      <c r="B74" s="37"/>
      <c r="C74" s="38" t="s">
        <v>11</v>
      </c>
      <c r="D74" s="37"/>
      <c r="E74" s="37" t="s">
        <v>12</v>
      </c>
      <c r="F74" s="39" t="s">
        <v>13</v>
      </c>
      <c r="G74" s="40">
        <v>0</v>
      </c>
      <c r="H74" s="36" t="s">
        <v>12</v>
      </c>
    </row>
    <row r="75" spans="1:16" x14ac:dyDescent="0.2">
      <c r="A75" s="34"/>
      <c r="B75" s="34"/>
      <c r="C75" s="96"/>
      <c r="D75" s="34"/>
      <c r="E75" s="34"/>
      <c r="F75" s="62"/>
      <c r="G75" s="62"/>
      <c r="H75" s="36" t="s">
        <v>12</v>
      </c>
    </row>
    <row r="76" spans="1:16" x14ac:dyDescent="0.2">
      <c r="A76" s="34"/>
      <c r="B76" s="34"/>
      <c r="C76" s="35" t="s">
        <v>516</v>
      </c>
      <c r="D76" s="34"/>
      <c r="E76" s="34"/>
      <c r="F76" s="62"/>
      <c r="G76" s="62"/>
      <c r="H76" s="36" t="s">
        <v>12</v>
      </c>
      <c r="I76" s="78"/>
      <c r="J76" s="78"/>
      <c r="K76" s="78"/>
      <c r="L76" s="78"/>
      <c r="M76" s="78"/>
      <c r="N76" s="97"/>
      <c r="O76" s="97"/>
      <c r="P76" s="97"/>
    </row>
    <row r="77" spans="1:16" x14ac:dyDescent="0.2">
      <c r="A77" s="98">
        <v>1</v>
      </c>
      <c r="B77" s="67" t="s">
        <v>107</v>
      </c>
      <c r="C77" s="67" t="s">
        <v>108</v>
      </c>
      <c r="D77" s="67"/>
      <c r="E77" s="99">
        <v>112.994</v>
      </c>
      <c r="F77" s="100">
        <v>13.566496136</v>
      </c>
      <c r="G77" s="101">
        <v>4.1869799999999999E-3</v>
      </c>
      <c r="H77" s="36"/>
    </row>
    <row r="78" spans="1:16" x14ac:dyDescent="0.2">
      <c r="A78" s="34"/>
      <c r="B78" s="34"/>
      <c r="C78" s="35" t="s">
        <v>11</v>
      </c>
      <c r="D78" s="34"/>
      <c r="E78" s="34" t="s">
        <v>12</v>
      </c>
      <c r="F78" s="102">
        <f>SUM(F77)</f>
        <v>13.566496136</v>
      </c>
      <c r="G78" s="103">
        <f>SUM(G77)</f>
        <v>4.1869799999999999E-3</v>
      </c>
      <c r="H78" s="36" t="s">
        <v>12</v>
      </c>
    </row>
    <row r="79" spans="1:16" ht="12" customHeight="1" x14ac:dyDescent="0.2">
      <c r="A79" s="37"/>
      <c r="B79" s="37"/>
      <c r="C79" s="41"/>
      <c r="D79" s="37"/>
      <c r="E79" s="37"/>
      <c r="F79" s="42"/>
      <c r="G79" s="42"/>
      <c r="H79" s="36" t="s">
        <v>12</v>
      </c>
    </row>
    <row r="80" spans="1:16" x14ac:dyDescent="0.2">
      <c r="A80" s="37"/>
      <c r="B80" s="37"/>
      <c r="C80" s="38" t="s">
        <v>109</v>
      </c>
      <c r="D80" s="37"/>
      <c r="E80" s="37"/>
      <c r="F80" s="37"/>
      <c r="G80" s="37"/>
      <c r="H80" s="36" t="s">
        <v>12</v>
      </c>
    </row>
    <row r="81" spans="1:8" x14ac:dyDescent="0.2">
      <c r="A81" s="37"/>
      <c r="B81" s="37"/>
      <c r="C81" s="38" t="s">
        <v>110</v>
      </c>
      <c r="D81" s="37"/>
      <c r="E81" s="37"/>
      <c r="F81" s="37"/>
      <c r="G81" s="37"/>
      <c r="H81" s="36" t="s">
        <v>12</v>
      </c>
    </row>
    <row r="82" spans="1:8" x14ac:dyDescent="0.2">
      <c r="A82" s="37"/>
      <c r="B82" s="37"/>
      <c r="C82" s="38" t="s">
        <v>11</v>
      </c>
      <c r="D82" s="37"/>
      <c r="E82" s="37" t="s">
        <v>12</v>
      </c>
      <c r="F82" s="39" t="s">
        <v>13</v>
      </c>
      <c r="G82" s="40">
        <v>0</v>
      </c>
      <c r="H82" s="36" t="s">
        <v>12</v>
      </c>
    </row>
    <row r="83" spans="1:8" x14ac:dyDescent="0.2">
      <c r="A83" s="37"/>
      <c r="B83" s="37"/>
      <c r="C83" s="41"/>
      <c r="D83" s="37"/>
      <c r="E83" s="37"/>
      <c r="F83" s="42"/>
      <c r="G83" s="42"/>
      <c r="H83" s="36" t="s">
        <v>12</v>
      </c>
    </row>
    <row r="84" spans="1:8" x14ac:dyDescent="0.2">
      <c r="A84" s="37"/>
      <c r="B84" s="37"/>
      <c r="C84" s="38" t="s">
        <v>111</v>
      </c>
      <c r="D84" s="37"/>
      <c r="E84" s="37"/>
      <c r="F84" s="42"/>
      <c r="G84" s="42"/>
      <c r="H84" s="36" t="s">
        <v>12</v>
      </c>
    </row>
    <row r="85" spans="1:8" x14ac:dyDescent="0.2">
      <c r="A85" s="37"/>
      <c r="B85" s="37"/>
      <c r="C85" s="38" t="s">
        <v>11</v>
      </c>
      <c r="D85" s="37"/>
      <c r="E85" s="37" t="s">
        <v>12</v>
      </c>
      <c r="F85" s="39" t="s">
        <v>13</v>
      </c>
      <c r="G85" s="40">
        <v>0</v>
      </c>
      <c r="H85" s="36" t="s">
        <v>12</v>
      </c>
    </row>
    <row r="86" spans="1:8" x14ac:dyDescent="0.2">
      <c r="A86" s="37"/>
      <c r="B86" s="45"/>
      <c r="C86" s="45"/>
      <c r="D86" s="38"/>
      <c r="E86" s="37"/>
      <c r="F86" s="45"/>
      <c r="G86" s="49"/>
      <c r="H86" s="36" t="s">
        <v>12</v>
      </c>
    </row>
    <row r="87" spans="1:8" x14ac:dyDescent="0.2">
      <c r="A87" s="49"/>
      <c r="B87" s="45"/>
      <c r="C87" s="45" t="s">
        <v>112</v>
      </c>
      <c r="D87" s="45"/>
      <c r="E87" s="49"/>
      <c r="F87" s="47">
        <v>179.89375756000001</v>
      </c>
      <c r="G87" s="48">
        <v>5.552004E-2</v>
      </c>
      <c r="H87" s="36" t="s">
        <v>12</v>
      </c>
    </row>
    <row r="88" spans="1:8" x14ac:dyDescent="0.2">
      <c r="A88" s="41"/>
      <c r="B88" s="41"/>
      <c r="C88" s="38" t="s">
        <v>113</v>
      </c>
      <c r="D88" s="42"/>
      <c r="E88" s="42"/>
      <c r="F88" s="43">
        <v>3240.1592106960002</v>
      </c>
      <c r="G88" s="50">
        <v>1.0000000099999999</v>
      </c>
      <c r="H88" s="36" t="s">
        <v>12</v>
      </c>
    </row>
    <row r="89" spans="1:8" x14ac:dyDescent="0.2">
      <c r="A89" s="51"/>
      <c r="B89" s="51"/>
      <c r="C89" s="51"/>
      <c r="D89" s="52"/>
      <c r="E89" s="52"/>
      <c r="F89" s="52"/>
      <c r="G89" s="52"/>
    </row>
    <row r="90" spans="1:8" x14ac:dyDescent="0.2">
      <c r="A90" s="53"/>
      <c r="B90" s="54" t="s">
        <v>517</v>
      </c>
      <c r="C90" s="54"/>
      <c r="D90" s="54"/>
      <c r="E90" s="54"/>
      <c r="F90" s="54"/>
      <c r="G90" s="54"/>
      <c r="H90" s="54"/>
    </row>
    <row r="91" spans="1:8" x14ac:dyDescent="0.2">
      <c r="A91" s="53"/>
      <c r="B91" s="54" t="s">
        <v>518</v>
      </c>
      <c r="C91" s="54"/>
      <c r="D91" s="54"/>
      <c r="E91" s="54"/>
      <c r="F91" s="54"/>
      <c r="G91" s="54"/>
      <c r="H91" s="54"/>
    </row>
    <row r="92" spans="1:8" x14ac:dyDescent="0.2">
      <c r="A92" s="53"/>
      <c r="B92" s="54" t="s">
        <v>519</v>
      </c>
      <c r="C92" s="54"/>
      <c r="D92" s="54"/>
      <c r="E92" s="54"/>
      <c r="F92" s="54"/>
      <c r="G92" s="54"/>
      <c r="H92" s="54"/>
    </row>
    <row r="93" spans="1:8" x14ac:dyDescent="0.2">
      <c r="A93" s="53"/>
      <c r="B93" s="53"/>
      <c r="C93" s="53"/>
      <c r="D93" s="55"/>
      <c r="E93" s="55"/>
      <c r="F93" s="55"/>
      <c r="G93" s="55"/>
    </row>
    <row r="94" spans="1:8" x14ac:dyDescent="0.2">
      <c r="A94" s="53"/>
      <c r="B94" s="56" t="s">
        <v>114</v>
      </c>
      <c r="C94" s="57"/>
      <c r="D94" s="58"/>
      <c r="E94" s="59"/>
      <c r="F94" s="55"/>
      <c r="G94" s="55"/>
    </row>
    <row r="95" spans="1:8" ht="25.5" customHeight="1" x14ac:dyDescent="0.2">
      <c r="A95" s="53"/>
      <c r="B95" s="60" t="s">
        <v>115</v>
      </c>
      <c r="C95" s="61"/>
      <c r="D95" s="35" t="s">
        <v>539</v>
      </c>
      <c r="E95" s="59"/>
      <c r="F95" s="55"/>
      <c r="G95" s="55"/>
    </row>
    <row r="96" spans="1:8" x14ac:dyDescent="0.2">
      <c r="A96" s="53"/>
      <c r="B96" s="60" t="s">
        <v>117</v>
      </c>
      <c r="C96" s="61"/>
      <c r="D96" s="35" t="s">
        <v>116</v>
      </c>
      <c r="E96" s="59"/>
      <c r="F96" s="55"/>
      <c r="G96" s="55"/>
    </row>
    <row r="97" spans="1:14" x14ac:dyDescent="0.2">
      <c r="A97" s="53"/>
      <c r="B97" s="60" t="s">
        <v>118</v>
      </c>
      <c r="C97" s="61"/>
      <c r="D97" s="62" t="s">
        <v>12</v>
      </c>
      <c r="E97" s="59"/>
      <c r="F97" s="55"/>
      <c r="G97" s="55"/>
    </row>
    <row r="98" spans="1:14" x14ac:dyDescent="0.2">
      <c r="A98" s="63"/>
      <c r="B98" s="64" t="s">
        <v>12</v>
      </c>
      <c r="C98" s="64" t="s">
        <v>520</v>
      </c>
      <c r="D98" s="64" t="s">
        <v>119</v>
      </c>
      <c r="E98" s="63"/>
      <c r="F98" s="63"/>
      <c r="G98" s="63"/>
    </row>
    <row r="99" spans="1:14" x14ac:dyDescent="0.2">
      <c r="A99" s="63"/>
      <c r="B99" s="65" t="s">
        <v>120</v>
      </c>
      <c r="C99" s="66">
        <v>46265</v>
      </c>
      <c r="D99" s="66">
        <v>46295</v>
      </c>
      <c r="E99" s="63"/>
      <c r="F99" s="63"/>
      <c r="G99" s="63"/>
    </row>
    <row r="100" spans="1:14" x14ac:dyDescent="0.2">
      <c r="A100" s="63"/>
      <c r="B100" s="67" t="s">
        <v>121</v>
      </c>
      <c r="C100" s="68">
        <v>80.710300000000004</v>
      </c>
      <c r="D100" s="68">
        <v>80.572699999999998</v>
      </c>
      <c r="E100" s="63"/>
      <c r="F100" s="69"/>
      <c r="G100" s="70"/>
    </row>
    <row r="101" spans="1:14" x14ac:dyDescent="0.2">
      <c r="A101" s="63"/>
      <c r="B101" s="67" t="s">
        <v>521</v>
      </c>
      <c r="C101" s="68">
        <v>27.142399999999999</v>
      </c>
      <c r="D101" s="68">
        <v>27.0961</v>
      </c>
      <c r="E101" s="63"/>
      <c r="F101" s="69"/>
      <c r="G101" s="70"/>
    </row>
    <row r="102" spans="1:14" x14ac:dyDescent="0.2">
      <c r="A102" s="63"/>
      <c r="B102" s="67" t="s">
        <v>122</v>
      </c>
      <c r="C102" s="68">
        <v>71.61</v>
      </c>
      <c r="D102" s="68">
        <v>71.445099999999996</v>
      </c>
      <c r="E102" s="63"/>
      <c r="F102" s="69"/>
      <c r="G102" s="70"/>
    </row>
    <row r="103" spans="1:14" x14ac:dyDescent="0.2">
      <c r="A103" s="63"/>
      <c r="B103" s="67" t="s">
        <v>522</v>
      </c>
      <c r="C103" s="68">
        <v>13.217499999999999</v>
      </c>
      <c r="D103" s="68">
        <v>13.187099999999999</v>
      </c>
      <c r="E103" s="63"/>
      <c r="F103" s="69"/>
      <c r="G103" s="70"/>
    </row>
    <row r="104" spans="1:14" x14ac:dyDescent="0.2">
      <c r="A104" s="63"/>
      <c r="B104" s="63"/>
      <c r="C104" s="63"/>
      <c r="D104" s="63"/>
      <c r="E104" s="63"/>
      <c r="F104" s="63"/>
      <c r="G104" s="63"/>
    </row>
    <row r="105" spans="1:14" x14ac:dyDescent="0.2">
      <c r="A105" s="63"/>
      <c r="B105" s="60" t="s">
        <v>123</v>
      </c>
      <c r="C105" s="61"/>
      <c r="D105" s="35" t="s">
        <v>116</v>
      </c>
      <c r="E105" s="63"/>
      <c r="F105" s="63"/>
      <c r="G105" s="63"/>
    </row>
    <row r="106" spans="1:14" x14ac:dyDescent="0.2">
      <c r="A106" s="63"/>
      <c r="B106" s="120"/>
      <c r="C106" s="120"/>
      <c r="D106" s="121"/>
      <c r="E106" s="63"/>
      <c r="F106" s="69"/>
      <c r="G106" s="70"/>
    </row>
    <row r="107" spans="1:14" x14ac:dyDescent="0.2">
      <c r="A107" s="63"/>
      <c r="B107" s="60" t="s">
        <v>124</v>
      </c>
      <c r="C107" s="61"/>
      <c r="D107" s="35" t="s">
        <v>116</v>
      </c>
      <c r="E107" s="77"/>
      <c r="F107" s="63"/>
      <c r="G107" s="63"/>
    </row>
    <row r="108" spans="1:14" x14ac:dyDescent="0.2">
      <c r="A108" s="63"/>
      <c r="B108" s="60" t="s">
        <v>125</v>
      </c>
      <c r="C108" s="61"/>
      <c r="D108" s="35" t="s">
        <v>116</v>
      </c>
      <c r="E108" s="77"/>
      <c r="F108" s="63"/>
      <c r="G108" s="63"/>
    </row>
    <row r="109" spans="1:14" x14ac:dyDescent="0.2">
      <c r="A109" s="63"/>
      <c r="B109" s="60" t="s">
        <v>524</v>
      </c>
      <c r="C109" s="61"/>
      <c r="D109" s="35" t="s">
        <v>116</v>
      </c>
      <c r="E109" s="77"/>
      <c r="F109" s="63"/>
      <c r="G109" s="63"/>
    </row>
    <row r="110" spans="1:14" x14ac:dyDescent="0.2">
      <c r="A110" s="72"/>
      <c r="B110" s="72"/>
      <c r="C110" s="72"/>
      <c r="D110" s="72"/>
      <c r="E110" s="72"/>
      <c r="F110" s="72"/>
      <c r="G110" s="72"/>
    </row>
    <row r="111" spans="1:14" s="79" customFormat="1" ht="15" x14ac:dyDescent="0.25">
      <c r="B111" s="122" t="s">
        <v>643</v>
      </c>
      <c r="C111" s="123"/>
      <c r="D111" s="123"/>
      <c r="E111" s="123"/>
      <c r="F111" s="123"/>
      <c r="G111" s="124"/>
      <c r="I111" s="31"/>
      <c r="J111" s="125"/>
      <c r="K111" s="125"/>
      <c r="L111" s="125"/>
      <c r="M111" s="125"/>
      <c r="N111" s="31"/>
    </row>
    <row r="112" spans="1:14" s="79" customFormat="1" ht="45" customHeight="1" x14ac:dyDescent="0.25">
      <c r="B112" s="126" t="s">
        <v>541</v>
      </c>
      <c r="C112" s="126" t="s">
        <v>542</v>
      </c>
      <c r="D112" s="127" t="s">
        <v>543</v>
      </c>
      <c r="E112" s="128"/>
      <c r="F112" s="129" t="s">
        <v>544</v>
      </c>
      <c r="G112" s="129"/>
      <c r="H112" s="130"/>
      <c r="I112" s="31"/>
      <c r="J112" s="125"/>
      <c r="K112" s="125"/>
      <c r="L112" s="125"/>
      <c r="M112" s="125"/>
      <c r="N112" s="31"/>
    </row>
    <row r="113" spans="2:14" s="79" customFormat="1" ht="15" x14ac:dyDescent="0.25">
      <c r="B113" s="131" t="s">
        <v>624</v>
      </c>
      <c r="C113" s="132" t="s">
        <v>625</v>
      </c>
      <c r="D113" s="24">
        <v>0</v>
      </c>
      <c r="E113" s="25"/>
      <c r="F113" s="24">
        <v>0</v>
      </c>
      <c r="G113" s="25"/>
      <c r="H113" s="133"/>
      <c r="I113" s="31"/>
      <c r="J113" s="125"/>
      <c r="K113" s="125"/>
      <c r="L113" s="125"/>
      <c r="M113" s="125"/>
      <c r="N113" s="31"/>
    </row>
    <row r="114" spans="2:14" s="79" customFormat="1" ht="15" x14ac:dyDescent="0.25">
      <c r="B114" s="134" t="s">
        <v>626</v>
      </c>
      <c r="C114" s="135"/>
      <c r="D114" s="135"/>
      <c r="E114" s="135"/>
      <c r="F114" s="135"/>
      <c r="G114" s="136"/>
      <c r="H114" s="133"/>
      <c r="I114" s="31"/>
      <c r="J114" s="137"/>
      <c r="K114" s="137"/>
      <c r="L114" s="137"/>
      <c r="M114" s="125"/>
      <c r="N114" s="31"/>
    </row>
    <row r="115" spans="2:14" s="79" customFormat="1" ht="15" x14ac:dyDescent="0.25">
      <c r="B115" s="129" t="s">
        <v>541</v>
      </c>
      <c r="C115" s="129" t="s">
        <v>542</v>
      </c>
      <c r="D115" s="134" t="s">
        <v>587</v>
      </c>
      <c r="E115" s="135"/>
      <c r="F115" s="136"/>
      <c r="G115" s="131"/>
      <c r="H115" s="133"/>
      <c r="I115" s="31"/>
      <c r="J115" s="137"/>
      <c r="K115" s="137"/>
      <c r="L115" s="137"/>
      <c r="M115" s="125"/>
      <c r="N115" s="31"/>
    </row>
    <row r="116" spans="2:14" s="79" customFormat="1" ht="76.5" x14ac:dyDescent="0.25">
      <c r="B116" s="129"/>
      <c r="C116" s="129"/>
      <c r="D116" s="138" t="s">
        <v>591</v>
      </c>
      <c r="E116" s="138" t="s">
        <v>627</v>
      </c>
      <c r="F116" s="138" t="s">
        <v>628</v>
      </c>
      <c r="G116" s="138" t="s">
        <v>646</v>
      </c>
      <c r="H116" s="139"/>
      <c r="I116" s="31"/>
      <c r="J116" s="137"/>
      <c r="K116" s="137"/>
      <c r="L116" s="137"/>
      <c r="M116" s="125"/>
      <c r="N116" s="31"/>
    </row>
    <row r="117" spans="2:14" s="79" customFormat="1" ht="15" x14ac:dyDescent="0.2">
      <c r="B117" s="140" t="s">
        <v>624</v>
      </c>
      <c r="C117" s="132" t="s">
        <v>625</v>
      </c>
      <c r="D117" s="141">
        <v>200</v>
      </c>
      <c r="E117" s="141">
        <v>6.8852450999999997</v>
      </c>
      <c r="F117" s="141">
        <v>206.88524509999999</v>
      </c>
      <c r="G117" s="10">
        <f>F117/F88</f>
        <v>6.3850333161733788E-2</v>
      </c>
      <c r="H117" s="11"/>
      <c r="I117" s="31"/>
      <c r="J117" s="31"/>
      <c r="K117" s="31"/>
      <c r="L117" s="31"/>
      <c r="M117" s="31"/>
      <c r="N117" s="31"/>
    </row>
    <row r="118" spans="2:14" s="79" customFormat="1" ht="33" customHeight="1" x14ac:dyDescent="0.2">
      <c r="B118" s="142" t="s">
        <v>629</v>
      </c>
      <c r="C118" s="143"/>
      <c r="D118" s="143"/>
      <c r="E118" s="143"/>
      <c r="F118" s="143"/>
      <c r="G118" s="144"/>
      <c r="H118" s="12"/>
      <c r="I118" s="31"/>
      <c r="J118" s="31"/>
      <c r="K118" s="31"/>
      <c r="L118" s="31"/>
      <c r="M118" s="31"/>
      <c r="N118" s="31"/>
    </row>
    <row r="119" spans="2:14" s="79" customFormat="1" x14ac:dyDescent="0.2">
      <c r="H119" s="12"/>
      <c r="I119" s="31"/>
      <c r="J119" s="31"/>
      <c r="K119" s="31"/>
      <c r="L119" s="31"/>
      <c r="M119" s="31"/>
      <c r="N119" s="31"/>
    </row>
    <row r="120" spans="2:14" s="79" customFormat="1" x14ac:dyDescent="0.2">
      <c r="B120" s="80" t="s">
        <v>525</v>
      </c>
      <c r="C120" s="81"/>
      <c r="D120" s="82"/>
      <c r="I120" s="31"/>
      <c r="J120" s="31"/>
      <c r="K120" s="31"/>
      <c r="L120" s="31"/>
      <c r="M120" s="31"/>
      <c r="N120" s="31"/>
    </row>
    <row r="121" spans="2:14" s="79" customFormat="1" ht="38.25" x14ac:dyDescent="0.2">
      <c r="B121" s="84" t="s">
        <v>526</v>
      </c>
      <c r="C121" s="84"/>
      <c r="D121" s="85" t="s">
        <v>437</v>
      </c>
      <c r="I121" s="31"/>
      <c r="J121" s="31"/>
      <c r="K121" s="31"/>
      <c r="L121" s="31"/>
      <c r="M121" s="31"/>
      <c r="N121" s="31"/>
    </row>
    <row r="122" spans="2:14" s="79" customFormat="1" x14ac:dyDescent="0.2">
      <c r="B122" s="73" t="s">
        <v>527</v>
      </c>
      <c r="C122" s="73"/>
      <c r="D122" s="86"/>
      <c r="I122" s="31"/>
      <c r="J122" s="31"/>
      <c r="K122" s="31"/>
      <c r="L122" s="31"/>
      <c r="M122" s="31"/>
      <c r="N122" s="31"/>
    </row>
    <row r="123" spans="2:14" s="79" customFormat="1" x14ac:dyDescent="0.2">
      <c r="B123" s="73"/>
      <c r="C123" s="73"/>
      <c r="D123" s="87"/>
      <c r="I123" s="31"/>
      <c r="J123" s="31"/>
      <c r="K123" s="31"/>
      <c r="L123" s="31"/>
      <c r="M123" s="31"/>
      <c r="N123" s="31"/>
    </row>
    <row r="124" spans="2:14" s="79" customFormat="1" x14ac:dyDescent="0.2">
      <c r="B124" s="73" t="s">
        <v>528</v>
      </c>
      <c r="C124" s="73"/>
      <c r="D124" s="88">
        <v>7.5073759716525617</v>
      </c>
      <c r="I124" s="31"/>
      <c r="J124" s="31"/>
      <c r="K124" s="31"/>
      <c r="L124" s="31"/>
      <c r="M124" s="31"/>
      <c r="N124" s="31"/>
    </row>
    <row r="125" spans="2:14" s="79" customFormat="1" x14ac:dyDescent="0.2">
      <c r="B125" s="73"/>
      <c r="C125" s="73"/>
      <c r="D125" s="87"/>
      <c r="I125" s="31"/>
      <c r="J125" s="31"/>
      <c r="K125" s="31"/>
      <c r="L125" s="31"/>
      <c r="M125" s="31"/>
      <c r="N125" s="31"/>
    </row>
    <row r="126" spans="2:14" s="79" customFormat="1" x14ac:dyDescent="0.2">
      <c r="B126" s="73" t="s">
        <v>529</v>
      </c>
      <c r="C126" s="73"/>
      <c r="D126" s="88">
        <v>3.3226776885134401</v>
      </c>
      <c r="I126" s="31"/>
      <c r="J126" s="31"/>
      <c r="K126" s="31"/>
      <c r="L126" s="31"/>
      <c r="M126" s="31"/>
      <c r="N126" s="31"/>
    </row>
    <row r="127" spans="2:14" s="79" customFormat="1" x14ac:dyDescent="0.2">
      <c r="B127" s="73" t="s">
        <v>530</v>
      </c>
      <c r="C127" s="73"/>
      <c r="D127" s="88">
        <v>4.0500234370002035</v>
      </c>
      <c r="I127" s="31"/>
      <c r="J127" s="31"/>
      <c r="K127" s="31"/>
      <c r="L127" s="31"/>
      <c r="M127" s="31"/>
      <c r="N127" s="31"/>
    </row>
    <row r="128" spans="2:14" s="79" customFormat="1" x14ac:dyDescent="0.2">
      <c r="B128" s="73"/>
      <c r="C128" s="73"/>
      <c r="D128" s="87"/>
      <c r="I128" s="31"/>
      <c r="J128" s="31"/>
      <c r="K128" s="31"/>
      <c r="L128" s="31"/>
      <c r="M128" s="31"/>
      <c r="N128" s="31"/>
    </row>
    <row r="129" spans="2:16" s="79" customFormat="1" x14ac:dyDescent="0.2">
      <c r="B129" s="73" t="s">
        <v>531</v>
      </c>
      <c r="C129" s="73"/>
      <c r="D129" s="90" t="s">
        <v>642</v>
      </c>
      <c r="I129" s="31"/>
      <c r="J129" s="78"/>
      <c r="K129" s="78"/>
      <c r="L129" s="78"/>
      <c r="M129" s="78"/>
      <c r="N129" s="83"/>
    </row>
    <row r="130" spans="2:16" s="79" customFormat="1" x14ac:dyDescent="0.2">
      <c r="B130" s="91" t="s">
        <v>532</v>
      </c>
      <c r="C130" s="92"/>
      <c r="D130" s="93"/>
      <c r="I130" s="31"/>
      <c r="J130" s="31"/>
      <c r="K130" s="31"/>
      <c r="L130" s="31"/>
      <c r="M130" s="31"/>
      <c r="N130" s="31"/>
      <c r="O130" s="31"/>
      <c r="P130" s="31"/>
    </row>
    <row r="132" spans="2:16" x14ac:dyDescent="0.2">
      <c r="B132" s="94" t="s">
        <v>533</v>
      </c>
    </row>
    <row r="133" spans="2:16" ht="153.75" customHeight="1" x14ac:dyDescent="0.2"/>
    <row r="136" spans="2:16" x14ac:dyDescent="0.2">
      <c r="B136" s="94" t="s">
        <v>534</v>
      </c>
      <c r="C136" s="95"/>
      <c r="D136" s="94"/>
    </row>
    <row r="137" spans="2:16" x14ac:dyDescent="0.2">
      <c r="B137" s="94" t="s">
        <v>630</v>
      </c>
      <c r="D137" s="94"/>
    </row>
    <row r="138" spans="2:16" ht="165" customHeight="1" x14ac:dyDescent="0.2"/>
  </sheetData>
  <mergeCells count="35">
    <mergeCell ref="B130:D130"/>
    <mergeCell ref="B125:C125"/>
    <mergeCell ref="B126:C126"/>
    <mergeCell ref="B127:C127"/>
    <mergeCell ref="B128:C128"/>
    <mergeCell ref="B129:C129"/>
    <mergeCell ref="B120:D120"/>
    <mergeCell ref="B121:C121"/>
    <mergeCell ref="B122:C122"/>
    <mergeCell ref="B123:C123"/>
    <mergeCell ref="B124:C124"/>
    <mergeCell ref="B114:G114"/>
    <mergeCell ref="B115:B116"/>
    <mergeCell ref="C115:C116"/>
    <mergeCell ref="D115:F115"/>
    <mergeCell ref="B118:G118"/>
    <mergeCell ref="B111:G111"/>
    <mergeCell ref="D112:E112"/>
    <mergeCell ref="F112:G112"/>
    <mergeCell ref="D113:E113"/>
    <mergeCell ref="F113:G113"/>
    <mergeCell ref="B97:C97"/>
    <mergeCell ref="B105:C105"/>
    <mergeCell ref="B107:C107"/>
    <mergeCell ref="B108:C108"/>
    <mergeCell ref="B109:C109"/>
    <mergeCell ref="B92:H92"/>
    <mergeCell ref="B94:D94"/>
    <mergeCell ref="B95:C95"/>
    <mergeCell ref="B96:C96"/>
    <mergeCell ref="A1:H1"/>
    <mergeCell ref="A2:H2"/>
    <mergeCell ref="A3:H3"/>
    <mergeCell ref="B90:H90"/>
    <mergeCell ref="B91:H91"/>
  </mergeCells>
  <hyperlinks>
    <hyperlink ref="I1" location="Index!B2" display="Index" xr:uid="{75F50BBE-1153-4DE0-9FAD-A049C28D7F75}"/>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67C1C-1B38-4836-8751-678E7C1A5F5D}">
  <sheetPr>
    <outlinePr summaryBelow="0" summaryRight="0"/>
  </sheetPr>
  <dimension ref="A1:R165"/>
  <sheetViews>
    <sheetView showGridLines="0"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7.7109375" style="31" bestFit="1" customWidth="1"/>
    <col min="5" max="5" width="8.7109375" style="31" bestFit="1" customWidth="1"/>
    <col min="6" max="6" width="10.140625" style="31" bestFit="1" customWidth="1"/>
    <col min="7" max="7" width="14" style="31" bestFit="1" customWidth="1"/>
    <col min="8" max="9" width="9" style="31" customWidth="1"/>
    <col min="10" max="16384" width="8.85546875" style="31"/>
  </cols>
  <sheetData>
    <row r="1" spans="1:9" ht="15" x14ac:dyDescent="0.2">
      <c r="A1" s="26" t="s">
        <v>0</v>
      </c>
      <c r="B1" s="26"/>
      <c r="C1" s="26"/>
      <c r="D1" s="26"/>
      <c r="E1" s="26"/>
      <c r="F1" s="26"/>
      <c r="G1" s="26"/>
      <c r="H1" s="26"/>
      <c r="I1" s="1" t="s">
        <v>513</v>
      </c>
    </row>
    <row r="2" spans="1:9" ht="15" x14ac:dyDescent="0.2">
      <c r="A2" s="26" t="s">
        <v>442</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512</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44">
        <v>1</v>
      </c>
      <c r="B7" s="45" t="s">
        <v>443</v>
      </c>
      <c r="C7" s="45" t="s">
        <v>444</v>
      </c>
      <c r="D7" s="45" t="s">
        <v>445</v>
      </c>
      <c r="E7" s="46">
        <v>2400</v>
      </c>
      <c r="F7" s="47">
        <v>42.167999999999999</v>
      </c>
      <c r="G7" s="48">
        <v>2.3022399999999998E-2</v>
      </c>
      <c r="H7" s="36" t="s">
        <v>12</v>
      </c>
    </row>
    <row r="8" spans="1:9" x14ac:dyDescent="0.2">
      <c r="A8" s="44">
        <v>2</v>
      </c>
      <c r="B8" s="45" t="s">
        <v>446</v>
      </c>
      <c r="C8" s="45" t="s">
        <v>447</v>
      </c>
      <c r="D8" s="45" t="s">
        <v>448</v>
      </c>
      <c r="E8" s="46">
        <v>3000</v>
      </c>
      <c r="F8" s="47">
        <v>35.61</v>
      </c>
      <c r="G8" s="48">
        <v>1.9441940000000001E-2</v>
      </c>
      <c r="H8" s="36" t="s">
        <v>12</v>
      </c>
    </row>
    <row r="9" spans="1:9" x14ac:dyDescent="0.2">
      <c r="A9" s="44">
        <v>3</v>
      </c>
      <c r="B9" s="45" t="s">
        <v>449</v>
      </c>
      <c r="C9" s="45" t="s">
        <v>450</v>
      </c>
      <c r="D9" s="45" t="s">
        <v>451</v>
      </c>
      <c r="E9" s="46">
        <v>2400</v>
      </c>
      <c r="F9" s="47">
        <v>23.027999999999999</v>
      </c>
      <c r="G9" s="48">
        <v>1.257256E-2</v>
      </c>
      <c r="H9" s="36" t="s">
        <v>12</v>
      </c>
    </row>
    <row r="10" spans="1:9" x14ac:dyDescent="0.2">
      <c r="A10" s="44">
        <v>4</v>
      </c>
      <c r="B10" s="45" t="s">
        <v>452</v>
      </c>
      <c r="C10" s="45" t="s">
        <v>453</v>
      </c>
      <c r="D10" s="45" t="s">
        <v>451</v>
      </c>
      <c r="E10" s="46">
        <v>3000</v>
      </c>
      <c r="F10" s="47">
        <v>21.260999999999999</v>
      </c>
      <c r="G10" s="48">
        <v>1.1607839999999999E-2</v>
      </c>
      <c r="H10" s="36" t="s">
        <v>12</v>
      </c>
    </row>
    <row r="11" spans="1:9" x14ac:dyDescent="0.2">
      <c r="A11" s="44">
        <v>5</v>
      </c>
      <c r="B11" s="45" t="s">
        <v>454</v>
      </c>
      <c r="C11" s="45" t="s">
        <v>455</v>
      </c>
      <c r="D11" s="45" t="s">
        <v>451</v>
      </c>
      <c r="E11" s="46">
        <v>1600</v>
      </c>
      <c r="F11" s="47">
        <v>21.147200000000002</v>
      </c>
      <c r="G11" s="48">
        <v>1.1545710000000001E-2</v>
      </c>
      <c r="H11" s="36" t="s">
        <v>12</v>
      </c>
    </row>
    <row r="12" spans="1:9" x14ac:dyDescent="0.2">
      <c r="A12" s="44">
        <v>6</v>
      </c>
      <c r="B12" s="45" t="s">
        <v>456</v>
      </c>
      <c r="C12" s="45" t="s">
        <v>457</v>
      </c>
      <c r="D12" s="45" t="s">
        <v>458</v>
      </c>
      <c r="E12" s="46">
        <v>1000</v>
      </c>
      <c r="F12" s="47">
        <v>15.24</v>
      </c>
      <c r="G12" s="48">
        <v>8.3205599999999994E-3</v>
      </c>
      <c r="H12" s="36" t="s">
        <v>12</v>
      </c>
    </row>
    <row r="13" spans="1:9" x14ac:dyDescent="0.2">
      <c r="A13" s="44">
        <v>7</v>
      </c>
      <c r="B13" s="45" t="s">
        <v>459</v>
      </c>
      <c r="C13" s="45" t="s">
        <v>460</v>
      </c>
      <c r="D13" s="45" t="s">
        <v>461</v>
      </c>
      <c r="E13" s="46">
        <v>137</v>
      </c>
      <c r="F13" s="47">
        <v>14.89738</v>
      </c>
      <c r="G13" s="48">
        <v>8.1335000000000001E-3</v>
      </c>
      <c r="H13" s="36" t="s">
        <v>12</v>
      </c>
    </row>
    <row r="14" spans="1:9" x14ac:dyDescent="0.2">
      <c r="A14" s="44">
        <v>8</v>
      </c>
      <c r="B14" s="45" t="s">
        <v>462</v>
      </c>
      <c r="C14" s="45" t="s">
        <v>463</v>
      </c>
      <c r="D14" s="45" t="s">
        <v>451</v>
      </c>
      <c r="E14" s="46">
        <v>1200</v>
      </c>
      <c r="F14" s="47">
        <v>14.712</v>
      </c>
      <c r="G14" s="48">
        <v>8.0322899999999992E-3</v>
      </c>
      <c r="H14" s="36" t="s">
        <v>12</v>
      </c>
    </row>
    <row r="15" spans="1:9" x14ac:dyDescent="0.2">
      <c r="A15" s="44">
        <v>9</v>
      </c>
      <c r="B15" s="45" t="s">
        <v>464</v>
      </c>
      <c r="C15" s="45" t="s">
        <v>465</v>
      </c>
      <c r="D15" s="45" t="s">
        <v>451</v>
      </c>
      <c r="E15" s="46">
        <v>3375</v>
      </c>
      <c r="F15" s="47">
        <v>14.07375</v>
      </c>
      <c r="G15" s="48">
        <v>7.68383E-3</v>
      </c>
      <c r="H15" s="36" t="s">
        <v>12</v>
      </c>
    </row>
    <row r="16" spans="1:9" ht="25.5" x14ac:dyDescent="0.2">
      <c r="A16" s="44">
        <v>10</v>
      </c>
      <c r="B16" s="45" t="s">
        <v>466</v>
      </c>
      <c r="C16" s="45" t="s">
        <v>467</v>
      </c>
      <c r="D16" s="45" t="s">
        <v>468</v>
      </c>
      <c r="E16" s="46">
        <v>125</v>
      </c>
      <c r="F16" s="47">
        <v>13.695</v>
      </c>
      <c r="G16" s="48">
        <v>7.4770399999999999E-3</v>
      </c>
      <c r="H16" s="36" t="s">
        <v>12</v>
      </c>
    </row>
    <row r="17" spans="1:8" ht="25.5" x14ac:dyDescent="0.2">
      <c r="A17" s="44">
        <v>11</v>
      </c>
      <c r="B17" s="45" t="s">
        <v>469</v>
      </c>
      <c r="C17" s="45" t="s">
        <v>470</v>
      </c>
      <c r="D17" s="45" t="s">
        <v>471</v>
      </c>
      <c r="E17" s="46">
        <v>250</v>
      </c>
      <c r="F17" s="47">
        <v>12.90875</v>
      </c>
      <c r="G17" s="48">
        <v>7.0477700000000001E-3</v>
      </c>
      <c r="H17" s="36" t="s">
        <v>12</v>
      </c>
    </row>
    <row r="18" spans="1:8" x14ac:dyDescent="0.2">
      <c r="A18" s="44">
        <v>12</v>
      </c>
      <c r="B18" s="45" t="s">
        <v>472</v>
      </c>
      <c r="C18" s="45" t="s">
        <v>473</v>
      </c>
      <c r="D18" s="45" t="s">
        <v>458</v>
      </c>
      <c r="E18" s="46">
        <v>1000</v>
      </c>
      <c r="F18" s="47">
        <v>12.3</v>
      </c>
      <c r="G18" s="48">
        <v>6.7154099999999998E-3</v>
      </c>
      <c r="H18" s="36" t="s">
        <v>12</v>
      </c>
    </row>
    <row r="19" spans="1:8" x14ac:dyDescent="0.2">
      <c r="A19" s="44">
        <v>13</v>
      </c>
      <c r="B19" s="45" t="s">
        <v>474</v>
      </c>
      <c r="C19" s="45" t="s">
        <v>475</v>
      </c>
      <c r="D19" s="45" t="s">
        <v>476</v>
      </c>
      <c r="E19" s="46">
        <v>250</v>
      </c>
      <c r="F19" s="47">
        <v>11.67</v>
      </c>
      <c r="G19" s="48">
        <v>6.3714499999999999E-3</v>
      </c>
      <c r="H19" s="36" t="s">
        <v>12</v>
      </c>
    </row>
    <row r="20" spans="1:8" x14ac:dyDescent="0.2">
      <c r="A20" s="44">
        <v>14</v>
      </c>
      <c r="B20" s="45" t="s">
        <v>477</v>
      </c>
      <c r="C20" s="45" t="s">
        <v>478</v>
      </c>
      <c r="D20" s="45" t="s">
        <v>461</v>
      </c>
      <c r="E20" s="46">
        <v>350</v>
      </c>
      <c r="F20" s="47">
        <v>10.324999999999999</v>
      </c>
      <c r="G20" s="48">
        <v>5.6371299999999997E-3</v>
      </c>
      <c r="H20" s="36" t="s">
        <v>12</v>
      </c>
    </row>
    <row r="21" spans="1:8" x14ac:dyDescent="0.2">
      <c r="A21" s="44">
        <v>15</v>
      </c>
      <c r="B21" s="45" t="s">
        <v>479</v>
      </c>
      <c r="C21" s="45" t="s">
        <v>480</v>
      </c>
      <c r="D21" s="45" t="s">
        <v>458</v>
      </c>
      <c r="E21" s="46">
        <v>1020</v>
      </c>
      <c r="F21" s="47">
        <v>10.13982</v>
      </c>
      <c r="G21" s="48">
        <v>5.53602E-3</v>
      </c>
      <c r="H21" s="36" t="s">
        <v>12</v>
      </c>
    </row>
    <row r="22" spans="1:8" x14ac:dyDescent="0.2">
      <c r="A22" s="44">
        <v>16</v>
      </c>
      <c r="B22" s="45" t="s">
        <v>481</v>
      </c>
      <c r="C22" s="45" t="s">
        <v>482</v>
      </c>
      <c r="D22" s="45" t="s">
        <v>483</v>
      </c>
      <c r="E22" s="46">
        <v>250</v>
      </c>
      <c r="F22" s="47">
        <v>9.4</v>
      </c>
      <c r="G22" s="48">
        <v>5.1320999999999997E-3</v>
      </c>
      <c r="H22" s="36" t="s">
        <v>12</v>
      </c>
    </row>
    <row r="23" spans="1:8" x14ac:dyDescent="0.2">
      <c r="A23" s="44">
        <v>17</v>
      </c>
      <c r="B23" s="45" t="s">
        <v>484</v>
      </c>
      <c r="C23" s="45" t="s">
        <v>485</v>
      </c>
      <c r="D23" s="45" t="s">
        <v>486</v>
      </c>
      <c r="E23" s="46">
        <v>2000</v>
      </c>
      <c r="F23" s="47">
        <v>9.1340000000000003</v>
      </c>
      <c r="G23" s="48">
        <v>4.98688E-3</v>
      </c>
      <c r="H23" s="36" t="s">
        <v>12</v>
      </c>
    </row>
    <row r="24" spans="1:8" ht="25.5" x14ac:dyDescent="0.2">
      <c r="A24" s="44">
        <v>18</v>
      </c>
      <c r="B24" s="45" t="s">
        <v>487</v>
      </c>
      <c r="C24" s="45" t="s">
        <v>488</v>
      </c>
      <c r="D24" s="45" t="s">
        <v>489</v>
      </c>
      <c r="E24" s="46">
        <v>1100</v>
      </c>
      <c r="F24" s="47">
        <v>8.6460000000000008</v>
      </c>
      <c r="G24" s="48">
        <v>4.7204400000000002E-3</v>
      </c>
      <c r="H24" s="36" t="s">
        <v>12</v>
      </c>
    </row>
    <row r="25" spans="1:8" ht="51" x14ac:dyDescent="0.2">
      <c r="A25" s="44">
        <v>19</v>
      </c>
      <c r="B25" s="45" t="s">
        <v>490</v>
      </c>
      <c r="C25" s="45" t="s">
        <v>491</v>
      </c>
      <c r="D25" s="45" t="s">
        <v>492</v>
      </c>
      <c r="E25" s="46">
        <v>2000</v>
      </c>
      <c r="F25" s="47">
        <v>8.4329999999999998</v>
      </c>
      <c r="G25" s="48">
        <v>4.6041500000000004E-3</v>
      </c>
      <c r="H25" s="36" t="s">
        <v>12</v>
      </c>
    </row>
    <row r="26" spans="1:8" x14ac:dyDescent="0.2">
      <c r="A26" s="44">
        <v>20</v>
      </c>
      <c r="B26" s="45" t="s">
        <v>493</v>
      </c>
      <c r="C26" s="45" t="s">
        <v>494</v>
      </c>
      <c r="D26" s="45" t="s">
        <v>495</v>
      </c>
      <c r="E26" s="46">
        <v>150</v>
      </c>
      <c r="F26" s="47">
        <v>7.14</v>
      </c>
      <c r="G26" s="48">
        <v>3.89822E-3</v>
      </c>
      <c r="H26" s="36" t="s">
        <v>12</v>
      </c>
    </row>
    <row r="27" spans="1:8" x14ac:dyDescent="0.2">
      <c r="A27" s="44">
        <v>21</v>
      </c>
      <c r="B27" s="45" t="s">
        <v>496</v>
      </c>
      <c r="C27" s="45" t="s">
        <v>497</v>
      </c>
      <c r="D27" s="45" t="s">
        <v>498</v>
      </c>
      <c r="E27" s="46">
        <v>500</v>
      </c>
      <c r="F27" s="47">
        <v>5.6745000000000001</v>
      </c>
      <c r="G27" s="48">
        <v>3.0980999999999999E-3</v>
      </c>
      <c r="H27" s="36" t="s">
        <v>12</v>
      </c>
    </row>
    <row r="28" spans="1:8" ht="25.5" x14ac:dyDescent="0.2">
      <c r="A28" s="44">
        <v>22</v>
      </c>
      <c r="B28" s="45" t="s">
        <v>499</v>
      </c>
      <c r="C28" s="45" t="s">
        <v>500</v>
      </c>
      <c r="D28" s="45" t="s">
        <v>471</v>
      </c>
      <c r="E28" s="46">
        <v>200</v>
      </c>
      <c r="F28" s="47">
        <v>4.0603999999999996</v>
      </c>
      <c r="G28" s="48">
        <v>2.2168499999999998E-3</v>
      </c>
      <c r="H28" s="36" t="s">
        <v>12</v>
      </c>
    </row>
    <row r="29" spans="1:8" x14ac:dyDescent="0.2">
      <c r="A29" s="37"/>
      <c r="B29" s="37"/>
      <c r="C29" s="38" t="s">
        <v>11</v>
      </c>
      <c r="D29" s="37"/>
      <c r="E29" s="37" t="s">
        <v>12</v>
      </c>
      <c r="F29" s="43">
        <v>325.66379999999998</v>
      </c>
      <c r="G29" s="40">
        <v>0.17780219</v>
      </c>
      <c r="H29" s="36" t="s">
        <v>12</v>
      </c>
    </row>
    <row r="30" spans="1:8" x14ac:dyDescent="0.2">
      <c r="A30" s="37"/>
      <c r="B30" s="37"/>
      <c r="C30" s="41"/>
      <c r="D30" s="37"/>
      <c r="E30" s="37"/>
      <c r="F30" s="42"/>
      <c r="G30" s="42"/>
      <c r="H30" s="36" t="s">
        <v>12</v>
      </c>
    </row>
    <row r="31" spans="1:8" x14ac:dyDescent="0.2">
      <c r="A31" s="37"/>
      <c r="B31" s="37"/>
      <c r="C31" s="38" t="s">
        <v>14</v>
      </c>
      <c r="D31" s="37"/>
      <c r="E31" s="37"/>
      <c r="F31" s="37"/>
      <c r="G31" s="37"/>
      <c r="H31" s="36" t="s">
        <v>12</v>
      </c>
    </row>
    <row r="32" spans="1:8" x14ac:dyDescent="0.2">
      <c r="A32" s="37"/>
      <c r="B32" s="37"/>
      <c r="C32" s="38" t="s">
        <v>11</v>
      </c>
      <c r="D32" s="37"/>
      <c r="E32" s="37" t="s">
        <v>12</v>
      </c>
      <c r="F32" s="39" t="s">
        <v>13</v>
      </c>
      <c r="G32" s="40">
        <v>0</v>
      </c>
      <c r="H32" s="36" t="s">
        <v>12</v>
      </c>
    </row>
    <row r="33" spans="1:8" x14ac:dyDescent="0.2">
      <c r="A33" s="37"/>
      <c r="B33" s="37"/>
      <c r="C33" s="41"/>
      <c r="D33" s="37"/>
      <c r="E33" s="37"/>
      <c r="F33" s="42"/>
      <c r="G33" s="42"/>
      <c r="H33" s="36" t="s">
        <v>12</v>
      </c>
    </row>
    <row r="34" spans="1:8" x14ac:dyDescent="0.2">
      <c r="A34" s="37"/>
      <c r="B34" s="37"/>
      <c r="C34" s="38" t="s">
        <v>15</v>
      </c>
      <c r="D34" s="37"/>
      <c r="E34" s="37"/>
      <c r="F34" s="37"/>
      <c r="G34" s="37"/>
      <c r="H34" s="36" t="s">
        <v>12</v>
      </c>
    </row>
    <row r="35" spans="1:8" x14ac:dyDescent="0.2">
      <c r="A35" s="37"/>
      <c r="B35" s="37"/>
      <c r="C35" s="38" t="s">
        <v>11</v>
      </c>
      <c r="D35" s="37"/>
      <c r="E35" s="37" t="s">
        <v>12</v>
      </c>
      <c r="F35" s="39" t="s">
        <v>13</v>
      </c>
      <c r="G35" s="40">
        <v>0</v>
      </c>
      <c r="H35" s="36" t="s">
        <v>12</v>
      </c>
    </row>
    <row r="36" spans="1:8" x14ac:dyDescent="0.2">
      <c r="A36" s="37"/>
      <c r="B36" s="37"/>
      <c r="C36" s="41"/>
      <c r="D36" s="37"/>
      <c r="E36" s="37"/>
      <c r="F36" s="42"/>
      <c r="G36" s="42"/>
      <c r="H36" s="36" t="s">
        <v>12</v>
      </c>
    </row>
    <row r="37" spans="1:8" x14ac:dyDescent="0.2">
      <c r="A37" s="37"/>
      <c r="B37" s="37"/>
      <c r="C37" s="38" t="s">
        <v>16</v>
      </c>
      <c r="D37" s="37"/>
      <c r="E37" s="37"/>
      <c r="F37" s="37"/>
      <c r="G37" s="37"/>
      <c r="H37" s="36" t="s">
        <v>12</v>
      </c>
    </row>
    <row r="38" spans="1:8" x14ac:dyDescent="0.2">
      <c r="A38" s="37"/>
      <c r="B38" s="37"/>
      <c r="C38" s="38" t="s">
        <v>11</v>
      </c>
      <c r="D38" s="37"/>
      <c r="E38" s="37" t="s">
        <v>12</v>
      </c>
      <c r="F38" s="39" t="s">
        <v>13</v>
      </c>
      <c r="G38" s="40">
        <v>0</v>
      </c>
      <c r="H38" s="36" t="s">
        <v>12</v>
      </c>
    </row>
    <row r="39" spans="1:8" x14ac:dyDescent="0.2">
      <c r="A39" s="37"/>
      <c r="B39" s="37"/>
      <c r="C39" s="41"/>
      <c r="D39" s="37"/>
      <c r="E39" s="37"/>
      <c r="F39" s="42"/>
      <c r="G39" s="42"/>
      <c r="H39" s="36" t="s">
        <v>12</v>
      </c>
    </row>
    <row r="40" spans="1:8" x14ac:dyDescent="0.2">
      <c r="A40" s="37"/>
      <c r="B40" s="37"/>
      <c r="C40" s="38" t="s">
        <v>17</v>
      </c>
      <c r="D40" s="37"/>
      <c r="E40" s="37"/>
      <c r="F40" s="42"/>
      <c r="G40" s="42"/>
      <c r="H40" s="36" t="s">
        <v>12</v>
      </c>
    </row>
    <row r="41" spans="1:8" x14ac:dyDescent="0.2">
      <c r="A41" s="37"/>
      <c r="B41" s="37"/>
      <c r="C41" s="38" t="s">
        <v>11</v>
      </c>
      <c r="D41" s="37"/>
      <c r="E41" s="37" t="s">
        <v>12</v>
      </c>
      <c r="F41" s="39" t="s">
        <v>13</v>
      </c>
      <c r="G41" s="40">
        <v>0</v>
      </c>
      <c r="H41" s="36" t="s">
        <v>12</v>
      </c>
    </row>
    <row r="42" spans="1:8" x14ac:dyDescent="0.2">
      <c r="A42" s="37"/>
      <c r="B42" s="37"/>
      <c r="C42" s="41"/>
      <c r="D42" s="37"/>
      <c r="E42" s="37"/>
      <c r="F42" s="42"/>
      <c r="G42" s="42"/>
      <c r="H42" s="36" t="s">
        <v>12</v>
      </c>
    </row>
    <row r="43" spans="1:8" x14ac:dyDescent="0.2">
      <c r="A43" s="37"/>
      <c r="B43" s="37"/>
      <c r="C43" s="38" t="s">
        <v>18</v>
      </c>
      <c r="D43" s="37"/>
      <c r="E43" s="37"/>
      <c r="F43" s="42"/>
      <c r="G43" s="42"/>
      <c r="H43" s="36" t="s">
        <v>12</v>
      </c>
    </row>
    <row r="44" spans="1:8" x14ac:dyDescent="0.2">
      <c r="A44" s="37"/>
      <c r="B44" s="37"/>
      <c r="C44" s="38" t="s">
        <v>11</v>
      </c>
      <c r="D44" s="37"/>
      <c r="E44" s="37" t="s">
        <v>12</v>
      </c>
      <c r="F44" s="39" t="s">
        <v>13</v>
      </c>
      <c r="G44" s="40">
        <v>0</v>
      </c>
      <c r="H44" s="36" t="s">
        <v>12</v>
      </c>
    </row>
    <row r="45" spans="1:8" x14ac:dyDescent="0.2">
      <c r="A45" s="37"/>
      <c r="B45" s="37"/>
      <c r="C45" s="41"/>
      <c r="D45" s="37"/>
      <c r="E45" s="37"/>
      <c r="F45" s="42"/>
      <c r="G45" s="42"/>
      <c r="H45" s="36" t="s">
        <v>12</v>
      </c>
    </row>
    <row r="46" spans="1:8" x14ac:dyDescent="0.2">
      <c r="A46" s="37"/>
      <c r="B46" s="37"/>
      <c r="C46" s="38" t="s">
        <v>19</v>
      </c>
      <c r="D46" s="37"/>
      <c r="E46" s="37"/>
      <c r="F46" s="43">
        <v>325.66379999999998</v>
      </c>
      <c r="G46" s="40">
        <v>0.17780219</v>
      </c>
      <c r="H46" s="36" t="s">
        <v>12</v>
      </c>
    </row>
    <row r="47" spans="1:8" x14ac:dyDescent="0.2">
      <c r="A47" s="37"/>
      <c r="B47" s="37"/>
      <c r="C47" s="41"/>
      <c r="D47" s="37"/>
      <c r="E47" s="37"/>
      <c r="F47" s="42"/>
      <c r="G47" s="42"/>
      <c r="H47" s="36" t="s">
        <v>12</v>
      </c>
    </row>
    <row r="48" spans="1:8" x14ac:dyDescent="0.2">
      <c r="A48" s="37"/>
      <c r="B48" s="37"/>
      <c r="C48" s="38" t="s">
        <v>20</v>
      </c>
      <c r="D48" s="37"/>
      <c r="E48" s="37"/>
      <c r="F48" s="42"/>
      <c r="G48" s="42"/>
      <c r="H48" s="36" t="s">
        <v>12</v>
      </c>
    </row>
    <row r="49" spans="1:8" x14ac:dyDescent="0.2">
      <c r="A49" s="37"/>
      <c r="B49" s="37"/>
      <c r="C49" s="38" t="s">
        <v>10</v>
      </c>
      <c r="D49" s="37"/>
      <c r="E49" s="37"/>
      <c r="F49" s="42"/>
      <c r="G49" s="42"/>
      <c r="H49" s="36" t="s">
        <v>12</v>
      </c>
    </row>
    <row r="50" spans="1:8" x14ac:dyDescent="0.2">
      <c r="A50" s="44">
        <v>1</v>
      </c>
      <c r="B50" s="45" t="s">
        <v>49</v>
      </c>
      <c r="C50" s="45" t="s">
        <v>50</v>
      </c>
      <c r="D50" s="45" t="s">
        <v>26</v>
      </c>
      <c r="E50" s="46">
        <v>100</v>
      </c>
      <c r="F50" s="47">
        <v>99.061999999999998</v>
      </c>
      <c r="G50" s="48">
        <v>5.4084739999999999E-2</v>
      </c>
      <c r="H50" s="36">
        <v>7.6356000000000002</v>
      </c>
    </row>
    <row r="51" spans="1:8" x14ac:dyDescent="0.2">
      <c r="A51" s="44">
        <v>2</v>
      </c>
      <c r="B51" s="45" t="s">
        <v>41</v>
      </c>
      <c r="C51" s="45" t="s">
        <v>42</v>
      </c>
      <c r="D51" s="45" t="s">
        <v>26</v>
      </c>
      <c r="E51" s="46">
        <v>100</v>
      </c>
      <c r="F51" s="47">
        <v>97.942700000000002</v>
      </c>
      <c r="G51" s="48">
        <v>5.3473630000000001E-2</v>
      </c>
      <c r="H51" s="36">
        <v>8.2825000000000006</v>
      </c>
    </row>
    <row r="52" spans="1:8" x14ac:dyDescent="0.2">
      <c r="A52" s="44">
        <v>3</v>
      </c>
      <c r="B52" s="45" t="s">
        <v>501</v>
      </c>
      <c r="C52" s="45" t="s">
        <v>502</v>
      </c>
      <c r="D52" s="45" t="s">
        <v>26</v>
      </c>
      <c r="E52" s="46">
        <v>50</v>
      </c>
      <c r="F52" s="47">
        <v>49.991900000000001</v>
      </c>
      <c r="G52" s="48">
        <v>2.729401E-2</v>
      </c>
      <c r="H52" s="36">
        <v>7.8920000000000003</v>
      </c>
    </row>
    <row r="53" spans="1:8" x14ac:dyDescent="0.2">
      <c r="A53" s="44">
        <v>4</v>
      </c>
      <c r="B53" s="45" t="s">
        <v>503</v>
      </c>
      <c r="C53" s="45" t="s">
        <v>504</v>
      </c>
      <c r="D53" s="45" t="s">
        <v>26</v>
      </c>
      <c r="E53" s="46">
        <v>5</v>
      </c>
      <c r="F53" s="47">
        <v>49.898249999999997</v>
      </c>
      <c r="G53" s="48">
        <v>2.7242880000000001E-2</v>
      </c>
      <c r="H53" s="36">
        <v>7.82</v>
      </c>
    </row>
    <row r="54" spans="1:8" x14ac:dyDescent="0.2">
      <c r="A54" s="37"/>
      <c r="B54" s="37"/>
      <c r="C54" s="38" t="s">
        <v>11</v>
      </c>
      <c r="D54" s="37"/>
      <c r="E54" s="37" t="s">
        <v>12</v>
      </c>
      <c r="F54" s="43">
        <v>296.89485000000002</v>
      </c>
      <c r="G54" s="40">
        <v>0.16209525999999999</v>
      </c>
      <c r="H54" s="36" t="s">
        <v>12</v>
      </c>
    </row>
    <row r="55" spans="1:8" x14ac:dyDescent="0.2">
      <c r="A55" s="37"/>
      <c r="B55" s="37"/>
      <c r="C55" s="41"/>
      <c r="D55" s="37"/>
      <c r="E55" s="37"/>
      <c r="F55" s="42"/>
      <c r="G55" s="42"/>
      <c r="H55" s="36" t="s">
        <v>12</v>
      </c>
    </row>
    <row r="56" spans="1:8" x14ac:dyDescent="0.2">
      <c r="A56" s="37"/>
      <c r="B56" s="37"/>
      <c r="C56" s="38" t="s">
        <v>77</v>
      </c>
      <c r="D56" s="37"/>
      <c r="E56" s="37"/>
      <c r="F56" s="37"/>
      <c r="G56" s="37"/>
      <c r="H56" s="36" t="s">
        <v>12</v>
      </c>
    </row>
    <row r="57" spans="1:8" x14ac:dyDescent="0.2">
      <c r="A57" s="37"/>
      <c r="B57" s="37"/>
      <c r="C57" s="38" t="s">
        <v>11</v>
      </c>
      <c r="D57" s="37"/>
      <c r="E57" s="37" t="s">
        <v>12</v>
      </c>
      <c r="F57" s="39" t="s">
        <v>13</v>
      </c>
      <c r="G57" s="40">
        <v>0</v>
      </c>
      <c r="H57" s="36" t="s">
        <v>12</v>
      </c>
    </row>
    <row r="58" spans="1:8" x14ac:dyDescent="0.2">
      <c r="A58" s="37"/>
      <c r="B58" s="37"/>
      <c r="C58" s="41"/>
      <c r="D58" s="37"/>
      <c r="E58" s="37"/>
      <c r="F58" s="42"/>
      <c r="G58" s="42"/>
      <c r="H58" s="36" t="s">
        <v>12</v>
      </c>
    </row>
    <row r="59" spans="1:8" x14ac:dyDescent="0.2">
      <c r="A59" s="37"/>
      <c r="B59" s="37"/>
      <c r="C59" s="38" t="s">
        <v>78</v>
      </c>
      <c r="D59" s="37"/>
      <c r="E59" s="37"/>
      <c r="F59" s="37"/>
      <c r="G59" s="37"/>
      <c r="H59" s="36" t="s">
        <v>12</v>
      </c>
    </row>
    <row r="60" spans="1:8" x14ac:dyDescent="0.2">
      <c r="A60" s="44">
        <v>1</v>
      </c>
      <c r="B60" s="45" t="s">
        <v>505</v>
      </c>
      <c r="C60" s="45" t="s">
        <v>506</v>
      </c>
      <c r="D60" s="45" t="s">
        <v>81</v>
      </c>
      <c r="E60" s="46">
        <v>500000</v>
      </c>
      <c r="F60" s="47">
        <v>493.38150000000002</v>
      </c>
      <c r="G60" s="48">
        <v>0.26937077999999998</v>
      </c>
      <c r="H60" s="36">
        <v>6.9664999999999999</v>
      </c>
    </row>
    <row r="61" spans="1:8" x14ac:dyDescent="0.2">
      <c r="A61" s="44">
        <v>2</v>
      </c>
      <c r="B61" s="45" t="s">
        <v>86</v>
      </c>
      <c r="C61" s="45" t="s">
        <v>87</v>
      </c>
      <c r="D61" s="45" t="s">
        <v>81</v>
      </c>
      <c r="E61" s="46">
        <v>400000</v>
      </c>
      <c r="F61" s="47">
        <v>392.38319999999999</v>
      </c>
      <c r="G61" s="48">
        <v>0.21422889000000001</v>
      </c>
      <c r="H61" s="36">
        <v>6.9865000000000004</v>
      </c>
    </row>
    <row r="62" spans="1:8" x14ac:dyDescent="0.2">
      <c r="A62" s="37"/>
      <c r="B62" s="37"/>
      <c r="C62" s="38" t="s">
        <v>11</v>
      </c>
      <c r="D62" s="37"/>
      <c r="E62" s="37" t="s">
        <v>12</v>
      </c>
      <c r="F62" s="43">
        <v>885.76469999999995</v>
      </c>
      <c r="G62" s="40">
        <v>0.48359966999999998</v>
      </c>
      <c r="H62" s="36" t="s">
        <v>12</v>
      </c>
    </row>
    <row r="63" spans="1:8" x14ac:dyDescent="0.2">
      <c r="A63" s="37"/>
      <c r="B63" s="37"/>
      <c r="C63" s="41"/>
      <c r="D63" s="37"/>
      <c r="E63" s="37"/>
      <c r="F63" s="42"/>
      <c r="G63" s="42"/>
      <c r="H63" s="36" t="s">
        <v>12</v>
      </c>
    </row>
    <row r="64" spans="1:8" x14ac:dyDescent="0.2">
      <c r="A64" s="37"/>
      <c r="B64" s="37"/>
      <c r="C64" s="38" t="s">
        <v>88</v>
      </c>
      <c r="D64" s="37"/>
      <c r="E64" s="37"/>
      <c r="F64" s="42"/>
      <c r="G64" s="42"/>
      <c r="H64" s="36" t="s">
        <v>12</v>
      </c>
    </row>
    <row r="65" spans="1:8" x14ac:dyDescent="0.2">
      <c r="A65" s="37"/>
      <c r="B65" s="37"/>
      <c r="C65" s="38" t="s">
        <v>11</v>
      </c>
      <c r="D65" s="37"/>
      <c r="E65" s="37" t="s">
        <v>12</v>
      </c>
      <c r="F65" s="39" t="s">
        <v>13</v>
      </c>
      <c r="G65" s="40">
        <v>0</v>
      </c>
      <c r="H65" s="36" t="s">
        <v>12</v>
      </c>
    </row>
    <row r="66" spans="1:8" x14ac:dyDescent="0.2">
      <c r="A66" s="37"/>
      <c r="B66" s="37"/>
      <c r="C66" s="41"/>
      <c r="D66" s="37"/>
      <c r="E66" s="37"/>
      <c r="F66" s="42"/>
      <c r="G66" s="42"/>
      <c r="H66" s="36" t="s">
        <v>12</v>
      </c>
    </row>
    <row r="67" spans="1:8" x14ac:dyDescent="0.2">
      <c r="A67" s="37"/>
      <c r="B67" s="37"/>
      <c r="C67" s="38" t="s">
        <v>89</v>
      </c>
      <c r="D67" s="37"/>
      <c r="E67" s="37"/>
      <c r="F67" s="43">
        <v>1182.6595500000001</v>
      </c>
      <c r="G67" s="40">
        <v>0.64569493</v>
      </c>
      <c r="H67" s="36" t="s">
        <v>12</v>
      </c>
    </row>
    <row r="68" spans="1:8" x14ac:dyDescent="0.2">
      <c r="A68" s="37"/>
      <c r="B68" s="37"/>
      <c r="C68" s="41"/>
      <c r="D68" s="37"/>
      <c r="E68" s="37"/>
      <c r="F68" s="42"/>
      <c r="G68" s="42"/>
      <c r="H68" s="36" t="s">
        <v>12</v>
      </c>
    </row>
    <row r="69" spans="1:8" x14ac:dyDescent="0.2">
      <c r="A69" s="37"/>
      <c r="B69" s="37"/>
      <c r="C69" s="38" t="s">
        <v>90</v>
      </c>
      <c r="D69" s="37"/>
      <c r="E69" s="37"/>
      <c r="F69" s="42"/>
      <c r="G69" s="42"/>
      <c r="H69" s="36" t="s">
        <v>12</v>
      </c>
    </row>
    <row r="70" spans="1:8" x14ac:dyDescent="0.2">
      <c r="A70" s="37"/>
      <c r="B70" s="37"/>
      <c r="C70" s="38" t="s">
        <v>91</v>
      </c>
      <c r="D70" s="37"/>
      <c r="E70" s="37"/>
      <c r="F70" s="42"/>
      <c r="G70" s="42"/>
      <c r="H70" s="36" t="s">
        <v>12</v>
      </c>
    </row>
    <row r="71" spans="1:8" x14ac:dyDescent="0.2">
      <c r="A71" s="37"/>
      <c r="B71" s="37"/>
      <c r="C71" s="38" t="s">
        <v>11</v>
      </c>
      <c r="D71" s="37"/>
      <c r="E71" s="37" t="s">
        <v>12</v>
      </c>
      <c r="F71" s="39" t="s">
        <v>13</v>
      </c>
      <c r="G71" s="40">
        <v>0</v>
      </c>
      <c r="H71" s="36" t="s">
        <v>12</v>
      </c>
    </row>
    <row r="72" spans="1:8" x14ac:dyDescent="0.2">
      <c r="A72" s="37"/>
      <c r="B72" s="37"/>
      <c r="C72" s="41"/>
      <c r="D72" s="37"/>
      <c r="E72" s="37"/>
      <c r="F72" s="42"/>
      <c r="G72" s="42"/>
      <c r="H72" s="36" t="s">
        <v>12</v>
      </c>
    </row>
    <row r="73" spans="1:8" x14ac:dyDescent="0.2">
      <c r="A73" s="37"/>
      <c r="B73" s="37"/>
      <c r="C73" s="38" t="s">
        <v>100</v>
      </c>
      <c r="D73" s="37"/>
      <c r="E73" s="37"/>
      <c r="F73" s="42"/>
      <c r="G73" s="42"/>
      <c r="H73" s="36" t="s">
        <v>12</v>
      </c>
    </row>
    <row r="74" spans="1:8" x14ac:dyDescent="0.2">
      <c r="A74" s="37"/>
      <c r="B74" s="37"/>
      <c r="C74" s="38" t="s">
        <v>11</v>
      </c>
      <c r="D74" s="37"/>
      <c r="E74" s="37" t="s">
        <v>12</v>
      </c>
      <c r="F74" s="39" t="s">
        <v>13</v>
      </c>
      <c r="G74" s="40">
        <v>0</v>
      </c>
      <c r="H74" s="36" t="s">
        <v>12</v>
      </c>
    </row>
    <row r="75" spans="1:8" x14ac:dyDescent="0.2">
      <c r="A75" s="37"/>
      <c r="B75" s="37"/>
      <c r="C75" s="41"/>
      <c r="D75" s="37"/>
      <c r="E75" s="37"/>
      <c r="F75" s="42"/>
      <c r="G75" s="42"/>
      <c r="H75" s="36" t="s">
        <v>12</v>
      </c>
    </row>
    <row r="76" spans="1:8" x14ac:dyDescent="0.2">
      <c r="A76" s="37"/>
      <c r="B76" s="37"/>
      <c r="C76" s="38" t="s">
        <v>101</v>
      </c>
      <c r="D76" s="37"/>
      <c r="E76" s="37"/>
      <c r="F76" s="42"/>
      <c r="G76" s="42"/>
      <c r="H76" s="36" t="s">
        <v>12</v>
      </c>
    </row>
    <row r="77" spans="1:8" x14ac:dyDescent="0.2">
      <c r="A77" s="37"/>
      <c r="B77" s="37"/>
      <c r="C77" s="38" t="s">
        <v>11</v>
      </c>
      <c r="D77" s="37"/>
      <c r="E77" s="37" t="s">
        <v>12</v>
      </c>
      <c r="F77" s="39" t="s">
        <v>13</v>
      </c>
      <c r="G77" s="40">
        <v>0</v>
      </c>
      <c r="H77" s="36" t="s">
        <v>12</v>
      </c>
    </row>
    <row r="78" spans="1:8" x14ac:dyDescent="0.2">
      <c r="A78" s="37"/>
      <c r="B78" s="37"/>
      <c r="C78" s="41"/>
      <c r="D78" s="37"/>
      <c r="E78" s="37"/>
      <c r="F78" s="42"/>
      <c r="G78" s="42"/>
      <c r="H78" s="36" t="s">
        <v>12</v>
      </c>
    </row>
    <row r="79" spans="1:8" x14ac:dyDescent="0.2">
      <c r="A79" s="37"/>
      <c r="B79" s="37"/>
      <c r="C79" s="38" t="s">
        <v>102</v>
      </c>
      <c r="D79" s="37"/>
      <c r="E79" s="37"/>
      <c r="F79" s="42"/>
      <c r="G79" s="42"/>
      <c r="H79" s="36" t="s">
        <v>12</v>
      </c>
    </row>
    <row r="80" spans="1:8" x14ac:dyDescent="0.2">
      <c r="A80" s="44">
        <v>1</v>
      </c>
      <c r="B80" s="45"/>
      <c r="C80" s="45" t="s">
        <v>103</v>
      </c>
      <c r="D80" s="45"/>
      <c r="E80" s="49"/>
      <c r="F80" s="47">
        <v>182.387858999</v>
      </c>
      <c r="G80" s="48">
        <v>9.9578040000000007E-2</v>
      </c>
      <c r="H80" s="36">
        <v>5.15</v>
      </c>
    </row>
    <row r="81" spans="1:16" x14ac:dyDescent="0.2">
      <c r="A81" s="37"/>
      <c r="B81" s="37"/>
      <c r="C81" s="38" t="s">
        <v>11</v>
      </c>
      <c r="D81" s="37"/>
      <c r="E81" s="37" t="s">
        <v>12</v>
      </c>
      <c r="F81" s="43">
        <v>182.387858999</v>
      </c>
      <c r="G81" s="40">
        <v>9.9578040000000007E-2</v>
      </c>
      <c r="H81" s="36" t="s">
        <v>12</v>
      </c>
    </row>
    <row r="82" spans="1:16" x14ac:dyDescent="0.2">
      <c r="A82" s="37"/>
      <c r="B82" s="37"/>
      <c r="C82" s="41"/>
      <c r="D82" s="37"/>
      <c r="E82" s="37"/>
      <c r="F82" s="42"/>
      <c r="G82" s="42"/>
      <c r="H82" s="36" t="s">
        <v>12</v>
      </c>
    </row>
    <row r="83" spans="1:16" x14ac:dyDescent="0.2">
      <c r="A83" s="37"/>
      <c r="B83" s="37"/>
      <c r="C83" s="38" t="s">
        <v>104</v>
      </c>
      <c r="D83" s="37"/>
      <c r="E83" s="37"/>
      <c r="F83" s="43">
        <v>182.387858999</v>
      </c>
      <c r="G83" s="40">
        <v>9.9578040000000007E-2</v>
      </c>
      <c r="H83" s="36" t="s">
        <v>12</v>
      </c>
    </row>
    <row r="84" spans="1:16" x14ac:dyDescent="0.2">
      <c r="A84" s="37"/>
      <c r="B84" s="37"/>
      <c r="C84" s="42"/>
      <c r="D84" s="37"/>
      <c r="E84" s="37"/>
      <c r="F84" s="37"/>
      <c r="G84" s="37"/>
      <c r="H84" s="36" t="s">
        <v>12</v>
      </c>
    </row>
    <row r="85" spans="1:16" x14ac:dyDescent="0.2">
      <c r="A85" s="37"/>
      <c r="B85" s="37"/>
      <c r="C85" s="38" t="s">
        <v>105</v>
      </c>
      <c r="D85" s="37"/>
      <c r="E85" s="37"/>
      <c r="F85" s="37"/>
      <c r="G85" s="37"/>
      <c r="H85" s="36" t="s">
        <v>12</v>
      </c>
    </row>
    <row r="86" spans="1:16" x14ac:dyDescent="0.2">
      <c r="A86" s="37"/>
      <c r="B86" s="37"/>
      <c r="C86" s="38" t="s">
        <v>106</v>
      </c>
      <c r="D86" s="37"/>
      <c r="E86" s="37"/>
      <c r="F86" s="37"/>
      <c r="G86" s="37"/>
      <c r="H86" s="36" t="s">
        <v>12</v>
      </c>
    </row>
    <row r="87" spans="1:16" x14ac:dyDescent="0.2">
      <c r="A87" s="37"/>
      <c r="B87" s="37"/>
      <c r="C87" s="38" t="s">
        <v>11</v>
      </c>
      <c r="D87" s="37"/>
      <c r="E87" s="37" t="s">
        <v>12</v>
      </c>
      <c r="F87" s="39" t="s">
        <v>13</v>
      </c>
      <c r="G87" s="40">
        <v>0</v>
      </c>
      <c r="H87" s="36" t="s">
        <v>12</v>
      </c>
    </row>
    <row r="88" spans="1:16" x14ac:dyDescent="0.2">
      <c r="A88" s="34"/>
      <c r="B88" s="34"/>
      <c r="C88" s="96"/>
      <c r="D88" s="34"/>
      <c r="E88" s="34"/>
      <c r="F88" s="62"/>
      <c r="G88" s="62"/>
      <c r="H88" s="36" t="s">
        <v>12</v>
      </c>
    </row>
    <row r="89" spans="1:16" x14ac:dyDescent="0.2">
      <c r="A89" s="34"/>
      <c r="B89" s="34"/>
      <c r="C89" s="35" t="s">
        <v>516</v>
      </c>
      <c r="D89" s="34"/>
      <c r="E89" s="34"/>
      <c r="F89" s="62"/>
      <c r="G89" s="62"/>
      <c r="H89" s="36" t="s">
        <v>12</v>
      </c>
      <c r="I89" s="78"/>
      <c r="J89" s="78"/>
      <c r="K89" s="78"/>
      <c r="L89" s="78"/>
      <c r="M89" s="78"/>
      <c r="N89" s="97"/>
      <c r="O89" s="97"/>
      <c r="P89" s="97"/>
    </row>
    <row r="90" spans="1:16" x14ac:dyDescent="0.2">
      <c r="A90" s="98">
        <v>1</v>
      </c>
      <c r="B90" s="67" t="s">
        <v>107</v>
      </c>
      <c r="C90" s="67" t="s">
        <v>108</v>
      </c>
      <c r="D90" s="67"/>
      <c r="E90" s="99">
        <v>76.796000000000006</v>
      </c>
      <c r="F90" s="100">
        <v>9.2204244230000008</v>
      </c>
      <c r="G90" s="101">
        <v>5.0340599999999999E-3</v>
      </c>
      <c r="H90" s="36"/>
    </row>
    <row r="91" spans="1:16" x14ac:dyDescent="0.2">
      <c r="A91" s="34"/>
      <c r="B91" s="34"/>
      <c r="C91" s="35" t="s">
        <v>11</v>
      </c>
      <c r="D91" s="34"/>
      <c r="E91" s="34" t="s">
        <v>12</v>
      </c>
      <c r="F91" s="102">
        <f>SUM(F90)</f>
        <v>9.2204244230000008</v>
      </c>
      <c r="G91" s="103">
        <f>SUM(G90)</f>
        <v>5.0340599999999999E-3</v>
      </c>
      <c r="H91" s="36" t="s">
        <v>12</v>
      </c>
    </row>
    <row r="92" spans="1:16" x14ac:dyDescent="0.2">
      <c r="A92" s="37"/>
      <c r="B92" s="37"/>
      <c r="C92" s="41"/>
      <c r="D92" s="37"/>
      <c r="E92" s="37"/>
      <c r="F92" s="42"/>
      <c r="G92" s="42"/>
      <c r="H92" s="36" t="s">
        <v>12</v>
      </c>
    </row>
    <row r="93" spans="1:16" x14ac:dyDescent="0.2">
      <c r="A93" s="37"/>
      <c r="B93" s="37"/>
      <c r="C93" s="38" t="s">
        <v>109</v>
      </c>
      <c r="D93" s="37"/>
      <c r="E93" s="37"/>
      <c r="F93" s="37"/>
      <c r="G93" s="37"/>
      <c r="H93" s="36" t="s">
        <v>12</v>
      </c>
    </row>
    <row r="94" spans="1:16" x14ac:dyDescent="0.2">
      <c r="A94" s="37"/>
      <c r="B94" s="37"/>
      <c r="C94" s="38" t="s">
        <v>110</v>
      </c>
      <c r="D94" s="37"/>
      <c r="E94" s="37"/>
      <c r="F94" s="37"/>
      <c r="G94" s="37"/>
      <c r="H94" s="36" t="s">
        <v>12</v>
      </c>
    </row>
    <row r="95" spans="1:16" x14ac:dyDescent="0.2">
      <c r="A95" s="37"/>
      <c r="B95" s="37"/>
      <c r="C95" s="38" t="s">
        <v>11</v>
      </c>
      <c r="D95" s="37"/>
      <c r="E95" s="37" t="s">
        <v>12</v>
      </c>
      <c r="F95" s="39" t="s">
        <v>13</v>
      </c>
      <c r="G95" s="40">
        <v>0</v>
      </c>
      <c r="H95" s="36" t="s">
        <v>12</v>
      </c>
    </row>
    <row r="96" spans="1:16" x14ac:dyDescent="0.2">
      <c r="A96" s="37"/>
      <c r="B96" s="37"/>
      <c r="C96" s="41"/>
      <c r="D96" s="37"/>
      <c r="E96" s="37"/>
      <c r="F96" s="42"/>
      <c r="G96" s="42"/>
      <c r="H96" s="36" t="s">
        <v>12</v>
      </c>
    </row>
    <row r="97" spans="1:8" x14ac:dyDescent="0.2">
      <c r="A97" s="37"/>
      <c r="B97" s="37"/>
      <c r="C97" s="38" t="s">
        <v>111</v>
      </c>
      <c r="D97" s="37"/>
      <c r="E97" s="37"/>
      <c r="F97" s="42"/>
      <c r="G97" s="42"/>
      <c r="H97" s="36" t="s">
        <v>12</v>
      </c>
    </row>
    <row r="98" spans="1:8" x14ac:dyDescent="0.2">
      <c r="A98" s="37"/>
      <c r="B98" s="37"/>
      <c r="C98" s="38" t="s">
        <v>11</v>
      </c>
      <c r="D98" s="37"/>
      <c r="E98" s="37" t="s">
        <v>12</v>
      </c>
      <c r="F98" s="39" t="s">
        <v>13</v>
      </c>
      <c r="G98" s="40">
        <v>0</v>
      </c>
      <c r="H98" s="36" t="s">
        <v>12</v>
      </c>
    </row>
    <row r="99" spans="1:8" x14ac:dyDescent="0.2">
      <c r="A99" s="37"/>
      <c r="B99" s="45"/>
      <c r="C99" s="45"/>
      <c r="D99" s="38"/>
      <c r="E99" s="37"/>
      <c r="F99" s="45"/>
      <c r="G99" s="49"/>
      <c r="H99" s="36" t="s">
        <v>12</v>
      </c>
    </row>
    <row r="100" spans="1:8" x14ac:dyDescent="0.2">
      <c r="A100" s="49"/>
      <c r="B100" s="45"/>
      <c r="C100" s="45" t="s">
        <v>112</v>
      </c>
      <c r="D100" s="45"/>
      <c r="E100" s="49"/>
      <c r="F100" s="47">
        <v>131.67570208000001</v>
      </c>
      <c r="G100" s="48">
        <v>7.1890789999999996E-2</v>
      </c>
      <c r="H100" s="36" t="s">
        <v>12</v>
      </c>
    </row>
    <row r="101" spans="1:8" x14ac:dyDescent="0.2">
      <c r="A101" s="41"/>
      <c r="B101" s="41"/>
      <c r="C101" s="38" t="s">
        <v>113</v>
      </c>
      <c r="D101" s="42"/>
      <c r="E101" s="42"/>
      <c r="F101" s="43">
        <v>1831.6073355020001</v>
      </c>
      <c r="G101" s="50">
        <v>1.0000000099999999</v>
      </c>
      <c r="H101" s="36" t="s">
        <v>12</v>
      </c>
    </row>
    <row r="102" spans="1:8" x14ac:dyDescent="0.2">
      <c r="A102" s="51"/>
      <c r="B102" s="51"/>
      <c r="C102" s="51"/>
      <c r="D102" s="52"/>
      <c r="E102" s="52"/>
      <c r="F102" s="52"/>
      <c r="G102" s="52"/>
    </row>
    <row r="103" spans="1:8" x14ac:dyDescent="0.2">
      <c r="A103" s="53"/>
      <c r="B103" s="54" t="s">
        <v>517</v>
      </c>
      <c r="C103" s="54"/>
      <c r="D103" s="54"/>
      <c r="E103" s="54"/>
      <c r="F103" s="54"/>
      <c r="G103" s="54"/>
      <c r="H103" s="54"/>
    </row>
    <row r="104" spans="1:8" x14ac:dyDescent="0.2">
      <c r="A104" s="53"/>
      <c r="B104" s="54" t="s">
        <v>518</v>
      </c>
      <c r="C104" s="54"/>
      <c r="D104" s="54"/>
      <c r="E104" s="54"/>
      <c r="F104" s="54"/>
      <c r="G104" s="54"/>
      <c r="H104" s="54"/>
    </row>
    <row r="105" spans="1:8" x14ac:dyDescent="0.2">
      <c r="A105" s="53"/>
      <c r="B105" s="54" t="s">
        <v>519</v>
      </c>
      <c r="C105" s="54"/>
      <c r="D105" s="54"/>
      <c r="E105" s="54"/>
      <c r="F105" s="54"/>
      <c r="G105" s="54"/>
      <c r="H105" s="54"/>
    </row>
    <row r="106" spans="1:8" x14ac:dyDescent="0.2">
      <c r="A106" s="53"/>
      <c r="B106" s="53"/>
      <c r="C106" s="53"/>
      <c r="D106" s="55"/>
      <c r="E106" s="55"/>
      <c r="F106" s="55"/>
      <c r="G106" s="55"/>
    </row>
    <row r="107" spans="1:8" x14ac:dyDescent="0.2">
      <c r="A107" s="53"/>
      <c r="B107" s="56" t="s">
        <v>114</v>
      </c>
      <c r="C107" s="57"/>
      <c r="D107" s="58"/>
      <c r="E107" s="59"/>
      <c r="F107" s="55"/>
      <c r="G107" s="55"/>
    </row>
    <row r="108" spans="1:8" x14ac:dyDescent="0.2">
      <c r="A108" s="53"/>
      <c r="B108" s="60" t="s">
        <v>115</v>
      </c>
      <c r="C108" s="61"/>
      <c r="D108" s="35" t="s">
        <v>539</v>
      </c>
      <c r="E108" s="59"/>
      <c r="F108" s="55"/>
      <c r="G108" s="55"/>
    </row>
    <row r="109" spans="1:8" x14ac:dyDescent="0.2">
      <c r="A109" s="53"/>
      <c r="B109" s="60" t="s">
        <v>117</v>
      </c>
      <c r="C109" s="61"/>
      <c r="D109" s="35" t="s">
        <v>116</v>
      </c>
      <c r="E109" s="59"/>
      <c r="F109" s="55"/>
      <c r="G109" s="55"/>
    </row>
    <row r="110" spans="1:8" x14ac:dyDescent="0.2">
      <c r="A110" s="53"/>
      <c r="B110" s="60" t="s">
        <v>118</v>
      </c>
      <c r="C110" s="61"/>
      <c r="D110" s="62" t="s">
        <v>12</v>
      </c>
      <c r="E110" s="59"/>
      <c r="F110" s="55"/>
      <c r="G110" s="55"/>
    </row>
    <row r="111" spans="1:8" x14ac:dyDescent="0.2">
      <c r="A111" s="63"/>
      <c r="B111" s="64" t="s">
        <v>12</v>
      </c>
      <c r="C111" s="64" t="s">
        <v>520</v>
      </c>
      <c r="D111" s="64" t="s">
        <v>119</v>
      </c>
      <c r="E111" s="63"/>
      <c r="F111" s="63"/>
      <c r="G111" s="63"/>
    </row>
    <row r="112" spans="1:8" x14ac:dyDescent="0.2">
      <c r="A112" s="63"/>
      <c r="B112" s="65" t="s">
        <v>120</v>
      </c>
      <c r="C112" s="66">
        <v>46265</v>
      </c>
      <c r="D112" s="66">
        <v>46295</v>
      </c>
      <c r="E112" s="63"/>
      <c r="F112" s="63"/>
      <c r="G112" s="63"/>
    </row>
    <row r="113" spans="1:18" x14ac:dyDescent="0.2">
      <c r="A113" s="63"/>
      <c r="B113" s="67" t="s">
        <v>121</v>
      </c>
      <c r="C113" s="68">
        <v>32.8157</v>
      </c>
      <c r="D113" s="68">
        <v>32.310899999999997</v>
      </c>
      <c r="E113" s="63"/>
      <c r="F113" s="69"/>
      <c r="G113" s="70"/>
    </row>
    <row r="114" spans="1:18" x14ac:dyDescent="0.2">
      <c r="A114" s="63"/>
      <c r="B114" s="67" t="s">
        <v>521</v>
      </c>
      <c r="C114" s="68">
        <v>20.616800000000001</v>
      </c>
      <c r="D114" s="68">
        <v>20.299600000000002</v>
      </c>
      <c r="E114" s="63"/>
      <c r="F114" s="69"/>
      <c r="G114" s="70"/>
    </row>
    <row r="115" spans="1:18" x14ac:dyDescent="0.2">
      <c r="A115" s="63"/>
      <c r="B115" s="67" t="s">
        <v>122</v>
      </c>
      <c r="C115" s="68">
        <v>29.509599999999999</v>
      </c>
      <c r="D115" s="68">
        <v>29.037600000000001</v>
      </c>
      <c r="E115" s="63"/>
      <c r="F115" s="69"/>
      <c r="G115" s="70"/>
    </row>
    <row r="116" spans="1:18" x14ac:dyDescent="0.2">
      <c r="A116" s="63"/>
      <c r="B116" s="67" t="s">
        <v>522</v>
      </c>
      <c r="C116" s="68">
        <v>18.428100000000001</v>
      </c>
      <c r="D116" s="68">
        <v>18.133299999999998</v>
      </c>
      <c r="E116" s="63"/>
      <c r="F116" s="69"/>
      <c r="G116" s="70"/>
    </row>
    <row r="117" spans="1:18" x14ac:dyDescent="0.2">
      <c r="A117" s="63"/>
      <c r="B117" s="63"/>
      <c r="C117" s="63"/>
      <c r="D117" s="63"/>
      <c r="E117" s="63"/>
      <c r="F117" s="63"/>
      <c r="G117" s="63"/>
    </row>
    <row r="118" spans="1:18" x14ac:dyDescent="0.2">
      <c r="A118" s="63"/>
      <c r="B118" s="60" t="s">
        <v>523</v>
      </c>
      <c r="C118" s="61"/>
      <c r="D118" s="35" t="s">
        <v>116</v>
      </c>
      <c r="E118" s="63"/>
      <c r="F118" s="63"/>
      <c r="G118" s="63"/>
    </row>
    <row r="119" spans="1:18" x14ac:dyDescent="0.2">
      <c r="A119" s="63"/>
      <c r="B119" s="72"/>
      <c r="C119" s="72"/>
      <c r="D119" s="72"/>
      <c r="E119" s="63"/>
      <c r="F119" s="63"/>
      <c r="G119" s="63"/>
    </row>
    <row r="120" spans="1:18" x14ac:dyDescent="0.2">
      <c r="A120" s="63"/>
      <c r="B120" s="60" t="s">
        <v>124</v>
      </c>
      <c r="C120" s="61"/>
      <c r="D120" s="35" t="s">
        <v>116</v>
      </c>
      <c r="E120" s="77"/>
      <c r="F120" s="63"/>
      <c r="G120" s="63"/>
      <c r="J120" s="33"/>
    </row>
    <row r="121" spans="1:18" x14ac:dyDescent="0.2">
      <c r="A121" s="63"/>
      <c r="B121" s="60" t="s">
        <v>125</v>
      </c>
      <c r="C121" s="61"/>
      <c r="D121" s="35" t="s">
        <v>116</v>
      </c>
      <c r="E121" s="77"/>
      <c r="F121" s="63"/>
      <c r="G121" s="63"/>
      <c r="J121" s="33"/>
    </row>
    <row r="122" spans="1:18" x14ac:dyDescent="0.2">
      <c r="A122" s="63"/>
      <c r="B122" s="60" t="s">
        <v>524</v>
      </c>
      <c r="C122" s="61"/>
      <c r="D122" s="35" t="s">
        <v>116</v>
      </c>
      <c r="E122" s="77"/>
      <c r="F122" s="63"/>
      <c r="G122" s="63"/>
      <c r="J122" s="33"/>
    </row>
    <row r="123" spans="1:18" x14ac:dyDescent="0.2">
      <c r="A123" s="72"/>
      <c r="B123" s="72"/>
      <c r="C123" s="72"/>
      <c r="D123" s="72"/>
      <c r="E123" s="72"/>
      <c r="F123" s="72"/>
      <c r="G123" s="72"/>
      <c r="J123" s="33"/>
    </row>
    <row r="124" spans="1:18" s="79" customFormat="1" x14ac:dyDescent="0.2">
      <c r="B124" s="80" t="s">
        <v>525</v>
      </c>
      <c r="C124" s="81"/>
      <c r="D124" s="82"/>
      <c r="I124" s="31"/>
      <c r="J124" s="33"/>
      <c r="K124" s="78"/>
      <c r="L124" s="78"/>
      <c r="M124" s="78"/>
      <c r="N124" s="78"/>
      <c r="O124" s="31"/>
      <c r="R124" s="31"/>
    </row>
    <row r="125" spans="1:18" s="79" customFormat="1" ht="38.25" x14ac:dyDescent="0.2">
      <c r="B125" s="84" t="s">
        <v>526</v>
      </c>
      <c r="C125" s="84"/>
      <c r="D125" s="85" t="s">
        <v>442</v>
      </c>
      <c r="I125" s="31"/>
      <c r="J125" s="33"/>
      <c r="K125" s="78"/>
      <c r="L125" s="78"/>
      <c r="M125" s="78"/>
      <c r="N125" s="78"/>
      <c r="O125" s="31"/>
      <c r="R125" s="31"/>
    </row>
    <row r="126" spans="1:18" s="79" customFormat="1" x14ac:dyDescent="0.2">
      <c r="B126" s="73" t="s">
        <v>527</v>
      </c>
      <c r="C126" s="73"/>
      <c r="D126" s="86"/>
      <c r="I126" s="31"/>
      <c r="J126" s="33"/>
      <c r="K126" s="78"/>
      <c r="L126" s="78"/>
      <c r="M126" s="78"/>
      <c r="N126" s="78"/>
      <c r="O126" s="31"/>
      <c r="R126" s="31"/>
    </row>
    <row r="127" spans="1:18" s="79" customFormat="1" x14ac:dyDescent="0.2">
      <c r="B127" s="73"/>
      <c r="C127" s="73"/>
      <c r="D127" s="87"/>
      <c r="I127" s="31"/>
      <c r="J127" s="33"/>
      <c r="K127" s="78"/>
      <c r="L127" s="78"/>
      <c r="M127" s="78"/>
      <c r="N127" s="78"/>
      <c r="O127" s="31"/>
    </row>
    <row r="128" spans="1:18" s="79" customFormat="1" x14ac:dyDescent="0.2">
      <c r="B128" s="73" t="s">
        <v>528</v>
      </c>
      <c r="C128" s="73"/>
      <c r="D128" s="88">
        <v>6.947899727111559</v>
      </c>
      <c r="I128" s="31"/>
      <c r="J128" s="33"/>
      <c r="K128" s="78"/>
      <c r="L128" s="78"/>
      <c r="M128" s="78"/>
      <c r="N128" s="78"/>
      <c r="O128" s="31"/>
    </row>
    <row r="129" spans="2:16" s="79" customFormat="1" x14ac:dyDescent="0.2">
      <c r="B129" s="73"/>
      <c r="C129" s="73"/>
      <c r="D129" s="87"/>
      <c r="I129" s="31"/>
      <c r="J129" s="33"/>
      <c r="K129" s="78"/>
      <c r="L129" s="78"/>
      <c r="M129" s="78"/>
      <c r="N129" s="78"/>
      <c r="O129" s="31"/>
    </row>
    <row r="130" spans="2:16" s="79" customFormat="1" x14ac:dyDescent="0.2">
      <c r="B130" s="73" t="s">
        <v>631</v>
      </c>
      <c r="C130" s="73"/>
      <c r="D130" s="88">
        <v>3.2623025073699838</v>
      </c>
      <c r="I130" s="31"/>
      <c r="J130" s="33"/>
      <c r="K130" s="78"/>
      <c r="L130" s="78"/>
      <c r="M130" s="78"/>
      <c r="N130" s="78"/>
      <c r="O130" s="31"/>
    </row>
    <row r="131" spans="2:16" s="79" customFormat="1" x14ac:dyDescent="0.2">
      <c r="B131" s="73" t="s">
        <v>632</v>
      </c>
      <c r="C131" s="73"/>
      <c r="D131" s="88">
        <v>3.8345731220506645</v>
      </c>
      <c r="I131" s="31"/>
      <c r="J131" s="33"/>
      <c r="K131" s="78"/>
      <c r="L131" s="78"/>
      <c r="M131" s="78"/>
      <c r="N131" s="78"/>
      <c r="O131" s="31"/>
    </row>
    <row r="132" spans="2:16" s="79" customFormat="1" x14ac:dyDescent="0.2">
      <c r="B132" s="73"/>
      <c r="C132" s="73"/>
      <c r="D132" s="87"/>
      <c r="I132" s="31"/>
      <c r="J132" s="33"/>
      <c r="K132" s="78"/>
      <c r="L132" s="78"/>
      <c r="M132" s="78"/>
      <c r="N132" s="78"/>
      <c r="O132" s="31"/>
    </row>
    <row r="133" spans="2:16" s="79" customFormat="1" x14ac:dyDescent="0.2">
      <c r="B133" s="73" t="s">
        <v>531</v>
      </c>
      <c r="C133" s="73"/>
      <c r="D133" s="90" t="s">
        <v>642</v>
      </c>
      <c r="I133" s="31"/>
      <c r="J133" s="33"/>
      <c r="K133" s="78"/>
      <c r="L133" s="78"/>
      <c r="M133" s="78"/>
      <c r="N133" s="78"/>
      <c r="O133" s="31"/>
    </row>
    <row r="134" spans="2:16" s="79" customFormat="1" x14ac:dyDescent="0.2">
      <c r="B134" s="91" t="s">
        <v>532</v>
      </c>
      <c r="C134" s="92"/>
      <c r="D134" s="93"/>
      <c r="I134" s="31"/>
      <c r="J134" s="33"/>
      <c r="K134" s="78"/>
      <c r="L134" s="78"/>
      <c r="M134" s="78"/>
      <c r="N134" s="78"/>
      <c r="O134" s="31"/>
    </row>
    <row r="135" spans="2:16" x14ac:dyDescent="0.2">
      <c r="J135" s="33"/>
    </row>
    <row r="136" spans="2:16" ht="13.5" x14ac:dyDescent="0.2">
      <c r="B136" s="104" t="s">
        <v>643</v>
      </c>
      <c r="C136" s="104"/>
      <c r="D136" s="104"/>
      <c r="E136" s="104"/>
      <c r="F136" s="104"/>
      <c r="G136" s="104"/>
      <c r="H136" s="104"/>
      <c r="I136" s="78"/>
      <c r="J136" s="33"/>
      <c r="K136" s="78"/>
      <c r="L136" s="78"/>
      <c r="M136" s="78"/>
      <c r="N136" s="78"/>
      <c r="O136" s="78"/>
      <c r="P136" s="78"/>
    </row>
    <row r="137" spans="2:16" s="83" customFormat="1" ht="13.5" x14ac:dyDescent="0.2">
      <c r="B137" s="105" t="s">
        <v>541</v>
      </c>
      <c r="C137" s="105" t="s">
        <v>542</v>
      </c>
      <c r="D137" s="106" t="s">
        <v>633</v>
      </c>
      <c r="E137" s="106"/>
      <c r="F137" s="106"/>
      <c r="G137" s="107" t="s">
        <v>544</v>
      </c>
      <c r="H137" s="107"/>
      <c r="J137" s="33"/>
      <c r="K137" s="108"/>
      <c r="L137" s="108"/>
      <c r="M137" s="108"/>
      <c r="N137" s="108"/>
      <c r="O137" s="108"/>
      <c r="P137" s="108"/>
    </row>
    <row r="138" spans="2:16" ht="13.5" x14ac:dyDescent="0.25">
      <c r="B138" s="109" t="s">
        <v>584</v>
      </c>
      <c r="C138" s="110" t="s">
        <v>634</v>
      </c>
      <c r="D138" s="20">
        <v>0</v>
      </c>
      <c r="E138" s="20"/>
      <c r="F138" s="20"/>
      <c r="G138" s="20">
        <v>0</v>
      </c>
      <c r="H138" s="20"/>
      <c r="J138" s="33"/>
      <c r="K138" s="78"/>
      <c r="L138" s="78"/>
      <c r="M138" s="78"/>
      <c r="N138" s="78"/>
      <c r="O138" s="78"/>
      <c r="P138" s="78"/>
    </row>
    <row r="139" spans="2:16" ht="13.5" x14ac:dyDescent="0.25">
      <c r="B139" s="111"/>
      <c r="C139" s="111"/>
      <c r="D139" s="112"/>
      <c r="E139" s="112"/>
      <c r="F139" s="112"/>
      <c r="G139" s="112"/>
      <c r="H139" s="112"/>
      <c r="J139" s="33"/>
      <c r="K139" s="78"/>
      <c r="L139" s="78"/>
      <c r="M139" s="78"/>
      <c r="N139" s="78"/>
      <c r="O139" s="78"/>
      <c r="P139" s="78"/>
    </row>
    <row r="140" spans="2:16" ht="13.5" x14ac:dyDescent="0.25">
      <c r="B140" s="113" t="s">
        <v>551</v>
      </c>
      <c r="C140" s="113"/>
      <c r="D140" s="113"/>
      <c r="E140" s="113"/>
      <c r="F140" s="113"/>
      <c r="G140" s="113"/>
      <c r="H140" s="113"/>
      <c r="J140" s="33"/>
      <c r="K140" s="78"/>
      <c r="L140" s="78"/>
      <c r="M140" s="78"/>
      <c r="N140" s="78"/>
      <c r="O140" s="78"/>
      <c r="P140" s="78"/>
    </row>
    <row r="141" spans="2:16" ht="13.5" x14ac:dyDescent="0.2">
      <c r="B141" s="107" t="s">
        <v>541</v>
      </c>
      <c r="C141" s="107" t="s">
        <v>542</v>
      </c>
      <c r="D141" s="107" t="s">
        <v>587</v>
      </c>
      <c r="E141" s="107"/>
      <c r="F141" s="107"/>
      <c r="G141" s="107"/>
      <c r="H141" s="106" t="s">
        <v>635</v>
      </c>
      <c r="I141" s="106" t="s">
        <v>636</v>
      </c>
      <c r="J141" s="106" t="s">
        <v>590</v>
      </c>
      <c r="K141" s="78"/>
      <c r="L141" s="78"/>
      <c r="M141" s="78"/>
      <c r="N141" s="78"/>
      <c r="O141" s="78"/>
      <c r="P141" s="78"/>
    </row>
    <row r="142" spans="2:16" ht="121.5" x14ac:dyDescent="0.2">
      <c r="B142" s="107"/>
      <c r="C142" s="107"/>
      <c r="D142" s="114" t="s">
        <v>591</v>
      </c>
      <c r="E142" s="114" t="s">
        <v>592</v>
      </c>
      <c r="F142" s="114" t="s">
        <v>593</v>
      </c>
      <c r="G142" s="114" t="s">
        <v>628</v>
      </c>
      <c r="H142" s="106"/>
      <c r="I142" s="106"/>
      <c r="J142" s="106"/>
      <c r="K142" s="78"/>
      <c r="L142" s="78"/>
      <c r="M142" s="78"/>
      <c r="N142" s="78"/>
      <c r="O142" s="78"/>
    </row>
    <row r="143" spans="2:16" ht="13.5" x14ac:dyDescent="0.25">
      <c r="B143" s="111" t="s">
        <v>584</v>
      </c>
      <c r="C143" s="110" t="s">
        <v>637</v>
      </c>
      <c r="D143" s="115">
        <v>500</v>
      </c>
      <c r="E143" s="115">
        <v>9.9405737999999992</v>
      </c>
      <c r="F143" s="116">
        <v>16.00737140547945</v>
      </c>
      <c r="G143" s="115">
        <v>525.94794520547941</v>
      </c>
      <c r="H143" s="2">
        <v>233.40679</v>
      </c>
      <c r="I143" s="2">
        <v>4.01</v>
      </c>
      <c r="J143" s="117">
        <f>H143+I143</f>
        <v>237.41678999999999</v>
      </c>
      <c r="K143" s="78"/>
      <c r="L143" s="78"/>
      <c r="M143" s="78"/>
      <c r="N143" s="78"/>
      <c r="O143" s="78"/>
      <c r="P143" s="78"/>
    </row>
    <row r="144" spans="2:16" x14ac:dyDescent="0.2">
      <c r="J144" s="33"/>
      <c r="P144" s="78"/>
    </row>
    <row r="145" spans="2:16" x14ac:dyDescent="0.2">
      <c r="J145" s="33"/>
      <c r="K145" s="78"/>
      <c r="L145" s="78"/>
      <c r="M145" s="78"/>
      <c r="N145" s="78"/>
      <c r="O145" s="78"/>
      <c r="P145" s="78"/>
    </row>
    <row r="146" spans="2:16" ht="13.5" x14ac:dyDescent="0.25">
      <c r="B146" s="118" t="s">
        <v>571</v>
      </c>
      <c r="J146" s="33"/>
      <c r="K146" s="78"/>
      <c r="L146" s="78"/>
      <c r="M146" s="78"/>
      <c r="N146" s="78"/>
      <c r="O146" s="78"/>
      <c r="P146" s="78"/>
    </row>
    <row r="147" spans="2:16" x14ac:dyDescent="0.2">
      <c r="B147" s="78"/>
      <c r="C147" s="78"/>
      <c r="D147" s="78"/>
      <c r="E147" s="78"/>
      <c r="F147" s="78"/>
      <c r="G147" s="78"/>
      <c r="H147" s="78"/>
      <c r="J147" s="33"/>
      <c r="K147" s="78"/>
      <c r="L147" s="78"/>
      <c r="M147" s="78"/>
      <c r="N147" s="78"/>
      <c r="O147" s="78"/>
      <c r="P147" s="78"/>
    </row>
    <row r="148" spans="2:16" x14ac:dyDescent="0.2">
      <c r="B148" s="9" t="s">
        <v>572</v>
      </c>
      <c r="C148" s="78"/>
      <c r="D148" s="78"/>
      <c r="E148" s="78"/>
      <c r="F148" s="78"/>
      <c r="G148" s="78"/>
      <c r="H148" s="78"/>
      <c r="J148" s="33"/>
      <c r="K148" s="78"/>
      <c r="L148" s="78"/>
      <c r="M148" s="78"/>
      <c r="N148" s="78"/>
      <c r="O148" s="78"/>
      <c r="P148" s="78"/>
    </row>
    <row r="149" spans="2:16" x14ac:dyDescent="0.2">
      <c r="B149" s="78"/>
      <c r="C149" s="78"/>
      <c r="D149" s="78"/>
      <c r="E149" s="78"/>
      <c r="F149" s="78"/>
      <c r="G149" s="78"/>
      <c r="H149" s="78"/>
      <c r="J149" s="33"/>
      <c r="K149" s="78"/>
      <c r="L149" s="78"/>
      <c r="M149" s="78"/>
      <c r="N149" s="78"/>
      <c r="O149" s="78"/>
      <c r="P149" s="78"/>
    </row>
    <row r="150" spans="2:16" x14ac:dyDescent="0.2">
      <c r="B150" s="9" t="s">
        <v>573</v>
      </c>
      <c r="C150" s="78"/>
      <c r="D150" s="78"/>
      <c r="E150" s="78"/>
      <c r="F150" s="78"/>
      <c r="G150" s="78"/>
      <c r="H150" s="78"/>
      <c r="J150" s="33"/>
      <c r="K150" s="78"/>
      <c r="L150" s="78"/>
      <c r="M150" s="78"/>
      <c r="N150" s="78"/>
      <c r="O150" s="78"/>
      <c r="P150" s="78"/>
    </row>
    <row r="151" spans="2:16" x14ac:dyDescent="0.2">
      <c r="J151" s="33"/>
      <c r="K151" s="78"/>
      <c r="L151" s="78"/>
      <c r="M151" s="78"/>
      <c r="N151" s="78"/>
      <c r="O151" s="78"/>
    </row>
    <row r="152" spans="2:16" x14ac:dyDescent="0.2">
      <c r="B152" s="9" t="s">
        <v>574</v>
      </c>
      <c r="J152" s="33"/>
      <c r="K152" s="78"/>
      <c r="L152" s="78"/>
      <c r="M152" s="78"/>
      <c r="N152" s="78"/>
      <c r="O152" s="78"/>
    </row>
    <row r="153" spans="2:16" x14ac:dyDescent="0.2">
      <c r="B153" s="9"/>
      <c r="J153" s="33"/>
      <c r="K153" s="78"/>
      <c r="L153" s="78"/>
      <c r="M153" s="78"/>
      <c r="N153" s="78"/>
      <c r="O153" s="78"/>
    </row>
    <row r="154" spans="2:16" x14ac:dyDescent="0.2">
      <c r="B154" s="9" t="s">
        <v>576</v>
      </c>
      <c r="J154" s="33"/>
      <c r="L154" s="78"/>
      <c r="M154" s="78"/>
      <c r="N154" s="78"/>
      <c r="O154" s="78"/>
    </row>
    <row r="155" spans="2:16" x14ac:dyDescent="0.2">
      <c r="B155" s="9"/>
      <c r="J155" s="33"/>
      <c r="K155" s="78"/>
      <c r="L155" s="78"/>
      <c r="M155" s="78"/>
      <c r="N155" s="78"/>
      <c r="O155" s="78"/>
    </row>
    <row r="156" spans="2:16" x14ac:dyDescent="0.2">
      <c r="B156" s="9" t="s">
        <v>577</v>
      </c>
      <c r="J156" s="33"/>
    </row>
    <row r="157" spans="2:16" x14ac:dyDescent="0.2">
      <c r="B157" s="9"/>
      <c r="J157" s="33"/>
    </row>
    <row r="158" spans="2:16" x14ac:dyDescent="0.2">
      <c r="B158" s="119" t="s">
        <v>533</v>
      </c>
    </row>
    <row r="160" spans="2:16" ht="153.75" customHeight="1" x14ac:dyDescent="0.2"/>
    <row r="163" spans="2:4" x14ac:dyDescent="0.2">
      <c r="B163" s="94" t="s">
        <v>534</v>
      </c>
      <c r="C163" s="95"/>
      <c r="D163" s="94"/>
    </row>
    <row r="164" spans="2:4" x14ac:dyDescent="0.2">
      <c r="B164" s="94" t="s">
        <v>638</v>
      </c>
      <c r="D164" s="94"/>
    </row>
    <row r="165" spans="2:4" ht="165" customHeight="1" x14ac:dyDescent="0.2"/>
  </sheetData>
  <mergeCells count="39">
    <mergeCell ref="I141:I142"/>
    <mergeCell ref="J141:J142"/>
    <mergeCell ref="B140:H140"/>
    <mergeCell ref="B141:B142"/>
    <mergeCell ref="C141:C142"/>
    <mergeCell ref="D141:G141"/>
    <mergeCell ref="H141:H142"/>
    <mergeCell ref="D137:F137"/>
    <mergeCell ref="G137:H137"/>
    <mergeCell ref="D138:F138"/>
    <mergeCell ref="G138:H138"/>
    <mergeCell ref="D139:F139"/>
    <mergeCell ref="G139:H139"/>
    <mergeCell ref="A1:H1"/>
    <mergeCell ref="A2:H2"/>
    <mergeCell ref="A3:H3"/>
    <mergeCell ref="B103:H103"/>
    <mergeCell ref="B104:H104"/>
    <mergeCell ref="B105:H105"/>
    <mergeCell ref="B107:D107"/>
    <mergeCell ref="B108:C108"/>
    <mergeCell ref="B109:C109"/>
    <mergeCell ref="B110:C110"/>
    <mergeCell ref="B118:C118"/>
    <mergeCell ref="B120:C120"/>
    <mergeCell ref="B121:C121"/>
    <mergeCell ref="B122:C122"/>
    <mergeCell ref="B124:D124"/>
    <mergeCell ref="B125:C125"/>
    <mergeCell ref="B126:C126"/>
    <mergeCell ref="B127:C127"/>
    <mergeCell ref="B128:C128"/>
    <mergeCell ref="B129:C129"/>
    <mergeCell ref="B136:H136"/>
    <mergeCell ref="B130:C130"/>
    <mergeCell ref="B131:C131"/>
    <mergeCell ref="B132:C132"/>
    <mergeCell ref="B133:C133"/>
    <mergeCell ref="B134:D134"/>
  </mergeCells>
  <hyperlinks>
    <hyperlink ref="I1" location="Index!B2" display="Index" xr:uid="{FBC01B13-7A20-4348-B0D2-CCC7CF4FED11}"/>
    <hyperlink ref="B148" r:id="rId1" xr:uid="{1005241F-907B-47EB-8DA1-49C9AED43BA5}"/>
    <hyperlink ref="B150" r:id="rId2" xr:uid="{2C613F6B-F94B-45C3-8EB2-6178020E3716}"/>
    <hyperlink ref="B152" r:id="rId3" xr:uid="{3570D38C-03D7-4CDC-AC9F-A8225DD0C958}"/>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2AA82-DB41-4BDF-9CA0-13DB8EE85B9E}">
  <sheetPr>
    <outlinePr summaryBelow="0" summaryRight="0"/>
  </sheetPr>
  <dimension ref="A1:U115"/>
  <sheetViews>
    <sheetView showGridLines="0" tabSelected="1" workbookViewId="0">
      <selection sqref="A1:I1"/>
    </sheetView>
  </sheetViews>
  <sheetFormatPr defaultColWidth="8.85546875" defaultRowHeight="12.75" x14ac:dyDescent="0.2"/>
  <cols>
    <col min="1" max="1" width="5.85546875" style="31" bestFit="1" customWidth="1"/>
    <col min="2" max="2" width="20.7109375" style="31" customWidth="1"/>
    <col min="3" max="3" width="55.7109375" style="31" customWidth="1"/>
    <col min="4" max="4" width="11" style="31" bestFit="1" customWidth="1"/>
    <col min="5" max="5" width="8.7109375" style="31" bestFit="1" customWidth="1"/>
    <col min="6" max="6" width="10.140625" style="31" bestFit="1" customWidth="1"/>
    <col min="7" max="7" width="14" style="31" bestFit="1" customWidth="1"/>
    <col min="8" max="8" width="8.85546875" style="31" bestFit="1" customWidth="1"/>
    <col min="9" max="9" width="5.7109375" style="31" bestFit="1" customWidth="1"/>
    <col min="10" max="16384" width="8.85546875" style="31"/>
  </cols>
  <sheetData>
    <row r="1" spans="1:9" ht="15" x14ac:dyDescent="0.2">
      <c r="A1" s="26" t="s">
        <v>0</v>
      </c>
      <c r="B1" s="26"/>
      <c r="C1" s="26"/>
      <c r="D1" s="26"/>
      <c r="E1" s="26"/>
      <c r="F1" s="26"/>
      <c r="G1" s="26"/>
      <c r="H1" s="26"/>
      <c r="I1" s="1" t="s">
        <v>513</v>
      </c>
    </row>
    <row r="2" spans="1:9" ht="15" x14ac:dyDescent="0.2">
      <c r="A2" s="26" t="s">
        <v>507</v>
      </c>
      <c r="B2" s="26"/>
      <c r="C2" s="26"/>
      <c r="D2" s="26"/>
      <c r="E2" s="26"/>
      <c r="F2" s="26"/>
      <c r="G2" s="26"/>
      <c r="H2" s="26"/>
    </row>
    <row r="3" spans="1:9" ht="15" x14ac:dyDescent="0.2">
      <c r="A3" s="26" t="s">
        <v>665</v>
      </c>
      <c r="B3" s="26"/>
      <c r="C3" s="26"/>
      <c r="D3" s="26"/>
      <c r="E3" s="26"/>
      <c r="F3" s="26"/>
      <c r="G3" s="26"/>
      <c r="H3" s="26"/>
    </row>
    <row r="4" spans="1:9" s="33" customFormat="1" ht="30" x14ac:dyDescent="0.2">
      <c r="A4" s="32" t="s">
        <v>2</v>
      </c>
      <c r="B4" s="32" t="s">
        <v>3</v>
      </c>
      <c r="C4" s="32" t="s">
        <v>4</v>
      </c>
      <c r="D4" s="32" t="s">
        <v>5</v>
      </c>
      <c r="E4" s="32" t="s">
        <v>6</v>
      </c>
      <c r="F4" s="32" t="s">
        <v>7</v>
      </c>
      <c r="G4" s="32" t="s">
        <v>8</v>
      </c>
      <c r="H4" s="7" t="s">
        <v>511</v>
      </c>
    </row>
    <row r="5" spans="1:9" x14ac:dyDescent="0.2">
      <c r="A5" s="34"/>
      <c r="B5" s="34"/>
      <c r="C5" s="35" t="s">
        <v>9</v>
      </c>
      <c r="D5" s="34"/>
      <c r="E5" s="34"/>
      <c r="F5" s="34"/>
      <c r="G5" s="34"/>
      <c r="H5" s="36" t="s">
        <v>12</v>
      </c>
    </row>
    <row r="6" spans="1:9" x14ac:dyDescent="0.2">
      <c r="A6" s="34"/>
      <c r="B6" s="34"/>
      <c r="C6" s="35" t="s">
        <v>10</v>
      </c>
      <c r="D6" s="34"/>
      <c r="E6" s="34"/>
      <c r="F6" s="34"/>
      <c r="G6" s="34"/>
      <c r="H6" s="36" t="s">
        <v>12</v>
      </c>
    </row>
    <row r="7" spans="1:9" x14ac:dyDescent="0.2">
      <c r="A7" s="37"/>
      <c r="B7" s="37"/>
      <c r="C7" s="38" t="s">
        <v>11</v>
      </c>
      <c r="D7" s="37"/>
      <c r="E7" s="37" t="s">
        <v>12</v>
      </c>
      <c r="F7" s="39" t="s">
        <v>13</v>
      </c>
      <c r="G7" s="40">
        <v>0</v>
      </c>
      <c r="H7" s="36" t="s">
        <v>12</v>
      </c>
    </row>
    <row r="8" spans="1:9" x14ac:dyDescent="0.2">
      <c r="A8" s="37"/>
      <c r="B8" s="37"/>
      <c r="C8" s="41"/>
      <c r="D8" s="37"/>
      <c r="E8" s="37"/>
      <c r="F8" s="42"/>
      <c r="G8" s="42"/>
      <c r="H8" s="36" t="s">
        <v>12</v>
      </c>
    </row>
    <row r="9" spans="1:9" x14ac:dyDescent="0.2">
      <c r="A9" s="37"/>
      <c r="B9" s="37"/>
      <c r="C9" s="38" t="s">
        <v>14</v>
      </c>
      <c r="D9" s="37"/>
      <c r="E9" s="37"/>
      <c r="F9" s="37"/>
      <c r="G9" s="37"/>
      <c r="H9" s="36" t="s">
        <v>12</v>
      </c>
    </row>
    <row r="10" spans="1:9" x14ac:dyDescent="0.2">
      <c r="A10" s="37"/>
      <c r="B10" s="37"/>
      <c r="C10" s="38" t="s">
        <v>11</v>
      </c>
      <c r="D10" s="37"/>
      <c r="E10" s="37" t="s">
        <v>12</v>
      </c>
      <c r="F10" s="39" t="s">
        <v>13</v>
      </c>
      <c r="G10" s="40">
        <v>0</v>
      </c>
      <c r="H10" s="36" t="s">
        <v>12</v>
      </c>
    </row>
    <row r="11" spans="1:9" x14ac:dyDescent="0.2">
      <c r="A11" s="37"/>
      <c r="B11" s="37"/>
      <c r="C11" s="41"/>
      <c r="D11" s="37"/>
      <c r="E11" s="37"/>
      <c r="F11" s="42"/>
      <c r="G11" s="42"/>
      <c r="H11" s="36" t="s">
        <v>12</v>
      </c>
    </row>
    <row r="12" spans="1:9" x14ac:dyDescent="0.2">
      <c r="A12" s="37"/>
      <c r="B12" s="37"/>
      <c r="C12" s="38" t="s">
        <v>15</v>
      </c>
      <c r="D12" s="37"/>
      <c r="E12" s="37"/>
      <c r="F12" s="37"/>
      <c r="G12" s="37"/>
      <c r="H12" s="36" t="s">
        <v>12</v>
      </c>
    </row>
    <row r="13" spans="1:9" x14ac:dyDescent="0.2">
      <c r="A13" s="37"/>
      <c r="B13" s="37"/>
      <c r="C13" s="38" t="s">
        <v>11</v>
      </c>
      <c r="D13" s="37"/>
      <c r="E13" s="37" t="s">
        <v>12</v>
      </c>
      <c r="F13" s="39" t="s">
        <v>13</v>
      </c>
      <c r="G13" s="40">
        <v>0</v>
      </c>
      <c r="H13" s="36" t="s">
        <v>12</v>
      </c>
    </row>
    <row r="14" spans="1:9" x14ac:dyDescent="0.2">
      <c r="A14" s="37"/>
      <c r="B14" s="37"/>
      <c r="C14" s="41"/>
      <c r="D14" s="37"/>
      <c r="E14" s="37"/>
      <c r="F14" s="42"/>
      <c r="G14" s="42"/>
      <c r="H14" s="36" t="s">
        <v>12</v>
      </c>
    </row>
    <row r="15" spans="1:9" x14ac:dyDescent="0.2">
      <c r="A15" s="37"/>
      <c r="B15" s="37"/>
      <c r="C15" s="38" t="s">
        <v>16</v>
      </c>
      <c r="D15" s="37"/>
      <c r="E15" s="37"/>
      <c r="F15" s="37"/>
      <c r="G15" s="37"/>
      <c r="H15" s="36" t="s">
        <v>12</v>
      </c>
    </row>
    <row r="16" spans="1:9" x14ac:dyDescent="0.2">
      <c r="A16" s="37"/>
      <c r="B16" s="37"/>
      <c r="C16" s="38" t="s">
        <v>11</v>
      </c>
      <c r="D16" s="37"/>
      <c r="E16" s="37" t="s">
        <v>12</v>
      </c>
      <c r="F16" s="39" t="s">
        <v>13</v>
      </c>
      <c r="G16" s="40">
        <v>0</v>
      </c>
      <c r="H16" s="36" t="s">
        <v>12</v>
      </c>
    </row>
    <row r="17" spans="1:8" x14ac:dyDescent="0.2">
      <c r="A17" s="37"/>
      <c r="B17" s="37"/>
      <c r="C17" s="41"/>
      <c r="D17" s="37"/>
      <c r="E17" s="37"/>
      <c r="F17" s="42"/>
      <c r="G17" s="42"/>
      <c r="H17" s="36" t="s">
        <v>12</v>
      </c>
    </row>
    <row r="18" spans="1:8" x14ac:dyDescent="0.2">
      <c r="A18" s="37"/>
      <c r="B18" s="37"/>
      <c r="C18" s="38" t="s">
        <v>17</v>
      </c>
      <c r="D18" s="37"/>
      <c r="E18" s="37"/>
      <c r="F18" s="42"/>
      <c r="G18" s="42"/>
      <c r="H18" s="36" t="s">
        <v>12</v>
      </c>
    </row>
    <row r="19" spans="1:8" x14ac:dyDescent="0.2">
      <c r="A19" s="37"/>
      <c r="B19" s="37"/>
      <c r="C19" s="38" t="s">
        <v>11</v>
      </c>
      <c r="D19" s="37"/>
      <c r="E19" s="37" t="s">
        <v>12</v>
      </c>
      <c r="F19" s="39" t="s">
        <v>13</v>
      </c>
      <c r="G19" s="40">
        <v>0</v>
      </c>
      <c r="H19" s="36" t="s">
        <v>12</v>
      </c>
    </row>
    <row r="20" spans="1:8" x14ac:dyDescent="0.2">
      <c r="A20" s="37"/>
      <c r="B20" s="37"/>
      <c r="C20" s="41"/>
      <c r="D20" s="37"/>
      <c r="E20" s="37"/>
      <c r="F20" s="42"/>
      <c r="G20" s="42"/>
      <c r="H20" s="36" t="s">
        <v>12</v>
      </c>
    </row>
    <row r="21" spans="1:8" x14ac:dyDescent="0.2">
      <c r="A21" s="37"/>
      <c r="B21" s="37"/>
      <c r="C21" s="38" t="s">
        <v>18</v>
      </c>
      <c r="D21" s="37"/>
      <c r="E21" s="37"/>
      <c r="F21" s="42"/>
      <c r="G21" s="42"/>
      <c r="H21" s="36" t="s">
        <v>12</v>
      </c>
    </row>
    <row r="22" spans="1:8" x14ac:dyDescent="0.2">
      <c r="A22" s="37"/>
      <c r="B22" s="37"/>
      <c r="C22" s="38" t="s">
        <v>11</v>
      </c>
      <c r="D22" s="37"/>
      <c r="E22" s="37" t="s">
        <v>12</v>
      </c>
      <c r="F22" s="39" t="s">
        <v>13</v>
      </c>
      <c r="G22" s="40">
        <v>0</v>
      </c>
      <c r="H22" s="36" t="s">
        <v>12</v>
      </c>
    </row>
    <row r="23" spans="1:8" x14ac:dyDescent="0.2">
      <c r="A23" s="37"/>
      <c r="B23" s="37"/>
      <c r="C23" s="41"/>
      <c r="D23" s="37"/>
      <c r="E23" s="37"/>
      <c r="F23" s="42"/>
      <c r="G23" s="42"/>
      <c r="H23" s="36" t="s">
        <v>12</v>
      </c>
    </row>
    <row r="24" spans="1:8" x14ac:dyDescent="0.2">
      <c r="A24" s="37"/>
      <c r="B24" s="37"/>
      <c r="C24" s="38" t="s">
        <v>19</v>
      </c>
      <c r="D24" s="37"/>
      <c r="E24" s="37"/>
      <c r="F24" s="43">
        <v>0</v>
      </c>
      <c r="G24" s="40">
        <v>0</v>
      </c>
      <c r="H24" s="36" t="s">
        <v>12</v>
      </c>
    </row>
    <row r="25" spans="1:8" x14ac:dyDescent="0.2">
      <c r="A25" s="37"/>
      <c r="B25" s="37"/>
      <c r="C25" s="41"/>
      <c r="D25" s="37"/>
      <c r="E25" s="37"/>
      <c r="F25" s="42"/>
      <c r="G25" s="42"/>
      <c r="H25" s="36" t="s">
        <v>12</v>
      </c>
    </row>
    <row r="26" spans="1:8" x14ac:dyDescent="0.2">
      <c r="A26" s="37"/>
      <c r="B26" s="37"/>
      <c r="C26" s="38" t="s">
        <v>20</v>
      </c>
      <c r="D26" s="37"/>
      <c r="E26" s="37"/>
      <c r="F26" s="42"/>
      <c r="G26" s="42"/>
      <c r="H26" s="36" t="s">
        <v>12</v>
      </c>
    </row>
    <row r="27" spans="1:8" x14ac:dyDescent="0.2">
      <c r="A27" s="37"/>
      <c r="B27" s="37"/>
      <c r="C27" s="38" t="s">
        <v>10</v>
      </c>
      <c r="D27" s="37"/>
      <c r="E27" s="37"/>
      <c r="F27" s="42"/>
      <c r="G27" s="42"/>
      <c r="H27" s="36" t="s">
        <v>12</v>
      </c>
    </row>
    <row r="28" spans="1:8" x14ac:dyDescent="0.2">
      <c r="A28" s="37"/>
      <c r="B28" s="37"/>
      <c r="C28" s="38" t="s">
        <v>11</v>
      </c>
      <c r="D28" s="37"/>
      <c r="E28" s="37" t="s">
        <v>12</v>
      </c>
      <c r="F28" s="39" t="s">
        <v>13</v>
      </c>
      <c r="G28" s="40">
        <v>0</v>
      </c>
      <c r="H28" s="36" t="s">
        <v>12</v>
      </c>
    </row>
    <row r="29" spans="1:8" x14ac:dyDescent="0.2">
      <c r="A29" s="37"/>
      <c r="B29" s="37"/>
      <c r="C29" s="41"/>
      <c r="D29" s="37"/>
      <c r="E29" s="37"/>
      <c r="F29" s="42"/>
      <c r="G29" s="42"/>
      <c r="H29" s="36" t="s">
        <v>12</v>
      </c>
    </row>
    <row r="30" spans="1:8" x14ac:dyDescent="0.2">
      <c r="A30" s="37"/>
      <c r="B30" s="37"/>
      <c r="C30" s="38" t="s">
        <v>77</v>
      </c>
      <c r="D30" s="37"/>
      <c r="E30" s="37"/>
      <c r="F30" s="37"/>
      <c r="G30" s="37"/>
      <c r="H30" s="36" t="s">
        <v>12</v>
      </c>
    </row>
    <row r="31" spans="1:8" x14ac:dyDescent="0.2">
      <c r="A31" s="37"/>
      <c r="B31" s="37"/>
      <c r="C31" s="38" t="s">
        <v>11</v>
      </c>
      <c r="D31" s="37"/>
      <c r="E31" s="37" t="s">
        <v>12</v>
      </c>
      <c r="F31" s="39" t="s">
        <v>13</v>
      </c>
      <c r="G31" s="40">
        <v>0</v>
      </c>
      <c r="H31" s="36" t="s">
        <v>12</v>
      </c>
    </row>
    <row r="32" spans="1:8" x14ac:dyDescent="0.2">
      <c r="A32" s="37"/>
      <c r="B32" s="37"/>
      <c r="C32" s="41"/>
      <c r="D32" s="37"/>
      <c r="E32" s="37"/>
      <c r="F32" s="42"/>
      <c r="G32" s="42"/>
      <c r="H32" s="36" t="s">
        <v>12</v>
      </c>
    </row>
    <row r="33" spans="1:8" x14ac:dyDescent="0.2">
      <c r="A33" s="37"/>
      <c r="B33" s="37"/>
      <c r="C33" s="38" t="s">
        <v>78</v>
      </c>
      <c r="D33" s="37"/>
      <c r="E33" s="37"/>
      <c r="F33" s="37"/>
      <c r="G33" s="37"/>
      <c r="H33" s="36" t="s">
        <v>12</v>
      </c>
    </row>
    <row r="34" spans="1:8" x14ac:dyDescent="0.2">
      <c r="A34" s="37"/>
      <c r="B34" s="37"/>
      <c r="C34" s="38" t="s">
        <v>11</v>
      </c>
      <c r="D34" s="37"/>
      <c r="E34" s="37" t="s">
        <v>12</v>
      </c>
      <c r="F34" s="39" t="s">
        <v>13</v>
      </c>
      <c r="G34" s="40">
        <v>0</v>
      </c>
      <c r="H34" s="36" t="s">
        <v>12</v>
      </c>
    </row>
    <row r="35" spans="1:8" x14ac:dyDescent="0.2">
      <c r="A35" s="37"/>
      <c r="B35" s="37"/>
      <c r="C35" s="41"/>
      <c r="D35" s="37"/>
      <c r="E35" s="37"/>
      <c r="F35" s="42"/>
      <c r="G35" s="42"/>
      <c r="H35" s="36" t="s">
        <v>12</v>
      </c>
    </row>
    <row r="36" spans="1:8" x14ac:dyDescent="0.2">
      <c r="A36" s="37"/>
      <c r="B36" s="37"/>
      <c r="C36" s="38" t="s">
        <v>88</v>
      </c>
      <c r="D36" s="37"/>
      <c r="E36" s="37"/>
      <c r="F36" s="42"/>
      <c r="G36" s="42"/>
      <c r="H36" s="36" t="s">
        <v>12</v>
      </c>
    </row>
    <row r="37" spans="1:8" x14ac:dyDescent="0.2">
      <c r="A37" s="37"/>
      <c r="B37" s="37"/>
      <c r="C37" s="38" t="s">
        <v>11</v>
      </c>
      <c r="D37" s="37"/>
      <c r="E37" s="37" t="s">
        <v>12</v>
      </c>
      <c r="F37" s="39" t="s">
        <v>13</v>
      </c>
      <c r="G37" s="40">
        <v>0</v>
      </c>
      <c r="H37" s="36" t="s">
        <v>12</v>
      </c>
    </row>
    <row r="38" spans="1:8" x14ac:dyDescent="0.2">
      <c r="A38" s="37"/>
      <c r="B38" s="37"/>
      <c r="C38" s="41"/>
      <c r="D38" s="37"/>
      <c r="E38" s="37"/>
      <c r="F38" s="42"/>
      <c r="G38" s="42"/>
      <c r="H38" s="36" t="s">
        <v>12</v>
      </c>
    </row>
    <row r="39" spans="1:8" x14ac:dyDescent="0.2">
      <c r="A39" s="37"/>
      <c r="B39" s="37"/>
      <c r="C39" s="38" t="s">
        <v>89</v>
      </c>
      <c r="D39" s="37"/>
      <c r="E39" s="37"/>
      <c r="F39" s="43">
        <v>0</v>
      </c>
      <c r="G39" s="40">
        <v>0</v>
      </c>
      <c r="H39" s="36" t="s">
        <v>12</v>
      </c>
    </row>
    <row r="40" spans="1:8" x14ac:dyDescent="0.2">
      <c r="A40" s="37"/>
      <c r="B40" s="37"/>
      <c r="C40" s="41"/>
      <c r="D40" s="37"/>
      <c r="E40" s="37"/>
      <c r="F40" s="42"/>
      <c r="G40" s="42"/>
      <c r="H40" s="36" t="s">
        <v>12</v>
      </c>
    </row>
    <row r="41" spans="1:8" x14ac:dyDescent="0.2">
      <c r="A41" s="37"/>
      <c r="B41" s="37"/>
      <c r="C41" s="38" t="s">
        <v>90</v>
      </c>
      <c r="D41" s="37"/>
      <c r="E41" s="37"/>
      <c r="F41" s="42"/>
      <c r="G41" s="42"/>
      <c r="H41" s="36" t="s">
        <v>12</v>
      </c>
    </row>
    <row r="42" spans="1:8" x14ac:dyDescent="0.2">
      <c r="A42" s="37"/>
      <c r="B42" s="37"/>
      <c r="C42" s="38" t="s">
        <v>91</v>
      </c>
      <c r="D42" s="37"/>
      <c r="E42" s="37"/>
      <c r="F42" s="42"/>
      <c r="G42" s="42"/>
      <c r="H42" s="36" t="s">
        <v>12</v>
      </c>
    </row>
    <row r="43" spans="1:8" x14ac:dyDescent="0.2">
      <c r="A43" s="37"/>
      <c r="B43" s="37"/>
      <c r="C43" s="38" t="s">
        <v>11</v>
      </c>
      <c r="D43" s="37"/>
      <c r="E43" s="37" t="s">
        <v>12</v>
      </c>
      <c r="F43" s="39" t="s">
        <v>13</v>
      </c>
      <c r="G43" s="40">
        <v>0</v>
      </c>
      <c r="H43" s="36" t="s">
        <v>12</v>
      </c>
    </row>
    <row r="44" spans="1:8" x14ac:dyDescent="0.2">
      <c r="A44" s="37"/>
      <c r="B44" s="37"/>
      <c r="C44" s="41"/>
      <c r="D44" s="37"/>
      <c r="E44" s="37"/>
      <c r="F44" s="42"/>
      <c r="G44" s="42"/>
      <c r="H44" s="36" t="s">
        <v>12</v>
      </c>
    </row>
    <row r="45" spans="1:8" x14ac:dyDescent="0.2">
      <c r="A45" s="37"/>
      <c r="B45" s="37"/>
      <c r="C45" s="38" t="s">
        <v>100</v>
      </c>
      <c r="D45" s="37"/>
      <c r="E45" s="37"/>
      <c r="F45" s="42"/>
      <c r="G45" s="42"/>
      <c r="H45" s="36" t="s">
        <v>12</v>
      </c>
    </row>
    <row r="46" spans="1:8" x14ac:dyDescent="0.2">
      <c r="A46" s="37"/>
      <c r="B46" s="37"/>
      <c r="C46" s="38" t="s">
        <v>11</v>
      </c>
      <c r="D46" s="37"/>
      <c r="E46" s="37" t="s">
        <v>12</v>
      </c>
      <c r="F46" s="39" t="s">
        <v>13</v>
      </c>
      <c r="G46" s="40">
        <v>0</v>
      </c>
      <c r="H46" s="36" t="s">
        <v>12</v>
      </c>
    </row>
    <row r="47" spans="1:8" x14ac:dyDescent="0.2">
      <c r="A47" s="37"/>
      <c r="B47" s="37"/>
      <c r="C47" s="41"/>
      <c r="D47" s="37"/>
      <c r="E47" s="37"/>
      <c r="F47" s="42"/>
      <c r="G47" s="42"/>
      <c r="H47" s="36" t="s">
        <v>12</v>
      </c>
    </row>
    <row r="48" spans="1:8" x14ac:dyDescent="0.2">
      <c r="A48" s="37"/>
      <c r="B48" s="37"/>
      <c r="C48" s="38" t="s">
        <v>101</v>
      </c>
      <c r="D48" s="37"/>
      <c r="E48" s="37"/>
      <c r="F48" s="42"/>
      <c r="G48" s="42"/>
      <c r="H48" s="36" t="s">
        <v>12</v>
      </c>
    </row>
    <row r="49" spans="1:8" x14ac:dyDescent="0.2">
      <c r="A49" s="44">
        <v>1</v>
      </c>
      <c r="B49" s="45" t="s">
        <v>508</v>
      </c>
      <c r="C49" s="45" t="s">
        <v>509</v>
      </c>
      <c r="D49" s="45" t="s">
        <v>81</v>
      </c>
      <c r="E49" s="46">
        <v>2500000</v>
      </c>
      <c r="F49" s="47">
        <v>2497.5100000000002</v>
      </c>
      <c r="G49" s="48">
        <v>1.296216E-2</v>
      </c>
      <c r="H49" s="36">
        <v>5.2</v>
      </c>
    </row>
    <row r="50" spans="1:8" x14ac:dyDescent="0.2">
      <c r="A50" s="44">
        <v>2</v>
      </c>
      <c r="B50" s="45" t="s">
        <v>368</v>
      </c>
      <c r="C50" s="45" t="s">
        <v>369</v>
      </c>
      <c r="D50" s="45" t="s">
        <v>81</v>
      </c>
      <c r="E50" s="46">
        <v>2500000</v>
      </c>
      <c r="F50" s="47">
        <v>2492.54</v>
      </c>
      <c r="G50" s="48">
        <v>1.2936370000000001E-2</v>
      </c>
      <c r="H50" s="36">
        <v>5.2035</v>
      </c>
    </row>
    <row r="51" spans="1:8" x14ac:dyDescent="0.2">
      <c r="A51" s="37"/>
      <c r="B51" s="37"/>
      <c r="C51" s="38" t="s">
        <v>11</v>
      </c>
      <c r="D51" s="37"/>
      <c r="E51" s="37" t="s">
        <v>12</v>
      </c>
      <c r="F51" s="43">
        <v>4990.05</v>
      </c>
      <c r="G51" s="40">
        <v>2.5898529999999999E-2</v>
      </c>
      <c r="H51" s="36" t="s">
        <v>12</v>
      </c>
    </row>
    <row r="52" spans="1:8" x14ac:dyDescent="0.2">
      <c r="A52" s="37"/>
      <c r="B52" s="37"/>
      <c r="C52" s="41"/>
      <c r="D52" s="37"/>
      <c r="E52" s="37"/>
      <c r="F52" s="42"/>
      <c r="G52" s="42"/>
      <c r="H52" s="36" t="s">
        <v>12</v>
      </c>
    </row>
    <row r="53" spans="1:8" x14ac:dyDescent="0.2">
      <c r="A53" s="37"/>
      <c r="B53" s="37"/>
      <c r="C53" s="38" t="s">
        <v>102</v>
      </c>
      <c r="D53" s="37"/>
      <c r="E53" s="37"/>
      <c r="F53" s="42"/>
      <c r="G53" s="42"/>
      <c r="H53" s="36" t="s">
        <v>12</v>
      </c>
    </row>
    <row r="54" spans="1:8" x14ac:dyDescent="0.2">
      <c r="A54" s="44">
        <v>1</v>
      </c>
      <c r="B54" s="45"/>
      <c r="C54" s="45" t="s">
        <v>103</v>
      </c>
      <c r="D54" s="45"/>
      <c r="E54" s="49"/>
      <c r="F54" s="47">
        <v>153793.31297385501</v>
      </c>
      <c r="G54" s="48">
        <v>0.79819234999999999</v>
      </c>
      <c r="H54" s="36">
        <v>5.2</v>
      </c>
    </row>
    <row r="55" spans="1:8" x14ac:dyDescent="0.2">
      <c r="A55" s="44">
        <v>2</v>
      </c>
      <c r="B55" s="45"/>
      <c r="C55" s="45" t="s">
        <v>510</v>
      </c>
      <c r="D55" s="45"/>
      <c r="E55" s="49"/>
      <c r="F55" s="47">
        <v>33299.974210599998</v>
      </c>
      <c r="G55" s="48">
        <v>0.17282796</v>
      </c>
      <c r="H55" s="36">
        <v>5.2</v>
      </c>
    </row>
    <row r="56" spans="1:8" x14ac:dyDescent="0.2">
      <c r="A56" s="37"/>
      <c r="B56" s="37"/>
      <c r="C56" s="38" t="s">
        <v>11</v>
      </c>
      <c r="D56" s="37"/>
      <c r="E56" s="37" t="s">
        <v>12</v>
      </c>
      <c r="F56" s="43">
        <v>187093.287184455</v>
      </c>
      <c r="G56" s="40">
        <v>0.97102031</v>
      </c>
      <c r="H56" s="36" t="s">
        <v>12</v>
      </c>
    </row>
    <row r="57" spans="1:8" x14ac:dyDescent="0.2">
      <c r="A57" s="37"/>
      <c r="B57" s="37"/>
      <c r="C57" s="41"/>
      <c r="D57" s="37"/>
      <c r="E57" s="37"/>
      <c r="F57" s="42"/>
      <c r="G57" s="42"/>
      <c r="H57" s="36" t="s">
        <v>12</v>
      </c>
    </row>
    <row r="58" spans="1:8" x14ac:dyDescent="0.2">
      <c r="A58" s="37"/>
      <c r="B58" s="37"/>
      <c r="C58" s="38" t="s">
        <v>104</v>
      </c>
      <c r="D58" s="37"/>
      <c r="E58" s="37"/>
      <c r="F58" s="43">
        <v>192083.33718445501</v>
      </c>
      <c r="G58" s="40">
        <v>0.99691883999999997</v>
      </c>
      <c r="H58" s="36" t="s">
        <v>12</v>
      </c>
    </row>
    <row r="59" spans="1:8" x14ac:dyDescent="0.2">
      <c r="A59" s="37"/>
      <c r="B59" s="37"/>
      <c r="C59" s="42"/>
      <c r="D59" s="37"/>
      <c r="E59" s="37"/>
      <c r="F59" s="37"/>
      <c r="G59" s="37"/>
      <c r="H59" s="36" t="s">
        <v>12</v>
      </c>
    </row>
    <row r="60" spans="1:8" x14ac:dyDescent="0.2">
      <c r="A60" s="37"/>
      <c r="B60" s="37"/>
      <c r="C60" s="38" t="s">
        <v>105</v>
      </c>
      <c r="D60" s="37"/>
      <c r="E60" s="37"/>
      <c r="F60" s="37"/>
      <c r="G60" s="37"/>
      <c r="H60" s="36" t="s">
        <v>12</v>
      </c>
    </row>
    <row r="61" spans="1:8" x14ac:dyDescent="0.2">
      <c r="A61" s="37"/>
      <c r="B61" s="37"/>
      <c r="C61" s="38" t="s">
        <v>106</v>
      </c>
      <c r="D61" s="37"/>
      <c r="E61" s="37"/>
      <c r="F61" s="37"/>
      <c r="G61" s="37"/>
      <c r="H61" s="36" t="s">
        <v>12</v>
      </c>
    </row>
    <row r="62" spans="1:8" x14ac:dyDescent="0.2">
      <c r="A62" s="37"/>
      <c r="B62" s="37"/>
      <c r="C62" s="38" t="s">
        <v>11</v>
      </c>
      <c r="D62" s="37"/>
      <c r="E62" s="37" t="s">
        <v>12</v>
      </c>
      <c r="F62" s="39" t="s">
        <v>13</v>
      </c>
      <c r="G62" s="40">
        <v>0</v>
      </c>
      <c r="H62" s="36" t="s">
        <v>12</v>
      </c>
    </row>
    <row r="63" spans="1:8" x14ac:dyDescent="0.2">
      <c r="A63" s="37"/>
      <c r="B63" s="37"/>
      <c r="C63" s="41"/>
      <c r="D63" s="37"/>
      <c r="E63" s="37"/>
      <c r="F63" s="42"/>
      <c r="G63" s="42"/>
      <c r="H63" s="36" t="s">
        <v>12</v>
      </c>
    </row>
    <row r="64" spans="1:8" x14ac:dyDescent="0.2">
      <c r="A64" s="37"/>
      <c r="B64" s="37"/>
      <c r="C64" s="38" t="s">
        <v>109</v>
      </c>
      <c r="D64" s="37"/>
      <c r="E64" s="37"/>
      <c r="F64" s="37"/>
      <c r="G64" s="37"/>
      <c r="H64" s="36" t="s">
        <v>12</v>
      </c>
    </row>
    <row r="65" spans="1:8" x14ac:dyDescent="0.2">
      <c r="A65" s="37"/>
      <c r="B65" s="37"/>
      <c r="C65" s="38" t="s">
        <v>110</v>
      </c>
      <c r="D65" s="37"/>
      <c r="E65" s="37"/>
      <c r="F65" s="37"/>
      <c r="G65" s="37"/>
      <c r="H65" s="36" t="s">
        <v>12</v>
      </c>
    </row>
    <row r="66" spans="1:8" x14ac:dyDescent="0.2">
      <c r="A66" s="37"/>
      <c r="B66" s="37"/>
      <c r="C66" s="38" t="s">
        <v>11</v>
      </c>
      <c r="D66" s="37"/>
      <c r="E66" s="37" t="s">
        <v>12</v>
      </c>
      <c r="F66" s="39" t="s">
        <v>13</v>
      </c>
      <c r="G66" s="40">
        <v>0</v>
      </c>
      <c r="H66" s="36" t="s">
        <v>12</v>
      </c>
    </row>
    <row r="67" spans="1:8" x14ac:dyDescent="0.2">
      <c r="A67" s="37"/>
      <c r="B67" s="37"/>
      <c r="C67" s="41"/>
      <c r="D67" s="37"/>
      <c r="E67" s="37"/>
      <c r="F67" s="42"/>
      <c r="G67" s="42"/>
      <c r="H67" s="36" t="s">
        <v>12</v>
      </c>
    </row>
    <row r="68" spans="1:8" x14ac:dyDescent="0.2">
      <c r="A68" s="37"/>
      <c r="B68" s="37"/>
      <c r="C68" s="38" t="s">
        <v>111</v>
      </c>
      <c r="D68" s="37"/>
      <c r="E68" s="37"/>
      <c r="F68" s="42"/>
      <c r="G68" s="42"/>
      <c r="H68" s="36" t="s">
        <v>12</v>
      </c>
    </row>
    <row r="69" spans="1:8" x14ac:dyDescent="0.2">
      <c r="A69" s="37"/>
      <c r="B69" s="37"/>
      <c r="C69" s="38" t="s">
        <v>11</v>
      </c>
      <c r="D69" s="37"/>
      <c r="E69" s="37" t="s">
        <v>12</v>
      </c>
      <c r="F69" s="39" t="s">
        <v>13</v>
      </c>
      <c r="G69" s="40">
        <v>0</v>
      </c>
      <c r="H69" s="36" t="s">
        <v>12</v>
      </c>
    </row>
    <row r="70" spans="1:8" x14ac:dyDescent="0.2">
      <c r="A70" s="37"/>
      <c r="B70" s="45"/>
      <c r="C70" s="45"/>
      <c r="D70" s="38"/>
      <c r="E70" s="37"/>
      <c r="F70" s="45"/>
      <c r="G70" s="49"/>
      <c r="H70" s="36" t="s">
        <v>12</v>
      </c>
    </row>
    <row r="71" spans="1:8" x14ac:dyDescent="0.2">
      <c r="A71" s="49"/>
      <c r="B71" s="45"/>
      <c r="C71" s="45" t="s">
        <v>112</v>
      </c>
      <c r="D71" s="45"/>
      <c r="E71" s="49"/>
      <c r="F71" s="47">
        <v>593.67027297000004</v>
      </c>
      <c r="G71" s="48">
        <v>3.0811699999999998E-3</v>
      </c>
      <c r="H71" s="36" t="s">
        <v>12</v>
      </c>
    </row>
    <row r="72" spans="1:8" x14ac:dyDescent="0.2">
      <c r="A72" s="41"/>
      <c r="B72" s="41"/>
      <c r="C72" s="38" t="s">
        <v>113</v>
      </c>
      <c r="D72" s="42"/>
      <c r="E72" s="42"/>
      <c r="F72" s="43">
        <v>192677.007457425</v>
      </c>
      <c r="G72" s="50">
        <v>1.0000000099999999</v>
      </c>
      <c r="H72" s="36" t="s">
        <v>12</v>
      </c>
    </row>
    <row r="73" spans="1:8" x14ac:dyDescent="0.2">
      <c r="A73" s="51"/>
      <c r="B73" s="51"/>
      <c r="C73" s="51"/>
      <c r="D73" s="52"/>
      <c r="E73" s="52"/>
      <c r="F73" s="52"/>
      <c r="G73" s="52"/>
    </row>
    <row r="74" spans="1:8" x14ac:dyDescent="0.2">
      <c r="A74" s="53"/>
      <c r="B74" s="54" t="s">
        <v>517</v>
      </c>
      <c r="C74" s="54"/>
      <c r="D74" s="54"/>
      <c r="E74" s="54"/>
      <c r="F74" s="54"/>
      <c r="G74" s="54"/>
      <c r="H74" s="54"/>
    </row>
    <row r="75" spans="1:8" x14ac:dyDescent="0.2">
      <c r="A75" s="53"/>
      <c r="B75" s="54" t="s">
        <v>518</v>
      </c>
      <c r="C75" s="54"/>
      <c r="D75" s="54"/>
      <c r="E75" s="54"/>
      <c r="F75" s="54"/>
      <c r="G75" s="54"/>
      <c r="H75" s="54"/>
    </row>
    <row r="76" spans="1:8" x14ac:dyDescent="0.2">
      <c r="A76" s="53"/>
      <c r="B76" s="54" t="s">
        <v>519</v>
      </c>
      <c r="C76" s="54"/>
      <c r="D76" s="54"/>
      <c r="E76" s="54"/>
      <c r="F76" s="54"/>
      <c r="G76" s="54"/>
      <c r="H76" s="54"/>
    </row>
    <row r="77" spans="1:8" x14ac:dyDescent="0.2">
      <c r="A77" s="53"/>
      <c r="B77" s="53"/>
      <c r="C77" s="53"/>
      <c r="D77" s="55"/>
      <c r="E77" s="55"/>
      <c r="F77" s="55"/>
      <c r="G77" s="55"/>
    </row>
    <row r="78" spans="1:8" x14ac:dyDescent="0.2">
      <c r="A78" s="53"/>
      <c r="B78" s="56" t="s">
        <v>114</v>
      </c>
      <c r="C78" s="57"/>
      <c r="D78" s="58"/>
      <c r="E78" s="59"/>
      <c r="F78" s="55"/>
      <c r="G78" s="55"/>
    </row>
    <row r="79" spans="1:8" x14ac:dyDescent="0.2">
      <c r="A79" s="53"/>
      <c r="B79" s="60" t="s">
        <v>115</v>
      </c>
      <c r="C79" s="61"/>
      <c r="D79" s="35" t="s">
        <v>116</v>
      </c>
      <c r="E79" s="59"/>
      <c r="F79" s="55"/>
      <c r="G79" s="55"/>
    </row>
    <row r="80" spans="1:8" x14ac:dyDescent="0.2">
      <c r="A80" s="53"/>
      <c r="B80" s="60" t="s">
        <v>117</v>
      </c>
      <c r="C80" s="61"/>
      <c r="D80" s="35" t="s">
        <v>116</v>
      </c>
      <c r="E80" s="59"/>
      <c r="F80" s="55"/>
      <c r="G80" s="55"/>
    </row>
    <row r="81" spans="1:21" x14ac:dyDescent="0.2">
      <c r="A81" s="53"/>
      <c r="B81" s="60" t="s">
        <v>118</v>
      </c>
      <c r="C81" s="61"/>
      <c r="D81" s="62" t="s">
        <v>12</v>
      </c>
      <c r="E81" s="59"/>
      <c r="F81" s="55"/>
      <c r="G81" s="55"/>
    </row>
    <row r="82" spans="1:21" x14ac:dyDescent="0.2">
      <c r="A82" s="63"/>
      <c r="B82" s="64" t="s">
        <v>12</v>
      </c>
      <c r="C82" s="64" t="s">
        <v>520</v>
      </c>
      <c r="D82" s="64" t="s">
        <v>119</v>
      </c>
      <c r="E82" s="63"/>
      <c r="F82" s="63"/>
      <c r="G82" s="63"/>
    </row>
    <row r="83" spans="1:21" x14ac:dyDescent="0.2">
      <c r="A83" s="63"/>
      <c r="B83" s="65" t="s">
        <v>120</v>
      </c>
      <c r="C83" s="66">
        <v>46265</v>
      </c>
      <c r="D83" s="66">
        <v>46295</v>
      </c>
      <c r="E83" s="63"/>
      <c r="F83" s="63"/>
      <c r="G83" s="63"/>
    </row>
    <row r="84" spans="1:21" x14ac:dyDescent="0.2">
      <c r="A84" s="63"/>
      <c r="B84" s="67" t="s">
        <v>121</v>
      </c>
      <c r="C84" s="68">
        <v>1461.3189</v>
      </c>
      <c r="D84" s="68">
        <v>1467.117</v>
      </c>
      <c r="E84" s="63"/>
      <c r="F84" s="69"/>
      <c r="G84" s="70"/>
    </row>
    <row r="85" spans="1:21" x14ac:dyDescent="0.2">
      <c r="A85" s="63"/>
      <c r="B85" s="67" t="s">
        <v>521</v>
      </c>
      <c r="C85" s="68">
        <v>1056.1549</v>
      </c>
      <c r="D85" s="68">
        <v>1060.354</v>
      </c>
      <c r="E85" s="63"/>
      <c r="F85" s="69"/>
      <c r="G85" s="70"/>
    </row>
    <row r="86" spans="1:21" x14ac:dyDescent="0.2">
      <c r="A86" s="63"/>
      <c r="B86" s="67" t="s">
        <v>122</v>
      </c>
      <c r="C86" s="68">
        <v>1450.7596000000001</v>
      </c>
      <c r="D86" s="68">
        <v>1456.3976</v>
      </c>
      <c r="E86" s="63"/>
      <c r="F86" s="69"/>
      <c r="G86" s="70"/>
    </row>
    <row r="87" spans="1:21" x14ac:dyDescent="0.2">
      <c r="A87" s="63"/>
      <c r="B87" s="67" t="s">
        <v>522</v>
      </c>
      <c r="C87" s="68">
        <v>1050.7619999999999</v>
      </c>
      <c r="D87" s="68">
        <v>1054.8429000000001</v>
      </c>
      <c r="E87" s="63"/>
      <c r="F87" s="69"/>
      <c r="G87" s="70"/>
    </row>
    <row r="88" spans="1:21" x14ac:dyDescent="0.2">
      <c r="A88" s="63"/>
      <c r="B88" s="63"/>
      <c r="C88" s="63"/>
      <c r="D88" s="63"/>
      <c r="E88" s="63"/>
      <c r="F88" s="63"/>
      <c r="G88" s="63"/>
    </row>
    <row r="89" spans="1:21" x14ac:dyDescent="0.2">
      <c r="A89" s="63"/>
      <c r="B89" s="60" t="s">
        <v>523</v>
      </c>
      <c r="C89" s="61"/>
      <c r="D89" s="71" t="s">
        <v>116</v>
      </c>
      <c r="E89" s="63"/>
      <c r="F89" s="63"/>
      <c r="G89" s="63"/>
    </row>
    <row r="90" spans="1:21" x14ac:dyDescent="0.2">
      <c r="A90" s="63"/>
      <c r="B90" s="72"/>
      <c r="C90" s="72"/>
      <c r="D90" s="72"/>
      <c r="E90" s="63"/>
      <c r="F90" s="63"/>
      <c r="G90" s="63"/>
    </row>
    <row r="91" spans="1:21" x14ac:dyDescent="0.2">
      <c r="A91" s="63"/>
      <c r="B91" s="73" t="s">
        <v>124</v>
      </c>
      <c r="C91" s="73"/>
      <c r="D91" s="71" t="s">
        <v>116</v>
      </c>
      <c r="E91" s="63"/>
      <c r="F91" s="63"/>
      <c r="G91" s="63"/>
    </row>
    <row r="92" spans="1:21" x14ac:dyDescent="0.2">
      <c r="A92" s="63"/>
      <c r="B92" s="74" t="s">
        <v>125</v>
      </c>
      <c r="C92" s="75"/>
      <c r="D92" s="76" t="s">
        <v>116</v>
      </c>
      <c r="E92" s="77"/>
      <c r="F92" s="63"/>
      <c r="G92" s="63"/>
    </row>
    <row r="93" spans="1:21" x14ac:dyDescent="0.2">
      <c r="A93" s="63"/>
      <c r="B93" s="60" t="s">
        <v>524</v>
      </c>
      <c r="C93" s="61"/>
      <c r="D93" s="35" t="s">
        <v>116</v>
      </c>
      <c r="E93" s="77"/>
      <c r="F93" s="63"/>
      <c r="G93" s="63"/>
      <c r="I93" s="78"/>
    </row>
    <row r="94" spans="1:21" x14ac:dyDescent="0.2">
      <c r="A94" s="72"/>
      <c r="B94" s="72"/>
      <c r="C94" s="72"/>
      <c r="D94" s="72"/>
      <c r="E94" s="72"/>
      <c r="F94" s="72"/>
      <c r="G94" s="72"/>
      <c r="I94" s="78"/>
    </row>
    <row r="95" spans="1:21" s="79" customFormat="1" x14ac:dyDescent="0.2">
      <c r="B95" s="80" t="s">
        <v>525</v>
      </c>
      <c r="C95" s="81"/>
      <c r="D95" s="82"/>
      <c r="I95" s="78"/>
      <c r="J95" s="31"/>
      <c r="K95" s="78"/>
      <c r="L95" s="78"/>
      <c r="M95" s="78"/>
      <c r="N95" s="83"/>
      <c r="Q95" s="31"/>
      <c r="R95" s="31"/>
      <c r="S95" s="31"/>
      <c r="T95" s="31"/>
      <c r="U95" s="31"/>
    </row>
    <row r="96" spans="1:21" s="79" customFormat="1" ht="38.25" x14ac:dyDescent="0.2">
      <c r="B96" s="84" t="s">
        <v>526</v>
      </c>
      <c r="C96" s="84"/>
      <c r="D96" s="85" t="s">
        <v>507</v>
      </c>
      <c r="I96" s="78"/>
      <c r="J96" s="31"/>
      <c r="K96" s="78"/>
      <c r="L96" s="78"/>
      <c r="M96" s="78"/>
      <c r="N96" s="83"/>
      <c r="Q96" s="31"/>
      <c r="R96" s="31"/>
      <c r="S96" s="31"/>
      <c r="T96" s="31"/>
      <c r="U96" s="31"/>
    </row>
    <row r="97" spans="2:14" s="79" customFormat="1" x14ac:dyDescent="0.2">
      <c r="B97" s="73" t="s">
        <v>527</v>
      </c>
      <c r="C97" s="73"/>
      <c r="D97" s="86"/>
      <c r="I97" s="78"/>
      <c r="J97" s="31"/>
      <c r="K97" s="78"/>
      <c r="L97" s="78"/>
      <c r="M97" s="78"/>
      <c r="N97" s="83"/>
    </row>
    <row r="98" spans="2:14" s="79" customFormat="1" x14ac:dyDescent="0.2">
      <c r="B98" s="73"/>
      <c r="C98" s="73"/>
      <c r="D98" s="87"/>
      <c r="I98" s="31"/>
      <c r="J98" s="31"/>
      <c r="K98" s="78"/>
      <c r="L98" s="78"/>
      <c r="M98" s="78"/>
      <c r="N98" s="83"/>
    </row>
    <row r="99" spans="2:14" s="79" customFormat="1" x14ac:dyDescent="0.2">
      <c r="B99" s="73" t="s">
        <v>528</v>
      </c>
      <c r="C99" s="73"/>
      <c r="D99" s="88">
        <v>5.2000517454580164</v>
      </c>
      <c r="I99" s="31"/>
      <c r="J99" s="31"/>
      <c r="K99" s="78"/>
      <c r="L99" s="78"/>
      <c r="M99" s="78"/>
      <c r="N99" s="83"/>
    </row>
    <row r="100" spans="2:14" s="79" customFormat="1" x14ac:dyDescent="0.2">
      <c r="B100" s="73"/>
      <c r="C100" s="73"/>
      <c r="D100" s="87"/>
      <c r="I100" s="31"/>
      <c r="J100" s="31"/>
      <c r="K100" s="78"/>
      <c r="L100" s="78"/>
      <c r="M100" s="78"/>
      <c r="N100" s="83"/>
    </row>
    <row r="101" spans="2:14" s="79" customFormat="1" x14ac:dyDescent="0.2">
      <c r="B101" s="73" t="s">
        <v>639</v>
      </c>
      <c r="C101" s="73"/>
      <c r="D101" s="89">
        <v>1</v>
      </c>
      <c r="I101" s="31"/>
      <c r="J101" s="31"/>
      <c r="K101" s="78"/>
      <c r="L101" s="78"/>
      <c r="M101" s="78"/>
      <c r="N101" s="83"/>
    </row>
    <row r="102" spans="2:14" s="79" customFormat="1" x14ac:dyDescent="0.2">
      <c r="B102" s="73" t="s">
        <v>640</v>
      </c>
      <c r="C102" s="73"/>
      <c r="D102" s="89">
        <v>1</v>
      </c>
      <c r="I102" s="31"/>
      <c r="J102" s="31"/>
      <c r="K102" s="78"/>
      <c r="L102" s="78"/>
      <c r="M102" s="78"/>
      <c r="N102" s="83"/>
    </row>
    <row r="103" spans="2:14" s="79" customFormat="1" x14ac:dyDescent="0.2">
      <c r="B103" s="73"/>
      <c r="C103" s="73"/>
      <c r="D103" s="87"/>
      <c r="I103" s="31"/>
      <c r="J103" s="31"/>
      <c r="K103" s="78"/>
      <c r="L103" s="78"/>
      <c r="M103" s="78"/>
      <c r="N103" s="83"/>
    </row>
    <row r="104" spans="2:14" s="79" customFormat="1" x14ac:dyDescent="0.2">
      <c r="B104" s="73" t="s">
        <v>531</v>
      </c>
      <c r="C104" s="73"/>
      <c r="D104" s="90" t="s">
        <v>642</v>
      </c>
      <c r="I104" s="31"/>
      <c r="J104" s="31"/>
      <c r="K104" s="78"/>
      <c r="L104" s="78"/>
      <c r="M104" s="78"/>
      <c r="N104" s="83"/>
    </row>
    <row r="105" spans="2:14" s="79" customFormat="1" x14ac:dyDescent="0.2">
      <c r="B105" s="91" t="s">
        <v>532</v>
      </c>
      <c r="C105" s="92"/>
      <c r="D105" s="93"/>
      <c r="I105" s="31"/>
      <c r="J105" s="31"/>
      <c r="K105" s="78"/>
      <c r="L105" s="78"/>
      <c r="M105" s="78"/>
      <c r="N105" s="83"/>
    </row>
    <row r="106" spans="2:14" x14ac:dyDescent="0.2">
      <c r="H106" s="8"/>
    </row>
    <row r="107" spans="2:14" x14ac:dyDescent="0.2">
      <c r="B107" s="94" t="s">
        <v>533</v>
      </c>
    </row>
    <row r="109" spans="2:14" ht="153.75" customHeight="1" x14ac:dyDescent="0.2"/>
    <row r="112" spans="2:14" x14ac:dyDescent="0.2">
      <c r="B112" s="94" t="s">
        <v>534</v>
      </c>
      <c r="C112" s="95"/>
      <c r="D112" s="94"/>
    </row>
    <row r="113" spans="2:4" x14ac:dyDescent="0.2">
      <c r="B113" s="94" t="s">
        <v>641</v>
      </c>
      <c r="D113" s="94"/>
    </row>
    <row r="114" spans="2:4" ht="153.75" customHeight="1" x14ac:dyDescent="0.2"/>
    <row r="115" spans="2:4" x14ac:dyDescent="0.2">
      <c r="B115" s="94"/>
      <c r="D115" s="94"/>
    </row>
  </sheetData>
  <mergeCells count="25">
    <mergeCell ref="A1:H1"/>
    <mergeCell ref="A2:H2"/>
    <mergeCell ref="A3:H3"/>
    <mergeCell ref="B74:H74"/>
    <mergeCell ref="B75:H75"/>
    <mergeCell ref="B76:H76"/>
    <mergeCell ref="B78:D78"/>
    <mergeCell ref="B79:C79"/>
    <mergeCell ref="B80:C80"/>
    <mergeCell ref="B81:C81"/>
    <mergeCell ref="B89:C89"/>
    <mergeCell ref="B91:C91"/>
    <mergeCell ref="B92:C92"/>
    <mergeCell ref="B93:C93"/>
    <mergeCell ref="B95:D95"/>
    <mergeCell ref="B96:C96"/>
    <mergeCell ref="B97:C97"/>
    <mergeCell ref="B98:C98"/>
    <mergeCell ref="B99:C99"/>
    <mergeCell ref="B100:C100"/>
    <mergeCell ref="B101:C101"/>
    <mergeCell ref="B102:C102"/>
    <mergeCell ref="B103:C103"/>
    <mergeCell ref="B104:C104"/>
    <mergeCell ref="B105:D105"/>
  </mergeCells>
  <hyperlinks>
    <hyperlink ref="I1" location="Index!B2" display="Index" xr:uid="{2F1BD80E-03B8-47AF-9635-C6B0A8725FB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Index</vt:lpstr>
      <vt:lpstr>SFRLTP</vt:lpstr>
      <vt:lpstr>SFRSTP</vt:lpstr>
      <vt:lpstr>SMMF</vt:lpstr>
      <vt:lpstr>SPLDF</vt:lpstr>
      <vt:lpstr>SPMON</vt:lpstr>
      <vt:lpstr>SPSDF</vt:lpstr>
      <vt:lpstr>SPUSDF</vt:lpstr>
      <vt:lpstr>SUNBDS</vt:lpstr>
      <vt:lpstr>SUNMIA</vt:lpstr>
      <vt:lpstr>SUNONF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Swapna.N - Sundaram Mutual</cp:lastModifiedBy>
  <dcterms:created xsi:type="dcterms:W3CDTF">2026-10-01T09:58:56Z</dcterms:created>
  <dcterms:modified xsi:type="dcterms:W3CDTF">2026-10-09T07:21:03Z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a6dec7-ad36-4603-99ea-a4fb4d4185bf_Enabled">
    <vt:lpwstr>true</vt:lpwstr>
  </property>
  <property fmtid="{D5CDD505-2E9C-101B-9397-08002B2CF9AE}" pid="3" name="MSIP_Label_3fa6dec7-ad36-4603-99ea-a4fb4d4185bf_SetDate">
    <vt:lpwstr>2026-10-01T09:58:56Z</vt:lpwstr>
  </property>
  <property fmtid="{D5CDD505-2E9C-101B-9397-08002B2CF9AE}" pid="4" name="MSIP_Label_3fa6dec7-ad36-4603-99ea-a4fb4d4185bf_Method">
    <vt:lpwstr>Privileged</vt:lpwstr>
  </property>
  <property fmtid="{D5CDD505-2E9C-101B-9397-08002B2CF9AE}" pid="5" name="MSIP_Label_3fa6dec7-ad36-4603-99ea-a4fb4d4185bf_Name">
    <vt:lpwstr>Internal Use Only</vt:lpwstr>
  </property>
  <property fmtid="{D5CDD505-2E9C-101B-9397-08002B2CF9AE}" pid="6" name="MSIP_Label_3fa6dec7-ad36-4603-99ea-a4fb4d4185bf_SiteId">
    <vt:lpwstr>b8d87d45-aff7-4067-8708-1c35bbaab723</vt:lpwstr>
  </property>
  <property fmtid="{D5CDD505-2E9C-101B-9397-08002B2CF9AE}" pid="7" name="MSIP_Label_3fa6dec7-ad36-4603-99ea-a4fb4d4185bf_ActionId">
    <vt:lpwstr>32469b6c-faf8-428a-aef1-b27426b98318</vt:lpwstr>
  </property>
  <property fmtid="{D5CDD505-2E9C-101B-9397-08002B2CF9AE}" pid="8" name="MSIP_Label_3fa6dec7-ad36-4603-99ea-a4fb4d4185bf_ContentBits">
    <vt:lpwstr>1</vt:lpwstr>
  </property>
  <property fmtid="{D5CDD505-2E9C-101B-9397-08002B2CF9AE}" pid="9" name="MSIP_Label_3fa6dec7-ad36-4603-99ea-a4fb4d4185bf_Tag">
    <vt:lpwstr>10, 0, 1, 1</vt:lpwstr>
  </property>
</Properties>
</file>